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postalprojects  on 18 March 2020\Edit Master on  4 1 18\POSTALADMIN\Data\"/>
    </mc:Choice>
  </mc:AlternateContent>
  <bookViews>
    <workbookView xWindow="-60" yWindow="-60" windowWidth="24120" windowHeight="13620"/>
  </bookViews>
  <sheets>
    <sheet name="Sheet1" sheetId="1" r:id="rId1"/>
    <sheet name="Sheet3" sheetId="3" r:id="rId2"/>
  </sheets>
  <definedNames>
    <definedName name="_xlnm.Print_Area" localSheetId="0">Sheet1!$A$1:$F$45</definedName>
  </definedNames>
  <calcPr calcId="152511"/>
</workbook>
</file>

<file path=xl/calcChain.xml><?xml version="1.0" encoding="utf-8"?>
<calcChain xmlns="http://schemas.openxmlformats.org/spreadsheetml/2006/main">
  <c r="D16" i="1" l="1"/>
  <c r="D17" i="1" l="1"/>
  <c r="D15" i="1"/>
  <c r="D14" i="1"/>
  <c r="C31" i="1" l="1"/>
  <c r="C32" i="1" l="1"/>
  <c r="C34" i="1" s="1"/>
  <c r="C38" i="1" s="1"/>
  <c r="D13" i="1"/>
  <c r="D12" i="1"/>
  <c r="D11" i="1"/>
  <c r="D10" i="1"/>
  <c r="D9" i="1"/>
  <c r="D8" i="1"/>
  <c r="D7" i="1"/>
  <c r="D6" i="1"/>
  <c r="D18" i="1" l="1"/>
  <c r="D19" i="1" s="1"/>
  <c r="D20" i="1" s="1"/>
  <c r="C37" i="1" s="1"/>
  <c r="C40" i="1" l="1"/>
  <c r="C39" i="1"/>
</calcChain>
</file>

<file path=xl/sharedStrings.xml><?xml version="1.0" encoding="utf-8"?>
<sst xmlns="http://schemas.openxmlformats.org/spreadsheetml/2006/main" count="39" uniqueCount="36">
  <si>
    <t>Income (Rural)</t>
  </si>
  <si>
    <t>Sl No</t>
  </si>
  <si>
    <t>Item</t>
  </si>
  <si>
    <t>Total (Rs)</t>
  </si>
  <si>
    <t>2/5 of Postage stamp sold</t>
  </si>
  <si>
    <t>7/20 of  Postage stamp sold</t>
  </si>
  <si>
    <t>¾ of unpaid postage delivered</t>
  </si>
  <si>
    <t>1/8 of unpaid postage posted</t>
  </si>
  <si>
    <t>24 % of MO Commission on MO issue</t>
  </si>
  <si>
    <t>35 % of MO Commission on MO paid</t>
  </si>
  <si>
    <t>2/5 of IPOs sold</t>
  </si>
  <si>
    <t>2/5 of IPOs Paid</t>
  </si>
  <si>
    <t>63.74 of Live POSB accounts at the BO</t>
  </si>
  <si>
    <t>9.67 of silent accounts in the BO</t>
  </si>
  <si>
    <t>24.88 of active MGNREG account at the BO</t>
  </si>
  <si>
    <t>Total</t>
  </si>
  <si>
    <t>Monthly income</t>
  </si>
  <si>
    <t>Total+1%</t>
  </si>
  <si>
    <t>Annual Income</t>
  </si>
  <si>
    <t>Cost</t>
  </si>
  <si>
    <t>Cost ( in Rs )</t>
  </si>
  <si>
    <t xml:space="preserve">GDSBPM (Pay and allowances ) </t>
  </si>
  <si>
    <t>GDSMD  (Pay and allowances )</t>
  </si>
  <si>
    <t>Fixed addition</t>
  </si>
  <si>
    <t>5% of postage sold</t>
  </si>
  <si>
    <t>Indirect overhead charge</t>
  </si>
  <si>
    <t>Annual cost</t>
  </si>
  <si>
    <t>PLB of all GDS (@Rs 13816 )</t>
  </si>
  <si>
    <t>Total Annual cost</t>
  </si>
  <si>
    <t>Annual Cost</t>
  </si>
  <si>
    <t>Annual Loss</t>
  </si>
  <si>
    <t>% of income to cost</t>
  </si>
  <si>
    <t>21.85 of saving certificate/SB transactions at BO</t>
  </si>
  <si>
    <t>Total Monthly cost (1 to 5)</t>
  </si>
  <si>
    <t>Income and Expenditure Calculation Sheet of xx BO i.a.w xxx SO</t>
  </si>
  <si>
    <t>GDSMC   (Pay and allowances)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</si>
</sst>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130" zoomScaleNormal="130" zoomScaleSheetLayoutView="100" workbookViewId="0">
      <selection activeCell="D2" sqref="D2"/>
    </sheetView>
  </sheetViews>
  <sheetFormatPr defaultColWidth="9.109375" defaultRowHeight="13.8" x14ac:dyDescent="0.3"/>
  <cols>
    <col min="1" max="1" width="9.6640625" style="9" customWidth="1"/>
    <col min="2" max="2" width="40" style="11" bestFit="1" customWidth="1"/>
    <col min="3" max="3" width="20.44140625" style="9" customWidth="1"/>
    <col min="4" max="4" width="21.88671875" style="9" customWidth="1"/>
    <col min="5" max="16384" width="9.109375" style="11"/>
  </cols>
  <sheetData>
    <row r="1" spans="1:8" ht="16.8" x14ac:dyDescent="0.3">
      <c r="A1" s="18" t="s">
        <v>34</v>
      </c>
      <c r="B1" s="18"/>
      <c r="C1" s="18"/>
      <c r="D1" s="18"/>
      <c r="E1" s="10"/>
    </row>
    <row r="3" spans="1:8" ht="15.6" x14ac:dyDescent="0.3">
      <c r="A3" s="17" t="s">
        <v>0</v>
      </c>
      <c r="B3" s="17"/>
      <c r="C3" s="17"/>
      <c r="D3" s="17"/>
    </row>
    <row r="4" spans="1:8" ht="14.4" thickBot="1" x14ac:dyDescent="0.35"/>
    <row r="5" spans="1:8" ht="14.4" thickBot="1" x14ac:dyDescent="0.35">
      <c r="A5" s="13" t="s">
        <v>1</v>
      </c>
      <c r="B5" s="5" t="s">
        <v>2</v>
      </c>
      <c r="C5" s="1"/>
      <c r="D5" s="1" t="s">
        <v>3</v>
      </c>
    </row>
    <row r="6" spans="1:8" ht="14.4" thickBot="1" x14ac:dyDescent="0.35">
      <c r="A6" s="14">
        <v>1</v>
      </c>
      <c r="B6" s="7" t="s">
        <v>4</v>
      </c>
      <c r="C6" s="2">
        <v>100</v>
      </c>
      <c r="D6" s="2">
        <f>C6*2/5</f>
        <v>40</v>
      </c>
    </row>
    <row r="7" spans="1:8" ht="14.4" thickBot="1" x14ac:dyDescent="0.35">
      <c r="A7" s="14">
        <v>2</v>
      </c>
      <c r="B7" s="7" t="s">
        <v>5</v>
      </c>
      <c r="C7" s="2">
        <v>100</v>
      </c>
      <c r="D7" s="2">
        <f>C7*7/20</f>
        <v>35</v>
      </c>
    </row>
    <row r="8" spans="1:8" ht="14.4" thickBot="1" x14ac:dyDescent="0.35">
      <c r="A8" s="14">
        <v>3</v>
      </c>
      <c r="B8" s="7" t="s">
        <v>6</v>
      </c>
      <c r="C8" s="2">
        <v>0</v>
      </c>
      <c r="D8" s="2">
        <f>C8*3/4</f>
        <v>0</v>
      </c>
    </row>
    <row r="9" spans="1:8" ht="14.4" thickBot="1" x14ac:dyDescent="0.35">
      <c r="A9" s="14">
        <v>4</v>
      </c>
      <c r="B9" s="7" t="s">
        <v>7</v>
      </c>
      <c r="C9" s="2">
        <v>0</v>
      </c>
      <c r="D9" s="2">
        <f>C9*1/8</f>
        <v>0</v>
      </c>
    </row>
    <row r="10" spans="1:8" ht="14.4" thickBot="1" x14ac:dyDescent="0.35">
      <c r="A10" s="14">
        <v>5</v>
      </c>
      <c r="B10" s="7" t="s">
        <v>8</v>
      </c>
      <c r="C10" s="2">
        <v>0</v>
      </c>
      <c r="D10" s="2">
        <f>C10*24/100</f>
        <v>0</v>
      </c>
    </row>
    <row r="11" spans="1:8" ht="14.4" thickBot="1" x14ac:dyDescent="0.35">
      <c r="A11" s="14">
        <v>6</v>
      </c>
      <c r="B11" s="7" t="s">
        <v>9</v>
      </c>
      <c r="C11" s="2">
        <v>0</v>
      </c>
      <c r="D11" s="2">
        <f>C11*35/100</f>
        <v>0</v>
      </c>
      <c r="H11" s="15"/>
    </row>
    <row r="12" spans="1:8" ht="14.4" thickBot="1" x14ac:dyDescent="0.35">
      <c r="A12" s="14">
        <v>7</v>
      </c>
      <c r="B12" s="7" t="s">
        <v>10</v>
      </c>
      <c r="C12" s="2">
        <v>0</v>
      </c>
      <c r="D12" s="2">
        <f>C12*2/5</f>
        <v>0</v>
      </c>
    </row>
    <row r="13" spans="1:8" ht="14.4" thickBot="1" x14ac:dyDescent="0.35">
      <c r="A13" s="14">
        <v>8</v>
      </c>
      <c r="B13" s="7" t="s">
        <v>11</v>
      </c>
      <c r="C13" s="2">
        <v>0</v>
      </c>
      <c r="D13" s="2">
        <f>C13*2/5</f>
        <v>0</v>
      </c>
    </row>
    <row r="14" spans="1:8" ht="14.4" thickBot="1" x14ac:dyDescent="0.35">
      <c r="A14" s="14">
        <v>9</v>
      </c>
      <c r="B14" s="7" t="s">
        <v>12</v>
      </c>
      <c r="C14" s="2">
        <v>400</v>
      </c>
      <c r="D14" s="2">
        <f>C14*63.74/12</f>
        <v>2124.6666666666665</v>
      </c>
    </row>
    <row r="15" spans="1:8" ht="14.4" thickBot="1" x14ac:dyDescent="0.35">
      <c r="A15" s="14">
        <v>10</v>
      </c>
      <c r="B15" s="7" t="s">
        <v>13</v>
      </c>
      <c r="C15" s="2">
        <v>3500</v>
      </c>
      <c r="D15" s="2">
        <f>C15*9.67/12</f>
        <v>2820.4166666666665</v>
      </c>
    </row>
    <row r="16" spans="1:8" ht="28.2" thickBot="1" x14ac:dyDescent="0.35">
      <c r="A16" s="14">
        <v>11</v>
      </c>
      <c r="B16" s="7" t="s">
        <v>32</v>
      </c>
      <c r="C16" s="2">
        <v>0</v>
      </c>
      <c r="D16" s="2">
        <f>C16*21.85/12</f>
        <v>0</v>
      </c>
    </row>
    <row r="17" spans="1:4" ht="14.4" thickBot="1" x14ac:dyDescent="0.35">
      <c r="A17" s="14">
        <v>12</v>
      </c>
      <c r="B17" s="7" t="s">
        <v>14</v>
      </c>
      <c r="C17" s="2">
        <v>0</v>
      </c>
      <c r="D17" s="2">
        <f>C17*24.88/12</f>
        <v>0</v>
      </c>
    </row>
    <row r="18" spans="1:4" ht="14.4" thickBot="1" x14ac:dyDescent="0.35">
      <c r="A18" s="14">
        <v>13</v>
      </c>
      <c r="B18" s="7"/>
      <c r="C18" s="2" t="s">
        <v>15</v>
      </c>
      <c r="D18" s="2">
        <f>SUM(D6:D17)</f>
        <v>5020.083333333333</v>
      </c>
    </row>
    <row r="19" spans="1:4" ht="14.4" thickBot="1" x14ac:dyDescent="0.35">
      <c r="A19" s="14">
        <v>14</v>
      </c>
      <c r="B19" s="7" t="s">
        <v>16</v>
      </c>
      <c r="C19" s="2" t="s">
        <v>17</v>
      </c>
      <c r="D19" s="2">
        <f>D18*1.01</f>
        <v>5070.2841666666664</v>
      </c>
    </row>
    <row r="20" spans="1:4" ht="14.4" thickBot="1" x14ac:dyDescent="0.35">
      <c r="A20" s="14">
        <v>15</v>
      </c>
      <c r="B20" s="7" t="s">
        <v>18</v>
      </c>
      <c r="C20" s="2"/>
      <c r="D20" s="2">
        <f>D19*12</f>
        <v>60843.409999999996</v>
      </c>
    </row>
    <row r="22" spans="1:4" x14ac:dyDescent="0.3">
      <c r="A22" s="16" t="s">
        <v>19</v>
      </c>
      <c r="B22" s="16"/>
      <c r="C22" s="16"/>
    </row>
    <row r="23" spans="1:4" ht="14.4" thickBot="1" x14ac:dyDescent="0.35">
      <c r="A23" s="8"/>
      <c r="B23" s="8"/>
      <c r="C23" s="8"/>
    </row>
    <row r="24" spans="1:4" ht="14.4" thickBot="1" x14ac:dyDescent="0.35">
      <c r="A24" s="13" t="s">
        <v>1</v>
      </c>
      <c r="B24" s="5" t="s">
        <v>2</v>
      </c>
      <c r="C24" s="1" t="s">
        <v>20</v>
      </c>
    </row>
    <row r="25" spans="1:4" ht="14.4" thickBot="1" x14ac:dyDescent="0.35">
      <c r="A25" s="14">
        <v>1</v>
      </c>
      <c r="B25" s="7" t="s">
        <v>21</v>
      </c>
      <c r="C25" s="2">
        <v>14000</v>
      </c>
    </row>
    <row r="26" spans="1:4" ht="14.4" thickBot="1" x14ac:dyDescent="0.35">
      <c r="A26" s="14">
        <v>2</v>
      </c>
      <c r="B26" s="7" t="s">
        <v>22</v>
      </c>
      <c r="C26" s="2">
        <v>12000</v>
      </c>
    </row>
    <row r="27" spans="1:4" ht="14.4" thickBot="1" x14ac:dyDescent="0.35">
      <c r="A27" s="14">
        <v>3</v>
      </c>
      <c r="B27" s="7" t="s">
        <v>35</v>
      </c>
      <c r="C27" s="2">
        <v>12000</v>
      </c>
    </row>
    <row r="28" spans="1:4" ht="14.4" thickBot="1" x14ac:dyDescent="0.35">
      <c r="A28" s="14">
        <v>4</v>
      </c>
      <c r="B28" s="7" t="s">
        <v>23</v>
      </c>
      <c r="C28" s="2">
        <v>0</v>
      </c>
    </row>
    <row r="29" spans="1:4" ht="14.4" thickBot="1" x14ac:dyDescent="0.35">
      <c r="A29" s="14">
        <v>5</v>
      </c>
      <c r="B29" s="7" t="s">
        <v>24</v>
      </c>
      <c r="C29" s="2">
        <v>20</v>
      </c>
    </row>
    <row r="30" spans="1:4" ht="14.4" thickBot="1" x14ac:dyDescent="0.35">
      <c r="A30" s="14">
        <v>6</v>
      </c>
      <c r="B30" s="7" t="s">
        <v>25</v>
      </c>
      <c r="C30" s="2">
        <v>0</v>
      </c>
    </row>
    <row r="31" spans="1:4" ht="14.4" thickBot="1" x14ac:dyDescent="0.35">
      <c r="A31" s="14">
        <v>7</v>
      </c>
      <c r="B31" s="7" t="s">
        <v>33</v>
      </c>
      <c r="C31" s="2">
        <f>SUM(C25:C30)</f>
        <v>38020</v>
      </c>
    </row>
    <row r="32" spans="1:4" ht="14.4" thickBot="1" x14ac:dyDescent="0.35">
      <c r="A32" s="14">
        <v>8</v>
      </c>
      <c r="B32" s="7" t="s">
        <v>26</v>
      </c>
      <c r="C32" s="2">
        <f>C31*12</f>
        <v>456240</v>
      </c>
    </row>
    <row r="33" spans="1:4" ht="14.4" thickBot="1" x14ac:dyDescent="0.35">
      <c r="A33" s="14">
        <v>9</v>
      </c>
      <c r="B33" s="7" t="s">
        <v>27</v>
      </c>
      <c r="C33" s="2">
        <v>27632</v>
      </c>
    </row>
    <row r="34" spans="1:4" ht="14.4" thickBot="1" x14ac:dyDescent="0.35">
      <c r="A34" s="14">
        <v>10</v>
      </c>
      <c r="B34" s="7" t="s">
        <v>28</v>
      </c>
      <c r="C34" s="2">
        <f>SUM(C32:C33)</f>
        <v>483872</v>
      </c>
    </row>
    <row r="36" spans="1:4" ht="14.4" thickBot="1" x14ac:dyDescent="0.35"/>
    <row r="37" spans="1:4" ht="14.4" thickBot="1" x14ac:dyDescent="0.35">
      <c r="B37" s="4" t="s">
        <v>18</v>
      </c>
      <c r="C37" s="1">
        <f>D20</f>
        <v>60843.409999999996</v>
      </c>
    </row>
    <row r="38" spans="1:4" ht="14.4" thickBot="1" x14ac:dyDescent="0.35">
      <c r="B38" s="6" t="s">
        <v>29</v>
      </c>
      <c r="C38" s="2">
        <f>C34</f>
        <v>483872</v>
      </c>
    </row>
    <row r="39" spans="1:4" ht="14.4" thickBot="1" x14ac:dyDescent="0.35">
      <c r="B39" s="6" t="s">
        <v>30</v>
      </c>
      <c r="C39" s="2">
        <f>C38-C37</f>
        <v>423028.59</v>
      </c>
    </row>
    <row r="40" spans="1:4" ht="14.4" thickBot="1" x14ac:dyDescent="0.35">
      <c r="B40" s="6" t="s">
        <v>31</v>
      </c>
      <c r="C40" s="3">
        <f>C37/C38</f>
        <v>0.12574277908207129</v>
      </c>
    </row>
    <row r="44" spans="1:4" x14ac:dyDescent="0.3">
      <c r="C44" s="12"/>
      <c r="D44" s="12"/>
    </row>
    <row r="45" spans="1:4" x14ac:dyDescent="0.3">
      <c r="C45" s="12"/>
      <c r="D45" s="12"/>
    </row>
  </sheetData>
  <mergeCells count="3">
    <mergeCell ref="A22:C22"/>
    <mergeCell ref="A3:D3"/>
    <mergeCell ref="A1:D1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91828</cp:lastModifiedBy>
  <dcterms:created xsi:type="dcterms:W3CDTF">2021-04-15T01:48:51Z</dcterms:created>
  <dcterms:modified xsi:type="dcterms:W3CDTF">2021-04-30T16:35:30Z</dcterms:modified>
</cp:coreProperties>
</file>