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6" activeTab="10"/>
  </bookViews>
  <sheets>
    <sheet name="Project Instructions" sheetId="1" r:id="rId1"/>
    <sheet name="Sales By Month" sheetId="5" r:id="rId2"/>
    <sheet name="Sales By Product" sheetId="7" r:id="rId3"/>
    <sheet name="Customer Count" sheetId="14" r:id="rId4"/>
    <sheet name="kpi helper" sheetId="22" r:id="rId5"/>
    <sheet name="Product count per category" sheetId="23" r:id="rId6"/>
    <sheet name="Raw Data" sheetId="2" r:id="rId7"/>
    <sheet name="Top 5 Customer" sheetId="11" r:id="rId8"/>
    <sheet name="Analysis" sheetId="3" r:id="rId9"/>
    <sheet name="Summary" sheetId="8" r:id="rId10"/>
    <sheet name="Dashboard" sheetId="17" r:id="rId11"/>
  </sheets>
  <definedNames>
    <definedName name="Slicer_Region">#N/A</definedName>
    <definedName name="Slicer_Payment_Method">#N/A</definedName>
    <definedName name="Slicer_Customer_Name">#N/A</definedName>
    <definedName name="_xlnm._FilterDatabase" localSheetId="6" hidden="1">'Raw Data'!$A$1:$N$251</definedName>
  </definedNames>
  <calcPr calcId="191029"/>
  <pivotCaches>
    <pivotCache cacheId="0" r:id="rId12"/>
    <pivotCache cacheId="1" r:id="rId13"/>
    <pivotCache cacheId="2" r:id="rId14"/>
    <pivotCache cacheId="3" r:id="rId15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<sst xmlns="http://schemas.openxmlformats.org/spreadsheetml/2006/main" count="2356" uniqueCount="450">
  <si>
    <t>PR. Final Project - "Data Intelligence Dashboard"</t>
  </si>
  <si>
    <r>
      <rPr>
        <b/>
        <sz val="11"/>
        <color theme="1"/>
        <rFont val="Calibri"/>
        <charset val="134"/>
      </rPr>
      <t xml:space="preserve">Dataset: </t>
    </r>
    <r>
      <rPr>
        <sz val="11"/>
        <color theme="1"/>
        <rFont val="Calibri"/>
        <charset val="134"/>
      </rPr>
      <t xml:space="preserve">Use the 'Final Project Dataset' sheet containing 200+ records of customer transactions.
</t>
    </r>
    <r>
      <rPr>
        <b/>
        <sz val="11"/>
        <color theme="1"/>
        <rFont val="Calibri"/>
        <charset val="134"/>
      </rPr>
      <t xml:space="preserve">Objective: </t>
    </r>
    <r>
      <rPr>
        <sz val="11"/>
        <color theme="1"/>
        <rFont val="Calibri"/>
        <charset val="134"/>
      </rPr>
      <t xml:space="preserve">
Create a full-fledged analysis and reporting solution using Excel to analyze customer transactions, find insights, 
and build visualizations and dashboards.
</t>
    </r>
    <r>
      <rPr>
        <b/>
        <sz val="11"/>
        <color rgb="FF367526"/>
        <rFont val="Calibri"/>
        <charset val="134"/>
      </rPr>
      <t xml:space="preserve">Key Topics to Implement:
</t>
    </r>
    <r>
      <rPr>
        <sz val="11"/>
        <color rgb="FF38761D"/>
        <rFont val="Calibri"/>
        <charset val="134"/>
      </rPr>
      <t>- Date &amp; Time Functions: TODAY, NOW, DATEDIF, EOMONTH
- FILTER Function for multi-value returns
- Conditional Formatting with Icons/Arrows
- Create Timestamp (using NOW and iterative calculations)
- WHAT-IF Analysis: Scenario Manager, Goal Seek
- Linear Regression using Data Analysis Toolpak
- Data Analysis &amp; Storytelling from the dataset
- Use GroupBy concepts to find High-Value Customers using formulas
- Create Dashboard using:
    - Pivot Tables
    - Pivot Charts (Bar, Line, Pie)
    - Slicers and Timelines
    - KPI Indicators with Conditional Formatting
- Find most frequently purchased product or repeating names using formulas
- Compare two lists and extract matching names in a new column
- Create Abbreviations using TEXT functions
- Build a final report with insights and storytelling</t>
    </r>
    <r>
      <rPr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 xml:space="preserve">Deliverable:
</t>
    </r>
    <r>
      <rPr>
        <sz val="11"/>
        <color theme="1"/>
        <rFont val="Calibri"/>
        <charset val="134"/>
      </rPr>
      <t>- Well-structured workbook with multiple sheets (Raw Data, Analysis, Visualizations, Dashboard)
- Summary Insights with key metrics: Total Revenue, Top Customers, Most Sold Products, Regional Sales
- Use of all required formulas and functions as listed above</t>
    </r>
  </si>
  <si>
    <t>Year-Month</t>
  </si>
  <si>
    <t>Sum of Total_Amount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</si>
  <si>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</si>
  <si>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</si>
  <si>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</si>
  <si>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</si>
  <si>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</si>
  <si>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</si>
  <si>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</si>
  <si>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</si>
  <si>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</si>
  <si>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</si>
  <si>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</si>
  <si>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</si>
  <si>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</si>
  <si>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Grand Total</t>
  </si>
  <si>
    <t>Product_Name</t>
  </si>
  <si>
    <t>Blender</t>
  </si>
  <si>
    <t>Bookshelf</t>
  </si>
  <si>
    <t>Coffee Maker</t>
  </si>
  <si>
    <t>Desk</t>
  </si>
  <si>
    <t>Headphones</t>
  </si>
  <si>
    <t>Keyboard</t>
  </si>
  <si>
    <t>Laptop</t>
  </si>
  <si>
    <t>Monitor</t>
  </si>
  <si>
    <t>Office Chair</t>
  </si>
  <si>
    <t>Smartphone</t>
  </si>
  <si>
    <t>Region</t>
  </si>
  <si>
    <t>Count of Customer_Name</t>
  </si>
  <si>
    <t>Central</t>
  </si>
  <si>
    <t>East</t>
  </si>
  <si>
    <t>North</t>
  </si>
  <si>
    <t>South</t>
  </si>
  <si>
    <t>West</t>
  </si>
  <si>
    <t>Distinct Count of Customer_ID</t>
  </si>
  <si>
    <t>Distinct Count of Transaction_ID</t>
  </si>
  <si>
    <t>Sum of Quantity</t>
  </si>
  <si>
    <t>Transaction_ID</t>
  </si>
  <si>
    <t>Date</t>
  </si>
  <si>
    <t>Customer_ID</t>
  </si>
  <si>
    <t>Customer_Name</t>
  </si>
  <si>
    <t>Product_ID</t>
  </si>
  <si>
    <t>Category</t>
  </si>
  <si>
    <t>Quantity</t>
  </si>
  <si>
    <t>Unit_Price</t>
  </si>
  <si>
    <t>Payment_Method</t>
  </si>
  <si>
    <t>Customer_Segment</t>
  </si>
  <si>
    <t>Customer_Since</t>
  </si>
  <si>
    <t>Total_Amount</t>
  </si>
  <si>
    <t>Month</t>
  </si>
  <si>
    <t>Year</t>
  </si>
  <si>
    <t>TRX0155</t>
  </si>
  <si>
    <t>CUST023</t>
  </si>
  <si>
    <t>Paul Baker</t>
  </si>
  <si>
    <t>P009</t>
  </si>
  <si>
    <t>Electronics</t>
  </si>
  <si>
    <t>Cash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</si>
  <si>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</si>
  <si>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</si>
  <si>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</si>
  <si>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</si>
  <si>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</si>
  <si>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</si>
  <si>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</si>
  <si>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</si>
  <si>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</si>
  <si>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</si>
  <si>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Appliances</t>
  </si>
  <si>
    <t>PayPal</t>
  </si>
  <si>
    <t>Standard</t>
  </si>
  <si>
    <t>TRX0043</t>
  </si>
  <si>
    <t>CUST046</t>
  </si>
  <si>
    <t>Kathleen Bennett</t>
  </si>
  <si>
    <t>TRX0212</t>
  </si>
  <si>
    <t>CUST003</t>
  </si>
  <si>
    <t>Michael Brown</t>
  </si>
  <si>
    <t>P008</t>
  </si>
  <si>
    <t>Furniture</t>
  </si>
  <si>
    <t>TRX0092</t>
  </si>
  <si>
    <t>CUST024</t>
  </si>
  <si>
    <t>Dorothy Nelson</t>
  </si>
  <si>
    <t>TRX0193</t>
  </si>
  <si>
    <t>P003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</si>
  <si>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</si>
  <si>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</si>
  <si>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</si>
  <si>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</si>
  <si>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</si>
  <si>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</si>
  <si>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</si>
  <si>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</si>
  <si>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</si>
  <si>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</si>
  <si>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</si>
  <si>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</si>
  <si>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</si>
  <si>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</si>
  <si>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</si>
  <si>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</si>
  <si>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</si>
  <si>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</si>
  <si>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</si>
  <si>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</si>
  <si>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</si>
  <si>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</si>
  <si>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</si>
  <si>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</si>
  <si>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</si>
  <si>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</si>
  <si>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</si>
  <si>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</si>
  <si>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</si>
  <si>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</si>
  <si>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</si>
  <si>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</si>
  <si>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</si>
  <si>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</si>
  <si>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</si>
  <si>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</si>
  <si>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</si>
  <si>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</si>
  <si>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</si>
  <si>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</si>
  <si>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</si>
  <si>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</si>
  <si>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</si>
  <si>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</si>
  <si>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</si>
  <si>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</si>
  <si>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</si>
  <si>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</si>
  <si>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</si>
  <si>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</si>
  <si>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</si>
  <si>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</si>
  <si>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</si>
  <si>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</si>
  <si>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</si>
  <si>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</si>
  <si>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</si>
  <si>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TRX0004</t>
  </si>
  <si>
    <t>P010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</si>
  <si>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</si>
  <si>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</si>
  <si>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</si>
  <si>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</si>
  <si>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</si>
  <si>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</si>
  <si>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</si>
  <si>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</si>
  <si>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</si>
  <si>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</si>
  <si>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</si>
  <si>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</si>
  <si>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</si>
  <si>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</si>
  <si>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</si>
  <si>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</si>
  <si>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</si>
  <si>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</si>
  <si>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</si>
  <si>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</si>
  <si>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</si>
  <si>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</si>
  <si>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</si>
  <si>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</si>
  <si>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</si>
  <si>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</si>
  <si>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</si>
  <si>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</si>
  <si>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</si>
  <si>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</si>
  <si>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</si>
  <si>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</si>
  <si>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</si>
  <si>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</si>
  <si>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</si>
  <si>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</si>
  <si>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</si>
  <si>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</si>
  <si>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</si>
  <si>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</si>
  <si>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</si>
  <si>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</si>
  <si>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</si>
  <si>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</si>
  <si>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</si>
  <si>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</si>
  <si>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</si>
  <si>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</si>
  <si>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</si>
  <si>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</si>
  <si>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</si>
  <si>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</si>
  <si>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</si>
  <si>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</si>
  <si>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</si>
  <si>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</si>
  <si>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</si>
  <si>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</si>
  <si>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</si>
  <si>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</si>
  <si>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</si>
  <si>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</si>
  <si>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</si>
  <si>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</si>
  <si>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</si>
  <si>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</si>
  <si>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</si>
  <si>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</si>
  <si>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</si>
  <si>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</si>
  <si>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</si>
  <si>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</si>
  <si>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</si>
  <si>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</si>
  <si>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</si>
  <si>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</si>
  <si>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</si>
  <si>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</si>
  <si>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</si>
  <si>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</si>
  <si>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</si>
  <si>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</si>
  <si>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</si>
  <si>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</si>
  <si>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</si>
  <si>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</si>
  <si>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</si>
  <si>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</si>
  <si>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</si>
  <si>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</si>
  <si>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</si>
  <si>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</si>
  <si>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</si>
  <si>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</si>
  <si>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</si>
  <si>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</si>
  <si>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</si>
  <si>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</si>
  <si>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</si>
  <si>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</si>
  <si>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</si>
  <si>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</si>
  <si>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</si>
  <si>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</si>
  <si>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</si>
  <si>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</si>
  <si>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</si>
  <si>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</si>
  <si>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</si>
  <si>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</si>
  <si>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</si>
  <si>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</si>
  <si>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</si>
  <si>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</si>
  <si>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</si>
  <si>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</si>
  <si>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</si>
  <si>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</si>
  <si>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</si>
  <si>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</si>
  <si>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</si>
  <si>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</si>
  <si>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</si>
  <si>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</si>
  <si>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</si>
  <si>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</si>
  <si>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</si>
  <si>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</si>
  <si>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</si>
  <si>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</si>
  <si>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</si>
  <si>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</si>
  <si>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</si>
  <si>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</si>
  <si>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</si>
  <si>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</si>
  <si>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</si>
  <si>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</si>
  <si>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</si>
  <si>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</si>
  <si>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</si>
  <si>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</si>
  <si>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</si>
  <si>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</si>
  <si>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</si>
  <si>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</si>
  <si>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</si>
  <si>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</si>
  <si>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</si>
  <si>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</si>
  <si>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</si>
  <si>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</si>
  <si>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</si>
  <si>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</si>
  <si>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</si>
  <si>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</si>
  <si>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</si>
  <si>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</si>
  <si>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</si>
  <si>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</si>
  <si>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</si>
  <si>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</si>
  <si>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</si>
  <si>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</si>
  <si>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</si>
  <si>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</si>
  <si>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</si>
  <si>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</si>
  <si>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</si>
  <si>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</si>
  <si>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</si>
  <si>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</si>
  <si>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</si>
  <si>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</si>
  <si>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</si>
  <si>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</si>
  <si>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</si>
  <si>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</si>
  <si>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</si>
  <si>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</si>
  <si>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</si>
  <si>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</si>
  <si>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</si>
  <si>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</si>
  <si>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</si>
  <si>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</si>
  <si>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</si>
  <si>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</si>
  <si>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</si>
  <si>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</si>
  <si>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</si>
  <si>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</si>
  <si>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</si>
  <si>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</si>
  <si>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</si>
  <si>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</si>
  <si>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</si>
  <si>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</si>
  <si>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</si>
  <si>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</si>
  <si>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</si>
  <si>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</si>
  <si>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</si>
  <si>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</si>
  <si>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</si>
  <si>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</si>
  <si>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</si>
  <si>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</si>
  <si>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</si>
  <si>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</si>
  <si>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</si>
  <si>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</si>
  <si>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</si>
  <si>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</si>
  <si>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</si>
  <si>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</si>
  <si>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</si>
  <si>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</si>
  <si>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</si>
  <si>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</si>
  <si>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</si>
  <si>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</si>
  <si>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</si>
  <si>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</si>
  <si>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</si>
  <si>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</si>
  <si>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</si>
  <si>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</si>
  <si>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</si>
  <si>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</si>
  <si>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</si>
  <si>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</si>
  <si>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</si>
  <si>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</si>
  <si>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</si>
  <si>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</si>
  <si>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</si>
  <si>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</si>
  <si>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</si>
  <si>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</si>
  <si>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</si>
  <si>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</si>
  <si>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</si>
  <si>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</si>
  <si>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</si>
  <si>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</si>
  <si>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</si>
  <si>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</si>
  <si>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</si>
  <si>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</si>
  <si>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</si>
  <si>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</si>
  <si>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</si>
  <si>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</si>
  <si>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</si>
  <si>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</si>
  <si>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</si>
  <si>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</si>
  <si>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</si>
  <si>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</si>
  <si>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</si>
  <si>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</si>
  <si>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</si>
  <si>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</si>
  <si>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</si>
  <si>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</si>
  <si>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</si>
  <si>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</si>
  <si>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</si>
  <si>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</si>
  <si>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</si>
  <si>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</si>
  <si>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</si>
  <si>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</si>
  <si>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</si>
  <si>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</si>
  <si>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</si>
  <si>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</si>
  <si>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</si>
  <si>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Customer Name</t>
  </si>
  <si>
    <t>Sum of Total Amount</t>
  </si>
  <si>
    <t>Metric</t>
  </si>
  <si>
    <t>Value</t>
  </si>
  <si>
    <t>Product</t>
  </si>
  <si>
    <t>Total Amount</t>
  </si>
  <si>
    <t>Quentity</t>
  </si>
  <si>
    <t>Last Month Revenue</t>
  </si>
  <si>
    <t>Growth Rate</t>
  </si>
  <si>
    <t>Total Transaction</t>
  </si>
  <si>
    <t>Total Customers</t>
  </si>
  <si>
    <t>Total Revenue</t>
  </si>
  <si>
    <t>Avarage Order Value</t>
  </si>
  <si>
    <t>Top Product</t>
  </si>
  <si>
    <t>Region WIth Highest Sales</t>
  </si>
  <si>
    <t>Top Salesperson</t>
  </si>
  <si>
    <t>Summary</t>
  </si>
  <si>
    <t>Dashboard summary generated on:=</t>
  </si>
  <si>
    <t>Total Revenue: ₹229,192.47</t>
  </si>
  <si>
    <t>Total Transactions: 250</t>
  </si>
  <si>
    <t>Average Order Value: ₹916.77</t>
  </si>
  <si>
    <t>Total Unique Customers: 50</t>
  </si>
  <si>
    <t>Top Salesperson by Revenue: Mark Carter (₹15,659.65)</t>
  </si>
  <si>
    <t>Top Product by Revenue: Laptop (₹67,499.25)</t>
  </si>
  <si>
    <t>Top Region by Revenue: East</t>
  </si>
  <si>
    <t>Most Frequently Purchased Product: Bookshelf</t>
  </si>
  <si>
    <t>Top 5 Customers By 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</si>
</sst>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m/d/yyyy;@"/>
    <numFmt numFmtId="180" formatCode="&quot;₹&quot;#,##0"/>
    <numFmt numFmtId="181" formatCode="\ &quot;₹&quot;#,##0.00"/>
    <numFmt numFmtId="182" formatCode="yyyy\-mm\-dd"/>
    <numFmt numFmtId="183" formatCode="&quot;₹&quot;#,##0.00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67526"/>
      <name val="Calibri"/>
      <charset val="134"/>
    </font>
    <font>
      <sz val="11"/>
      <color rgb="FF38761D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10" borderId="11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11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50">
    <xf numFmtId="0" fontId="0" fillId="0" borderId="0" xfId="0" applyFont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178" fontId="0" fillId="0" borderId="0" xfId="0" applyNumberFormat="1" applyFont="1" applyAlignment="1">
      <alignment horizontal="left"/>
    </xf>
    <xf numFmtId="0" fontId="1" fillId="5" borderId="1" xfId="0" applyFont="1" applyFill="1" applyBorder="1" applyAlignment="1">
      <alignment horizontal="center" vertical="center"/>
    </xf>
    <xf numFmtId="0" fontId="1" fillId="4" borderId="0" xfId="0" applyFont="1" applyFill="1" applyBorder="1" applyAlignment="1"/>
    <xf numFmtId="0" fontId="0" fillId="0" borderId="0" xfId="0" applyFont="1" applyBorder="1" applyAlignment="1"/>
    <xf numFmtId="179" fontId="0" fillId="0" borderId="0" xfId="0" applyNumberFormat="1" applyFont="1" applyBorder="1" applyAlignment="1">
      <alignment horizontal="left"/>
    </xf>
    <xf numFmtId="22" fontId="0" fillId="0" borderId="0" xfId="0" applyNumberFormat="1" applyFont="1" applyBorder="1" applyAlignment="1">
      <alignment horizontal="left"/>
    </xf>
    <xf numFmtId="178" fontId="0" fillId="0" borderId="0" xfId="0" applyNumberFormat="1" applyFont="1" applyBorder="1" applyAlignment="1">
      <alignment horizontal="left"/>
    </xf>
    <xf numFmtId="0" fontId="0" fillId="0" borderId="0" xfId="0" applyFont="1" applyFill="1" applyBorder="1" applyAlignment="1"/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178" fontId="0" fillId="0" borderId="1" xfId="0" applyNumberFormat="1" applyFont="1" applyBorder="1" applyAlignment="1">
      <alignment horizontal="left"/>
    </xf>
    <xf numFmtId="0" fontId="0" fillId="0" borderId="1" xfId="0" applyFont="1" applyBorder="1" applyAlignment="1"/>
    <xf numFmtId="0" fontId="2" fillId="0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top"/>
    </xf>
    <xf numFmtId="9" fontId="0" fillId="0" borderId="0" xfId="3" applyFont="1" applyAlignment="1"/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/>
    <xf numFmtId="0" fontId="1" fillId="5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" xfId="0" applyNumberFormat="1" applyFont="1" applyBorder="1" applyAlignment="1">
      <alignment horizontal="left"/>
    </xf>
    <xf numFmtId="0" fontId="0" fillId="0" borderId="1" xfId="0" applyBorder="1"/>
    <xf numFmtId="180" fontId="0" fillId="0" borderId="1" xfId="0" applyNumberFormat="1" applyBorder="1" applyAlignment="1">
      <alignment horizontal="left"/>
    </xf>
    <xf numFmtId="181" fontId="0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/>
    <xf numFmtId="9" fontId="1" fillId="5" borderId="0" xfId="3" applyFont="1" applyFill="1" applyAlignment="1">
      <alignment horizontal="left"/>
    </xf>
    <xf numFmtId="9" fontId="0" fillId="0" borderId="1" xfId="3" applyFont="1" applyBorder="1" applyAlignment="1"/>
    <xf numFmtId="8" fontId="0" fillId="0" borderId="0" xfId="0" applyNumberFormat="1" applyFont="1" applyAlignment="1"/>
    <xf numFmtId="0" fontId="0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182" fontId="0" fillId="0" borderId="0" xfId="0" applyNumberFormat="1" applyFont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82" fontId="0" fillId="0" borderId="1" xfId="0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applyFont="1"/>
    <xf numFmtId="183" fontId="0" fillId="0" borderId="0" xfId="0" applyNumberFormat="1" applyFont="1" applyAlignment="1"/>
    <xf numFmtId="0" fontId="4" fillId="7" borderId="6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0" borderId="6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numFmt numFmtId="183" formatCode="&quot;₹&quot;#,##0.00"/>
    </dxf>
    <dxf>
      <numFmt numFmtId="183" formatCode="&quot;₹&quot;#,##0.00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2" formatCode="yyyy\-mm\-dd"/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2" formatCode="yyyy\-mm\-dd"/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3.xml"/><Relationship Id="rId17" Type="http://schemas.microsoft.com/office/2007/relationships/slicerCache" Target="slicerCaches/slicerCache2.xml"/><Relationship Id="rId16" Type="http://schemas.microsoft.com/office/2007/relationships/slicerCache" Target="slicerCaches/slicerCache1.xml"/><Relationship Id="rId15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By Month!PivotTable1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Month'!$A$4:$A$17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'Sales By Month'!$B$4:$B$17</c:f>
              <c:numCache>
                <c:formatCode>"₹"#,##0.00</c:formatCode>
                <c:ptCount val="13"/>
                <c:pt idx="0">
                  <c:v>6579.79</c:v>
                </c:pt>
                <c:pt idx="1">
                  <c:v>5769.78</c:v>
                </c:pt>
                <c:pt idx="2">
                  <c:v>1379.84</c:v>
                </c:pt>
                <c:pt idx="3">
                  <c:v>4649.77</c:v>
                </c:pt>
                <c:pt idx="4">
                  <c:v>3869.8</c:v>
                </c:pt>
                <c:pt idx="5">
                  <c:v>999.91</c:v>
                </c:pt>
                <c:pt idx="6">
                  <c:v>9599.84</c:v>
                </c:pt>
                <c:pt idx="7">
                  <c:v>1499.9</c:v>
                </c:pt>
                <c:pt idx="8">
                  <c:v>6799.72</c:v>
                </c:pt>
                <c:pt idx="9">
                  <c:v>3299.92</c:v>
                </c:pt>
                <c:pt idx="10">
                  <c:v>7279.74</c:v>
                </c:pt>
                <c:pt idx="11">
                  <c:v>2999.81</c:v>
                </c:pt>
                <c:pt idx="12">
                  <c:v>2699.97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87598746"/>
        <c:axId val="236623749"/>
      </c:barChart>
      <c:catAx>
        <c:axId val="28759874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623749"/>
        <c:crosses val="autoZero"/>
        <c:auto val="1"/>
        <c:lblAlgn val="ctr"/>
        <c:lblOffset val="100"/>
        <c:noMultiLvlLbl val="0"/>
      </c:catAx>
      <c:valAx>
        <c:axId val="23662374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5987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a800cf-4c94-453c-b6ed-ada0fc2e4d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By Product!PivotTable3</c:name>
    <c:fmtId val="0"/>
  </c:pivotSource>
  <c:chart>
    <c:title>
      <c:layout>
        <c:manualLayout>
          <c:xMode val="edge"/>
          <c:yMode val="edge"/>
          <c:x val="0.626447368421053"/>
          <c:y val="0.14398148048807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Product'!$A$4:$A$14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'Sales By Product'!$B$4:$B$14</c:f>
              <c:numCache>
                <c:formatCode>General</c:formatCode>
                <c:ptCount val="10"/>
                <c:pt idx="0">
                  <c:v>2039.66</c:v>
                </c:pt>
                <c:pt idx="1">
                  <c:v>4799.68</c:v>
                </c:pt>
                <c:pt idx="2">
                  <c:v>1199.85</c:v>
                </c:pt>
                <c:pt idx="3">
                  <c:v>8099.73</c:v>
                </c:pt>
                <c:pt idx="4">
                  <c:v>2249.85</c:v>
                </c:pt>
                <c:pt idx="5">
                  <c:v>1439.84</c:v>
                </c:pt>
                <c:pt idx="6">
                  <c:v>8099.91</c:v>
                </c:pt>
                <c:pt idx="7">
                  <c:v>4499.82</c:v>
                </c:pt>
                <c:pt idx="8">
                  <c:v>5399.73</c:v>
                </c:pt>
                <c:pt idx="9">
                  <c:v>19599.72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06660527"/>
        <c:axId val="437129169"/>
      </c:barChart>
      <c:catAx>
        <c:axId val="306660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129169"/>
        <c:crosses val="autoZero"/>
        <c:auto val="1"/>
        <c:lblAlgn val="ctr"/>
        <c:lblOffset val="100"/>
        <c:noMultiLvlLbl val="0"/>
      </c:catAx>
      <c:valAx>
        <c:axId val="4371291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666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f8b3a9-0df0-4c6d-9cb7-3691554c6e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[PR. Final Project.xlsx]Customer Count!PivotTable1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'Customer Count'!$B$3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>
                  <a:shade val="53333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1">
                  <a:tint val="53333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Count'!$A$4:$A$9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'Customer Count'!$B$4:$B$9</c:f>
              <c:numCache>
                <c:formatCode>General</c:formatCode>
                <c:ptCount val="5"/>
                <c:pt idx="0">
                  <c:v>54</c:v>
                </c:pt>
                <c:pt idx="1">
                  <c:v>48</c:v>
                </c:pt>
                <c:pt idx="2">
                  <c:v>59</c:v>
                </c:pt>
                <c:pt idx="3">
                  <c:v>42</c:v>
                </c:pt>
                <c:pt idx="4">
                  <c:v>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c2867e-ce14-4e41-b9af-fa29c366c0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Project.xlsx]kpi helper!PivotTable2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helper'!$A$3</c:f>
              <c:strCache>
                <c:ptCount val="1"/>
                <c:pt idx="0">
                  <c:v>Distinct Count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'kpi helper'!$A$4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helper'!$A$4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'kpi helper'!$B$3</c:f>
              <c:strCache>
                <c:ptCount val="1"/>
                <c:pt idx="0">
                  <c:v>Distinct Count of Transaction_ID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'kpi helper'!$A$4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helper'!$B$4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2"/>
          <c:order val="2"/>
          <c:tx>
            <c:strRef>
              <c:f>'kpi helper'!$C$3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'kpi helper'!$A$4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helper'!$C$4</c:f>
              <c:numCache>
                <c:formatCode>"₹"#,##0.00</c:formatCode>
                <c:ptCount val="1"/>
                <c:pt idx="0">
                  <c:v>1749.92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04737467"/>
        <c:axId val="953979931"/>
      </c:barChart>
      <c:catAx>
        <c:axId val="9047374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979931"/>
        <c:crosses val="autoZero"/>
        <c:auto val="1"/>
        <c:lblAlgn val="ctr"/>
        <c:lblOffset val="100"/>
        <c:noMultiLvlLbl val="0"/>
      </c:catAx>
      <c:valAx>
        <c:axId val="9539799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47374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f0c2ef-9553-4ead-a151-3f6a712eef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[PR. Final Project.xlsx]Product count per category!PivotTable1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per quentity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43421052631579"/>
          <c:y val="0.265509258265849"/>
          <c:w val="0.764605263157895"/>
          <c:h val="0.379027779764599"/>
        </c:manualLayout>
      </c:layout>
      <c:areaChart>
        <c:grouping val="standard"/>
        <c:varyColors val="0"/>
        <c:ser>
          <c:idx val="0"/>
          <c:order val="0"/>
          <c:tx>
            <c:strRef>
              <c:f>'Product count per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0184210526315789"/>
                  <c:y val="-0.1782407407407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263157894736842"/>
                  <c:y val="-0.1944444444444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263157894736842"/>
                  <c:y val="-0.1319444444444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count per category'!$A$4:$A$7</c:f>
              <c:strCache>
                <c:ptCount val="3"/>
                <c:pt idx="0">
                  <c:v>Bookshelf</c:v>
                </c:pt>
                <c:pt idx="1">
                  <c:v>Headphones</c:v>
                </c:pt>
                <c:pt idx="2">
                  <c:v>Smartphone</c:v>
                </c:pt>
              </c:strCache>
            </c:strRef>
          </c:cat>
          <c:val>
            <c:numRef>
              <c:f>'Product count per category'!$B$4:$B$7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54966603"/>
        <c:axId val="63877768"/>
      </c:areaChart>
      <c:catAx>
        <c:axId val="5549666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77768"/>
        <c:crosses val="autoZero"/>
        <c:auto val="1"/>
        <c:lblAlgn val="ctr"/>
        <c:lblOffset val="100"/>
        <c:noMultiLvlLbl val="0"/>
      </c:catAx>
      <c:valAx>
        <c:axId val="6387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9666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b656354-3fb3-4700-8023-8638b67623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[PR. Final Project.xlsx]Top 5 Customer!PivotTable1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Customer By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Customer'!$A$4:$A$9</c:f>
              <c:strCache>
                <c:ptCount val="5"/>
                <c:pt idx="0">
                  <c:v>Paul Baker</c:v>
                </c:pt>
                <c:pt idx="1">
                  <c:v>Patricia Moore</c:v>
                </c:pt>
                <c:pt idx="2">
                  <c:v>Mark Carter</c:v>
                </c:pt>
                <c:pt idx="3">
                  <c:v>Edward Mitchell</c:v>
                </c:pt>
                <c:pt idx="4">
                  <c:v>Barbara Young</c:v>
                </c:pt>
              </c:strCache>
            </c:strRef>
          </c:cat>
          <c:val>
            <c:numRef>
              <c:f>'Top 5 Customer'!$B$4:$B$9</c:f>
              <c:numCache>
                <c:formatCode>General</c:formatCode>
                <c:ptCount val="5"/>
                <c:pt idx="0">
                  <c:v>8309.74</c:v>
                </c:pt>
                <c:pt idx="1">
                  <c:v>9799.73</c:v>
                </c:pt>
                <c:pt idx="2">
                  <c:v>15659.65</c:v>
                </c:pt>
                <c:pt idx="3">
                  <c:v>11919.77</c:v>
                </c:pt>
                <c:pt idx="4">
                  <c:v>10649.8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97350874"/>
        <c:axId val="361668575"/>
      </c:barChart>
      <c:catAx>
        <c:axId val="19735087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1668575"/>
        <c:crosses val="autoZero"/>
        <c:auto val="1"/>
        <c:lblAlgn val="ctr"/>
        <c:lblOffset val="100"/>
        <c:noMultiLvlLbl val="0"/>
      </c:catAx>
      <c:valAx>
        <c:axId val="36166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3508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54685b-9f2d-4896-9d45-ea51b7c44a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[PR. Final Project.xlsx]Customer Count!PivotTable1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80" b="1"/>
              <a:t>Total customer</a:t>
            </a:r>
            <a:endParaRPr sz="1680" b="1"/>
          </a:p>
        </c:rich>
      </c:tx>
      <c:layout>
        <c:manualLayout>
          <c:xMode val="edge"/>
          <c:yMode val="edge"/>
          <c:x val="0.36858415036926"/>
          <c:y val="0.0543568068606977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773255967597329"/>
          <c:y val="0.220181822105193"/>
          <c:w val="0.669416567891479"/>
          <c:h val="0.688203865004267"/>
        </c:manualLayout>
      </c:layout>
      <c:pie3DChart>
        <c:varyColors val="1"/>
        <c:ser>
          <c:idx val="0"/>
          <c:order val="0"/>
          <c:tx>
            <c:strRef>
              <c:f>'Customer Count'!$B$3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>
                  <a:shade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4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4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4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4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4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Count'!$A$4:$A$9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'Customer Count'!$B$4:$B$9</c:f>
              <c:numCache>
                <c:formatCode>General</c:formatCode>
                <c:ptCount val="5"/>
                <c:pt idx="0">
                  <c:v>54</c:v>
                </c:pt>
                <c:pt idx="1">
                  <c:v>48</c:v>
                </c:pt>
                <c:pt idx="2">
                  <c:v>59</c:v>
                </c:pt>
                <c:pt idx="3">
                  <c:v>42</c:v>
                </c:pt>
                <c:pt idx="4">
                  <c:v>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c2867e-ce14-4e41-b9af-fa29c366c070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[PR. Final Project.xlsx]Top 5 Customer!PivotTable1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1"/>
              <a:t>Top 5 Customer By Revenue</a:t>
            </a:r>
            <a:endParaRPr sz="1200" b="1"/>
          </a:p>
        </c:rich>
      </c:tx>
      <c:layout/>
      <c:overlay val="0"/>
      <c:spPr>
        <a:solidFill>
          <a:schemeClr val="bg2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545133675169948"/>
          <c:y val="0.144186045928973"/>
          <c:w val="0.402976426239245"/>
          <c:h val="0.7811325718610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5 Customer'!$B$3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Customer'!$A$4:$A$9</c:f>
              <c:strCache>
                <c:ptCount val="5"/>
                <c:pt idx="0">
                  <c:v>Paul Baker</c:v>
                </c:pt>
                <c:pt idx="1">
                  <c:v>Patricia Moore</c:v>
                </c:pt>
                <c:pt idx="2">
                  <c:v>Mark Carter</c:v>
                </c:pt>
                <c:pt idx="3">
                  <c:v>Edward Mitchell</c:v>
                </c:pt>
                <c:pt idx="4">
                  <c:v>Barbara Young</c:v>
                </c:pt>
              </c:strCache>
            </c:strRef>
          </c:cat>
          <c:val>
            <c:numRef>
              <c:f>'Top 5 Customer'!$B$4:$B$9</c:f>
              <c:numCache>
                <c:formatCode>General</c:formatCode>
                <c:ptCount val="5"/>
                <c:pt idx="0">
                  <c:v>8309.74</c:v>
                </c:pt>
                <c:pt idx="1">
                  <c:v>9799.73</c:v>
                </c:pt>
                <c:pt idx="2">
                  <c:v>15659.65</c:v>
                </c:pt>
                <c:pt idx="3">
                  <c:v>11919.77</c:v>
                </c:pt>
                <c:pt idx="4">
                  <c:v>10649.8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97350874"/>
        <c:axId val="361668575"/>
      </c:barChart>
      <c:catAx>
        <c:axId val="19735087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1668575"/>
        <c:crosses val="autoZero"/>
        <c:auto val="1"/>
        <c:lblAlgn val="ctr"/>
        <c:lblOffset val="100"/>
        <c:noMultiLvlLbl val="0"/>
      </c:catAx>
      <c:valAx>
        <c:axId val="36166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35087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54685b-9f2d-4896-9d45-ea51b7c44a38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By Product!PivotTable3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40" b="1"/>
              <a:t>Sales By Product</a:t>
            </a:r>
            <a:endParaRPr sz="1440" b="1"/>
          </a:p>
        </c:rich>
      </c:tx>
      <c:layout>
        <c:manualLayout>
          <c:xMode val="edge"/>
          <c:yMode val="edge"/>
          <c:x val="0.44697094935704"/>
          <c:y val="0.05128059246554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Product'!$A$4:$A$14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'Sales By Product'!$B$4:$B$14</c:f>
              <c:numCache>
                <c:formatCode>General</c:formatCode>
                <c:ptCount val="10"/>
                <c:pt idx="0">
                  <c:v>2039.66</c:v>
                </c:pt>
                <c:pt idx="1">
                  <c:v>4799.68</c:v>
                </c:pt>
                <c:pt idx="2">
                  <c:v>1199.85</c:v>
                </c:pt>
                <c:pt idx="3">
                  <c:v>8099.73</c:v>
                </c:pt>
                <c:pt idx="4">
                  <c:v>2249.85</c:v>
                </c:pt>
                <c:pt idx="5">
                  <c:v>1439.84</c:v>
                </c:pt>
                <c:pt idx="6">
                  <c:v>8099.91</c:v>
                </c:pt>
                <c:pt idx="7">
                  <c:v>4499.82</c:v>
                </c:pt>
                <c:pt idx="8">
                  <c:v>5399.73</c:v>
                </c:pt>
                <c:pt idx="9">
                  <c:v>19599.72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06660527"/>
        <c:axId val="437129169"/>
      </c:barChart>
      <c:catAx>
        <c:axId val="306660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129169"/>
        <c:crosses val="autoZero"/>
        <c:auto val="1"/>
        <c:lblAlgn val="ctr"/>
        <c:lblOffset val="100"/>
        <c:noMultiLvlLbl val="0"/>
      </c:catAx>
      <c:valAx>
        <c:axId val="4371291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666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f8b3a9-0df0-4c6d-9cb7-3691554c6ecc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By Month!PivotTable1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1"/>
              <a:t>Sales By Month</a:t>
            </a:r>
            <a:endParaRPr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Month'!$A$4:$A$17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'Sales By Month'!$B$4:$B$17</c:f>
              <c:numCache>
                <c:formatCode>"₹"#,##0.00</c:formatCode>
                <c:ptCount val="13"/>
                <c:pt idx="0">
                  <c:v>6579.79</c:v>
                </c:pt>
                <c:pt idx="1">
                  <c:v>5769.78</c:v>
                </c:pt>
                <c:pt idx="2">
                  <c:v>1379.84</c:v>
                </c:pt>
                <c:pt idx="3">
                  <c:v>4649.77</c:v>
                </c:pt>
                <c:pt idx="4">
                  <c:v>3869.8</c:v>
                </c:pt>
                <c:pt idx="5">
                  <c:v>999.91</c:v>
                </c:pt>
                <c:pt idx="6">
                  <c:v>9599.84</c:v>
                </c:pt>
                <c:pt idx="7">
                  <c:v>1499.9</c:v>
                </c:pt>
                <c:pt idx="8">
                  <c:v>6799.72</c:v>
                </c:pt>
                <c:pt idx="9">
                  <c:v>3299.92</c:v>
                </c:pt>
                <c:pt idx="10">
                  <c:v>7279.74</c:v>
                </c:pt>
                <c:pt idx="11">
                  <c:v>2999.81</c:v>
                </c:pt>
                <c:pt idx="12">
                  <c:v>2699.97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87598746"/>
        <c:axId val="236623749"/>
      </c:barChart>
      <c:catAx>
        <c:axId val="2875987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623749"/>
        <c:crosses val="autoZero"/>
        <c:auto val="1"/>
        <c:lblAlgn val="ctr"/>
        <c:lblOffset val="100"/>
        <c:noMultiLvlLbl val="0"/>
      </c:catAx>
      <c:valAx>
        <c:axId val="236623749"/>
        <c:scaling>
          <c:orientation val="minMax"/>
        </c:scaling>
        <c:delete val="0"/>
        <c:axPos val="b"/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59874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aa800cf-4c94-453c-b6ed-ada0fc2e4d78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Project.xlsx]kpi helper!PivotTable2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helper'!$A$3</c:f>
              <c:strCache>
                <c:ptCount val="1"/>
                <c:pt idx="0">
                  <c:v>Distinct Count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'kpi helper'!$A$4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helper'!$A$4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'kpi helper'!$B$3</c:f>
              <c:strCache>
                <c:ptCount val="1"/>
                <c:pt idx="0">
                  <c:v>Distinct Count of Transaction_ID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'kpi helper'!$A$4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helper'!$B$4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2"/>
          <c:order val="2"/>
          <c:tx>
            <c:strRef>
              <c:f>'kpi helper'!$C$3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'kpi helper'!$A$4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helper'!$C$4</c:f>
              <c:numCache>
                <c:formatCode>"₹"#,##0.00</c:formatCode>
                <c:ptCount val="1"/>
                <c:pt idx="0">
                  <c:v>1749.92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04737467"/>
        <c:axId val="953979931"/>
      </c:barChart>
      <c:catAx>
        <c:axId val="9047374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979931"/>
        <c:crosses val="autoZero"/>
        <c:auto val="1"/>
        <c:lblAlgn val="ctr"/>
        <c:lblOffset val="100"/>
        <c:noMultiLvlLbl val="0"/>
      </c:catAx>
      <c:valAx>
        <c:axId val="9539799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47374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2216268874817"/>
          <c:y val="0.023677979479084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4d0034-aca9-4b69-9adb-d8574e5628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By Month!PivotTable1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40" b="1"/>
              <a:t>Sales By Month</a:t>
            </a:r>
            <a:endParaRPr sz="144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Month'!$A$4:$A$17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'Sales By Month'!$B$4:$B$17</c:f>
              <c:numCache>
                <c:formatCode>"₹"#,##0.00</c:formatCode>
                <c:ptCount val="13"/>
                <c:pt idx="0">
                  <c:v>6579.79</c:v>
                </c:pt>
                <c:pt idx="1">
                  <c:v>5769.78</c:v>
                </c:pt>
                <c:pt idx="2">
                  <c:v>1379.84</c:v>
                </c:pt>
                <c:pt idx="3">
                  <c:v>4649.77</c:v>
                </c:pt>
                <c:pt idx="4">
                  <c:v>3869.8</c:v>
                </c:pt>
                <c:pt idx="5">
                  <c:v>999.91</c:v>
                </c:pt>
                <c:pt idx="6">
                  <c:v>9599.84</c:v>
                </c:pt>
                <c:pt idx="7">
                  <c:v>1499.9</c:v>
                </c:pt>
                <c:pt idx="8">
                  <c:v>6799.72</c:v>
                </c:pt>
                <c:pt idx="9">
                  <c:v>3299.92</c:v>
                </c:pt>
                <c:pt idx="10">
                  <c:v>7279.74</c:v>
                </c:pt>
                <c:pt idx="11">
                  <c:v>2999.81</c:v>
                </c:pt>
                <c:pt idx="12">
                  <c:v>2699.97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87598746"/>
        <c:axId val="236623749"/>
      </c:barChart>
      <c:catAx>
        <c:axId val="2875987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623749"/>
        <c:crosses val="autoZero"/>
        <c:auto val="1"/>
        <c:lblAlgn val="ctr"/>
        <c:lblOffset val="100"/>
        <c:noMultiLvlLbl val="0"/>
      </c:catAx>
      <c:valAx>
        <c:axId val="236623749"/>
        <c:scaling>
          <c:orientation val="minMax"/>
        </c:scaling>
        <c:delete val="0"/>
        <c:axPos val="b"/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59874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aa800cf-4c94-453c-b6ed-ada0fc2e4d78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[PR. Final Project.xlsx]Product count per category!PivotTable1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per quentity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43421052631579"/>
          <c:y val="0.265509258265849"/>
          <c:w val="0.764605263157895"/>
          <c:h val="0.379027779764599"/>
        </c:manualLayout>
      </c:layout>
      <c:areaChart>
        <c:grouping val="standard"/>
        <c:varyColors val="0"/>
        <c:ser>
          <c:idx val="0"/>
          <c:order val="0"/>
          <c:tx>
            <c:strRef>
              <c:f>'Product count per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0184210526315789"/>
                  <c:y val="-0.1782407407407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263157894736842"/>
                  <c:y val="-0.1944444444444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263157894736842"/>
                  <c:y val="-0.1319444444444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count per category'!$A$4:$A$7</c:f>
              <c:strCache>
                <c:ptCount val="3"/>
                <c:pt idx="0">
                  <c:v>Bookshelf</c:v>
                </c:pt>
                <c:pt idx="1">
                  <c:v>Headphones</c:v>
                </c:pt>
                <c:pt idx="2">
                  <c:v>Smartphone</c:v>
                </c:pt>
              </c:strCache>
            </c:strRef>
          </c:cat>
          <c:val>
            <c:numRef>
              <c:f>'Product count per category'!$B$4:$B$7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54966603"/>
        <c:axId val="63877768"/>
      </c:areaChart>
      <c:catAx>
        <c:axId val="5549666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77768"/>
        <c:crosses val="autoZero"/>
        <c:auto val="1"/>
        <c:lblAlgn val="ctr"/>
        <c:lblOffset val="100"/>
        <c:noMultiLvlLbl val="0"/>
      </c:catAx>
      <c:valAx>
        <c:axId val="6387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9666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2c951c9-7573-4ddf-ac7b-2f36621cd6b8}"/>
      </c:ext>
    </c:extLst>
  </c:chart>
  <c:spPr>
    <a:gradFill>
      <a:gsLst>
        <a:gs pos="4500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16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7" Type="http://schemas.openxmlformats.org/officeDocument/2006/relationships/chart" Target="../charts/chart13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508000</xdr:colOff>
      <xdr:row>3</xdr:row>
      <xdr:rowOff>6350</xdr:rowOff>
    </xdr:from>
    <xdr:to>
      <xdr:col>10</xdr:col>
      <xdr:colOff>133350</xdr:colOff>
      <xdr:row>17</xdr:row>
      <xdr:rowOff>171450</xdr:rowOff>
    </xdr:to>
    <xdr:graphicFrame>
      <xdr:nvGraphicFramePr>
        <xdr:cNvPr id="4" name="Chart 3"/>
        <xdr:cNvGraphicFramePr/>
      </xdr:nvGraphicFramePr>
      <xdr:xfrm>
        <a:off x="2959100" y="558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469900</xdr:colOff>
      <xdr:row>3</xdr:row>
      <xdr:rowOff>50800</xdr:rowOff>
    </xdr:from>
    <xdr:to>
      <xdr:col>10</xdr:col>
      <xdr:colOff>222250</xdr:colOff>
      <xdr:row>18</xdr:row>
      <xdr:rowOff>31750</xdr:rowOff>
    </xdr:to>
    <xdr:graphicFrame>
      <xdr:nvGraphicFramePr>
        <xdr:cNvPr id="7" name="Chart 6"/>
        <xdr:cNvGraphicFramePr/>
      </xdr:nvGraphicFramePr>
      <xdr:xfrm>
        <a:off x="3111500" y="603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323850</xdr:colOff>
      <xdr:row>2</xdr:row>
      <xdr:rowOff>120650</xdr:rowOff>
    </xdr:from>
    <xdr:to>
      <xdr:col>10</xdr:col>
      <xdr:colOff>273050</xdr:colOff>
      <xdr:row>17</xdr:row>
      <xdr:rowOff>101600</xdr:rowOff>
    </xdr:to>
    <xdr:graphicFrame>
      <xdr:nvGraphicFramePr>
        <xdr:cNvPr id="2" name="Chart 1"/>
        <xdr:cNvGraphicFramePr/>
      </xdr:nvGraphicFramePr>
      <xdr:xfrm>
        <a:off x="2889250" y="488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1638300</xdr:colOff>
      <xdr:row>4</xdr:row>
      <xdr:rowOff>107950</xdr:rowOff>
    </xdr:from>
    <xdr:to>
      <xdr:col>4</xdr:col>
      <xdr:colOff>317500</xdr:colOff>
      <xdr:row>18</xdr:row>
      <xdr:rowOff>177800</xdr:rowOff>
    </xdr:to>
    <xdr:graphicFrame>
      <xdr:nvGraphicFramePr>
        <xdr:cNvPr id="3" name="Chart 2"/>
        <xdr:cNvGraphicFramePr/>
      </xdr:nvGraphicFramePr>
      <xdr:xfrm>
        <a:off x="1638300" y="844550"/>
        <a:ext cx="572770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552450</xdr:colOff>
      <xdr:row>4</xdr:row>
      <xdr:rowOff>0</xdr:rowOff>
    </xdr:from>
    <xdr:to>
      <xdr:col>10</xdr:col>
      <xdr:colOff>0</xdr:colOff>
      <xdr:row>18</xdr:row>
      <xdr:rowOff>165100</xdr:rowOff>
    </xdr:to>
    <xdr:graphicFrame>
      <xdr:nvGraphicFramePr>
        <xdr:cNvPr id="2" name="Chart 1"/>
        <xdr:cNvGraphicFramePr/>
      </xdr:nvGraphicFramePr>
      <xdr:xfrm>
        <a:off x="2825750" y="736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520700</xdr:colOff>
      <xdr:row>1</xdr:row>
      <xdr:rowOff>146050</xdr:rowOff>
    </xdr:from>
    <xdr:to>
      <xdr:col>10</xdr:col>
      <xdr:colOff>469900</xdr:colOff>
      <xdr:row>16</xdr:row>
      <xdr:rowOff>127000</xdr:rowOff>
    </xdr:to>
    <xdr:graphicFrame>
      <xdr:nvGraphicFramePr>
        <xdr:cNvPr id="2" name="Chart 1"/>
        <xdr:cNvGraphicFramePr/>
      </xdr:nvGraphicFramePr>
      <xdr:xfrm>
        <a:off x="3194050" y="330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254000</xdr:colOff>
      <xdr:row>7</xdr:row>
      <xdr:rowOff>12700</xdr:rowOff>
    </xdr:from>
    <xdr:ext cx="309880" cy="273685"/>
    <xdr:sp>
      <xdr:nvSpPr>
        <xdr:cNvPr id="28" name="Text Box 27"/>
        <xdr:cNvSpPr txBox="1"/>
      </xdr:nvSpPr>
      <xdr:spPr>
        <a:xfrm>
          <a:off x="2692400" y="130175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oneCellAnchor>
    <xdr:from>
      <xdr:col>3</xdr:col>
      <xdr:colOff>603250</xdr:colOff>
      <xdr:row>5</xdr:row>
      <xdr:rowOff>171450</xdr:rowOff>
    </xdr:from>
    <xdr:ext cx="309880" cy="273685"/>
    <xdr:sp>
      <xdr:nvSpPr>
        <xdr:cNvPr id="30" name="Text Box 29"/>
        <xdr:cNvSpPr txBox="1"/>
      </xdr:nvSpPr>
      <xdr:spPr>
        <a:xfrm>
          <a:off x="2432050" y="10922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0</xdr:col>
      <xdr:colOff>6350</xdr:colOff>
      <xdr:row>6</xdr:row>
      <xdr:rowOff>126365</xdr:rowOff>
    </xdr:from>
    <xdr:to>
      <xdr:col>2</xdr:col>
      <xdr:colOff>527685</xdr:colOff>
      <xdr:row>48</xdr:row>
      <xdr:rowOff>96520</xdr:rowOff>
    </xdr:to>
    <xdr:sp>
      <xdr:nvSpPr>
        <xdr:cNvPr id="4" name="Rectangles 3"/>
        <xdr:cNvSpPr/>
      </xdr:nvSpPr>
      <xdr:spPr>
        <a:xfrm>
          <a:off x="6350" y="1231265"/>
          <a:ext cx="1740535" cy="770445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590550</xdr:colOff>
      <xdr:row>0</xdr:row>
      <xdr:rowOff>6350</xdr:rowOff>
    </xdr:from>
    <xdr:to>
      <xdr:col>27</xdr:col>
      <xdr:colOff>539115</xdr:colOff>
      <xdr:row>6</xdr:row>
      <xdr:rowOff>23495</xdr:rowOff>
    </xdr:to>
    <xdr:sp>
      <xdr:nvSpPr>
        <xdr:cNvPr id="5" name="Rectangles 4"/>
        <xdr:cNvSpPr/>
      </xdr:nvSpPr>
      <xdr:spPr>
        <a:xfrm>
          <a:off x="1809750" y="6350"/>
          <a:ext cx="15188565" cy="112204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2800">
            <a:solidFill>
              <a:schemeClr val="bg2"/>
            </a:solidFill>
          </a:endParaRPr>
        </a:p>
      </xdr:txBody>
    </xdr:sp>
    <xdr:clientData/>
  </xdr:twoCellAnchor>
  <xdr:oneCellAnchor>
    <xdr:from>
      <xdr:col>3</xdr:col>
      <xdr:colOff>605155</xdr:colOff>
      <xdr:row>1</xdr:row>
      <xdr:rowOff>124460</xdr:rowOff>
    </xdr:from>
    <xdr:ext cx="7715250" cy="759460"/>
    <xdr:sp>
      <xdr:nvSpPr>
        <xdr:cNvPr id="6" name="Text Box 5"/>
        <xdr:cNvSpPr txBox="1"/>
      </xdr:nvSpPr>
      <xdr:spPr>
        <a:xfrm>
          <a:off x="2433955" y="308610"/>
          <a:ext cx="7715250" cy="7594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sz="3600" b="1">
              <a:solidFill>
                <a:schemeClr val="bg2"/>
              </a:solidFill>
            </a:rPr>
            <a:t>Sales Report Dashboard</a:t>
          </a:r>
          <a:endParaRPr lang="en-US" sz="3600" b="1">
            <a:solidFill>
              <a:schemeClr val="bg2"/>
            </a:solidFill>
          </a:endParaRPr>
        </a:p>
      </xdr:txBody>
    </xdr:sp>
    <xdr:clientData/>
  </xdr:oneCellAnchor>
  <xdr:twoCellAnchor>
    <xdr:from>
      <xdr:col>11</xdr:col>
      <xdr:colOff>607060</xdr:colOff>
      <xdr:row>0</xdr:row>
      <xdr:rowOff>130175</xdr:rowOff>
    </xdr:from>
    <xdr:to>
      <xdr:col>15</xdr:col>
      <xdr:colOff>229870</xdr:colOff>
      <xdr:row>5</xdr:row>
      <xdr:rowOff>184785</xdr:rowOff>
    </xdr:to>
    <xdr:sp>
      <xdr:nvSpPr>
        <xdr:cNvPr id="7" name="Rectangles 6"/>
        <xdr:cNvSpPr/>
      </xdr:nvSpPr>
      <xdr:spPr>
        <a:xfrm>
          <a:off x="7312660" y="130175"/>
          <a:ext cx="2061210" cy="97472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15</xdr:col>
      <xdr:colOff>372745</xdr:colOff>
      <xdr:row>0</xdr:row>
      <xdr:rowOff>127000</xdr:rowOff>
    </xdr:from>
    <xdr:to>
      <xdr:col>19</xdr:col>
      <xdr:colOff>45085</xdr:colOff>
      <xdr:row>5</xdr:row>
      <xdr:rowOff>181610</xdr:rowOff>
    </xdr:to>
    <xdr:sp>
      <xdr:nvSpPr>
        <xdr:cNvPr id="8" name="Rectangles 7"/>
        <xdr:cNvSpPr/>
      </xdr:nvSpPr>
      <xdr:spPr>
        <a:xfrm>
          <a:off x="9516745" y="127000"/>
          <a:ext cx="2110740" cy="9753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23</xdr:col>
      <xdr:colOff>59055</xdr:colOff>
      <xdr:row>0</xdr:row>
      <xdr:rowOff>127635</xdr:rowOff>
    </xdr:from>
    <xdr:to>
      <xdr:col>26</xdr:col>
      <xdr:colOff>357505</xdr:colOff>
      <xdr:row>5</xdr:row>
      <xdr:rowOff>181610</xdr:rowOff>
    </xdr:to>
    <xdr:sp>
      <xdr:nvSpPr>
        <xdr:cNvPr id="10" name="Rectangles 9"/>
        <xdr:cNvSpPr/>
      </xdr:nvSpPr>
      <xdr:spPr>
        <a:xfrm>
          <a:off x="14079855" y="127635"/>
          <a:ext cx="2127250" cy="97472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12</xdr:col>
      <xdr:colOff>99060</xdr:colOff>
      <xdr:row>0</xdr:row>
      <xdr:rowOff>181610</xdr:rowOff>
    </xdr:from>
    <xdr:ext cx="1870710" cy="402590"/>
    <xdr:sp>
      <xdr:nvSpPr>
        <xdr:cNvPr id="12" name="Text Box 11"/>
        <xdr:cNvSpPr txBox="1"/>
      </xdr:nvSpPr>
      <xdr:spPr>
        <a:xfrm>
          <a:off x="7414260" y="181610"/>
          <a:ext cx="1870710" cy="40259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p>
          <a:pPr algn="ctr"/>
          <a:r>
            <a:rPr lang="en-US" sz="2200" b="1">
              <a:solidFill>
                <a:schemeClr val="bg2"/>
              </a:solidFill>
            </a:rPr>
            <a:t>Total Revenue</a:t>
          </a:r>
          <a:endParaRPr lang="en-US" sz="2200" b="1">
            <a:solidFill>
              <a:schemeClr val="bg2"/>
            </a:solidFill>
          </a:endParaRPr>
        </a:p>
      </xdr:txBody>
    </xdr:sp>
    <xdr:clientData/>
  </xdr:oneCellAnchor>
  <xdr:oneCellAnchor>
    <xdr:from>
      <xdr:col>15</xdr:col>
      <xdr:colOff>410210</xdr:colOff>
      <xdr:row>0</xdr:row>
      <xdr:rowOff>181610</xdr:rowOff>
    </xdr:from>
    <xdr:ext cx="2033270" cy="431800"/>
    <xdr:sp>
      <xdr:nvSpPr>
        <xdr:cNvPr id="14" name="Text Box 13"/>
        <xdr:cNvSpPr txBox="1"/>
      </xdr:nvSpPr>
      <xdr:spPr>
        <a:xfrm>
          <a:off x="9554210" y="181610"/>
          <a:ext cx="2033270" cy="431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ctr"/>
          <a:r>
            <a:rPr lang="en-US" sz="2000" b="1">
              <a:solidFill>
                <a:schemeClr val="bg2"/>
              </a:solidFill>
            </a:rPr>
            <a:t>Total transaction</a:t>
          </a:r>
          <a:endParaRPr lang="en-US" sz="2000" b="1">
            <a:solidFill>
              <a:schemeClr val="bg2"/>
            </a:solidFill>
          </a:endParaRPr>
        </a:p>
      </xdr:txBody>
    </xdr:sp>
    <xdr:clientData/>
  </xdr:oneCellAnchor>
  <xdr:oneCellAnchor>
    <xdr:from>
      <xdr:col>12</xdr:col>
      <xdr:colOff>194310</xdr:colOff>
      <xdr:row>2</xdr:row>
      <xdr:rowOff>180975</xdr:rowOff>
    </xdr:from>
    <xdr:ext cx="1632585" cy="419735"/>
    <xdr:sp textlink="'kpi helper'!$C$4">
      <xdr:nvSpPr>
        <xdr:cNvPr id="16" name="Text Box 15"/>
        <xdr:cNvSpPr txBox="1"/>
      </xdr:nvSpPr>
      <xdr:spPr>
        <a:xfrm>
          <a:off x="7509510" y="549275"/>
          <a:ext cx="1632585" cy="4197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fld id="{BB962C8B-B14F-4D97-AF65-F5344CB8AC3E}" type="TxLink">
            <a:rPr lang="en-US" sz="2000" b="1">
              <a:solidFill>
                <a:schemeClr val="tx1"/>
              </a:solidFill>
            </a:rPr>
            <a:t>₹1,749.92</a:t>
          </a:fld>
          <a:endParaRPr lang="en-US" sz="2000" b="1">
            <a:solidFill>
              <a:schemeClr val="tx1"/>
            </a:solidFill>
          </a:endParaRPr>
        </a:p>
      </xdr:txBody>
    </xdr:sp>
    <xdr:clientData/>
  </xdr:oneCellAnchor>
  <xdr:oneCellAnchor>
    <xdr:from>
      <xdr:col>15</xdr:col>
      <xdr:colOff>606425</xdr:colOff>
      <xdr:row>2</xdr:row>
      <xdr:rowOff>180975</xdr:rowOff>
    </xdr:from>
    <xdr:ext cx="1469390" cy="429260"/>
    <xdr:sp textlink="'kpi helper'!$B$4">
      <xdr:nvSpPr>
        <xdr:cNvPr id="17" name="Text Box 16"/>
        <xdr:cNvSpPr txBox="1"/>
      </xdr:nvSpPr>
      <xdr:spPr>
        <a:xfrm>
          <a:off x="9750425" y="549275"/>
          <a:ext cx="1469390" cy="4292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fld id="{BB962C8B-B14F-4D97-AF65-F5344CB8AC3E}" type="TxLink">
            <a:rPr lang="en-US" sz="2000" b="1">
              <a:solidFill>
                <a:schemeClr val="tx1"/>
              </a:solidFill>
            </a:rPr>
            <a:t>3</a:t>
          </a:fld>
          <a:endParaRPr lang="en-US" sz="2000" b="1">
            <a:solidFill>
              <a:schemeClr val="tx1"/>
            </a:solidFill>
          </a:endParaRPr>
        </a:p>
      </xdr:txBody>
    </xdr:sp>
    <xdr:clientData/>
  </xdr:oneCellAnchor>
  <xdr:oneCellAnchor>
    <xdr:from>
      <xdr:col>19</xdr:col>
      <xdr:colOff>257175</xdr:colOff>
      <xdr:row>0</xdr:row>
      <xdr:rowOff>181610</xdr:rowOff>
    </xdr:from>
    <xdr:ext cx="309880" cy="464820"/>
    <xdr:sp>
      <xdr:nvSpPr>
        <xdr:cNvPr id="18" name="Text Box 17"/>
        <xdr:cNvSpPr txBox="1"/>
      </xdr:nvSpPr>
      <xdr:spPr>
        <a:xfrm>
          <a:off x="11839575" y="181610"/>
          <a:ext cx="309880" cy="4648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2200" b="1">
            <a:solidFill>
              <a:schemeClr val="bg2"/>
            </a:solidFill>
          </a:endParaRPr>
        </a:p>
      </xdr:txBody>
    </xdr:sp>
    <xdr:clientData/>
  </xdr:oneCellAnchor>
  <xdr:oneCellAnchor>
    <xdr:from>
      <xdr:col>23</xdr:col>
      <xdr:colOff>217805</xdr:colOff>
      <xdr:row>0</xdr:row>
      <xdr:rowOff>181610</xdr:rowOff>
    </xdr:from>
    <xdr:ext cx="1814830" cy="464820"/>
    <xdr:sp>
      <xdr:nvSpPr>
        <xdr:cNvPr id="21" name="Text Box 20"/>
        <xdr:cNvSpPr txBox="1"/>
      </xdr:nvSpPr>
      <xdr:spPr>
        <a:xfrm>
          <a:off x="14238605" y="181610"/>
          <a:ext cx="1814830" cy="4648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2200" b="1">
              <a:solidFill>
                <a:schemeClr val="bg2"/>
              </a:solidFill>
            </a:rPr>
            <a:t>Top Customer</a:t>
          </a:r>
          <a:endParaRPr lang="en-US" sz="2200" b="1">
            <a:solidFill>
              <a:schemeClr val="bg2"/>
            </a:solidFill>
          </a:endParaRPr>
        </a:p>
      </xdr:txBody>
    </xdr:sp>
    <xdr:clientData/>
  </xdr:oneCellAnchor>
  <xdr:oneCellAnchor>
    <xdr:from>
      <xdr:col>23</xdr:col>
      <xdr:colOff>303530</xdr:colOff>
      <xdr:row>2</xdr:row>
      <xdr:rowOff>180975</xdr:rowOff>
    </xdr:from>
    <xdr:ext cx="1522095" cy="455930"/>
    <xdr:sp textlink="'Top 5 Customer'!$A$6">
      <xdr:nvSpPr>
        <xdr:cNvPr id="22" name="Text Box 21"/>
        <xdr:cNvSpPr txBox="1"/>
      </xdr:nvSpPr>
      <xdr:spPr>
        <a:xfrm>
          <a:off x="14324330" y="549275"/>
          <a:ext cx="1522095" cy="4559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US" sz="2000" b="1"/>
            <a:t>Mark Carter</a:t>
          </a:fld>
          <a:endParaRPr lang="en-US" sz="2000" b="1"/>
        </a:p>
      </xdr:txBody>
    </xdr:sp>
    <xdr:clientData/>
  </xdr:oneCellAnchor>
  <xdr:twoCellAnchor>
    <xdr:from>
      <xdr:col>17</xdr:col>
      <xdr:colOff>219075</xdr:colOff>
      <xdr:row>6</xdr:row>
      <xdr:rowOff>138430</xdr:rowOff>
    </xdr:from>
    <xdr:to>
      <xdr:col>27</xdr:col>
      <xdr:colOff>554355</xdr:colOff>
      <xdr:row>23</xdr:row>
      <xdr:rowOff>180340</xdr:rowOff>
    </xdr:to>
    <xdr:graphicFrame>
      <xdr:nvGraphicFramePr>
        <xdr:cNvPr id="33" name="Chart 32"/>
        <xdr:cNvGraphicFramePr/>
      </xdr:nvGraphicFramePr>
      <xdr:xfrm>
        <a:off x="10582275" y="1243330"/>
        <a:ext cx="6431280" cy="3172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</xdr:colOff>
      <xdr:row>26</xdr:row>
      <xdr:rowOff>181610</xdr:rowOff>
    </xdr:from>
    <xdr:to>
      <xdr:col>2</xdr:col>
      <xdr:colOff>429260</xdr:colOff>
      <xdr:row>37</xdr:row>
      <xdr:rowOff>22225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4969510"/>
              <a:ext cx="1647825" cy="1866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606425</xdr:colOff>
      <xdr:row>6</xdr:row>
      <xdr:rowOff>180975</xdr:rowOff>
    </xdr:from>
    <xdr:to>
      <xdr:col>10</xdr:col>
      <xdr:colOff>563880</xdr:colOff>
      <xdr:row>31</xdr:row>
      <xdr:rowOff>140970</xdr:rowOff>
    </xdr:to>
    <xdr:graphicFrame>
      <xdr:nvGraphicFramePr>
        <xdr:cNvPr id="36" name="Chart 35"/>
        <xdr:cNvGraphicFramePr/>
      </xdr:nvGraphicFramePr>
      <xdr:xfrm>
        <a:off x="1825625" y="1285875"/>
        <a:ext cx="4834255" cy="4563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59055</xdr:colOff>
      <xdr:row>32</xdr:row>
      <xdr:rowOff>163830</xdr:rowOff>
    </xdr:from>
    <xdr:to>
      <xdr:col>17</xdr:col>
      <xdr:colOff>111125</xdr:colOff>
      <xdr:row>48</xdr:row>
      <xdr:rowOff>183515</xdr:rowOff>
    </xdr:to>
    <xdr:graphicFrame>
      <xdr:nvGraphicFramePr>
        <xdr:cNvPr id="37" name="Chart 36"/>
        <xdr:cNvGraphicFramePr/>
      </xdr:nvGraphicFramePr>
      <xdr:xfrm>
        <a:off x="1887855" y="6056630"/>
        <a:ext cx="8586470" cy="2966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6350</xdr:colOff>
      <xdr:row>37</xdr:row>
      <xdr:rowOff>155575</xdr:rowOff>
    </xdr:from>
    <xdr:to>
      <xdr:col>2</xdr:col>
      <xdr:colOff>467995</xdr:colOff>
      <xdr:row>48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8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6969125"/>
              <a:ext cx="1680845" cy="1870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299</xdr:col>
      <xdr:colOff>322580</xdr:colOff>
      <xdr:row>22</xdr:row>
      <xdr:rowOff>181610</xdr:rowOff>
    </xdr:from>
    <xdr:to>
      <xdr:col>309</xdr:col>
      <xdr:colOff>594360</xdr:colOff>
      <xdr:row>47</xdr:row>
      <xdr:rowOff>15240</xdr:rowOff>
    </xdr:to>
    <xdr:graphicFrame>
      <xdr:nvGraphicFramePr>
        <xdr:cNvPr id="39" name="Chart 38"/>
        <xdr:cNvGraphicFramePr/>
      </xdr:nvGraphicFramePr>
      <xdr:xfrm>
        <a:off x="182592980" y="4232910"/>
        <a:ext cx="6367780" cy="4437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118745</xdr:colOff>
      <xdr:row>60</xdr:row>
      <xdr:rowOff>82550</xdr:rowOff>
    </xdr:from>
    <xdr:to>
      <xdr:col>2</xdr:col>
      <xdr:colOff>208915</xdr:colOff>
      <xdr:row>64</xdr:row>
      <xdr:rowOff>161290</xdr:rowOff>
    </xdr:to>
    <xdr:graphicFrame>
      <xdr:nvGraphicFramePr>
        <xdr:cNvPr id="40" name="Chart 39"/>
        <xdr:cNvGraphicFramePr/>
      </xdr:nvGraphicFramePr>
      <xdr:xfrm>
        <a:off x="118745" y="11131550"/>
        <a:ext cx="1309370" cy="815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6350</xdr:colOff>
      <xdr:row>6</xdr:row>
      <xdr:rowOff>170815</xdr:rowOff>
    </xdr:from>
    <xdr:to>
      <xdr:col>2</xdr:col>
      <xdr:colOff>474980</xdr:colOff>
      <xdr:row>26</xdr:row>
      <xdr:rowOff>52070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1" name="Customer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1275715"/>
              <a:ext cx="1687830" cy="3564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19</xdr:col>
      <xdr:colOff>140970</xdr:colOff>
      <xdr:row>0</xdr:row>
      <xdr:rowOff>126365</xdr:rowOff>
    </xdr:from>
    <xdr:to>
      <xdr:col>22</xdr:col>
      <xdr:colOff>439420</xdr:colOff>
      <xdr:row>5</xdr:row>
      <xdr:rowOff>179705</xdr:rowOff>
    </xdr:to>
    <xdr:sp>
      <xdr:nvSpPr>
        <xdr:cNvPr id="13" name="Rectangles 12"/>
        <xdr:cNvSpPr/>
      </xdr:nvSpPr>
      <xdr:spPr>
        <a:xfrm>
          <a:off x="11723370" y="126365"/>
          <a:ext cx="2127250" cy="97409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19</xdr:col>
      <xdr:colOff>375285</xdr:colOff>
      <xdr:row>0</xdr:row>
      <xdr:rowOff>181610</xdr:rowOff>
    </xdr:from>
    <xdr:ext cx="1804670" cy="431800"/>
    <xdr:sp>
      <xdr:nvSpPr>
        <xdr:cNvPr id="15" name="Text Box 14"/>
        <xdr:cNvSpPr txBox="1"/>
      </xdr:nvSpPr>
      <xdr:spPr>
        <a:xfrm>
          <a:off x="11957685" y="181610"/>
          <a:ext cx="1804670" cy="431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2000" b="1">
              <a:solidFill>
                <a:schemeClr val="bg2"/>
              </a:solidFill>
            </a:rPr>
            <a:t>Total Customer</a:t>
          </a:r>
          <a:endParaRPr lang="en-US" sz="2000" b="1">
            <a:solidFill>
              <a:schemeClr val="bg2"/>
            </a:solidFill>
          </a:endParaRPr>
        </a:p>
      </xdr:txBody>
    </xdr:sp>
    <xdr:clientData/>
  </xdr:oneCellAnchor>
  <xdr:oneCellAnchor>
    <xdr:from>
      <xdr:col>20</xdr:col>
      <xdr:colOff>323850</xdr:colOff>
      <xdr:row>4</xdr:row>
      <xdr:rowOff>109855</xdr:rowOff>
    </xdr:from>
    <xdr:ext cx="323215" cy="76200"/>
    <xdr:sp>
      <xdr:nvSpPr>
        <xdr:cNvPr id="19" name="Text Box 18"/>
        <xdr:cNvSpPr txBox="1"/>
      </xdr:nvSpPr>
      <xdr:spPr>
        <a:xfrm flipV="1">
          <a:off x="12515850" y="846455"/>
          <a:ext cx="323215" cy="762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endParaRPr lang="en-US" sz="1100"/>
        </a:p>
      </xdr:txBody>
    </xdr:sp>
    <xdr:clientData/>
  </xdr:oneCellAnchor>
  <xdr:oneCellAnchor>
    <xdr:from>
      <xdr:col>19</xdr:col>
      <xdr:colOff>559435</xdr:colOff>
      <xdr:row>2</xdr:row>
      <xdr:rowOff>180975</xdr:rowOff>
    </xdr:from>
    <xdr:ext cx="1469390" cy="429260"/>
    <xdr:sp textlink="'kpi helper'!$A$4">
      <xdr:nvSpPr>
        <xdr:cNvPr id="23" name="Text Box 22"/>
        <xdr:cNvSpPr txBox="1"/>
      </xdr:nvSpPr>
      <xdr:spPr>
        <a:xfrm>
          <a:off x="12141835" y="549275"/>
          <a:ext cx="1469390" cy="4292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US" sz="2000" b="1">
              <a:solidFill>
                <a:schemeClr val="tx1"/>
              </a:solidFill>
            </a:rPr>
            <a:t>1</a:t>
          </a:fld>
          <a:endParaRPr lang="en-US" sz="2000" b="1">
            <a:solidFill>
              <a:schemeClr val="tx1"/>
            </a:solidFill>
          </a:endParaRPr>
        </a:p>
      </xdr:txBody>
    </xdr:sp>
    <xdr:clientData/>
  </xdr:oneCellAnchor>
  <xdr:twoCellAnchor>
    <xdr:from>
      <xdr:col>17</xdr:col>
      <xdr:colOff>242570</xdr:colOff>
      <xdr:row>24</xdr:row>
      <xdr:rowOff>180975</xdr:rowOff>
    </xdr:from>
    <xdr:to>
      <xdr:col>27</xdr:col>
      <xdr:colOff>514350</xdr:colOff>
      <xdr:row>49</xdr:row>
      <xdr:rowOff>14605</xdr:rowOff>
    </xdr:to>
    <xdr:graphicFrame>
      <xdr:nvGraphicFramePr>
        <xdr:cNvPr id="24" name="Chart 23"/>
        <xdr:cNvGraphicFramePr/>
      </xdr:nvGraphicFramePr>
      <xdr:xfrm>
        <a:off x="10605770" y="4600575"/>
        <a:ext cx="6367780" cy="4437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</xdr:colOff>
      <xdr:row>0</xdr:row>
      <xdr:rowOff>635</xdr:rowOff>
    </xdr:from>
    <xdr:to>
      <xdr:col>2</xdr:col>
      <xdr:colOff>513080</xdr:colOff>
      <xdr:row>6</xdr:row>
      <xdr:rowOff>46990</xdr:rowOff>
    </xdr:to>
    <xdr:sp>
      <xdr:nvSpPr>
        <xdr:cNvPr id="25" name="Rectangles 24"/>
        <xdr:cNvSpPr/>
      </xdr:nvSpPr>
      <xdr:spPr>
        <a:xfrm>
          <a:off x="635" y="635"/>
          <a:ext cx="1731645" cy="115125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63500</xdr:colOff>
      <xdr:row>6</xdr:row>
      <xdr:rowOff>152400</xdr:rowOff>
    </xdr:from>
    <xdr:to>
      <xdr:col>17</xdr:col>
      <xdr:colOff>68580</xdr:colOff>
      <xdr:row>31</xdr:row>
      <xdr:rowOff>172085</xdr:rowOff>
    </xdr:to>
    <xdr:graphicFrame>
      <xdr:nvGraphicFramePr>
        <xdr:cNvPr id="29" name="Chart 28"/>
        <xdr:cNvGraphicFramePr/>
      </xdr:nvGraphicFramePr>
      <xdr:xfrm>
        <a:off x="6769100" y="1257300"/>
        <a:ext cx="3662680" cy="4623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6350</xdr:colOff>
      <xdr:row>0</xdr:row>
      <xdr:rowOff>6350</xdr:rowOff>
    </xdr:from>
    <xdr:to>
      <xdr:col>2</xdr:col>
      <xdr:colOff>518795</xdr:colOff>
      <xdr:row>6</xdr:row>
      <xdr:rowOff>132715</xdr:rowOff>
    </xdr:to>
    <xdr:pic>
      <xdr:nvPicPr>
        <xdr:cNvPr id="9" name="Picture 8" descr="Gemini_Generated_Image_8q41558q41558q4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0" y="6350"/>
          <a:ext cx="1731645" cy="123126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58.3937384259" refreshedBy="hp" recordCount="250">
  <cacheSource type="worksheet">
    <worksheetSource ref="E1:Q251" sheet="Raw Data"/>
  </cacheSource>
  <cacheFields count="13">
    <cacheField name="Product_ID" numFmtId="0">
      <sharedItems count="10">
        <s v="P009"/>
        <s v="P005"/>
        <s v="P008"/>
        <s v="P003"/>
        <s v="P001"/>
        <s v="P002"/>
        <s v="P007"/>
        <s v="P004"/>
        <s v="P010"/>
        <s v="P006"/>
      </sharedItems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0" maxValue="5" count="5">
        <n v="3"/>
        <n v="5"/>
        <n v="2"/>
        <n v="1"/>
        <n v="4"/>
      </sharedItems>
    </cacheField>
    <cacheField name="Unit_Price" numFmtId="0">
      <sharedItems containsSemiMixedTypes="0" containsString="0" containsNumber="1" minValue="0" maxValue="899.99" count="9">
        <n v="249.99"/>
        <n v="59.99"/>
        <n v="149.99"/>
        <n v="899.99"/>
        <n v="699.99"/>
        <n v="299.99"/>
        <n v="79.99"/>
        <n v="89.99"/>
        <n v="199.99"/>
      </sharedItems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 count="3">
        <s v="Basic"/>
        <s v="Premium"/>
        <s v="Standard"/>
      </sharedItems>
    </cacheField>
    <cacheField name="Customer_Since" numFmtId="182">
      <sharedItems containsSemiMixedTypes="0" containsString="0" containsNonDate="0" containsDate="1" minDate="2021-07-18T00:00:00" maxDate="2024-04-11T00:00:00" count="223">
        <d v="2021-08-17T00:00:00"/>
        <d v="2022-01-14T00:00:00"/>
        <d v="2023-12-02T00:00:00"/>
        <d v="2023-07-07T00:00:00"/>
        <d v="2024-01-04T00:00:00"/>
        <d v="2022-07-04T00:00:00"/>
        <d v="2021-08-10T00:00:00"/>
        <d v="2023-03-22T00:00:00"/>
        <d v="2024-01-08T00:00:00"/>
        <d v="2023-10-08T00:00:00"/>
        <d v="2023-06-26T00:00:00"/>
        <d v="2022-09-26T00:00:00"/>
        <d v="2022-09-02T00:00:00"/>
        <d v="2024-02-29T00:00:00"/>
        <d v="2022-01-16T00:00:00"/>
        <d v="2022-12-25T00:00:00"/>
        <d v="2024-03-23T00:00:00"/>
        <d v="2022-08-08T00:00:00"/>
        <d v="2024-02-05T00:00:00"/>
        <d v="2023-10-25T00:00:00"/>
        <d v="2023-08-29T00:00:00"/>
        <d v="2021-08-01T00:00:00"/>
        <d v="2021-09-29T00:00:00"/>
        <d v="2022-06-04T00:00:00"/>
        <d v="2021-11-25T00:00:00"/>
        <d v="2023-08-30T00:00:00"/>
        <d v="2023-03-27T00:00:00"/>
        <d v="2022-12-24T00:00:00"/>
        <d v="2023-10-15T00:00:00"/>
        <d v="2022-11-02T00:00:00"/>
        <d v="2021-08-04T00:00:00"/>
        <d v="2022-09-19T00:00:00"/>
        <d v="2023-05-22T00:00:00"/>
        <d v="2022-01-17T00:00:00"/>
        <d v="2022-09-20T00:00:00"/>
        <d v="2023-04-30T00:00:00"/>
        <d v="2024-01-01T00:00:00"/>
        <d v="2021-07-30T00:00:00"/>
        <d v="2023-07-13T00:00:00"/>
        <d v="2022-12-22T00:00:00"/>
        <d v="2024-04-08T00:00:00"/>
        <d v="2023-08-03T00:00:00"/>
        <d v="2022-01-26T00:00:00"/>
        <d v="2022-05-26T00:00:00"/>
        <d v="2022-01-21T00:00:00"/>
        <d v="2022-03-25T00:00:00"/>
        <d v="2021-08-27T00:00:00"/>
        <d v="2022-01-18T00:00:00"/>
        <d v="2021-10-02T00:00:00"/>
        <d v="2023-02-17T00:00:00"/>
        <d v="2023-12-18T00:00:00"/>
        <d v="2023-09-21T00:00:00"/>
        <d v="2023-11-23T00:00:00"/>
        <d v="2023-12-21T00:00:00"/>
        <d v="2024-03-01T00:00:00"/>
        <d v="2021-08-30T00:00:00"/>
        <d v="2023-06-25T00:00:00"/>
        <d v="2023-03-08T00:00:00"/>
        <d v="2022-10-17T00:00:00"/>
        <d v="2023-12-15T00:00:00"/>
        <d v="2022-08-29T00:00:00"/>
        <d v="2022-02-19T00:00:00"/>
        <d v="2023-02-24T00:00:00"/>
        <d v="2021-08-13T00:00:00"/>
        <d v="2024-04-07T00:00:00"/>
        <d v="2023-08-23T00:00:00"/>
        <d v="2021-11-09T00:00:00"/>
        <d v="2022-12-14T00:00:00"/>
        <d v="2022-11-26T00:00:00"/>
        <d v="2021-12-11T00:00:00"/>
        <d v="2023-07-23T00:00:00"/>
        <d v="2023-09-30T00:00:00"/>
        <d v="2023-11-24T00:00:00"/>
        <d v="2023-09-10T00:00:00"/>
        <d v="2022-12-04T00:00:00"/>
        <d v="2023-08-14T00:00:00"/>
        <d v="2023-07-20T00:00:00"/>
        <d v="2023-08-26T00:00:00"/>
        <d v="2023-02-25T00:00:00"/>
        <d v="2023-02-19T00:00:00"/>
        <d v="2022-06-20T00:00:00"/>
        <d v="2023-03-14T00:00:00"/>
        <d v="2021-11-23T00:00:00"/>
        <d v="2021-12-12T00:00:00"/>
        <d v="2022-04-16T00:00:00"/>
        <d v="2024-04-11T00:00:00"/>
        <d v="2023-02-08T00:00:00"/>
        <d v="2022-09-16T00:00:00"/>
        <d v="2022-08-09T00:00:00"/>
        <d v="2021-09-26T00:00:00"/>
        <d v="2021-09-19T00:00:00"/>
        <d v="2023-03-06T00:00:00"/>
        <d v="2023-02-15T00:00:00"/>
        <d v="2021-11-26T00:00:00"/>
        <d v="2022-01-13T00:00:00"/>
        <d v="2024-01-19T00:00:00"/>
        <d v="2022-08-06T00:00:00"/>
        <d v="2022-01-11T00:00:00"/>
        <d v="2021-10-28T00:00:00"/>
        <d v="2023-10-13T00:00:00"/>
        <d v="2022-05-04T00:00:00"/>
        <d v="2024-02-10T00:00:00"/>
        <d v="2022-11-05T00:00:00"/>
        <d v="2022-06-05T00:00:00"/>
        <d v="2022-07-06T00:00:00"/>
        <d v="2021-11-30T00:00:00"/>
        <d v="2022-05-12T00:00:00"/>
        <d v="2021-10-25T00:00:00"/>
        <d v="2022-03-21T00:00:00"/>
        <d v="2021-09-07T00:00:00"/>
        <d v="2021-10-13T00:00:00"/>
        <d v="2022-02-26T00:00:00"/>
        <d v="2023-08-19T00:00:00"/>
        <d v="2022-11-21T00:00:00"/>
        <d v="2022-01-08T00:00:00"/>
        <d v="2023-01-27T00:00:00"/>
        <d v="2021-09-21T00:00:00"/>
        <d v="2023-05-30T00:00:00"/>
        <d v="2023-12-14T00:00:00"/>
        <d v="2023-01-14T00:00:00"/>
        <d v="2023-09-05T00:00:00"/>
        <d v="2023-10-16T00:00:00"/>
        <d v="2023-03-23T00:00:00"/>
        <d v="2024-04-03T00:00:00"/>
        <d v="2024-03-18T00:00:00"/>
        <d v="2022-12-21T00:00:00"/>
        <d v="2021-12-21T00:00:00"/>
        <d v="2021-10-04T00:00:00"/>
        <d v="2023-03-07T00:00:00"/>
        <d v="2022-03-15T00:00:00"/>
        <d v="2022-02-23T00:00:00"/>
        <d v="2022-11-16T00:00:00"/>
        <d v="2021-11-02T00:00:00"/>
        <d v="2021-08-12T00:00:00"/>
        <d v="2022-10-14T00:00:00"/>
        <d v="2022-09-24T00:00:00"/>
        <d v="2022-07-27T00:00:00"/>
        <d v="2022-05-13T00:00:00"/>
        <d v="2022-04-08T00:00:00"/>
        <d v="2022-12-06T00:00:00"/>
        <d v="2023-11-30T00:00:00"/>
        <d v="2022-11-04T00:00:00"/>
        <d v="2022-07-28T00:00:00"/>
        <d v="2021-08-19T00:00:00"/>
        <d v="2021-12-30T00:00:00"/>
        <d v="2022-01-22T00:00:00"/>
        <d v="2022-11-08T00:00:00"/>
        <d v="2023-06-24T00:00:00"/>
        <d v="2021-10-16T00:00:00"/>
        <d v="2021-10-06T00:00:00"/>
        <d v="2023-01-18T00:00:00"/>
        <d v="2023-06-21T00:00:00"/>
        <d v="2022-05-22T00:00:00"/>
        <d v="2021-07-19T00:00:00"/>
        <d v="2023-05-06T00:00:00"/>
        <d v="2022-12-26T00:00:00"/>
        <d v="2021-07-29T00:00:00"/>
        <d v="2023-10-01T00:00:00"/>
        <d v="2022-06-12T00:00:00"/>
        <d v="2023-09-22T00:00:00"/>
        <d v="2022-07-18T00:00:00"/>
        <d v="2022-03-05T00:00:00"/>
        <d v="2023-11-09T00:00:00"/>
        <d v="2023-12-20T00:00:00"/>
        <d v="2021-11-22T00:00:00"/>
        <d v="2022-06-09T00:00:00"/>
        <d v="2022-07-29T00:00:00"/>
        <d v="2022-01-30T00:00:00"/>
        <d v="2024-02-25T00:00:00"/>
        <d v="2023-05-04T00:00:00"/>
        <d v="2022-01-03T00:00:00"/>
        <d v="2022-07-10T00:00:00"/>
        <d v="2021-08-14T00:00:00"/>
        <d v="2023-06-28T00:00:00"/>
        <d v="2022-03-13T00:00:00"/>
        <d v="2024-02-08T00:00:00"/>
        <d v="2021-12-06T00:00:00"/>
        <d v="2022-02-10T00:00:00"/>
        <d v="2024-01-31T00:00:00"/>
        <d v="2021-08-28T00:00:00"/>
        <d v="2022-12-18T00:00:00"/>
        <d v="2023-10-05T00:00:00"/>
        <d v="2021-12-14T00:00:00"/>
        <d v="2021-08-23T00:00:00"/>
        <d v="2021-07-18T00:00:00"/>
        <d v="2022-03-22T00:00:00"/>
        <d v="2023-10-18T00:00:00"/>
        <d v="2022-06-22T00:00:00"/>
        <d v="2023-01-26T00:00:00"/>
        <d v="2022-04-30T00:00:00"/>
        <d v="2022-05-11T00:00:00"/>
        <d v="2022-08-04T00:00:00"/>
        <d v="2024-01-16T00:00:00"/>
        <d v="2023-04-29T00:00:00"/>
        <d v="2023-02-02T00:00:00"/>
        <d v="2023-09-08T00:00:00"/>
        <d v="2022-06-23T00:00:00"/>
        <d v="2023-11-27T00:00:00"/>
        <d v="2022-06-16T00:00:00"/>
        <d v="2022-02-21T00:00:00"/>
        <d v="2023-08-04T00:00:00"/>
        <d v="2023-01-08T00:00:00"/>
        <d v="2023-08-02T00:00:00"/>
        <d v="2022-01-12T00:00:00"/>
        <d v="2023-05-24T00:00:00"/>
        <d v="2022-01-15T00:00:00"/>
        <d v="2023-12-31T00:00:00"/>
        <d v="2021-12-10T00:00:00"/>
        <d v="2022-03-12T00:00:00"/>
        <d v="2023-12-03T00:00:00"/>
        <d v="2023-07-10T00:00:00"/>
        <d v="2023-09-24T00:00:00"/>
        <d v="2023-11-03T00:00:00"/>
        <d v="2022-11-11T00:00:00"/>
        <d v="2023-02-18T00:00:00"/>
        <d v="2023-11-04T00:00:00"/>
        <d v="2023-12-28T00:00:00"/>
        <d v="2022-05-23T00:00:00"/>
        <d v="2023-09-02T00:00:00"/>
        <d v="2021-11-11T00:00:00"/>
        <d v="2024-02-24T00:00:00"/>
        <d v="2023-06-11T00:00:00"/>
        <d v="2022-11-13T00:00:00"/>
      </sharedItems>
    </cacheField>
    <cacheField name="Total_Amount" numFmtId="0">
      <sharedItems containsSemiMixedTypes="0" containsString="0" containsNumber="1" minValue="0" maxValue="4499.95" count="44">
        <n v="749.97"/>
        <n v="179.97"/>
        <n v="749.95"/>
        <n v="119.98"/>
        <n v="2699.97"/>
        <n v="149.99"/>
        <n v="449.97"/>
        <n v="2099.97"/>
        <n v="899.99"/>
        <n v="599.96"/>
        <n v="1399.98"/>
        <n v="3599.96"/>
        <n v="3499.95"/>
        <n v="2799.96"/>
        <n v="999.96"/>
        <n v="1199.96"/>
        <n v="1249.95"/>
        <n v="1499.95"/>
        <n v="239.97"/>
        <n v="449.95"/>
        <n v="239.96"/>
        <n v="999.95"/>
        <n v="299.98"/>
        <n v="899.97"/>
        <n v="599.97"/>
        <n v="269.97"/>
        <n v="79.99"/>
        <n v="89.99"/>
        <n v="179.98"/>
        <n v="4499.95"/>
        <n v="59.99"/>
        <n v="599.98"/>
        <n v="359.96"/>
        <n v="399.95"/>
        <n v="299.99"/>
        <n v="399.98"/>
        <n v="499.98"/>
        <n v="799.96"/>
        <n v="699.99"/>
        <n v="249.99"/>
        <n v="319.96"/>
        <n v="199.99"/>
        <n v="299.95"/>
        <n v="1799.98"/>
      </sharedItems>
    </cacheField>
    <cacheField name="Year-Month" numFmtId="0">
      <sharedItems count="13"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</sharedItems>
    </cacheField>
    <cacheField name="Month" numFmtId="0">
      <sharedItems containsSemiMixedTypes="0" containsString="0" containsNumber="1" containsInteger="1" minValue="0" maxValue="12" count="12">
        <n v="4"/>
        <n v="5"/>
        <n v="6"/>
        <n v="7"/>
        <n v="8"/>
        <n v="9"/>
        <n v="10"/>
        <n v="11"/>
        <n v="12"/>
        <n v="1"/>
        <n v="2"/>
        <n v="3"/>
      </sharedItems>
    </cacheField>
    <cacheField name="Year" numFmtId="0">
      <sharedItems containsSemiMixedTypes="0" containsString="0" containsNumber="1" containsInteger="1" minValue="0" maxValue="2025" count="2">
        <n v="2024"/>
        <n v="202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59.4116898148" refreshedBy="hp" recordCount="50">
  <cacheSource type="worksheet">
    <worksheetSource ref="A11:B61" sheet="Analysis"/>
  </cacheSource>
  <cacheFields count="2">
    <cacheField name="Customer 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Total Amount" numFmtId="0">
      <sharedItems containsSemiMixedTypes="0" containsString="0" containsNumber="1" minValue="0" maxValue="15659.65" count="50">
        <n v="8309.74"/>
        <n v="6949.84"/>
        <n v="3259.87"/>
        <n v="4309.81"/>
        <n v="6169.74"/>
        <n v="8269.79"/>
        <n v="5089.73"/>
        <n v="3509.9"/>
        <n v="8009.77"/>
        <n v="1979.89"/>
        <n v="5949.85"/>
        <n v="479.92"/>
        <n v="4199.94"/>
        <n v="3779.93"/>
        <n v="15659.65"/>
        <n v="1909.93"/>
        <n v="4789.79"/>
        <n v="10649.8"/>
        <n v="9799.73"/>
        <n v="3769.83"/>
        <n v="4189.77"/>
        <n v="1289.9"/>
        <n v="6459.79"/>
        <n v="11919.77"/>
        <n v="2039.8"/>
        <n v="1229.88"/>
        <n v="2649.83"/>
        <n v="4739.85"/>
        <n v="5519.89"/>
        <n v="7309.8"/>
        <n v="5619.87"/>
        <n v="5499.81"/>
        <n v="5649.84"/>
        <n v="239.96"/>
        <n v="3669.85"/>
        <n v="1809.84"/>
        <n v="2099.88"/>
        <n v="1479.91"/>
        <n v="6379.87"/>
        <n v="3649.86"/>
        <n v="6989.77"/>
        <n v="1149.93"/>
        <n v="6349.83"/>
        <n v="1749.92"/>
        <n v="4749.91"/>
        <n v="739.93"/>
        <n v="4829.89"/>
        <n v="179.97"/>
        <n v="1559.94"/>
        <n v="599.9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0.6031944444" refreshedBy="hp" recordCount="250">
  <cacheSource type="worksheet">
    <worksheetSource ref="A1:Q251" sheet="Raw Data"/>
  </cacheSource>
  <cacheFields count="17">
    <cacheField name="Transaction_ID" numFmtId="0">
      <sharedItems count="250">
        <s v="TRX0155"/>
        <s v="TRX0023"/>
        <s v="TRX0139"/>
        <s v="TRX0043"/>
        <s v="TRX0212"/>
        <s v="TRX0092"/>
        <s v="TRX0193"/>
        <s v="TRX0240"/>
        <s v="TRX0135"/>
        <s v="TRX0185"/>
        <s v="TRX0138"/>
        <s v="TRX0209"/>
        <s v="TRX0246"/>
        <s v="TRX0067"/>
        <s v="TRX0191"/>
        <s v="TRX0230"/>
        <s v="TRX0049"/>
        <s v="TRX0134"/>
        <s v="TRX0122"/>
        <s v="TRX0222"/>
        <s v="TRX0231"/>
        <s v="TRX0239"/>
        <s v="TRX0204"/>
        <s v="TRX0242"/>
        <s v="TRX0071"/>
        <s v="TRX0040"/>
        <s v="TRX0235"/>
        <s v="TRX0004"/>
        <s v="TRX0063"/>
        <s v="TRX0241"/>
        <s v="TRX0029"/>
        <s v="TRX0194"/>
        <s v="TRX0130"/>
        <s v="TRX0041"/>
        <s v="TRX0232"/>
        <s v="TRX0021"/>
        <s v="TRX0245"/>
        <s v="TRX0015"/>
        <s v="TRX0202"/>
        <s v="TRX0042"/>
        <s v="TRX0128"/>
        <s v="TRX0117"/>
        <s v="TRX0208"/>
        <s v="TRX0234"/>
        <s v="TRX0121"/>
        <s v="TRX0220"/>
        <s v="TRX0093"/>
        <s v="TRX0088"/>
        <s v="TRX0115"/>
        <s v="TRX0154"/>
        <s v="TRX0044"/>
        <s v="TRX0061"/>
        <s v="TRX0150"/>
        <s v="TRX0025"/>
        <s v="TRX0078"/>
        <s v="TRX0007"/>
        <s v="TRX0184"/>
        <s v="TRX0104"/>
        <s v="TRX0127"/>
        <s v="TRX0096"/>
        <s v="TRX0192"/>
        <s v="TRX0052"/>
        <s v="TRX0070"/>
        <s v="TRX0086"/>
        <s v="TRX0113"/>
        <s v="TRX0114"/>
        <s v="TRX0136"/>
        <s v="TRX0018"/>
        <s v="TRX0141"/>
        <s v="TRX0097"/>
        <s v="TRX0169"/>
        <s v="TRX0216"/>
        <s v="TRX0131"/>
        <s v="TRX0162"/>
        <s v="TRX0244"/>
        <s v="TRX0006"/>
        <s v="TRX0215"/>
        <s v="TRX0080"/>
        <s v="TRX0228"/>
        <s v="TRX0157"/>
        <s v="TRX0002"/>
        <s v="TRX0217"/>
        <s v="TRX0249"/>
        <s v="TRX0065"/>
        <s v="TRX0176"/>
        <s v="TRX0101"/>
        <s v="TRX0205"/>
        <s v="TRX0020"/>
        <s v="TRX0075"/>
        <s v="TRX0098"/>
        <s v="TRX0247"/>
        <s v="TRX0027"/>
        <s v="TRX0140"/>
        <s v="TRX0132"/>
        <s v="TRX0031"/>
        <s v="TRX0236"/>
        <s v="TRX0001"/>
        <s v="TRX0037"/>
        <s v="TRX0058"/>
        <s v="TRX0170"/>
        <s v="TRX0248"/>
        <s v="TRX0099"/>
        <s v="TRX0074"/>
        <s v="TRX0225"/>
        <s v="TRX0100"/>
        <s v="TRX0142"/>
        <s v="TRX0112"/>
        <s v="TRX0161"/>
        <s v="TRX0108"/>
        <s v="TRX0211"/>
        <s v="TRX0005"/>
        <s v="TRX0195"/>
        <s v="TRX0054"/>
        <s v="TRX0077"/>
        <s v="TRX0111"/>
        <s v="TRX0123"/>
        <s v="TRX0177"/>
        <s v="TRX0119"/>
        <s v="TRX0181"/>
        <s v="TRX0129"/>
        <s v="TRX0174"/>
        <s v="TRX0146"/>
        <s v="TRX0203"/>
        <s v="TRX0055"/>
        <s v="TRX0218"/>
        <s v="TRX0085"/>
        <s v="TRX0158"/>
        <s v="TRX0173"/>
        <s v="TRX0034"/>
        <s v="TRX0189"/>
        <s v="TRX0190"/>
        <s v="TRX0079"/>
        <s v="TRX0095"/>
        <s v="TRX0009"/>
        <s v="TRX0167"/>
        <s v="TRX0153"/>
        <s v="TRX0057"/>
        <s v="TRX0017"/>
        <s v="TRX0060"/>
        <s v="TRX0109"/>
        <s v="TRX0090"/>
        <s v="TRX0035"/>
        <s v="TRX0172"/>
        <s v="TRX0076"/>
        <s v="TRX0210"/>
        <s v="TRX0149"/>
        <s v="TRX0073"/>
        <s v="TRX0033"/>
        <s v="TRX0160"/>
        <s v="TRX0145"/>
        <s v="TRX0148"/>
        <s v="TRX0012"/>
        <s v="TRX0206"/>
        <s v="TRX0045"/>
        <s v="TRX0094"/>
        <s v="TRX0133"/>
        <s v="TRX0201"/>
        <s v="TRX0137"/>
        <s v="TRX0066"/>
        <s v="TRX0180"/>
        <s v="TRX0082"/>
        <s v="TRX0036"/>
        <s v="TRX0198"/>
        <s v="TRX0032"/>
        <s v="TRX0081"/>
        <s v="TRX0224"/>
        <s v="TRX0028"/>
        <s v="TRX0183"/>
        <s v="TRX0163"/>
        <s v="TRX0046"/>
        <s v="TRX0164"/>
        <s v="TRX0008"/>
        <s v="TRX0171"/>
        <s v="TRX0143"/>
        <s v="TRX0165"/>
        <s v="TRX0156"/>
        <s v="TRX0147"/>
        <s v="TRX0207"/>
        <s v="TRX0056"/>
        <s v="TRX0026"/>
        <s v="TRX0237"/>
        <s v="TRX0091"/>
        <s v="TRX0125"/>
        <s v="TRX0223"/>
        <s v="TRX0243"/>
        <s v="TRX0084"/>
        <s v="TRX0238"/>
        <s v="TRX0102"/>
        <s v="TRX0022"/>
        <s v="TRX0087"/>
        <s v="TRX0107"/>
        <s v="TRX0051"/>
        <s v="TRX0106"/>
        <s v="TRX0059"/>
        <s v="TRX0072"/>
        <s v="TRX0110"/>
        <s v="TRX0126"/>
        <s v="TRX0159"/>
        <s v="TRX0030"/>
        <s v="TRX0178"/>
        <s v="TRX0188"/>
        <s v="TRX0010"/>
        <s v="TRX0069"/>
        <s v="TRX0166"/>
        <s v="TRX0219"/>
        <s v="TRX0024"/>
        <s v="TRX0105"/>
        <s v="TRX0011"/>
        <s v="TRX0187"/>
        <s v="TRX0089"/>
        <s v="TRX0196"/>
        <s v="TRX0118"/>
        <s v="TRX0179"/>
        <s v="TRX0168"/>
        <s v="TRX0214"/>
        <s v="TRX0221"/>
        <s v="TRX0083"/>
        <s v="TRX0151"/>
        <s v="TRX0047"/>
        <s v="TRX0200"/>
        <s v="TRX0062"/>
        <s v="TRX0182"/>
        <s v="TRX0229"/>
        <s v="TRX0048"/>
        <s v="TRX0227"/>
        <s v="TRX0226"/>
        <s v="TRX0053"/>
        <s v="TRX0233"/>
        <s v="TRX0175"/>
        <s v="TRX0186"/>
        <s v="TRX0016"/>
        <s v="TRX0199"/>
        <s v="TRX0038"/>
        <s v="TRX0014"/>
        <s v="TRX0003"/>
        <s v="TRX0124"/>
        <s v="TRX0013"/>
        <s v="TRX0019"/>
        <s v="TRX0050"/>
        <s v="TRX0152"/>
        <s v="TRX0213"/>
        <s v="TRX0197"/>
        <s v="TRX0250"/>
        <s v="TRX0068"/>
        <s v="TRX0144"/>
        <s v="TRX0039"/>
        <s v="TRX0116"/>
        <s v="TRX0120"/>
        <s v="TRX0103"/>
        <s v="TRX0064"/>
      </sharedItems>
    </cacheField>
    <cacheField name="Date" numFmtId="182">
      <sharedItems containsSemiMixedTypes="0" containsString="0" containsNonDate="0" containsDate="1" minDate="2024-04-11T00:00:00" maxDate="2025-04-11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</cacheField>
    <cacheField name="Customer_ID" numFmtId="0">
      <sharedItems count="50">
        <s v="CUST023"/>
        <s v="CUST013"/>
        <s v="CUST021"/>
        <s v="CUST046"/>
        <s v="CUST003"/>
        <s v="CUST024"/>
        <s v="CUST017"/>
        <s v="CUST009"/>
        <s v="CUST026"/>
        <s v="CUST022"/>
        <s v="CUST041"/>
        <s v="CUST043"/>
        <s v="CUST038"/>
        <s v="CUST027"/>
        <s v="CUST025"/>
        <s v="CUST010"/>
        <s v="CUST048"/>
        <s v="CUST018"/>
        <s v="CUST012"/>
        <s v="CUST044"/>
        <s v="CUST036"/>
        <s v="CUST014"/>
        <s v="CUST030"/>
        <s v="CUST029"/>
        <s v="CUST006"/>
        <s v="CUST002"/>
        <s v="CUST031"/>
        <s v="CUST008"/>
        <s v="CUST035"/>
        <s v="CUST019"/>
        <s v="CUST040"/>
        <s v="CUST004"/>
        <s v="CUST028"/>
        <s v="CUST050"/>
        <s v="CUST049"/>
        <s v="CUST007"/>
        <s v="CUST020"/>
        <s v="CUST033"/>
        <s v="CUST047"/>
        <s v="CUST016"/>
        <s v="CUST039"/>
        <s v="CUST034"/>
        <s v="CUST032"/>
        <s v="CUST042"/>
        <s v="CUST011"/>
        <s v="CUST015"/>
        <s v="CUST045"/>
        <s v="CUST005"/>
        <s v="CUST037"/>
        <s v="CUST001"/>
      </sharedItems>
    </cacheField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Product_ID" numFmtId="0">
      <sharedItems count="10">
        <s v="P009"/>
        <s v="P005"/>
        <s v="P008"/>
        <s v="P003"/>
        <s v="P001"/>
        <s v="P002"/>
        <s v="P007"/>
        <s v="P004"/>
        <s v="P010"/>
        <s v="P006"/>
      </sharedItems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0" maxValue="5" count="5">
        <n v="3"/>
        <n v="5"/>
        <n v="2"/>
        <n v="1"/>
        <n v="4"/>
      </sharedItems>
    </cacheField>
    <cacheField name="Unit_Price" numFmtId="0">
      <sharedItems containsSemiMixedTypes="0" containsString="0" containsNumber="1" minValue="0" maxValue="899.99" count="9">
        <n v="249.99"/>
        <n v="59.99"/>
        <n v="149.99"/>
        <n v="899.99"/>
        <n v="699.99"/>
        <n v="299.99"/>
        <n v="79.99"/>
        <n v="89.99"/>
        <n v="199.99"/>
      </sharedItems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 count="3">
        <s v="Basic"/>
        <s v="Premium"/>
        <s v="Standard"/>
      </sharedItems>
    </cacheField>
    <cacheField name="Customer_Since" numFmtId="182">
      <sharedItems containsSemiMixedTypes="0" containsString="0" containsNonDate="0" containsDate="1" minDate="2021-07-18T00:00:00" maxDate="2024-04-11T00:00:00" count="223">
        <d v="2021-08-17T00:00:00"/>
        <d v="2022-01-14T00:00:00"/>
        <d v="2023-12-02T00:00:00"/>
        <d v="2023-07-07T00:00:00"/>
        <d v="2024-01-04T00:00:00"/>
        <d v="2022-07-04T00:00:00"/>
        <d v="2021-08-10T00:00:00"/>
        <d v="2023-03-22T00:00:00"/>
        <d v="2024-01-08T00:00:00"/>
        <d v="2023-10-08T00:00:00"/>
        <d v="2023-06-26T00:00:00"/>
        <d v="2022-09-26T00:00:00"/>
        <d v="2022-09-02T00:00:00"/>
        <d v="2024-02-29T00:00:00"/>
        <d v="2022-01-16T00:00:00"/>
        <d v="2022-12-25T00:00:00"/>
        <d v="2024-03-23T00:00:00"/>
        <d v="2022-08-08T00:00:00"/>
        <d v="2024-02-05T00:00:00"/>
        <d v="2023-10-25T00:00:00"/>
        <d v="2023-08-29T00:00:00"/>
        <d v="2021-08-01T00:00:00"/>
        <d v="2021-09-29T00:00:00"/>
        <d v="2022-06-04T00:00:00"/>
        <d v="2021-11-25T00:00:00"/>
        <d v="2023-08-30T00:00:00"/>
        <d v="2023-03-27T00:00:00"/>
        <d v="2022-12-24T00:00:00"/>
        <d v="2023-10-15T00:00:00"/>
        <d v="2022-11-02T00:00:00"/>
        <d v="2021-08-04T00:00:00"/>
        <d v="2022-09-19T00:00:00"/>
        <d v="2023-05-22T00:00:00"/>
        <d v="2022-01-17T00:00:00"/>
        <d v="2022-09-20T00:00:00"/>
        <d v="2023-04-30T00:00:00"/>
        <d v="2024-01-01T00:00:00"/>
        <d v="2021-07-30T00:00:00"/>
        <d v="2023-07-13T00:00:00"/>
        <d v="2022-12-22T00:00:00"/>
        <d v="2024-04-08T00:00:00"/>
        <d v="2023-08-03T00:00:00"/>
        <d v="2022-01-26T00:00:00"/>
        <d v="2022-05-26T00:00:00"/>
        <d v="2022-01-21T00:00:00"/>
        <d v="2022-03-25T00:00:00"/>
        <d v="2021-08-27T00:00:00"/>
        <d v="2022-01-18T00:00:00"/>
        <d v="2021-10-02T00:00:00"/>
        <d v="2023-02-17T00:00:00"/>
        <d v="2023-12-18T00:00:00"/>
        <d v="2023-09-21T00:00:00"/>
        <d v="2023-11-23T00:00:00"/>
        <d v="2023-12-21T00:00:00"/>
        <d v="2024-03-01T00:00:00"/>
        <d v="2021-08-30T00:00:00"/>
        <d v="2023-06-25T00:00:00"/>
        <d v="2023-03-08T00:00:00"/>
        <d v="2022-10-17T00:00:00"/>
        <d v="2023-12-15T00:00:00"/>
        <d v="2022-08-29T00:00:00"/>
        <d v="2022-02-19T00:00:00"/>
        <d v="2023-02-24T00:00:00"/>
        <d v="2021-08-13T00:00:00"/>
        <d v="2024-04-07T00:00:00"/>
        <d v="2023-08-23T00:00:00"/>
        <d v="2021-11-09T00:00:00"/>
        <d v="2022-12-14T00:00:00"/>
        <d v="2022-11-26T00:00:00"/>
        <d v="2021-12-11T00:00:00"/>
        <d v="2023-07-23T00:00:00"/>
        <d v="2023-09-30T00:00:00"/>
        <d v="2023-11-24T00:00:00"/>
        <d v="2023-09-10T00:00:00"/>
        <d v="2022-12-04T00:00:00"/>
        <d v="2023-08-14T00:00:00"/>
        <d v="2023-07-20T00:00:00"/>
        <d v="2023-08-26T00:00:00"/>
        <d v="2023-02-25T00:00:00"/>
        <d v="2023-02-19T00:00:00"/>
        <d v="2022-06-20T00:00:00"/>
        <d v="2023-03-14T00:00:00"/>
        <d v="2021-11-23T00:00:00"/>
        <d v="2021-12-12T00:00:00"/>
        <d v="2022-04-16T00:00:00"/>
        <d v="2024-04-11T00:00:00"/>
        <d v="2023-02-08T00:00:00"/>
        <d v="2022-09-16T00:00:00"/>
        <d v="2022-08-09T00:00:00"/>
        <d v="2021-09-26T00:00:00"/>
        <d v="2021-09-19T00:00:00"/>
        <d v="2023-03-06T00:00:00"/>
        <d v="2023-02-15T00:00:00"/>
        <d v="2021-11-26T00:00:00"/>
        <d v="2022-01-13T00:00:00"/>
        <d v="2024-01-19T00:00:00"/>
        <d v="2022-08-06T00:00:00"/>
        <d v="2022-01-11T00:00:00"/>
        <d v="2021-10-28T00:00:00"/>
        <d v="2023-10-13T00:00:00"/>
        <d v="2022-05-04T00:00:00"/>
        <d v="2024-02-10T00:00:00"/>
        <d v="2022-11-05T00:00:00"/>
        <d v="2022-06-05T00:00:00"/>
        <d v="2022-07-06T00:00:00"/>
        <d v="2021-11-30T00:00:00"/>
        <d v="2022-05-12T00:00:00"/>
        <d v="2021-10-25T00:00:00"/>
        <d v="2022-03-21T00:00:00"/>
        <d v="2021-09-07T00:00:00"/>
        <d v="2021-10-13T00:00:00"/>
        <d v="2022-02-26T00:00:00"/>
        <d v="2023-08-19T00:00:00"/>
        <d v="2022-11-21T00:00:00"/>
        <d v="2022-01-08T00:00:00"/>
        <d v="2023-01-27T00:00:00"/>
        <d v="2021-09-21T00:00:00"/>
        <d v="2023-05-30T00:00:00"/>
        <d v="2023-12-14T00:00:00"/>
        <d v="2023-01-14T00:00:00"/>
        <d v="2023-09-05T00:00:00"/>
        <d v="2023-10-16T00:00:00"/>
        <d v="2023-03-23T00:00:00"/>
        <d v="2024-04-03T00:00:00"/>
        <d v="2024-03-18T00:00:00"/>
        <d v="2022-12-21T00:00:00"/>
        <d v="2021-12-21T00:00:00"/>
        <d v="2021-10-04T00:00:00"/>
        <d v="2023-03-07T00:00:00"/>
        <d v="2022-03-15T00:00:00"/>
        <d v="2022-02-23T00:00:00"/>
        <d v="2022-11-16T00:00:00"/>
        <d v="2021-11-02T00:00:00"/>
        <d v="2021-08-12T00:00:00"/>
        <d v="2022-10-14T00:00:00"/>
        <d v="2022-09-24T00:00:00"/>
        <d v="2022-07-27T00:00:00"/>
        <d v="2022-05-13T00:00:00"/>
        <d v="2022-04-08T00:00:00"/>
        <d v="2022-12-06T00:00:00"/>
        <d v="2023-11-30T00:00:00"/>
        <d v="2022-11-04T00:00:00"/>
        <d v="2022-07-28T00:00:00"/>
        <d v="2021-08-19T00:00:00"/>
        <d v="2021-12-30T00:00:00"/>
        <d v="2022-01-22T00:00:00"/>
        <d v="2022-11-08T00:00:00"/>
        <d v="2023-06-24T00:00:00"/>
        <d v="2021-10-16T00:00:00"/>
        <d v="2021-10-06T00:00:00"/>
        <d v="2023-01-18T00:00:00"/>
        <d v="2023-06-21T00:00:00"/>
        <d v="2022-05-22T00:00:00"/>
        <d v="2021-07-19T00:00:00"/>
        <d v="2023-05-06T00:00:00"/>
        <d v="2022-12-26T00:00:00"/>
        <d v="2021-07-29T00:00:00"/>
        <d v="2023-10-01T00:00:00"/>
        <d v="2022-06-12T00:00:00"/>
        <d v="2023-09-22T00:00:00"/>
        <d v="2022-07-18T00:00:00"/>
        <d v="2022-03-05T00:00:00"/>
        <d v="2023-11-09T00:00:00"/>
        <d v="2023-12-20T00:00:00"/>
        <d v="2021-11-22T00:00:00"/>
        <d v="2022-06-09T00:00:00"/>
        <d v="2022-07-29T00:00:00"/>
        <d v="2022-01-30T00:00:00"/>
        <d v="2024-02-25T00:00:00"/>
        <d v="2023-05-04T00:00:00"/>
        <d v="2022-01-03T00:00:00"/>
        <d v="2022-07-10T00:00:00"/>
        <d v="2021-08-14T00:00:00"/>
        <d v="2023-06-28T00:00:00"/>
        <d v="2022-03-13T00:00:00"/>
        <d v="2024-02-08T00:00:00"/>
        <d v="2021-12-06T00:00:00"/>
        <d v="2022-02-10T00:00:00"/>
        <d v="2024-01-31T00:00:00"/>
        <d v="2021-08-28T00:00:00"/>
        <d v="2022-12-18T00:00:00"/>
        <d v="2023-10-05T00:00:00"/>
        <d v="2021-12-14T00:00:00"/>
        <d v="2021-08-23T00:00:00"/>
        <d v="2021-07-18T00:00:00"/>
        <d v="2022-03-22T00:00:00"/>
        <d v="2023-10-18T00:00:00"/>
        <d v="2022-06-22T00:00:00"/>
        <d v="2023-01-26T00:00:00"/>
        <d v="2022-04-30T00:00:00"/>
        <d v="2022-05-11T00:00:00"/>
        <d v="2022-08-04T00:00:00"/>
        <d v="2024-01-16T00:00:00"/>
        <d v="2023-04-29T00:00:00"/>
        <d v="2023-02-02T00:00:00"/>
        <d v="2023-09-08T00:00:00"/>
        <d v="2022-06-23T00:00:00"/>
        <d v="2023-11-27T00:00:00"/>
        <d v="2022-06-16T00:00:00"/>
        <d v="2022-02-21T00:00:00"/>
        <d v="2023-08-04T00:00:00"/>
        <d v="2023-01-08T00:00:00"/>
        <d v="2023-08-02T00:00:00"/>
        <d v="2022-01-12T00:00:00"/>
        <d v="2023-05-24T00:00:00"/>
        <d v="2022-01-15T00:00:00"/>
        <d v="2023-12-31T00:00:00"/>
        <d v="2021-12-10T00:00:00"/>
        <d v="2022-03-12T00:00:00"/>
        <d v="2023-12-03T00:00:00"/>
        <d v="2023-07-10T00:00:00"/>
        <d v="2023-09-24T00:00:00"/>
        <d v="2023-11-03T00:00:00"/>
        <d v="2022-11-11T00:00:00"/>
        <d v="2023-02-18T00:00:00"/>
        <d v="2023-11-04T00:00:00"/>
        <d v="2023-12-28T00:00:00"/>
        <d v="2022-05-23T00:00:00"/>
        <d v="2023-09-02T00:00:00"/>
        <d v="2021-11-11T00:00:00"/>
        <d v="2024-02-24T00:00:00"/>
        <d v="2023-06-11T00:00:00"/>
        <d v="2022-11-13T00:00:00"/>
      </sharedItems>
    </cacheField>
    <cacheField name="Total_Amount" numFmtId="0">
      <sharedItems containsSemiMixedTypes="0" containsString="0" containsNumber="1" minValue="0" maxValue="4499.95" count="44">
        <n v="749.97"/>
        <n v="179.97"/>
        <n v="749.95"/>
        <n v="119.98"/>
        <n v="2699.97"/>
        <n v="149.99"/>
        <n v="449.97"/>
        <n v="2099.97"/>
        <n v="899.99"/>
        <n v="599.96"/>
        <n v="1399.98"/>
        <n v="3599.96"/>
        <n v="3499.95"/>
        <n v="2799.96"/>
        <n v="999.96"/>
        <n v="1199.96"/>
        <n v="1249.95"/>
        <n v="1499.95"/>
        <n v="239.97"/>
        <n v="449.95"/>
        <n v="239.96"/>
        <n v="999.95"/>
        <n v="299.98"/>
        <n v="899.97"/>
        <n v="599.97"/>
        <n v="269.97"/>
        <n v="79.99"/>
        <n v="89.99"/>
        <n v="179.98"/>
        <n v="4499.95"/>
        <n v="59.99"/>
        <n v="599.98"/>
        <n v="359.96"/>
        <n v="399.95"/>
        <n v="299.99"/>
        <n v="399.98"/>
        <n v="499.98"/>
        <n v="799.96"/>
        <n v="699.99"/>
        <n v="249.99"/>
        <n v="319.96"/>
        <n v="199.99"/>
        <n v="299.95"/>
        <n v="1799.98"/>
      </sharedItems>
    </cacheField>
    <cacheField name="Year-Month" numFmtId="0">
      <sharedItems count="13"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</sharedItems>
    </cacheField>
    <cacheField name="Month" numFmtId="0">
      <sharedItems containsSemiMixedTypes="0" containsString="0" containsNumber="1" containsInteger="1" minValue="0" maxValue="12" count="12">
        <n v="4"/>
        <n v="5"/>
        <n v="6"/>
        <n v="7"/>
        <n v="8"/>
        <n v="9"/>
        <n v="10"/>
        <n v="11"/>
        <n v="12"/>
        <n v="1"/>
        <n v="2"/>
        <n v="3"/>
      </sharedItems>
    </cacheField>
    <cacheField name="Year" numFmtId="0">
      <sharedItems containsSemiMixedTypes="0" containsString="0" containsNumber="1" containsInteger="1" minValue="0" maxValue="2025" count="2">
        <n v="2024"/>
        <n v="2025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2.392349537" refreshedBy="hp" recordCount="250">
  <cacheSource type="worksheet">
    <worksheetSource name="Table1"/>
  </cacheSource>
  <cacheFields count="17">
    <cacheField name="Transaction_ID" numFmtId="0">
      <sharedItems count="250">
        <s v="TRX0155"/>
        <s v="TRX0023"/>
        <s v="TRX0139"/>
        <s v="TRX0043"/>
        <s v="TRX0212"/>
        <s v="TRX0092"/>
        <s v="TRX0193"/>
        <s v="TRX0240"/>
        <s v="TRX0135"/>
        <s v="TRX0185"/>
        <s v="TRX0138"/>
        <s v="TRX0209"/>
        <s v="TRX0246"/>
        <s v="TRX0067"/>
        <s v="TRX0191"/>
        <s v="TRX0230"/>
        <s v="TRX0049"/>
        <s v="TRX0134"/>
        <s v="TRX0122"/>
        <s v="TRX0222"/>
        <s v="TRX0231"/>
        <s v="TRX0239"/>
        <s v="TRX0204"/>
        <s v="TRX0242"/>
        <s v="TRX0071"/>
        <s v="TRX0040"/>
        <s v="TRX0235"/>
        <s v="TRX0004"/>
        <s v="TRX0063"/>
        <s v="TRX0241"/>
        <s v="TRX0029"/>
        <s v="TRX0194"/>
        <s v="TRX0130"/>
        <s v="TRX0041"/>
        <s v="TRX0232"/>
        <s v="TRX0021"/>
        <s v="TRX0245"/>
        <s v="TRX0015"/>
        <s v="TRX0202"/>
        <s v="TRX0042"/>
        <s v="TRX0128"/>
        <s v="TRX0117"/>
        <s v="TRX0208"/>
        <s v="TRX0234"/>
        <s v="TRX0121"/>
        <s v="TRX0220"/>
        <s v="TRX0093"/>
        <s v="TRX0088"/>
        <s v="TRX0115"/>
        <s v="TRX0154"/>
        <s v="TRX0044"/>
        <s v="TRX0061"/>
        <s v="TRX0150"/>
        <s v="TRX0025"/>
        <s v="TRX0078"/>
        <s v="TRX0007"/>
        <s v="TRX0184"/>
        <s v="TRX0104"/>
        <s v="TRX0127"/>
        <s v="TRX0096"/>
        <s v="TRX0192"/>
        <s v="TRX0052"/>
        <s v="TRX0070"/>
        <s v="TRX0086"/>
        <s v="TRX0113"/>
        <s v="TRX0114"/>
        <s v="TRX0136"/>
        <s v="TRX0018"/>
        <s v="TRX0141"/>
        <s v="TRX0097"/>
        <s v="TRX0169"/>
        <s v="TRX0216"/>
        <s v="TRX0131"/>
        <s v="TRX0162"/>
        <s v="TRX0244"/>
        <s v="TRX0006"/>
        <s v="TRX0215"/>
        <s v="TRX0080"/>
        <s v="TRX0228"/>
        <s v="TRX0157"/>
        <s v="TRX0002"/>
        <s v="TRX0217"/>
        <s v="TRX0249"/>
        <s v="TRX0065"/>
        <s v="TRX0176"/>
        <s v="TRX0101"/>
        <s v="TRX0205"/>
        <s v="TRX0020"/>
        <s v="TRX0075"/>
        <s v="TRX0098"/>
        <s v="TRX0247"/>
        <s v="TRX0027"/>
        <s v="TRX0140"/>
        <s v="TRX0132"/>
        <s v="TRX0031"/>
        <s v="TRX0236"/>
        <s v="TRX0001"/>
        <s v="TRX0037"/>
        <s v="TRX0058"/>
        <s v="TRX0170"/>
        <s v="TRX0248"/>
        <s v="TRX0099"/>
        <s v="TRX0074"/>
        <s v="TRX0225"/>
        <s v="TRX0100"/>
        <s v="TRX0142"/>
        <s v="TRX0112"/>
        <s v="TRX0161"/>
        <s v="TRX0108"/>
        <s v="TRX0211"/>
        <s v="TRX0005"/>
        <s v="TRX0195"/>
        <s v="TRX0054"/>
        <s v="TRX0077"/>
        <s v="TRX0111"/>
        <s v="TRX0123"/>
        <s v="TRX0177"/>
        <s v="TRX0119"/>
        <s v="TRX0181"/>
        <s v="TRX0129"/>
        <s v="TRX0174"/>
        <s v="TRX0146"/>
        <s v="TRX0203"/>
        <s v="TRX0055"/>
        <s v="TRX0218"/>
        <s v="TRX0085"/>
        <s v="TRX0158"/>
        <s v="TRX0173"/>
        <s v="TRX0034"/>
        <s v="TRX0189"/>
        <s v="TRX0190"/>
        <s v="TRX0079"/>
        <s v="TRX0095"/>
        <s v="TRX0009"/>
        <s v="TRX0167"/>
        <s v="TRX0153"/>
        <s v="TRX0057"/>
        <s v="TRX0017"/>
        <s v="TRX0060"/>
        <s v="TRX0109"/>
        <s v="TRX0090"/>
        <s v="TRX0035"/>
        <s v="TRX0172"/>
        <s v="TRX0076"/>
        <s v="TRX0210"/>
        <s v="TRX0149"/>
        <s v="TRX0073"/>
        <s v="TRX0033"/>
        <s v="TRX0160"/>
        <s v="TRX0145"/>
        <s v="TRX0148"/>
        <s v="TRX0012"/>
        <s v="TRX0206"/>
        <s v="TRX0045"/>
        <s v="TRX0094"/>
        <s v="TRX0133"/>
        <s v="TRX0201"/>
        <s v="TRX0137"/>
        <s v="TRX0066"/>
        <s v="TRX0180"/>
        <s v="TRX0082"/>
        <s v="TRX0036"/>
        <s v="TRX0198"/>
        <s v="TRX0032"/>
        <s v="TRX0081"/>
        <s v="TRX0224"/>
        <s v="TRX0028"/>
        <s v="TRX0183"/>
        <s v="TRX0163"/>
        <s v="TRX0046"/>
        <s v="TRX0164"/>
        <s v="TRX0008"/>
        <s v="TRX0171"/>
        <s v="TRX0143"/>
        <s v="TRX0165"/>
        <s v="TRX0156"/>
        <s v="TRX0147"/>
        <s v="TRX0207"/>
        <s v="TRX0056"/>
        <s v="TRX0026"/>
        <s v="TRX0237"/>
        <s v="TRX0091"/>
        <s v="TRX0125"/>
        <s v="TRX0223"/>
        <s v="TRX0243"/>
        <s v="TRX0084"/>
        <s v="TRX0238"/>
        <s v="TRX0102"/>
        <s v="TRX0022"/>
        <s v="TRX0087"/>
        <s v="TRX0107"/>
        <s v="TRX0051"/>
        <s v="TRX0106"/>
        <s v="TRX0059"/>
        <s v="TRX0072"/>
        <s v="TRX0110"/>
        <s v="TRX0126"/>
        <s v="TRX0159"/>
        <s v="TRX0030"/>
        <s v="TRX0178"/>
        <s v="TRX0188"/>
        <s v="TRX0010"/>
        <s v="TRX0069"/>
        <s v="TRX0166"/>
        <s v="TRX0219"/>
        <s v="TRX0024"/>
        <s v="TRX0105"/>
        <s v="TRX0011"/>
        <s v="TRX0187"/>
        <s v="TRX0089"/>
        <s v="TRX0196"/>
        <s v="TRX0118"/>
        <s v="TRX0179"/>
        <s v="TRX0168"/>
        <s v="TRX0214"/>
        <s v="TRX0221"/>
        <s v="TRX0083"/>
        <s v="TRX0151"/>
        <s v="TRX0047"/>
        <s v="TRX0200"/>
        <s v="TRX0062"/>
        <s v="TRX0182"/>
        <s v="TRX0229"/>
        <s v="TRX0048"/>
        <s v="TRX0227"/>
        <s v="TRX0226"/>
        <s v="TRX0053"/>
        <s v="TRX0233"/>
        <s v="TRX0175"/>
        <s v="TRX0186"/>
        <s v="TRX0016"/>
        <s v="TRX0199"/>
        <s v="TRX0038"/>
        <s v="TRX0014"/>
        <s v="TRX0003"/>
        <s v="TRX0124"/>
        <s v="TRX0013"/>
        <s v="TRX0019"/>
        <s v="TRX0050"/>
        <s v="TRX0152"/>
        <s v="TRX0213"/>
        <s v="TRX0197"/>
        <s v="TRX0250"/>
        <s v="TRX0068"/>
        <s v="TRX0144"/>
        <s v="TRX0039"/>
        <s v="TRX0116"/>
        <s v="TRX0120"/>
        <s v="TRX0103"/>
        <s v="TRX0064"/>
      </sharedItems>
    </cacheField>
    <cacheField name="Date" numFmtId="182">
      <sharedItems containsSemiMixedTypes="0" containsString="0" containsNonDate="0" containsDate="1" minDate="2024-04-11T00:00:00" maxDate="2025-04-11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</cacheField>
    <cacheField name="Customer_ID" numFmtId="0">
      <sharedItems count="50">
        <s v="CUST023"/>
        <s v="CUST013"/>
        <s v="CUST021"/>
        <s v="CUST046"/>
        <s v="CUST003"/>
        <s v="CUST024"/>
        <s v="CUST017"/>
        <s v="CUST009"/>
        <s v="CUST026"/>
        <s v="CUST022"/>
        <s v="CUST041"/>
        <s v="CUST043"/>
        <s v="CUST038"/>
        <s v="CUST027"/>
        <s v="CUST025"/>
        <s v="CUST010"/>
        <s v="CUST048"/>
        <s v="CUST018"/>
        <s v="CUST012"/>
        <s v="CUST044"/>
        <s v="CUST036"/>
        <s v="CUST014"/>
        <s v="CUST030"/>
        <s v="CUST029"/>
        <s v="CUST006"/>
        <s v="CUST002"/>
        <s v="CUST031"/>
        <s v="CUST008"/>
        <s v="CUST035"/>
        <s v="CUST019"/>
        <s v="CUST040"/>
        <s v="CUST004"/>
        <s v="CUST028"/>
        <s v="CUST050"/>
        <s v="CUST049"/>
        <s v="CUST007"/>
        <s v="CUST020"/>
        <s v="CUST033"/>
        <s v="CUST047"/>
        <s v="CUST016"/>
        <s v="CUST039"/>
        <s v="CUST034"/>
        <s v="CUST032"/>
        <s v="CUST042"/>
        <s v="CUST011"/>
        <s v="CUST015"/>
        <s v="CUST045"/>
        <s v="CUST005"/>
        <s v="CUST037"/>
        <s v="CUST001"/>
      </sharedItems>
    </cacheField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Product_ID" numFmtId="0">
      <sharedItems count="10">
        <s v="P009"/>
        <s v="P005"/>
        <s v="P008"/>
        <s v="P003"/>
        <s v="P001"/>
        <s v="P002"/>
        <s v="P007"/>
        <s v="P004"/>
        <s v="P010"/>
        <s v="P006"/>
      </sharedItems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0" maxValue="5" count="5">
        <n v="3"/>
        <n v="5"/>
        <n v="2"/>
        <n v="1"/>
        <n v="4"/>
      </sharedItems>
    </cacheField>
    <cacheField name="Unit_Price" numFmtId="0">
      <sharedItems containsSemiMixedTypes="0" containsString="0" containsNumber="1" minValue="0" maxValue="899.99" count="9">
        <n v="249.99"/>
        <n v="59.99"/>
        <n v="149.99"/>
        <n v="899.99"/>
        <n v="699.99"/>
        <n v="299.99"/>
        <n v="79.99"/>
        <n v="89.99"/>
        <n v="199.99"/>
      </sharedItems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 count="3">
        <s v="Basic"/>
        <s v="Premium"/>
        <s v="Standard"/>
      </sharedItems>
    </cacheField>
    <cacheField name="Customer_Since" numFmtId="182">
      <sharedItems containsSemiMixedTypes="0" containsString="0" containsNonDate="0" containsDate="1" minDate="2021-07-18T00:00:00" maxDate="2024-04-11T00:00:00" count="223">
        <d v="2021-08-17T00:00:00"/>
        <d v="2022-01-14T00:00:00"/>
        <d v="2023-12-02T00:00:00"/>
        <d v="2023-07-07T00:00:00"/>
        <d v="2024-01-04T00:00:00"/>
        <d v="2022-07-04T00:00:00"/>
        <d v="2021-08-10T00:00:00"/>
        <d v="2023-03-22T00:00:00"/>
        <d v="2024-01-08T00:00:00"/>
        <d v="2023-10-08T00:00:00"/>
        <d v="2023-06-26T00:00:00"/>
        <d v="2022-09-26T00:00:00"/>
        <d v="2022-09-02T00:00:00"/>
        <d v="2024-02-29T00:00:00"/>
        <d v="2022-01-16T00:00:00"/>
        <d v="2022-12-25T00:00:00"/>
        <d v="2024-03-23T00:00:00"/>
        <d v="2022-08-08T00:00:00"/>
        <d v="2024-02-05T00:00:00"/>
        <d v="2023-10-25T00:00:00"/>
        <d v="2023-08-29T00:00:00"/>
        <d v="2021-08-01T00:00:00"/>
        <d v="2021-09-29T00:00:00"/>
        <d v="2022-06-04T00:00:00"/>
        <d v="2021-11-25T00:00:00"/>
        <d v="2023-08-30T00:00:00"/>
        <d v="2023-03-27T00:00:00"/>
        <d v="2022-12-24T00:00:00"/>
        <d v="2023-10-15T00:00:00"/>
        <d v="2022-11-02T00:00:00"/>
        <d v="2021-08-04T00:00:00"/>
        <d v="2022-09-19T00:00:00"/>
        <d v="2023-05-22T00:00:00"/>
        <d v="2022-01-17T00:00:00"/>
        <d v="2022-09-20T00:00:00"/>
        <d v="2023-04-30T00:00:00"/>
        <d v="2024-01-01T00:00:00"/>
        <d v="2021-07-30T00:00:00"/>
        <d v="2023-07-13T00:00:00"/>
        <d v="2022-12-22T00:00:00"/>
        <d v="2024-04-08T00:00:00"/>
        <d v="2023-08-03T00:00:00"/>
        <d v="2022-01-26T00:00:00"/>
        <d v="2022-05-26T00:00:00"/>
        <d v="2022-01-21T00:00:00"/>
        <d v="2022-03-25T00:00:00"/>
        <d v="2021-08-27T00:00:00"/>
        <d v="2022-01-18T00:00:00"/>
        <d v="2021-10-02T00:00:00"/>
        <d v="2023-02-17T00:00:00"/>
        <d v="2023-12-18T00:00:00"/>
        <d v="2023-09-21T00:00:00"/>
        <d v="2023-11-23T00:00:00"/>
        <d v="2023-12-21T00:00:00"/>
        <d v="2024-03-01T00:00:00"/>
        <d v="2021-08-30T00:00:00"/>
        <d v="2023-06-25T00:00:00"/>
        <d v="2023-03-08T00:00:00"/>
        <d v="2022-10-17T00:00:00"/>
        <d v="2023-12-15T00:00:00"/>
        <d v="2022-08-29T00:00:00"/>
        <d v="2022-02-19T00:00:00"/>
        <d v="2023-02-24T00:00:00"/>
        <d v="2021-08-13T00:00:00"/>
        <d v="2024-04-07T00:00:00"/>
        <d v="2023-08-23T00:00:00"/>
        <d v="2021-11-09T00:00:00"/>
        <d v="2022-12-14T00:00:00"/>
        <d v="2022-11-26T00:00:00"/>
        <d v="2021-12-11T00:00:00"/>
        <d v="2023-07-23T00:00:00"/>
        <d v="2023-09-30T00:00:00"/>
        <d v="2023-11-24T00:00:00"/>
        <d v="2023-09-10T00:00:00"/>
        <d v="2022-12-04T00:00:00"/>
        <d v="2023-08-14T00:00:00"/>
        <d v="2023-07-20T00:00:00"/>
        <d v="2023-08-26T00:00:00"/>
        <d v="2023-02-25T00:00:00"/>
        <d v="2023-02-19T00:00:00"/>
        <d v="2022-06-20T00:00:00"/>
        <d v="2023-03-14T00:00:00"/>
        <d v="2021-11-23T00:00:00"/>
        <d v="2021-12-12T00:00:00"/>
        <d v="2022-04-16T00:00:00"/>
        <d v="2024-04-11T00:00:00"/>
        <d v="2023-02-08T00:00:00"/>
        <d v="2022-09-16T00:00:00"/>
        <d v="2022-08-09T00:00:00"/>
        <d v="2021-09-26T00:00:00"/>
        <d v="2021-09-19T00:00:00"/>
        <d v="2023-03-06T00:00:00"/>
        <d v="2023-02-15T00:00:00"/>
        <d v="2021-11-26T00:00:00"/>
        <d v="2022-01-13T00:00:00"/>
        <d v="2024-01-19T00:00:00"/>
        <d v="2022-08-06T00:00:00"/>
        <d v="2022-01-11T00:00:00"/>
        <d v="2021-10-28T00:00:00"/>
        <d v="2023-10-13T00:00:00"/>
        <d v="2022-05-04T00:00:00"/>
        <d v="2024-02-10T00:00:00"/>
        <d v="2022-11-05T00:00:00"/>
        <d v="2022-06-05T00:00:00"/>
        <d v="2022-07-06T00:00:00"/>
        <d v="2021-11-30T00:00:00"/>
        <d v="2022-05-12T00:00:00"/>
        <d v="2021-10-25T00:00:00"/>
        <d v="2022-03-21T00:00:00"/>
        <d v="2021-09-07T00:00:00"/>
        <d v="2021-10-13T00:00:00"/>
        <d v="2022-02-26T00:00:00"/>
        <d v="2023-08-19T00:00:00"/>
        <d v="2022-11-21T00:00:00"/>
        <d v="2022-01-08T00:00:00"/>
        <d v="2023-01-27T00:00:00"/>
        <d v="2021-09-21T00:00:00"/>
        <d v="2023-05-30T00:00:00"/>
        <d v="2023-12-14T00:00:00"/>
        <d v="2023-01-14T00:00:00"/>
        <d v="2023-09-05T00:00:00"/>
        <d v="2023-10-16T00:00:00"/>
        <d v="2023-03-23T00:00:00"/>
        <d v="2024-04-03T00:00:00"/>
        <d v="2024-03-18T00:00:00"/>
        <d v="2022-12-21T00:00:00"/>
        <d v="2021-12-21T00:00:00"/>
        <d v="2021-10-04T00:00:00"/>
        <d v="2023-03-07T00:00:00"/>
        <d v="2022-03-15T00:00:00"/>
        <d v="2022-02-23T00:00:00"/>
        <d v="2022-11-16T00:00:00"/>
        <d v="2021-11-02T00:00:00"/>
        <d v="2021-08-12T00:00:00"/>
        <d v="2022-10-14T00:00:00"/>
        <d v="2022-09-24T00:00:00"/>
        <d v="2022-07-27T00:00:00"/>
        <d v="2022-05-13T00:00:00"/>
        <d v="2022-04-08T00:00:00"/>
        <d v="2022-12-06T00:00:00"/>
        <d v="2023-11-30T00:00:00"/>
        <d v="2022-11-04T00:00:00"/>
        <d v="2022-07-28T00:00:00"/>
        <d v="2021-08-19T00:00:00"/>
        <d v="2021-12-30T00:00:00"/>
        <d v="2022-01-22T00:00:00"/>
        <d v="2022-11-08T00:00:00"/>
        <d v="2023-06-24T00:00:00"/>
        <d v="2021-10-16T00:00:00"/>
        <d v="2021-10-06T00:00:00"/>
        <d v="2023-01-18T00:00:00"/>
        <d v="2023-06-21T00:00:00"/>
        <d v="2022-05-22T00:00:00"/>
        <d v="2021-07-19T00:00:00"/>
        <d v="2023-05-06T00:00:00"/>
        <d v="2022-12-26T00:00:00"/>
        <d v="2021-07-29T00:00:00"/>
        <d v="2023-10-01T00:00:00"/>
        <d v="2022-06-12T00:00:00"/>
        <d v="2023-09-22T00:00:00"/>
        <d v="2022-07-18T00:00:00"/>
        <d v="2022-03-05T00:00:00"/>
        <d v="2023-11-09T00:00:00"/>
        <d v="2023-12-20T00:00:00"/>
        <d v="2021-11-22T00:00:00"/>
        <d v="2022-06-09T00:00:00"/>
        <d v="2022-07-29T00:00:00"/>
        <d v="2022-01-30T00:00:00"/>
        <d v="2024-02-25T00:00:00"/>
        <d v="2023-05-04T00:00:00"/>
        <d v="2022-01-03T00:00:00"/>
        <d v="2022-07-10T00:00:00"/>
        <d v="2021-08-14T00:00:00"/>
        <d v="2023-06-28T00:00:00"/>
        <d v="2022-03-13T00:00:00"/>
        <d v="2024-02-08T00:00:00"/>
        <d v="2021-12-06T00:00:00"/>
        <d v="2022-02-10T00:00:00"/>
        <d v="2024-01-31T00:00:00"/>
        <d v="2021-08-28T00:00:00"/>
        <d v="2022-12-18T00:00:00"/>
        <d v="2023-10-05T00:00:00"/>
        <d v="2021-12-14T00:00:00"/>
        <d v="2021-08-23T00:00:00"/>
        <d v="2021-07-18T00:00:00"/>
        <d v="2022-03-22T00:00:00"/>
        <d v="2023-10-18T00:00:00"/>
        <d v="2022-06-22T00:00:00"/>
        <d v="2023-01-26T00:00:00"/>
        <d v="2022-04-30T00:00:00"/>
        <d v="2022-05-11T00:00:00"/>
        <d v="2022-08-04T00:00:00"/>
        <d v="2024-01-16T00:00:00"/>
        <d v="2023-04-29T00:00:00"/>
        <d v="2023-02-02T00:00:00"/>
        <d v="2023-09-08T00:00:00"/>
        <d v="2022-06-23T00:00:00"/>
        <d v="2023-11-27T00:00:00"/>
        <d v="2022-06-16T00:00:00"/>
        <d v="2022-02-21T00:00:00"/>
        <d v="2023-08-04T00:00:00"/>
        <d v="2023-01-08T00:00:00"/>
        <d v="2023-08-02T00:00:00"/>
        <d v="2022-01-12T00:00:00"/>
        <d v="2023-05-24T00:00:00"/>
        <d v="2022-01-15T00:00:00"/>
        <d v="2023-12-31T00:00:00"/>
        <d v="2021-12-10T00:00:00"/>
        <d v="2022-03-12T00:00:00"/>
        <d v="2023-12-03T00:00:00"/>
        <d v="2023-07-10T00:00:00"/>
        <d v="2023-09-24T00:00:00"/>
        <d v="2023-11-03T00:00:00"/>
        <d v="2022-11-11T00:00:00"/>
        <d v="2023-02-18T00:00:00"/>
        <d v="2023-11-04T00:00:00"/>
        <d v="2023-12-28T00:00:00"/>
        <d v="2022-05-23T00:00:00"/>
        <d v="2023-09-02T00:00:00"/>
        <d v="2021-11-11T00:00:00"/>
        <d v="2024-02-24T00:00:00"/>
        <d v="2023-06-11T00:00:00"/>
        <d v="2022-11-13T00:00:00"/>
      </sharedItems>
    </cacheField>
    <cacheField name="Total_Amount" numFmtId="0">
      <sharedItems containsSemiMixedTypes="0" containsString="0" containsNumber="1" minValue="0" maxValue="4499.95" count="44">
        <n v="749.97"/>
        <n v="179.97"/>
        <n v="749.95"/>
        <n v="119.98"/>
        <n v="2699.97"/>
        <n v="149.99"/>
        <n v="449.97"/>
        <n v="2099.97"/>
        <n v="899.99"/>
        <n v="599.96"/>
        <n v="1399.98"/>
        <n v="3599.96"/>
        <n v="3499.95"/>
        <n v="2799.96"/>
        <n v="999.96"/>
        <n v="1199.96"/>
        <n v="1249.95"/>
        <n v="1499.95"/>
        <n v="239.97"/>
        <n v="449.95"/>
        <n v="239.96"/>
        <n v="999.95"/>
        <n v="299.98"/>
        <n v="899.97"/>
        <n v="599.97"/>
        <n v="269.97"/>
        <n v="79.99"/>
        <n v="89.99"/>
        <n v="179.98"/>
        <n v="4499.95"/>
        <n v="59.99"/>
        <n v="599.98"/>
        <n v="359.96"/>
        <n v="399.95"/>
        <n v="299.99"/>
        <n v="399.98"/>
        <n v="499.98"/>
        <n v="799.96"/>
        <n v="699.99"/>
        <n v="249.99"/>
        <n v="319.96"/>
        <n v="199.99"/>
        <n v="299.95"/>
        <n v="1799.98"/>
      </sharedItems>
    </cacheField>
    <cacheField name="Year-Month" numFmtId="0">
      <sharedItems count="13"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</sharedItems>
    </cacheField>
    <cacheField name="Month" numFmtId="0">
      <sharedItems containsSemiMixedTypes="0" containsString="0" containsNumber="1" containsInteger="1" minValue="0" maxValue="12" count="12">
        <n v="4"/>
        <n v="5"/>
        <n v="6"/>
        <n v="7"/>
        <n v="8"/>
        <n v="9"/>
        <n v="10"/>
        <n v="11"/>
        <n v="12"/>
        <n v="1"/>
        <n v="2"/>
        <n v="3"/>
      </sharedItems>
    </cacheField>
    <cacheField name="Year" numFmtId="0">
      <sharedItems containsSemiMixedTypes="0" containsString="0" containsNumber="1" containsInteger="1" minValue="0" maxValue="2025" count="2">
        <n v="2024"/>
        <n v="2025"/>
      </sharedItems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0"/>
    <x v="1"/>
    <x v="1"/>
    <x v="0"/>
    <x v="0"/>
    <x v="0"/>
    <x v="0"/>
  </r>
  <r>
    <x v="1"/>
    <x v="1"/>
    <x v="1"/>
    <x v="0"/>
    <x v="1"/>
    <x v="2"/>
    <x v="1"/>
    <x v="2"/>
    <x v="2"/>
    <x v="1"/>
    <x v="0"/>
    <x v="0"/>
    <x v="0"/>
  </r>
  <r>
    <x v="1"/>
    <x v="1"/>
    <x v="1"/>
    <x v="0"/>
    <x v="1"/>
    <x v="0"/>
    <x v="2"/>
    <x v="1"/>
    <x v="3"/>
    <x v="1"/>
    <x v="0"/>
    <x v="0"/>
    <x v="0"/>
  </r>
  <r>
    <x v="2"/>
    <x v="2"/>
    <x v="2"/>
    <x v="1"/>
    <x v="2"/>
    <x v="1"/>
    <x v="2"/>
    <x v="1"/>
    <x v="4"/>
    <x v="2"/>
    <x v="0"/>
    <x v="0"/>
    <x v="0"/>
  </r>
  <r>
    <x v="1"/>
    <x v="1"/>
    <x v="1"/>
    <x v="2"/>
    <x v="1"/>
    <x v="0"/>
    <x v="3"/>
    <x v="2"/>
    <x v="5"/>
    <x v="3"/>
    <x v="0"/>
    <x v="0"/>
    <x v="0"/>
  </r>
  <r>
    <x v="3"/>
    <x v="3"/>
    <x v="0"/>
    <x v="1"/>
    <x v="2"/>
    <x v="1"/>
    <x v="0"/>
    <x v="2"/>
    <x v="6"/>
    <x v="2"/>
    <x v="0"/>
    <x v="0"/>
    <x v="0"/>
  </r>
  <r>
    <x v="1"/>
    <x v="1"/>
    <x v="1"/>
    <x v="0"/>
    <x v="1"/>
    <x v="3"/>
    <x v="1"/>
    <x v="0"/>
    <x v="7"/>
    <x v="1"/>
    <x v="0"/>
    <x v="0"/>
    <x v="0"/>
  </r>
  <r>
    <x v="4"/>
    <x v="4"/>
    <x v="0"/>
    <x v="0"/>
    <x v="3"/>
    <x v="2"/>
    <x v="4"/>
    <x v="2"/>
    <x v="8"/>
    <x v="4"/>
    <x v="0"/>
    <x v="0"/>
    <x v="0"/>
  </r>
  <r>
    <x v="1"/>
    <x v="1"/>
    <x v="1"/>
    <x v="0"/>
    <x v="1"/>
    <x v="0"/>
    <x v="3"/>
    <x v="1"/>
    <x v="9"/>
    <x v="1"/>
    <x v="0"/>
    <x v="0"/>
    <x v="0"/>
  </r>
  <r>
    <x v="2"/>
    <x v="2"/>
    <x v="2"/>
    <x v="3"/>
    <x v="2"/>
    <x v="1"/>
    <x v="3"/>
    <x v="2"/>
    <x v="10"/>
    <x v="5"/>
    <x v="0"/>
    <x v="0"/>
    <x v="0"/>
  </r>
  <r>
    <x v="2"/>
    <x v="2"/>
    <x v="2"/>
    <x v="1"/>
    <x v="2"/>
    <x v="3"/>
    <x v="2"/>
    <x v="0"/>
    <x v="11"/>
    <x v="2"/>
    <x v="0"/>
    <x v="0"/>
    <x v="0"/>
  </r>
  <r>
    <x v="2"/>
    <x v="2"/>
    <x v="2"/>
    <x v="0"/>
    <x v="2"/>
    <x v="0"/>
    <x v="2"/>
    <x v="1"/>
    <x v="12"/>
    <x v="6"/>
    <x v="0"/>
    <x v="0"/>
    <x v="0"/>
  </r>
  <r>
    <x v="1"/>
    <x v="1"/>
    <x v="1"/>
    <x v="0"/>
    <x v="1"/>
    <x v="1"/>
    <x v="2"/>
    <x v="2"/>
    <x v="13"/>
    <x v="1"/>
    <x v="0"/>
    <x v="0"/>
    <x v="0"/>
  </r>
  <r>
    <x v="5"/>
    <x v="5"/>
    <x v="0"/>
    <x v="0"/>
    <x v="4"/>
    <x v="1"/>
    <x v="3"/>
    <x v="0"/>
    <x v="14"/>
    <x v="7"/>
    <x v="0"/>
    <x v="0"/>
    <x v="0"/>
  </r>
  <r>
    <x v="4"/>
    <x v="4"/>
    <x v="0"/>
    <x v="3"/>
    <x v="3"/>
    <x v="3"/>
    <x v="2"/>
    <x v="2"/>
    <x v="15"/>
    <x v="8"/>
    <x v="0"/>
    <x v="0"/>
    <x v="0"/>
  </r>
  <r>
    <x v="2"/>
    <x v="2"/>
    <x v="2"/>
    <x v="4"/>
    <x v="2"/>
    <x v="3"/>
    <x v="2"/>
    <x v="1"/>
    <x v="16"/>
    <x v="9"/>
    <x v="0"/>
    <x v="0"/>
    <x v="0"/>
  </r>
  <r>
    <x v="5"/>
    <x v="5"/>
    <x v="0"/>
    <x v="2"/>
    <x v="4"/>
    <x v="0"/>
    <x v="2"/>
    <x v="0"/>
    <x v="17"/>
    <x v="10"/>
    <x v="0"/>
    <x v="0"/>
    <x v="0"/>
  </r>
  <r>
    <x v="4"/>
    <x v="4"/>
    <x v="0"/>
    <x v="4"/>
    <x v="3"/>
    <x v="1"/>
    <x v="3"/>
    <x v="2"/>
    <x v="18"/>
    <x v="11"/>
    <x v="0"/>
    <x v="0"/>
    <x v="0"/>
  </r>
  <r>
    <x v="0"/>
    <x v="0"/>
    <x v="0"/>
    <x v="0"/>
    <x v="0"/>
    <x v="1"/>
    <x v="2"/>
    <x v="1"/>
    <x v="19"/>
    <x v="0"/>
    <x v="0"/>
    <x v="0"/>
    <x v="0"/>
  </r>
  <r>
    <x v="5"/>
    <x v="5"/>
    <x v="0"/>
    <x v="1"/>
    <x v="4"/>
    <x v="0"/>
    <x v="3"/>
    <x v="0"/>
    <x v="20"/>
    <x v="12"/>
    <x v="0"/>
    <x v="0"/>
    <x v="0"/>
  </r>
  <r>
    <x v="5"/>
    <x v="5"/>
    <x v="0"/>
    <x v="4"/>
    <x v="4"/>
    <x v="0"/>
    <x v="4"/>
    <x v="2"/>
    <x v="21"/>
    <x v="13"/>
    <x v="1"/>
    <x v="1"/>
    <x v="0"/>
  </r>
  <r>
    <x v="0"/>
    <x v="0"/>
    <x v="0"/>
    <x v="4"/>
    <x v="0"/>
    <x v="2"/>
    <x v="2"/>
    <x v="2"/>
    <x v="22"/>
    <x v="14"/>
    <x v="1"/>
    <x v="1"/>
    <x v="0"/>
  </r>
  <r>
    <x v="6"/>
    <x v="6"/>
    <x v="2"/>
    <x v="4"/>
    <x v="5"/>
    <x v="0"/>
    <x v="3"/>
    <x v="1"/>
    <x v="23"/>
    <x v="15"/>
    <x v="1"/>
    <x v="1"/>
    <x v="0"/>
  </r>
  <r>
    <x v="0"/>
    <x v="0"/>
    <x v="0"/>
    <x v="1"/>
    <x v="0"/>
    <x v="1"/>
    <x v="3"/>
    <x v="2"/>
    <x v="24"/>
    <x v="16"/>
    <x v="1"/>
    <x v="1"/>
    <x v="0"/>
  </r>
  <r>
    <x v="6"/>
    <x v="6"/>
    <x v="2"/>
    <x v="1"/>
    <x v="5"/>
    <x v="2"/>
    <x v="4"/>
    <x v="0"/>
    <x v="25"/>
    <x v="17"/>
    <x v="1"/>
    <x v="1"/>
    <x v="0"/>
  </r>
  <r>
    <x v="7"/>
    <x v="7"/>
    <x v="1"/>
    <x v="0"/>
    <x v="6"/>
    <x v="2"/>
    <x v="4"/>
    <x v="1"/>
    <x v="26"/>
    <x v="18"/>
    <x v="1"/>
    <x v="1"/>
    <x v="0"/>
  </r>
  <r>
    <x v="8"/>
    <x v="8"/>
    <x v="0"/>
    <x v="1"/>
    <x v="7"/>
    <x v="0"/>
    <x v="2"/>
    <x v="1"/>
    <x v="27"/>
    <x v="19"/>
    <x v="1"/>
    <x v="1"/>
    <x v="0"/>
  </r>
  <r>
    <x v="1"/>
    <x v="1"/>
    <x v="1"/>
    <x v="2"/>
    <x v="1"/>
    <x v="3"/>
    <x v="0"/>
    <x v="2"/>
    <x v="28"/>
    <x v="3"/>
    <x v="1"/>
    <x v="1"/>
    <x v="0"/>
  </r>
  <r>
    <x v="1"/>
    <x v="1"/>
    <x v="1"/>
    <x v="4"/>
    <x v="1"/>
    <x v="3"/>
    <x v="4"/>
    <x v="2"/>
    <x v="29"/>
    <x v="20"/>
    <x v="1"/>
    <x v="1"/>
    <x v="0"/>
  </r>
  <r>
    <x v="9"/>
    <x v="9"/>
    <x v="2"/>
    <x v="1"/>
    <x v="8"/>
    <x v="0"/>
    <x v="1"/>
    <x v="2"/>
    <x v="30"/>
    <x v="21"/>
    <x v="1"/>
    <x v="1"/>
    <x v="0"/>
  </r>
  <r>
    <x v="2"/>
    <x v="2"/>
    <x v="2"/>
    <x v="2"/>
    <x v="2"/>
    <x v="1"/>
    <x v="3"/>
    <x v="0"/>
    <x v="31"/>
    <x v="22"/>
    <x v="1"/>
    <x v="1"/>
    <x v="0"/>
  </r>
  <r>
    <x v="2"/>
    <x v="2"/>
    <x v="2"/>
    <x v="0"/>
    <x v="2"/>
    <x v="1"/>
    <x v="3"/>
    <x v="1"/>
    <x v="32"/>
    <x v="6"/>
    <x v="1"/>
    <x v="1"/>
    <x v="0"/>
  </r>
  <r>
    <x v="4"/>
    <x v="4"/>
    <x v="0"/>
    <x v="3"/>
    <x v="3"/>
    <x v="1"/>
    <x v="3"/>
    <x v="1"/>
    <x v="33"/>
    <x v="8"/>
    <x v="1"/>
    <x v="1"/>
    <x v="0"/>
  </r>
  <r>
    <x v="6"/>
    <x v="6"/>
    <x v="2"/>
    <x v="0"/>
    <x v="5"/>
    <x v="1"/>
    <x v="4"/>
    <x v="0"/>
    <x v="34"/>
    <x v="23"/>
    <x v="1"/>
    <x v="1"/>
    <x v="0"/>
  </r>
  <r>
    <x v="7"/>
    <x v="7"/>
    <x v="1"/>
    <x v="0"/>
    <x v="6"/>
    <x v="0"/>
    <x v="1"/>
    <x v="0"/>
    <x v="35"/>
    <x v="18"/>
    <x v="1"/>
    <x v="1"/>
    <x v="0"/>
  </r>
  <r>
    <x v="9"/>
    <x v="9"/>
    <x v="2"/>
    <x v="0"/>
    <x v="8"/>
    <x v="1"/>
    <x v="2"/>
    <x v="1"/>
    <x v="36"/>
    <x v="24"/>
    <x v="1"/>
    <x v="1"/>
    <x v="0"/>
  </r>
  <r>
    <x v="5"/>
    <x v="5"/>
    <x v="0"/>
    <x v="1"/>
    <x v="4"/>
    <x v="2"/>
    <x v="3"/>
    <x v="2"/>
    <x v="37"/>
    <x v="12"/>
    <x v="1"/>
    <x v="1"/>
    <x v="0"/>
  </r>
  <r>
    <x v="8"/>
    <x v="8"/>
    <x v="0"/>
    <x v="0"/>
    <x v="7"/>
    <x v="2"/>
    <x v="0"/>
    <x v="1"/>
    <x v="38"/>
    <x v="25"/>
    <x v="1"/>
    <x v="1"/>
    <x v="0"/>
  </r>
  <r>
    <x v="7"/>
    <x v="7"/>
    <x v="1"/>
    <x v="3"/>
    <x v="6"/>
    <x v="0"/>
    <x v="2"/>
    <x v="2"/>
    <x v="39"/>
    <x v="26"/>
    <x v="1"/>
    <x v="1"/>
    <x v="0"/>
  </r>
  <r>
    <x v="1"/>
    <x v="1"/>
    <x v="1"/>
    <x v="2"/>
    <x v="1"/>
    <x v="0"/>
    <x v="3"/>
    <x v="0"/>
    <x v="40"/>
    <x v="3"/>
    <x v="2"/>
    <x v="2"/>
    <x v="0"/>
  </r>
  <r>
    <x v="8"/>
    <x v="8"/>
    <x v="0"/>
    <x v="3"/>
    <x v="7"/>
    <x v="0"/>
    <x v="2"/>
    <x v="0"/>
    <x v="41"/>
    <x v="27"/>
    <x v="2"/>
    <x v="2"/>
    <x v="0"/>
  </r>
  <r>
    <x v="8"/>
    <x v="8"/>
    <x v="0"/>
    <x v="1"/>
    <x v="7"/>
    <x v="1"/>
    <x v="4"/>
    <x v="2"/>
    <x v="42"/>
    <x v="19"/>
    <x v="2"/>
    <x v="2"/>
    <x v="0"/>
  </r>
  <r>
    <x v="0"/>
    <x v="0"/>
    <x v="0"/>
    <x v="1"/>
    <x v="0"/>
    <x v="1"/>
    <x v="4"/>
    <x v="2"/>
    <x v="43"/>
    <x v="16"/>
    <x v="2"/>
    <x v="2"/>
    <x v="0"/>
  </r>
  <r>
    <x v="8"/>
    <x v="8"/>
    <x v="0"/>
    <x v="3"/>
    <x v="7"/>
    <x v="1"/>
    <x v="1"/>
    <x v="2"/>
    <x v="44"/>
    <x v="27"/>
    <x v="2"/>
    <x v="2"/>
    <x v="0"/>
  </r>
  <r>
    <x v="2"/>
    <x v="2"/>
    <x v="2"/>
    <x v="2"/>
    <x v="2"/>
    <x v="0"/>
    <x v="4"/>
    <x v="1"/>
    <x v="45"/>
    <x v="22"/>
    <x v="2"/>
    <x v="2"/>
    <x v="0"/>
  </r>
  <r>
    <x v="1"/>
    <x v="1"/>
    <x v="1"/>
    <x v="4"/>
    <x v="1"/>
    <x v="0"/>
    <x v="4"/>
    <x v="2"/>
    <x v="46"/>
    <x v="20"/>
    <x v="2"/>
    <x v="2"/>
    <x v="0"/>
  </r>
  <r>
    <x v="8"/>
    <x v="8"/>
    <x v="0"/>
    <x v="1"/>
    <x v="7"/>
    <x v="0"/>
    <x v="0"/>
    <x v="1"/>
    <x v="47"/>
    <x v="19"/>
    <x v="2"/>
    <x v="2"/>
    <x v="0"/>
  </r>
  <r>
    <x v="8"/>
    <x v="8"/>
    <x v="0"/>
    <x v="2"/>
    <x v="7"/>
    <x v="1"/>
    <x v="1"/>
    <x v="1"/>
    <x v="48"/>
    <x v="28"/>
    <x v="2"/>
    <x v="2"/>
    <x v="0"/>
  </r>
  <r>
    <x v="4"/>
    <x v="4"/>
    <x v="0"/>
    <x v="1"/>
    <x v="3"/>
    <x v="1"/>
    <x v="1"/>
    <x v="2"/>
    <x v="49"/>
    <x v="29"/>
    <x v="2"/>
    <x v="2"/>
    <x v="0"/>
  </r>
  <r>
    <x v="4"/>
    <x v="4"/>
    <x v="0"/>
    <x v="1"/>
    <x v="3"/>
    <x v="2"/>
    <x v="4"/>
    <x v="1"/>
    <x v="50"/>
    <x v="29"/>
    <x v="2"/>
    <x v="2"/>
    <x v="0"/>
  </r>
  <r>
    <x v="1"/>
    <x v="1"/>
    <x v="1"/>
    <x v="3"/>
    <x v="1"/>
    <x v="3"/>
    <x v="3"/>
    <x v="1"/>
    <x v="51"/>
    <x v="30"/>
    <x v="2"/>
    <x v="2"/>
    <x v="0"/>
  </r>
  <r>
    <x v="6"/>
    <x v="6"/>
    <x v="2"/>
    <x v="2"/>
    <x v="5"/>
    <x v="3"/>
    <x v="4"/>
    <x v="2"/>
    <x v="52"/>
    <x v="31"/>
    <x v="2"/>
    <x v="2"/>
    <x v="0"/>
  </r>
  <r>
    <x v="8"/>
    <x v="8"/>
    <x v="0"/>
    <x v="4"/>
    <x v="7"/>
    <x v="3"/>
    <x v="1"/>
    <x v="0"/>
    <x v="53"/>
    <x v="32"/>
    <x v="2"/>
    <x v="2"/>
    <x v="0"/>
  </r>
  <r>
    <x v="7"/>
    <x v="7"/>
    <x v="1"/>
    <x v="3"/>
    <x v="6"/>
    <x v="2"/>
    <x v="0"/>
    <x v="1"/>
    <x v="54"/>
    <x v="26"/>
    <x v="2"/>
    <x v="2"/>
    <x v="0"/>
  </r>
  <r>
    <x v="8"/>
    <x v="8"/>
    <x v="0"/>
    <x v="2"/>
    <x v="7"/>
    <x v="0"/>
    <x v="3"/>
    <x v="0"/>
    <x v="55"/>
    <x v="28"/>
    <x v="2"/>
    <x v="2"/>
    <x v="0"/>
  </r>
  <r>
    <x v="5"/>
    <x v="5"/>
    <x v="0"/>
    <x v="0"/>
    <x v="4"/>
    <x v="1"/>
    <x v="4"/>
    <x v="1"/>
    <x v="56"/>
    <x v="7"/>
    <x v="2"/>
    <x v="2"/>
    <x v="0"/>
  </r>
  <r>
    <x v="4"/>
    <x v="4"/>
    <x v="0"/>
    <x v="4"/>
    <x v="3"/>
    <x v="1"/>
    <x v="4"/>
    <x v="1"/>
    <x v="57"/>
    <x v="11"/>
    <x v="2"/>
    <x v="2"/>
    <x v="0"/>
  </r>
  <r>
    <x v="2"/>
    <x v="2"/>
    <x v="2"/>
    <x v="3"/>
    <x v="2"/>
    <x v="2"/>
    <x v="4"/>
    <x v="0"/>
    <x v="58"/>
    <x v="5"/>
    <x v="2"/>
    <x v="2"/>
    <x v="0"/>
  </r>
  <r>
    <x v="8"/>
    <x v="8"/>
    <x v="0"/>
    <x v="2"/>
    <x v="7"/>
    <x v="2"/>
    <x v="0"/>
    <x v="1"/>
    <x v="59"/>
    <x v="28"/>
    <x v="3"/>
    <x v="3"/>
    <x v="0"/>
  </r>
  <r>
    <x v="8"/>
    <x v="8"/>
    <x v="0"/>
    <x v="3"/>
    <x v="7"/>
    <x v="2"/>
    <x v="3"/>
    <x v="2"/>
    <x v="60"/>
    <x v="27"/>
    <x v="3"/>
    <x v="3"/>
    <x v="0"/>
  </r>
  <r>
    <x v="8"/>
    <x v="8"/>
    <x v="0"/>
    <x v="3"/>
    <x v="7"/>
    <x v="0"/>
    <x v="1"/>
    <x v="2"/>
    <x v="61"/>
    <x v="27"/>
    <x v="3"/>
    <x v="3"/>
    <x v="0"/>
  </r>
  <r>
    <x v="7"/>
    <x v="7"/>
    <x v="1"/>
    <x v="1"/>
    <x v="6"/>
    <x v="3"/>
    <x v="0"/>
    <x v="0"/>
    <x v="62"/>
    <x v="33"/>
    <x v="3"/>
    <x v="3"/>
    <x v="0"/>
  </r>
  <r>
    <x v="2"/>
    <x v="2"/>
    <x v="2"/>
    <x v="3"/>
    <x v="2"/>
    <x v="2"/>
    <x v="2"/>
    <x v="0"/>
    <x v="63"/>
    <x v="5"/>
    <x v="3"/>
    <x v="3"/>
    <x v="0"/>
  </r>
  <r>
    <x v="5"/>
    <x v="5"/>
    <x v="0"/>
    <x v="2"/>
    <x v="4"/>
    <x v="2"/>
    <x v="4"/>
    <x v="1"/>
    <x v="64"/>
    <x v="10"/>
    <x v="3"/>
    <x v="3"/>
    <x v="0"/>
  </r>
  <r>
    <x v="8"/>
    <x v="8"/>
    <x v="0"/>
    <x v="1"/>
    <x v="7"/>
    <x v="3"/>
    <x v="2"/>
    <x v="1"/>
    <x v="65"/>
    <x v="19"/>
    <x v="3"/>
    <x v="3"/>
    <x v="0"/>
  </r>
  <r>
    <x v="1"/>
    <x v="1"/>
    <x v="1"/>
    <x v="4"/>
    <x v="1"/>
    <x v="0"/>
    <x v="1"/>
    <x v="2"/>
    <x v="66"/>
    <x v="20"/>
    <x v="3"/>
    <x v="3"/>
    <x v="0"/>
  </r>
  <r>
    <x v="3"/>
    <x v="3"/>
    <x v="0"/>
    <x v="3"/>
    <x v="2"/>
    <x v="0"/>
    <x v="0"/>
    <x v="2"/>
    <x v="67"/>
    <x v="5"/>
    <x v="3"/>
    <x v="3"/>
    <x v="0"/>
  </r>
  <r>
    <x v="6"/>
    <x v="6"/>
    <x v="2"/>
    <x v="3"/>
    <x v="5"/>
    <x v="1"/>
    <x v="2"/>
    <x v="1"/>
    <x v="68"/>
    <x v="34"/>
    <x v="3"/>
    <x v="3"/>
    <x v="0"/>
  </r>
  <r>
    <x v="9"/>
    <x v="9"/>
    <x v="2"/>
    <x v="2"/>
    <x v="8"/>
    <x v="0"/>
    <x v="2"/>
    <x v="0"/>
    <x v="69"/>
    <x v="35"/>
    <x v="3"/>
    <x v="3"/>
    <x v="0"/>
  </r>
  <r>
    <x v="1"/>
    <x v="1"/>
    <x v="1"/>
    <x v="0"/>
    <x v="1"/>
    <x v="1"/>
    <x v="3"/>
    <x v="0"/>
    <x v="70"/>
    <x v="1"/>
    <x v="3"/>
    <x v="3"/>
    <x v="0"/>
  </r>
  <r>
    <x v="2"/>
    <x v="2"/>
    <x v="2"/>
    <x v="0"/>
    <x v="2"/>
    <x v="0"/>
    <x v="0"/>
    <x v="1"/>
    <x v="71"/>
    <x v="6"/>
    <x v="3"/>
    <x v="3"/>
    <x v="0"/>
  </r>
  <r>
    <x v="9"/>
    <x v="9"/>
    <x v="2"/>
    <x v="0"/>
    <x v="8"/>
    <x v="0"/>
    <x v="2"/>
    <x v="1"/>
    <x v="72"/>
    <x v="24"/>
    <x v="3"/>
    <x v="3"/>
    <x v="0"/>
  </r>
  <r>
    <x v="4"/>
    <x v="4"/>
    <x v="0"/>
    <x v="3"/>
    <x v="3"/>
    <x v="0"/>
    <x v="0"/>
    <x v="2"/>
    <x v="73"/>
    <x v="8"/>
    <x v="3"/>
    <x v="3"/>
    <x v="0"/>
  </r>
  <r>
    <x v="4"/>
    <x v="4"/>
    <x v="0"/>
    <x v="1"/>
    <x v="3"/>
    <x v="3"/>
    <x v="1"/>
    <x v="2"/>
    <x v="74"/>
    <x v="29"/>
    <x v="3"/>
    <x v="3"/>
    <x v="0"/>
  </r>
  <r>
    <x v="1"/>
    <x v="1"/>
    <x v="1"/>
    <x v="2"/>
    <x v="1"/>
    <x v="0"/>
    <x v="2"/>
    <x v="2"/>
    <x v="75"/>
    <x v="3"/>
    <x v="3"/>
    <x v="3"/>
    <x v="0"/>
  </r>
  <r>
    <x v="0"/>
    <x v="0"/>
    <x v="0"/>
    <x v="4"/>
    <x v="0"/>
    <x v="3"/>
    <x v="0"/>
    <x v="2"/>
    <x v="76"/>
    <x v="14"/>
    <x v="3"/>
    <x v="3"/>
    <x v="0"/>
  </r>
  <r>
    <x v="0"/>
    <x v="0"/>
    <x v="0"/>
    <x v="2"/>
    <x v="0"/>
    <x v="0"/>
    <x v="2"/>
    <x v="1"/>
    <x v="77"/>
    <x v="36"/>
    <x v="3"/>
    <x v="3"/>
    <x v="0"/>
  </r>
  <r>
    <x v="6"/>
    <x v="6"/>
    <x v="2"/>
    <x v="3"/>
    <x v="5"/>
    <x v="0"/>
    <x v="1"/>
    <x v="0"/>
    <x v="78"/>
    <x v="34"/>
    <x v="3"/>
    <x v="3"/>
    <x v="0"/>
  </r>
  <r>
    <x v="8"/>
    <x v="8"/>
    <x v="0"/>
    <x v="2"/>
    <x v="7"/>
    <x v="2"/>
    <x v="1"/>
    <x v="0"/>
    <x v="79"/>
    <x v="28"/>
    <x v="3"/>
    <x v="3"/>
    <x v="0"/>
  </r>
  <r>
    <x v="6"/>
    <x v="6"/>
    <x v="2"/>
    <x v="0"/>
    <x v="5"/>
    <x v="0"/>
    <x v="0"/>
    <x v="0"/>
    <x v="80"/>
    <x v="23"/>
    <x v="3"/>
    <x v="3"/>
    <x v="0"/>
  </r>
  <r>
    <x v="5"/>
    <x v="5"/>
    <x v="0"/>
    <x v="2"/>
    <x v="4"/>
    <x v="1"/>
    <x v="2"/>
    <x v="1"/>
    <x v="81"/>
    <x v="10"/>
    <x v="3"/>
    <x v="3"/>
    <x v="0"/>
  </r>
  <r>
    <x v="4"/>
    <x v="4"/>
    <x v="0"/>
    <x v="4"/>
    <x v="3"/>
    <x v="3"/>
    <x v="1"/>
    <x v="2"/>
    <x v="82"/>
    <x v="11"/>
    <x v="3"/>
    <x v="3"/>
    <x v="0"/>
  </r>
  <r>
    <x v="2"/>
    <x v="2"/>
    <x v="2"/>
    <x v="2"/>
    <x v="2"/>
    <x v="1"/>
    <x v="3"/>
    <x v="0"/>
    <x v="83"/>
    <x v="22"/>
    <x v="4"/>
    <x v="4"/>
    <x v="0"/>
  </r>
  <r>
    <x v="2"/>
    <x v="2"/>
    <x v="2"/>
    <x v="2"/>
    <x v="2"/>
    <x v="3"/>
    <x v="4"/>
    <x v="2"/>
    <x v="84"/>
    <x v="22"/>
    <x v="4"/>
    <x v="4"/>
    <x v="0"/>
  </r>
  <r>
    <x v="8"/>
    <x v="8"/>
    <x v="0"/>
    <x v="3"/>
    <x v="7"/>
    <x v="1"/>
    <x v="2"/>
    <x v="2"/>
    <x v="85"/>
    <x v="27"/>
    <x v="4"/>
    <x v="4"/>
    <x v="0"/>
  </r>
  <r>
    <x v="6"/>
    <x v="6"/>
    <x v="2"/>
    <x v="1"/>
    <x v="5"/>
    <x v="1"/>
    <x v="2"/>
    <x v="0"/>
    <x v="86"/>
    <x v="17"/>
    <x v="4"/>
    <x v="4"/>
    <x v="0"/>
  </r>
  <r>
    <x v="3"/>
    <x v="3"/>
    <x v="0"/>
    <x v="4"/>
    <x v="2"/>
    <x v="3"/>
    <x v="1"/>
    <x v="1"/>
    <x v="87"/>
    <x v="9"/>
    <x v="4"/>
    <x v="4"/>
    <x v="0"/>
  </r>
  <r>
    <x v="0"/>
    <x v="0"/>
    <x v="0"/>
    <x v="1"/>
    <x v="0"/>
    <x v="2"/>
    <x v="4"/>
    <x v="1"/>
    <x v="88"/>
    <x v="16"/>
    <x v="4"/>
    <x v="4"/>
    <x v="0"/>
  </r>
  <r>
    <x v="0"/>
    <x v="0"/>
    <x v="0"/>
    <x v="0"/>
    <x v="0"/>
    <x v="2"/>
    <x v="2"/>
    <x v="1"/>
    <x v="89"/>
    <x v="0"/>
    <x v="4"/>
    <x v="4"/>
    <x v="0"/>
  </r>
  <r>
    <x v="9"/>
    <x v="9"/>
    <x v="2"/>
    <x v="4"/>
    <x v="8"/>
    <x v="0"/>
    <x v="2"/>
    <x v="2"/>
    <x v="90"/>
    <x v="37"/>
    <x v="4"/>
    <x v="4"/>
    <x v="0"/>
  </r>
  <r>
    <x v="9"/>
    <x v="9"/>
    <x v="2"/>
    <x v="1"/>
    <x v="8"/>
    <x v="0"/>
    <x v="2"/>
    <x v="1"/>
    <x v="91"/>
    <x v="21"/>
    <x v="4"/>
    <x v="4"/>
    <x v="0"/>
  </r>
  <r>
    <x v="8"/>
    <x v="8"/>
    <x v="0"/>
    <x v="2"/>
    <x v="7"/>
    <x v="0"/>
    <x v="4"/>
    <x v="1"/>
    <x v="92"/>
    <x v="28"/>
    <x v="4"/>
    <x v="4"/>
    <x v="0"/>
  </r>
  <r>
    <x v="4"/>
    <x v="4"/>
    <x v="0"/>
    <x v="1"/>
    <x v="3"/>
    <x v="3"/>
    <x v="4"/>
    <x v="0"/>
    <x v="93"/>
    <x v="29"/>
    <x v="4"/>
    <x v="4"/>
    <x v="0"/>
  </r>
  <r>
    <x v="3"/>
    <x v="3"/>
    <x v="0"/>
    <x v="0"/>
    <x v="2"/>
    <x v="2"/>
    <x v="4"/>
    <x v="0"/>
    <x v="94"/>
    <x v="6"/>
    <x v="4"/>
    <x v="4"/>
    <x v="0"/>
  </r>
  <r>
    <x v="2"/>
    <x v="2"/>
    <x v="2"/>
    <x v="1"/>
    <x v="2"/>
    <x v="1"/>
    <x v="0"/>
    <x v="0"/>
    <x v="95"/>
    <x v="2"/>
    <x v="4"/>
    <x v="4"/>
    <x v="0"/>
  </r>
  <r>
    <x v="7"/>
    <x v="7"/>
    <x v="1"/>
    <x v="0"/>
    <x v="6"/>
    <x v="0"/>
    <x v="0"/>
    <x v="1"/>
    <x v="96"/>
    <x v="18"/>
    <x v="4"/>
    <x v="4"/>
    <x v="0"/>
  </r>
  <r>
    <x v="0"/>
    <x v="0"/>
    <x v="0"/>
    <x v="2"/>
    <x v="0"/>
    <x v="0"/>
    <x v="1"/>
    <x v="2"/>
    <x v="97"/>
    <x v="36"/>
    <x v="4"/>
    <x v="4"/>
    <x v="0"/>
  </r>
  <r>
    <x v="5"/>
    <x v="5"/>
    <x v="0"/>
    <x v="3"/>
    <x v="4"/>
    <x v="0"/>
    <x v="0"/>
    <x v="1"/>
    <x v="98"/>
    <x v="38"/>
    <x v="4"/>
    <x v="4"/>
    <x v="0"/>
  </r>
  <r>
    <x v="3"/>
    <x v="3"/>
    <x v="0"/>
    <x v="0"/>
    <x v="2"/>
    <x v="0"/>
    <x v="3"/>
    <x v="1"/>
    <x v="99"/>
    <x v="6"/>
    <x v="4"/>
    <x v="4"/>
    <x v="0"/>
  </r>
  <r>
    <x v="5"/>
    <x v="5"/>
    <x v="0"/>
    <x v="2"/>
    <x v="4"/>
    <x v="1"/>
    <x v="2"/>
    <x v="1"/>
    <x v="63"/>
    <x v="10"/>
    <x v="4"/>
    <x v="4"/>
    <x v="0"/>
  </r>
  <r>
    <x v="0"/>
    <x v="0"/>
    <x v="0"/>
    <x v="3"/>
    <x v="0"/>
    <x v="1"/>
    <x v="3"/>
    <x v="1"/>
    <x v="100"/>
    <x v="39"/>
    <x v="5"/>
    <x v="5"/>
    <x v="0"/>
  </r>
  <r>
    <x v="0"/>
    <x v="0"/>
    <x v="0"/>
    <x v="3"/>
    <x v="0"/>
    <x v="3"/>
    <x v="2"/>
    <x v="1"/>
    <x v="101"/>
    <x v="39"/>
    <x v="5"/>
    <x v="5"/>
    <x v="0"/>
  </r>
  <r>
    <x v="5"/>
    <x v="5"/>
    <x v="0"/>
    <x v="2"/>
    <x v="4"/>
    <x v="3"/>
    <x v="0"/>
    <x v="1"/>
    <x v="102"/>
    <x v="10"/>
    <x v="5"/>
    <x v="5"/>
    <x v="0"/>
  </r>
  <r>
    <x v="1"/>
    <x v="1"/>
    <x v="1"/>
    <x v="0"/>
    <x v="1"/>
    <x v="1"/>
    <x v="0"/>
    <x v="1"/>
    <x v="103"/>
    <x v="1"/>
    <x v="5"/>
    <x v="5"/>
    <x v="0"/>
  </r>
  <r>
    <x v="1"/>
    <x v="1"/>
    <x v="1"/>
    <x v="0"/>
    <x v="1"/>
    <x v="2"/>
    <x v="4"/>
    <x v="2"/>
    <x v="104"/>
    <x v="1"/>
    <x v="5"/>
    <x v="5"/>
    <x v="0"/>
  </r>
  <r>
    <x v="7"/>
    <x v="7"/>
    <x v="1"/>
    <x v="4"/>
    <x v="6"/>
    <x v="0"/>
    <x v="2"/>
    <x v="0"/>
    <x v="105"/>
    <x v="40"/>
    <x v="5"/>
    <x v="5"/>
    <x v="0"/>
  </r>
  <r>
    <x v="7"/>
    <x v="7"/>
    <x v="1"/>
    <x v="3"/>
    <x v="6"/>
    <x v="0"/>
    <x v="3"/>
    <x v="0"/>
    <x v="106"/>
    <x v="26"/>
    <x v="5"/>
    <x v="5"/>
    <x v="0"/>
  </r>
  <r>
    <x v="6"/>
    <x v="6"/>
    <x v="2"/>
    <x v="0"/>
    <x v="5"/>
    <x v="1"/>
    <x v="0"/>
    <x v="1"/>
    <x v="107"/>
    <x v="23"/>
    <x v="5"/>
    <x v="5"/>
    <x v="0"/>
  </r>
  <r>
    <x v="8"/>
    <x v="8"/>
    <x v="0"/>
    <x v="2"/>
    <x v="7"/>
    <x v="1"/>
    <x v="1"/>
    <x v="1"/>
    <x v="108"/>
    <x v="28"/>
    <x v="5"/>
    <x v="5"/>
    <x v="0"/>
  </r>
  <r>
    <x v="3"/>
    <x v="3"/>
    <x v="0"/>
    <x v="4"/>
    <x v="2"/>
    <x v="0"/>
    <x v="2"/>
    <x v="0"/>
    <x v="67"/>
    <x v="9"/>
    <x v="5"/>
    <x v="5"/>
    <x v="0"/>
  </r>
  <r>
    <x v="0"/>
    <x v="0"/>
    <x v="0"/>
    <x v="2"/>
    <x v="0"/>
    <x v="2"/>
    <x v="1"/>
    <x v="0"/>
    <x v="57"/>
    <x v="36"/>
    <x v="5"/>
    <x v="5"/>
    <x v="0"/>
  </r>
  <r>
    <x v="9"/>
    <x v="9"/>
    <x v="2"/>
    <x v="4"/>
    <x v="8"/>
    <x v="3"/>
    <x v="4"/>
    <x v="0"/>
    <x v="90"/>
    <x v="37"/>
    <x v="5"/>
    <x v="5"/>
    <x v="0"/>
  </r>
  <r>
    <x v="8"/>
    <x v="8"/>
    <x v="0"/>
    <x v="1"/>
    <x v="7"/>
    <x v="1"/>
    <x v="4"/>
    <x v="1"/>
    <x v="109"/>
    <x v="19"/>
    <x v="5"/>
    <x v="5"/>
    <x v="0"/>
  </r>
  <r>
    <x v="3"/>
    <x v="3"/>
    <x v="0"/>
    <x v="3"/>
    <x v="2"/>
    <x v="2"/>
    <x v="4"/>
    <x v="2"/>
    <x v="110"/>
    <x v="5"/>
    <x v="5"/>
    <x v="5"/>
    <x v="0"/>
  </r>
  <r>
    <x v="5"/>
    <x v="5"/>
    <x v="0"/>
    <x v="4"/>
    <x v="4"/>
    <x v="2"/>
    <x v="1"/>
    <x v="0"/>
    <x v="111"/>
    <x v="13"/>
    <x v="5"/>
    <x v="5"/>
    <x v="0"/>
  </r>
  <r>
    <x v="4"/>
    <x v="4"/>
    <x v="0"/>
    <x v="0"/>
    <x v="3"/>
    <x v="1"/>
    <x v="2"/>
    <x v="2"/>
    <x v="112"/>
    <x v="4"/>
    <x v="5"/>
    <x v="5"/>
    <x v="0"/>
  </r>
  <r>
    <x v="2"/>
    <x v="2"/>
    <x v="2"/>
    <x v="0"/>
    <x v="2"/>
    <x v="2"/>
    <x v="4"/>
    <x v="0"/>
    <x v="113"/>
    <x v="6"/>
    <x v="5"/>
    <x v="5"/>
    <x v="0"/>
  </r>
  <r>
    <x v="6"/>
    <x v="6"/>
    <x v="2"/>
    <x v="2"/>
    <x v="5"/>
    <x v="3"/>
    <x v="0"/>
    <x v="0"/>
    <x v="114"/>
    <x v="31"/>
    <x v="5"/>
    <x v="5"/>
    <x v="0"/>
  </r>
  <r>
    <x v="9"/>
    <x v="9"/>
    <x v="2"/>
    <x v="3"/>
    <x v="8"/>
    <x v="3"/>
    <x v="4"/>
    <x v="2"/>
    <x v="115"/>
    <x v="41"/>
    <x v="5"/>
    <x v="5"/>
    <x v="0"/>
  </r>
  <r>
    <x v="6"/>
    <x v="6"/>
    <x v="2"/>
    <x v="4"/>
    <x v="5"/>
    <x v="0"/>
    <x v="0"/>
    <x v="1"/>
    <x v="116"/>
    <x v="15"/>
    <x v="6"/>
    <x v="6"/>
    <x v="0"/>
  </r>
  <r>
    <x v="1"/>
    <x v="1"/>
    <x v="1"/>
    <x v="2"/>
    <x v="1"/>
    <x v="1"/>
    <x v="0"/>
    <x v="0"/>
    <x v="47"/>
    <x v="3"/>
    <x v="6"/>
    <x v="6"/>
    <x v="0"/>
  </r>
  <r>
    <x v="3"/>
    <x v="3"/>
    <x v="0"/>
    <x v="4"/>
    <x v="2"/>
    <x v="1"/>
    <x v="2"/>
    <x v="1"/>
    <x v="117"/>
    <x v="9"/>
    <x v="6"/>
    <x v="6"/>
    <x v="0"/>
  </r>
  <r>
    <x v="5"/>
    <x v="5"/>
    <x v="0"/>
    <x v="2"/>
    <x v="4"/>
    <x v="3"/>
    <x v="4"/>
    <x v="1"/>
    <x v="118"/>
    <x v="10"/>
    <x v="6"/>
    <x v="6"/>
    <x v="0"/>
  </r>
  <r>
    <x v="2"/>
    <x v="2"/>
    <x v="2"/>
    <x v="0"/>
    <x v="2"/>
    <x v="1"/>
    <x v="1"/>
    <x v="2"/>
    <x v="119"/>
    <x v="6"/>
    <x v="6"/>
    <x v="6"/>
    <x v="0"/>
  </r>
  <r>
    <x v="6"/>
    <x v="6"/>
    <x v="2"/>
    <x v="0"/>
    <x v="5"/>
    <x v="1"/>
    <x v="0"/>
    <x v="2"/>
    <x v="120"/>
    <x v="23"/>
    <x v="6"/>
    <x v="6"/>
    <x v="0"/>
  </r>
  <r>
    <x v="4"/>
    <x v="4"/>
    <x v="0"/>
    <x v="0"/>
    <x v="3"/>
    <x v="2"/>
    <x v="3"/>
    <x v="0"/>
    <x v="121"/>
    <x v="4"/>
    <x v="6"/>
    <x v="6"/>
    <x v="0"/>
  </r>
  <r>
    <x v="5"/>
    <x v="5"/>
    <x v="0"/>
    <x v="1"/>
    <x v="4"/>
    <x v="0"/>
    <x v="4"/>
    <x v="2"/>
    <x v="122"/>
    <x v="12"/>
    <x v="6"/>
    <x v="6"/>
    <x v="0"/>
  </r>
  <r>
    <x v="5"/>
    <x v="5"/>
    <x v="0"/>
    <x v="4"/>
    <x v="4"/>
    <x v="1"/>
    <x v="0"/>
    <x v="0"/>
    <x v="123"/>
    <x v="13"/>
    <x v="6"/>
    <x v="6"/>
    <x v="0"/>
  </r>
  <r>
    <x v="4"/>
    <x v="4"/>
    <x v="0"/>
    <x v="3"/>
    <x v="3"/>
    <x v="1"/>
    <x v="4"/>
    <x v="2"/>
    <x v="124"/>
    <x v="8"/>
    <x v="6"/>
    <x v="6"/>
    <x v="0"/>
  </r>
  <r>
    <x v="3"/>
    <x v="3"/>
    <x v="0"/>
    <x v="2"/>
    <x v="2"/>
    <x v="1"/>
    <x v="3"/>
    <x v="0"/>
    <x v="125"/>
    <x v="22"/>
    <x v="6"/>
    <x v="6"/>
    <x v="0"/>
  </r>
  <r>
    <x v="8"/>
    <x v="8"/>
    <x v="0"/>
    <x v="0"/>
    <x v="7"/>
    <x v="2"/>
    <x v="0"/>
    <x v="0"/>
    <x v="126"/>
    <x v="25"/>
    <x v="6"/>
    <x v="6"/>
    <x v="0"/>
  </r>
  <r>
    <x v="3"/>
    <x v="3"/>
    <x v="0"/>
    <x v="2"/>
    <x v="2"/>
    <x v="2"/>
    <x v="0"/>
    <x v="0"/>
    <x v="127"/>
    <x v="22"/>
    <x v="6"/>
    <x v="6"/>
    <x v="0"/>
  </r>
  <r>
    <x v="5"/>
    <x v="5"/>
    <x v="0"/>
    <x v="2"/>
    <x v="4"/>
    <x v="0"/>
    <x v="0"/>
    <x v="0"/>
    <x v="128"/>
    <x v="10"/>
    <x v="6"/>
    <x v="6"/>
    <x v="0"/>
  </r>
  <r>
    <x v="5"/>
    <x v="5"/>
    <x v="0"/>
    <x v="1"/>
    <x v="4"/>
    <x v="0"/>
    <x v="2"/>
    <x v="1"/>
    <x v="129"/>
    <x v="12"/>
    <x v="6"/>
    <x v="6"/>
    <x v="0"/>
  </r>
  <r>
    <x v="8"/>
    <x v="8"/>
    <x v="0"/>
    <x v="0"/>
    <x v="7"/>
    <x v="1"/>
    <x v="2"/>
    <x v="2"/>
    <x v="130"/>
    <x v="25"/>
    <x v="6"/>
    <x v="6"/>
    <x v="0"/>
  </r>
  <r>
    <x v="0"/>
    <x v="0"/>
    <x v="0"/>
    <x v="1"/>
    <x v="0"/>
    <x v="1"/>
    <x v="1"/>
    <x v="2"/>
    <x v="131"/>
    <x v="16"/>
    <x v="7"/>
    <x v="7"/>
    <x v="0"/>
  </r>
  <r>
    <x v="6"/>
    <x v="6"/>
    <x v="2"/>
    <x v="0"/>
    <x v="5"/>
    <x v="1"/>
    <x v="1"/>
    <x v="2"/>
    <x v="132"/>
    <x v="23"/>
    <x v="7"/>
    <x v="7"/>
    <x v="0"/>
  </r>
  <r>
    <x v="8"/>
    <x v="8"/>
    <x v="0"/>
    <x v="0"/>
    <x v="7"/>
    <x v="1"/>
    <x v="2"/>
    <x v="1"/>
    <x v="133"/>
    <x v="25"/>
    <x v="7"/>
    <x v="7"/>
    <x v="0"/>
  </r>
  <r>
    <x v="2"/>
    <x v="2"/>
    <x v="2"/>
    <x v="2"/>
    <x v="2"/>
    <x v="1"/>
    <x v="3"/>
    <x v="1"/>
    <x v="134"/>
    <x v="22"/>
    <x v="7"/>
    <x v="7"/>
    <x v="0"/>
  </r>
  <r>
    <x v="0"/>
    <x v="0"/>
    <x v="0"/>
    <x v="3"/>
    <x v="0"/>
    <x v="1"/>
    <x v="2"/>
    <x v="1"/>
    <x v="135"/>
    <x v="39"/>
    <x v="7"/>
    <x v="7"/>
    <x v="0"/>
  </r>
  <r>
    <x v="3"/>
    <x v="3"/>
    <x v="0"/>
    <x v="0"/>
    <x v="2"/>
    <x v="0"/>
    <x v="2"/>
    <x v="0"/>
    <x v="136"/>
    <x v="6"/>
    <x v="7"/>
    <x v="7"/>
    <x v="0"/>
  </r>
  <r>
    <x v="1"/>
    <x v="1"/>
    <x v="1"/>
    <x v="1"/>
    <x v="1"/>
    <x v="2"/>
    <x v="3"/>
    <x v="1"/>
    <x v="137"/>
    <x v="42"/>
    <x v="7"/>
    <x v="7"/>
    <x v="0"/>
  </r>
  <r>
    <x v="0"/>
    <x v="0"/>
    <x v="0"/>
    <x v="4"/>
    <x v="0"/>
    <x v="1"/>
    <x v="3"/>
    <x v="2"/>
    <x v="138"/>
    <x v="14"/>
    <x v="7"/>
    <x v="7"/>
    <x v="0"/>
  </r>
  <r>
    <x v="2"/>
    <x v="2"/>
    <x v="2"/>
    <x v="1"/>
    <x v="2"/>
    <x v="2"/>
    <x v="0"/>
    <x v="0"/>
    <x v="139"/>
    <x v="2"/>
    <x v="7"/>
    <x v="7"/>
    <x v="0"/>
  </r>
  <r>
    <x v="1"/>
    <x v="1"/>
    <x v="1"/>
    <x v="0"/>
    <x v="1"/>
    <x v="3"/>
    <x v="1"/>
    <x v="2"/>
    <x v="140"/>
    <x v="1"/>
    <x v="7"/>
    <x v="7"/>
    <x v="0"/>
  </r>
  <r>
    <x v="2"/>
    <x v="2"/>
    <x v="2"/>
    <x v="1"/>
    <x v="2"/>
    <x v="0"/>
    <x v="2"/>
    <x v="0"/>
    <x v="141"/>
    <x v="2"/>
    <x v="7"/>
    <x v="7"/>
    <x v="0"/>
  </r>
  <r>
    <x v="5"/>
    <x v="5"/>
    <x v="0"/>
    <x v="2"/>
    <x v="4"/>
    <x v="2"/>
    <x v="3"/>
    <x v="2"/>
    <x v="142"/>
    <x v="10"/>
    <x v="7"/>
    <x v="7"/>
    <x v="0"/>
  </r>
  <r>
    <x v="9"/>
    <x v="9"/>
    <x v="2"/>
    <x v="4"/>
    <x v="8"/>
    <x v="3"/>
    <x v="0"/>
    <x v="1"/>
    <x v="143"/>
    <x v="37"/>
    <x v="7"/>
    <x v="7"/>
    <x v="0"/>
  </r>
  <r>
    <x v="1"/>
    <x v="1"/>
    <x v="1"/>
    <x v="3"/>
    <x v="1"/>
    <x v="3"/>
    <x v="3"/>
    <x v="2"/>
    <x v="144"/>
    <x v="30"/>
    <x v="7"/>
    <x v="7"/>
    <x v="0"/>
  </r>
  <r>
    <x v="5"/>
    <x v="5"/>
    <x v="0"/>
    <x v="0"/>
    <x v="4"/>
    <x v="2"/>
    <x v="3"/>
    <x v="2"/>
    <x v="145"/>
    <x v="7"/>
    <x v="7"/>
    <x v="7"/>
    <x v="0"/>
  </r>
  <r>
    <x v="0"/>
    <x v="0"/>
    <x v="0"/>
    <x v="1"/>
    <x v="0"/>
    <x v="1"/>
    <x v="2"/>
    <x v="0"/>
    <x v="146"/>
    <x v="16"/>
    <x v="7"/>
    <x v="7"/>
    <x v="0"/>
  </r>
  <r>
    <x v="2"/>
    <x v="2"/>
    <x v="2"/>
    <x v="2"/>
    <x v="2"/>
    <x v="0"/>
    <x v="1"/>
    <x v="2"/>
    <x v="147"/>
    <x v="22"/>
    <x v="7"/>
    <x v="7"/>
    <x v="0"/>
  </r>
  <r>
    <x v="6"/>
    <x v="6"/>
    <x v="2"/>
    <x v="0"/>
    <x v="5"/>
    <x v="0"/>
    <x v="1"/>
    <x v="1"/>
    <x v="138"/>
    <x v="23"/>
    <x v="8"/>
    <x v="8"/>
    <x v="0"/>
  </r>
  <r>
    <x v="0"/>
    <x v="0"/>
    <x v="0"/>
    <x v="1"/>
    <x v="0"/>
    <x v="0"/>
    <x v="0"/>
    <x v="1"/>
    <x v="148"/>
    <x v="16"/>
    <x v="8"/>
    <x v="8"/>
    <x v="0"/>
  </r>
  <r>
    <x v="3"/>
    <x v="3"/>
    <x v="0"/>
    <x v="2"/>
    <x v="2"/>
    <x v="0"/>
    <x v="1"/>
    <x v="1"/>
    <x v="149"/>
    <x v="22"/>
    <x v="8"/>
    <x v="8"/>
    <x v="0"/>
  </r>
  <r>
    <x v="5"/>
    <x v="5"/>
    <x v="0"/>
    <x v="1"/>
    <x v="4"/>
    <x v="3"/>
    <x v="3"/>
    <x v="2"/>
    <x v="150"/>
    <x v="12"/>
    <x v="8"/>
    <x v="8"/>
    <x v="0"/>
  </r>
  <r>
    <x v="0"/>
    <x v="0"/>
    <x v="0"/>
    <x v="4"/>
    <x v="0"/>
    <x v="2"/>
    <x v="4"/>
    <x v="1"/>
    <x v="151"/>
    <x v="14"/>
    <x v="8"/>
    <x v="8"/>
    <x v="0"/>
  </r>
  <r>
    <x v="5"/>
    <x v="5"/>
    <x v="0"/>
    <x v="4"/>
    <x v="4"/>
    <x v="1"/>
    <x v="2"/>
    <x v="1"/>
    <x v="152"/>
    <x v="13"/>
    <x v="8"/>
    <x v="8"/>
    <x v="0"/>
  </r>
  <r>
    <x v="0"/>
    <x v="0"/>
    <x v="0"/>
    <x v="2"/>
    <x v="0"/>
    <x v="1"/>
    <x v="0"/>
    <x v="1"/>
    <x v="153"/>
    <x v="36"/>
    <x v="8"/>
    <x v="8"/>
    <x v="0"/>
  </r>
  <r>
    <x v="1"/>
    <x v="1"/>
    <x v="1"/>
    <x v="0"/>
    <x v="1"/>
    <x v="0"/>
    <x v="0"/>
    <x v="1"/>
    <x v="154"/>
    <x v="1"/>
    <x v="8"/>
    <x v="8"/>
    <x v="0"/>
  </r>
  <r>
    <x v="7"/>
    <x v="7"/>
    <x v="1"/>
    <x v="4"/>
    <x v="6"/>
    <x v="3"/>
    <x v="4"/>
    <x v="2"/>
    <x v="155"/>
    <x v="40"/>
    <x v="8"/>
    <x v="8"/>
    <x v="0"/>
  </r>
  <r>
    <x v="7"/>
    <x v="7"/>
    <x v="1"/>
    <x v="0"/>
    <x v="6"/>
    <x v="3"/>
    <x v="4"/>
    <x v="2"/>
    <x v="96"/>
    <x v="18"/>
    <x v="8"/>
    <x v="8"/>
    <x v="0"/>
  </r>
  <r>
    <x v="4"/>
    <x v="4"/>
    <x v="0"/>
    <x v="2"/>
    <x v="3"/>
    <x v="0"/>
    <x v="2"/>
    <x v="0"/>
    <x v="156"/>
    <x v="43"/>
    <x v="8"/>
    <x v="8"/>
    <x v="0"/>
  </r>
  <r>
    <x v="2"/>
    <x v="2"/>
    <x v="2"/>
    <x v="3"/>
    <x v="2"/>
    <x v="3"/>
    <x v="4"/>
    <x v="2"/>
    <x v="157"/>
    <x v="5"/>
    <x v="8"/>
    <x v="8"/>
    <x v="0"/>
  </r>
  <r>
    <x v="6"/>
    <x v="6"/>
    <x v="2"/>
    <x v="2"/>
    <x v="5"/>
    <x v="0"/>
    <x v="4"/>
    <x v="1"/>
    <x v="158"/>
    <x v="31"/>
    <x v="8"/>
    <x v="8"/>
    <x v="0"/>
  </r>
  <r>
    <x v="1"/>
    <x v="1"/>
    <x v="1"/>
    <x v="2"/>
    <x v="1"/>
    <x v="0"/>
    <x v="3"/>
    <x v="0"/>
    <x v="159"/>
    <x v="3"/>
    <x v="8"/>
    <x v="8"/>
    <x v="0"/>
  </r>
  <r>
    <x v="8"/>
    <x v="8"/>
    <x v="0"/>
    <x v="3"/>
    <x v="7"/>
    <x v="3"/>
    <x v="0"/>
    <x v="2"/>
    <x v="160"/>
    <x v="27"/>
    <x v="8"/>
    <x v="8"/>
    <x v="0"/>
  </r>
  <r>
    <x v="4"/>
    <x v="4"/>
    <x v="0"/>
    <x v="1"/>
    <x v="3"/>
    <x v="3"/>
    <x v="4"/>
    <x v="2"/>
    <x v="161"/>
    <x v="29"/>
    <x v="8"/>
    <x v="8"/>
    <x v="0"/>
  </r>
  <r>
    <x v="2"/>
    <x v="2"/>
    <x v="2"/>
    <x v="2"/>
    <x v="2"/>
    <x v="0"/>
    <x v="1"/>
    <x v="0"/>
    <x v="162"/>
    <x v="22"/>
    <x v="8"/>
    <x v="8"/>
    <x v="0"/>
  </r>
  <r>
    <x v="3"/>
    <x v="3"/>
    <x v="0"/>
    <x v="2"/>
    <x v="2"/>
    <x v="3"/>
    <x v="3"/>
    <x v="1"/>
    <x v="163"/>
    <x v="22"/>
    <x v="8"/>
    <x v="8"/>
    <x v="0"/>
  </r>
  <r>
    <x v="2"/>
    <x v="2"/>
    <x v="2"/>
    <x v="0"/>
    <x v="2"/>
    <x v="3"/>
    <x v="2"/>
    <x v="2"/>
    <x v="164"/>
    <x v="6"/>
    <x v="8"/>
    <x v="8"/>
    <x v="0"/>
  </r>
  <r>
    <x v="6"/>
    <x v="6"/>
    <x v="2"/>
    <x v="2"/>
    <x v="5"/>
    <x v="2"/>
    <x v="1"/>
    <x v="0"/>
    <x v="165"/>
    <x v="31"/>
    <x v="8"/>
    <x v="8"/>
    <x v="0"/>
  </r>
  <r>
    <x v="6"/>
    <x v="6"/>
    <x v="2"/>
    <x v="2"/>
    <x v="5"/>
    <x v="0"/>
    <x v="3"/>
    <x v="0"/>
    <x v="166"/>
    <x v="31"/>
    <x v="8"/>
    <x v="8"/>
    <x v="0"/>
  </r>
  <r>
    <x v="9"/>
    <x v="9"/>
    <x v="2"/>
    <x v="4"/>
    <x v="8"/>
    <x v="1"/>
    <x v="0"/>
    <x v="0"/>
    <x v="82"/>
    <x v="37"/>
    <x v="8"/>
    <x v="8"/>
    <x v="0"/>
  </r>
  <r>
    <x v="8"/>
    <x v="8"/>
    <x v="0"/>
    <x v="3"/>
    <x v="7"/>
    <x v="1"/>
    <x v="1"/>
    <x v="1"/>
    <x v="167"/>
    <x v="27"/>
    <x v="8"/>
    <x v="8"/>
    <x v="0"/>
  </r>
  <r>
    <x v="2"/>
    <x v="2"/>
    <x v="2"/>
    <x v="1"/>
    <x v="2"/>
    <x v="0"/>
    <x v="0"/>
    <x v="1"/>
    <x v="168"/>
    <x v="2"/>
    <x v="8"/>
    <x v="8"/>
    <x v="0"/>
  </r>
  <r>
    <x v="4"/>
    <x v="4"/>
    <x v="0"/>
    <x v="3"/>
    <x v="3"/>
    <x v="2"/>
    <x v="2"/>
    <x v="1"/>
    <x v="169"/>
    <x v="8"/>
    <x v="8"/>
    <x v="8"/>
    <x v="0"/>
  </r>
  <r>
    <x v="8"/>
    <x v="8"/>
    <x v="0"/>
    <x v="2"/>
    <x v="7"/>
    <x v="1"/>
    <x v="1"/>
    <x v="1"/>
    <x v="170"/>
    <x v="28"/>
    <x v="9"/>
    <x v="9"/>
    <x v="1"/>
  </r>
  <r>
    <x v="4"/>
    <x v="4"/>
    <x v="0"/>
    <x v="3"/>
    <x v="3"/>
    <x v="2"/>
    <x v="2"/>
    <x v="2"/>
    <x v="171"/>
    <x v="8"/>
    <x v="9"/>
    <x v="9"/>
    <x v="1"/>
  </r>
  <r>
    <x v="3"/>
    <x v="3"/>
    <x v="0"/>
    <x v="1"/>
    <x v="2"/>
    <x v="2"/>
    <x v="4"/>
    <x v="1"/>
    <x v="34"/>
    <x v="2"/>
    <x v="9"/>
    <x v="9"/>
    <x v="1"/>
  </r>
  <r>
    <x v="6"/>
    <x v="6"/>
    <x v="2"/>
    <x v="0"/>
    <x v="5"/>
    <x v="0"/>
    <x v="1"/>
    <x v="2"/>
    <x v="172"/>
    <x v="23"/>
    <x v="9"/>
    <x v="9"/>
    <x v="1"/>
  </r>
  <r>
    <x v="5"/>
    <x v="5"/>
    <x v="0"/>
    <x v="0"/>
    <x v="4"/>
    <x v="1"/>
    <x v="0"/>
    <x v="1"/>
    <x v="173"/>
    <x v="7"/>
    <x v="9"/>
    <x v="9"/>
    <x v="1"/>
  </r>
  <r>
    <x v="9"/>
    <x v="9"/>
    <x v="2"/>
    <x v="1"/>
    <x v="8"/>
    <x v="2"/>
    <x v="0"/>
    <x v="2"/>
    <x v="174"/>
    <x v="21"/>
    <x v="9"/>
    <x v="9"/>
    <x v="1"/>
  </r>
  <r>
    <x v="0"/>
    <x v="0"/>
    <x v="0"/>
    <x v="1"/>
    <x v="0"/>
    <x v="1"/>
    <x v="1"/>
    <x v="0"/>
    <x v="175"/>
    <x v="16"/>
    <x v="9"/>
    <x v="9"/>
    <x v="1"/>
  </r>
  <r>
    <x v="3"/>
    <x v="3"/>
    <x v="0"/>
    <x v="4"/>
    <x v="2"/>
    <x v="3"/>
    <x v="4"/>
    <x v="2"/>
    <x v="176"/>
    <x v="9"/>
    <x v="9"/>
    <x v="9"/>
    <x v="1"/>
  </r>
  <r>
    <x v="5"/>
    <x v="5"/>
    <x v="0"/>
    <x v="0"/>
    <x v="4"/>
    <x v="0"/>
    <x v="2"/>
    <x v="1"/>
    <x v="177"/>
    <x v="7"/>
    <x v="9"/>
    <x v="9"/>
    <x v="1"/>
  </r>
  <r>
    <x v="7"/>
    <x v="7"/>
    <x v="1"/>
    <x v="3"/>
    <x v="6"/>
    <x v="1"/>
    <x v="1"/>
    <x v="0"/>
    <x v="178"/>
    <x v="26"/>
    <x v="9"/>
    <x v="9"/>
    <x v="1"/>
  </r>
  <r>
    <x v="6"/>
    <x v="6"/>
    <x v="2"/>
    <x v="3"/>
    <x v="5"/>
    <x v="1"/>
    <x v="2"/>
    <x v="0"/>
    <x v="179"/>
    <x v="34"/>
    <x v="9"/>
    <x v="9"/>
    <x v="1"/>
  </r>
  <r>
    <x v="0"/>
    <x v="0"/>
    <x v="0"/>
    <x v="4"/>
    <x v="0"/>
    <x v="1"/>
    <x v="2"/>
    <x v="1"/>
    <x v="116"/>
    <x v="14"/>
    <x v="9"/>
    <x v="9"/>
    <x v="1"/>
  </r>
  <r>
    <x v="3"/>
    <x v="3"/>
    <x v="0"/>
    <x v="2"/>
    <x v="2"/>
    <x v="0"/>
    <x v="2"/>
    <x v="2"/>
    <x v="180"/>
    <x v="22"/>
    <x v="9"/>
    <x v="9"/>
    <x v="1"/>
  </r>
  <r>
    <x v="6"/>
    <x v="6"/>
    <x v="2"/>
    <x v="0"/>
    <x v="5"/>
    <x v="1"/>
    <x v="1"/>
    <x v="0"/>
    <x v="181"/>
    <x v="23"/>
    <x v="9"/>
    <x v="9"/>
    <x v="1"/>
  </r>
  <r>
    <x v="9"/>
    <x v="9"/>
    <x v="2"/>
    <x v="4"/>
    <x v="8"/>
    <x v="3"/>
    <x v="1"/>
    <x v="2"/>
    <x v="182"/>
    <x v="37"/>
    <x v="9"/>
    <x v="9"/>
    <x v="1"/>
  </r>
  <r>
    <x v="6"/>
    <x v="6"/>
    <x v="2"/>
    <x v="1"/>
    <x v="5"/>
    <x v="3"/>
    <x v="0"/>
    <x v="0"/>
    <x v="183"/>
    <x v="17"/>
    <x v="9"/>
    <x v="9"/>
    <x v="1"/>
  </r>
  <r>
    <x v="2"/>
    <x v="2"/>
    <x v="2"/>
    <x v="0"/>
    <x v="2"/>
    <x v="1"/>
    <x v="4"/>
    <x v="2"/>
    <x v="184"/>
    <x v="6"/>
    <x v="9"/>
    <x v="9"/>
    <x v="1"/>
  </r>
  <r>
    <x v="1"/>
    <x v="1"/>
    <x v="1"/>
    <x v="1"/>
    <x v="1"/>
    <x v="3"/>
    <x v="4"/>
    <x v="0"/>
    <x v="185"/>
    <x v="42"/>
    <x v="9"/>
    <x v="9"/>
    <x v="1"/>
  </r>
  <r>
    <x v="1"/>
    <x v="1"/>
    <x v="1"/>
    <x v="4"/>
    <x v="1"/>
    <x v="3"/>
    <x v="4"/>
    <x v="2"/>
    <x v="170"/>
    <x v="20"/>
    <x v="9"/>
    <x v="9"/>
    <x v="1"/>
  </r>
  <r>
    <x v="0"/>
    <x v="0"/>
    <x v="0"/>
    <x v="4"/>
    <x v="0"/>
    <x v="3"/>
    <x v="0"/>
    <x v="1"/>
    <x v="186"/>
    <x v="14"/>
    <x v="9"/>
    <x v="9"/>
    <x v="1"/>
  </r>
  <r>
    <x v="4"/>
    <x v="4"/>
    <x v="0"/>
    <x v="4"/>
    <x v="3"/>
    <x v="2"/>
    <x v="0"/>
    <x v="0"/>
    <x v="187"/>
    <x v="11"/>
    <x v="9"/>
    <x v="9"/>
    <x v="1"/>
  </r>
  <r>
    <x v="6"/>
    <x v="6"/>
    <x v="2"/>
    <x v="0"/>
    <x v="5"/>
    <x v="3"/>
    <x v="3"/>
    <x v="2"/>
    <x v="188"/>
    <x v="23"/>
    <x v="9"/>
    <x v="9"/>
    <x v="1"/>
  </r>
  <r>
    <x v="5"/>
    <x v="5"/>
    <x v="0"/>
    <x v="2"/>
    <x v="4"/>
    <x v="3"/>
    <x v="0"/>
    <x v="1"/>
    <x v="189"/>
    <x v="10"/>
    <x v="9"/>
    <x v="9"/>
    <x v="1"/>
  </r>
  <r>
    <x v="5"/>
    <x v="5"/>
    <x v="0"/>
    <x v="4"/>
    <x v="4"/>
    <x v="3"/>
    <x v="3"/>
    <x v="1"/>
    <x v="190"/>
    <x v="13"/>
    <x v="9"/>
    <x v="9"/>
    <x v="1"/>
  </r>
  <r>
    <x v="8"/>
    <x v="8"/>
    <x v="0"/>
    <x v="2"/>
    <x v="7"/>
    <x v="3"/>
    <x v="1"/>
    <x v="0"/>
    <x v="191"/>
    <x v="28"/>
    <x v="9"/>
    <x v="9"/>
    <x v="1"/>
  </r>
  <r>
    <x v="8"/>
    <x v="8"/>
    <x v="0"/>
    <x v="0"/>
    <x v="7"/>
    <x v="3"/>
    <x v="1"/>
    <x v="1"/>
    <x v="192"/>
    <x v="25"/>
    <x v="9"/>
    <x v="9"/>
    <x v="1"/>
  </r>
  <r>
    <x v="1"/>
    <x v="1"/>
    <x v="1"/>
    <x v="3"/>
    <x v="1"/>
    <x v="3"/>
    <x v="0"/>
    <x v="2"/>
    <x v="193"/>
    <x v="30"/>
    <x v="10"/>
    <x v="10"/>
    <x v="1"/>
  </r>
  <r>
    <x v="2"/>
    <x v="2"/>
    <x v="2"/>
    <x v="0"/>
    <x v="2"/>
    <x v="3"/>
    <x v="2"/>
    <x v="1"/>
    <x v="170"/>
    <x v="6"/>
    <x v="10"/>
    <x v="10"/>
    <x v="1"/>
  </r>
  <r>
    <x v="6"/>
    <x v="6"/>
    <x v="2"/>
    <x v="1"/>
    <x v="5"/>
    <x v="1"/>
    <x v="1"/>
    <x v="0"/>
    <x v="194"/>
    <x v="17"/>
    <x v="10"/>
    <x v="10"/>
    <x v="1"/>
  </r>
  <r>
    <x v="1"/>
    <x v="1"/>
    <x v="1"/>
    <x v="1"/>
    <x v="1"/>
    <x v="3"/>
    <x v="0"/>
    <x v="2"/>
    <x v="195"/>
    <x v="42"/>
    <x v="10"/>
    <x v="10"/>
    <x v="1"/>
  </r>
  <r>
    <x v="7"/>
    <x v="7"/>
    <x v="1"/>
    <x v="0"/>
    <x v="6"/>
    <x v="0"/>
    <x v="4"/>
    <x v="1"/>
    <x v="179"/>
    <x v="18"/>
    <x v="10"/>
    <x v="10"/>
    <x v="1"/>
  </r>
  <r>
    <x v="9"/>
    <x v="9"/>
    <x v="2"/>
    <x v="0"/>
    <x v="8"/>
    <x v="0"/>
    <x v="0"/>
    <x v="0"/>
    <x v="196"/>
    <x v="24"/>
    <x v="10"/>
    <x v="10"/>
    <x v="1"/>
  </r>
  <r>
    <x v="8"/>
    <x v="8"/>
    <x v="0"/>
    <x v="2"/>
    <x v="7"/>
    <x v="2"/>
    <x v="0"/>
    <x v="0"/>
    <x v="197"/>
    <x v="28"/>
    <x v="10"/>
    <x v="10"/>
    <x v="1"/>
  </r>
  <r>
    <x v="2"/>
    <x v="2"/>
    <x v="2"/>
    <x v="2"/>
    <x v="2"/>
    <x v="0"/>
    <x v="1"/>
    <x v="1"/>
    <x v="198"/>
    <x v="22"/>
    <x v="10"/>
    <x v="10"/>
    <x v="1"/>
  </r>
  <r>
    <x v="5"/>
    <x v="5"/>
    <x v="0"/>
    <x v="1"/>
    <x v="4"/>
    <x v="2"/>
    <x v="1"/>
    <x v="1"/>
    <x v="54"/>
    <x v="12"/>
    <x v="10"/>
    <x v="10"/>
    <x v="1"/>
  </r>
  <r>
    <x v="2"/>
    <x v="2"/>
    <x v="2"/>
    <x v="0"/>
    <x v="2"/>
    <x v="2"/>
    <x v="0"/>
    <x v="2"/>
    <x v="174"/>
    <x v="6"/>
    <x v="10"/>
    <x v="10"/>
    <x v="1"/>
  </r>
  <r>
    <x v="4"/>
    <x v="4"/>
    <x v="0"/>
    <x v="0"/>
    <x v="3"/>
    <x v="0"/>
    <x v="4"/>
    <x v="2"/>
    <x v="199"/>
    <x v="4"/>
    <x v="10"/>
    <x v="10"/>
    <x v="1"/>
  </r>
  <r>
    <x v="9"/>
    <x v="9"/>
    <x v="2"/>
    <x v="0"/>
    <x v="8"/>
    <x v="0"/>
    <x v="3"/>
    <x v="1"/>
    <x v="31"/>
    <x v="24"/>
    <x v="10"/>
    <x v="10"/>
    <x v="1"/>
  </r>
  <r>
    <x v="6"/>
    <x v="6"/>
    <x v="2"/>
    <x v="1"/>
    <x v="5"/>
    <x v="0"/>
    <x v="3"/>
    <x v="2"/>
    <x v="200"/>
    <x v="17"/>
    <x v="10"/>
    <x v="10"/>
    <x v="1"/>
  </r>
  <r>
    <x v="5"/>
    <x v="5"/>
    <x v="0"/>
    <x v="3"/>
    <x v="4"/>
    <x v="2"/>
    <x v="3"/>
    <x v="0"/>
    <x v="201"/>
    <x v="38"/>
    <x v="10"/>
    <x v="10"/>
    <x v="1"/>
  </r>
  <r>
    <x v="5"/>
    <x v="5"/>
    <x v="0"/>
    <x v="3"/>
    <x v="4"/>
    <x v="0"/>
    <x v="2"/>
    <x v="1"/>
    <x v="145"/>
    <x v="38"/>
    <x v="10"/>
    <x v="10"/>
    <x v="1"/>
  </r>
  <r>
    <x v="2"/>
    <x v="2"/>
    <x v="2"/>
    <x v="4"/>
    <x v="2"/>
    <x v="2"/>
    <x v="2"/>
    <x v="1"/>
    <x v="30"/>
    <x v="9"/>
    <x v="10"/>
    <x v="10"/>
    <x v="1"/>
  </r>
  <r>
    <x v="8"/>
    <x v="8"/>
    <x v="0"/>
    <x v="1"/>
    <x v="7"/>
    <x v="2"/>
    <x v="3"/>
    <x v="1"/>
    <x v="202"/>
    <x v="19"/>
    <x v="10"/>
    <x v="10"/>
    <x v="1"/>
  </r>
  <r>
    <x v="9"/>
    <x v="9"/>
    <x v="2"/>
    <x v="2"/>
    <x v="8"/>
    <x v="0"/>
    <x v="0"/>
    <x v="1"/>
    <x v="203"/>
    <x v="35"/>
    <x v="10"/>
    <x v="10"/>
    <x v="1"/>
  </r>
  <r>
    <x v="1"/>
    <x v="1"/>
    <x v="1"/>
    <x v="4"/>
    <x v="1"/>
    <x v="0"/>
    <x v="3"/>
    <x v="2"/>
    <x v="204"/>
    <x v="20"/>
    <x v="10"/>
    <x v="10"/>
    <x v="1"/>
  </r>
  <r>
    <x v="6"/>
    <x v="6"/>
    <x v="2"/>
    <x v="2"/>
    <x v="5"/>
    <x v="2"/>
    <x v="1"/>
    <x v="0"/>
    <x v="205"/>
    <x v="31"/>
    <x v="10"/>
    <x v="10"/>
    <x v="1"/>
  </r>
  <r>
    <x v="2"/>
    <x v="2"/>
    <x v="2"/>
    <x v="2"/>
    <x v="2"/>
    <x v="0"/>
    <x v="0"/>
    <x v="0"/>
    <x v="32"/>
    <x v="22"/>
    <x v="11"/>
    <x v="11"/>
    <x v="1"/>
  </r>
  <r>
    <x v="5"/>
    <x v="5"/>
    <x v="0"/>
    <x v="1"/>
    <x v="4"/>
    <x v="3"/>
    <x v="4"/>
    <x v="1"/>
    <x v="65"/>
    <x v="12"/>
    <x v="11"/>
    <x v="11"/>
    <x v="1"/>
  </r>
  <r>
    <x v="1"/>
    <x v="1"/>
    <x v="1"/>
    <x v="1"/>
    <x v="1"/>
    <x v="0"/>
    <x v="3"/>
    <x v="1"/>
    <x v="206"/>
    <x v="42"/>
    <x v="11"/>
    <x v="11"/>
    <x v="1"/>
  </r>
  <r>
    <x v="8"/>
    <x v="8"/>
    <x v="0"/>
    <x v="2"/>
    <x v="7"/>
    <x v="1"/>
    <x v="3"/>
    <x v="1"/>
    <x v="4"/>
    <x v="28"/>
    <x v="11"/>
    <x v="11"/>
    <x v="1"/>
  </r>
  <r>
    <x v="0"/>
    <x v="0"/>
    <x v="0"/>
    <x v="1"/>
    <x v="0"/>
    <x v="0"/>
    <x v="4"/>
    <x v="2"/>
    <x v="207"/>
    <x v="16"/>
    <x v="11"/>
    <x v="11"/>
    <x v="1"/>
  </r>
  <r>
    <x v="2"/>
    <x v="2"/>
    <x v="2"/>
    <x v="2"/>
    <x v="2"/>
    <x v="2"/>
    <x v="0"/>
    <x v="1"/>
    <x v="208"/>
    <x v="22"/>
    <x v="11"/>
    <x v="11"/>
    <x v="1"/>
  </r>
  <r>
    <x v="4"/>
    <x v="4"/>
    <x v="0"/>
    <x v="1"/>
    <x v="3"/>
    <x v="2"/>
    <x v="4"/>
    <x v="1"/>
    <x v="64"/>
    <x v="29"/>
    <x v="11"/>
    <x v="11"/>
    <x v="1"/>
  </r>
  <r>
    <x v="2"/>
    <x v="2"/>
    <x v="2"/>
    <x v="4"/>
    <x v="2"/>
    <x v="0"/>
    <x v="0"/>
    <x v="2"/>
    <x v="209"/>
    <x v="9"/>
    <x v="11"/>
    <x v="11"/>
    <x v="1"/>
  </r>
  <r>
    <x v="0"/>
    <x v="0"/>
    <x v="0"/>
    <x v="3"/>
    <x v="0"/>
    <x v="0"/>
    <x v="2"/>
    <x v="2"/>
    <x v="210"/>
    <x v="39"/>
    <x v="11"/>
    <x v="11"/>
    <x v="1"/>
  </r>
  <r>
    <x v="1"/>
    <x v="1"/>
    <x v="1"/>
    <x v="2"/>
    <x v="1"/>
    <x v="1"/>
    <x v="3"/>
    <x v="0"/>
    <x v="211"/>
    <x v="3"/>
    <x v="11"/>
    <x v="11"/>
    <x v="1"/>
  </r>
  <r>
    <x v="2"/>
    <x v="2"/>
    <x v="2"/>
    <x v="2"/>
    <x v="2"/>
    <x v="0"/>
    <x v="3"/>
    <x v="1"/>
    <x v="212"/>
    <x v="22"/>
    <x v="11"/>
    <x v="11"/>
    <x v="1"/>
  </r>
  <r>
    <x v="4"/>
    <x v="4"/>
    <x v="0"/>
    <x v="0"/>
    <x v="3"/>
    <x v="3"/>
    <x v="2"/>
    <x v="1"/>
    <x v="213"/>
    <x v="4"/>
    <x v="11"/>
    <x v="11"/>
    <x v="1"/>
  </r>
  <r>
    <x v="4"/>
    <x v="4"/>
    <x v="0"/>
    <x v="0"/>
    <x v="3"/>
    <x v="2"/>
    <x v="2"/>
    <x v="0"/>
    <x v="214"/>
    <x v="4"/>
    <x v="11"/>
    <x v="11"/>
    <x v="1"/>
  </r>
  <r>
    <x v="6"/>
    <x v="6"/>
    <x v="2"/>
    <x v="0"/>
    <x v="5"/>
    <x v="1"/>
    <x v="3"/>
    <x v="1"/>
    <x v="215"/>
    <x v="23"/>
    <x v="11"/>
    <x v="11"/>
    <x v="1"/>
  </r>
  <r>
    <x v="2"/>
    <x v="2"/>
    <x v="2"/>
    <x v="4"/>
    <x v="2"/>
    <x v="2"/>
    <x v="3"/>
    <x v="2"/>
    <x v="144"/>
    <x v="9"/>
    <x v="11"/>
    <x v="11"/>
    <x v="1"/>
  </r>
  <r>
    <x v="7"/>
    <x v="7"/>
    <x v="1"/>
    <x v="4"/>
    <x v="6"/>
    <x v="1"/>
    <x v="0"/>
    <x v="0"/>
    <x v="216"/>
    <x v="40"/>
    <x v="11"/>
    <x v="11"/>
    <x v="1"/>
  </r>
  <r>
    <x v="8"/>
    <x v="8"/>
    <x v="0"/>
    <x v="1"/>
    <x v="7"/>
    <x v="2"/>
    <x v="1"/>
    <x v="0"/>
    <x v="217"/>
    <x v="19"/>
    <x v="11"/>
    <x v="11"/>
    <x v="1"/>
  </r>
  <r>
    <x v="2"/>
    <x v="2"/>
    <x v="2"/>
    <x v="0"/>
    <x v="2"/>
    <x v="2"/>
    <x v="0"/>
    <x v="2"/>
    <x v="218"/>
    <x v="6"/>
    <x v="11"/>
    <x v="11"/>
    <x v="1"/>
  </r>
  <r>
    <x v="8"/>
    <x v="8"/>
    <x v="0"/>
    <x v="2"/>
    <x v="7"/>
    <x v="3"/>
    <x v="3"/>
    <x v="1"/>
    <x v="164"/>
    <x v="28"/>
    <x v="11"/>
    <x v="11"/>
    <x v="1"/>
  </r>
  <r>
    <x v="5"/>
    <x v="5"/>
    <x v="0"/>
    <x v="2"/>
    <x v="4"/>
    <x v="2"/>
    <x v="2"/>
    <x v="2"/>
    <x v="111"/>
    <x v="10"/>
    <x v="12"/>
    <x v="0"/>
    <x v="1"/>
  </r>
  <r>
    <x v="4"/>
    <x v="4"/>
    <x v="0"/>
    <x v="0"/>
    <x v="3"/>
    <x v="0"/>
    <x v="0"/>
    <x v="2"/>
    <x v="115"/>
    <x v="4"/>
    <x v="12"/>
    <x v="0"/>
    <x v="1"/>
  </r>
  <r>
    <x v="7"/>
    <x v="7"/>
    <x v="1"/>
    <x v="0"/>
    <x v="6"/>
    <x v="1"/>
    <x v="2"/>
    <x v="0"/>
    <x v="219"/>
    <x v="18"/>
    <x v="12"/>
    <x v="0"/>
    <x v="1"/>
  </r>
  <r>
    <x v="8"/>
    <x v="8"/>
    <x v="0"/>
    <x v="3"/>
    <x v="7"/>
    <x v="3"/>
    <x v="4"/>
    <x v="0"/>
    <x v="220"/>
    <x v="27"/>
    <x v="12"/>
    <x v="0"/>
    <x v="1"/>
  </r>
  <r>
    <x v="5"/>
    <x v="5"/>
    <x v="0"/>
    <x v="0"/>
    <x v="4"/>
    <x v="2"/>
    <x v="2"/>
    <x v="0"/>
    <x v="67"/>
    <x v="7"/>
    <x v="12"/>
    <x v="0"/>
    <x v="1"/>
  </r>
  <r>
    <x v="8"/>
    <x v="8"/>
    <x v="0"/>
    <x v="2"/>
    <x v="7"/>
    <x v="3"/>
    <x v="4"/>
    <x v="0"/>
    <x v="221"/>
    <x v="28"/>
    <x v="12"/>
    <x v="0"/>
    <x v="1"/>
  </r>
  <r>
    <x v="8"/>
    <x v="8"/>
    <x v="0"/>
    <x v="0"/>
    <x v="7"/>
    <x v="3"/>
    <x v="2"/>
    <x v="1"/>
    <x v="222"/>
    <x v="25"/>
    <x v="12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5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0"/>
    <x v="0"/>
    <x v="1"/>
    <x v="0"/>
    <x v="1"/>
    <x v="1"/>
    <x v="0"/>
    <x v="0"/>
    <x v="0"/>
    <x v="0"/>
  </r>
  <r>
    <x v="2"/>
    <x v="2"/>
    <x v="2"/>
    <x v="2"/>
    <x v="1"/>
    <x v="1"/>
    <x v="1"/>
    <x v="0"/>
    <x v="1"/>
    <x v="2"/>
    <x v="1"/>
    <x v="2"/>
    <x v="2"/>
    <x v="1"/>
    <x v="0"/>
    <x v="0"/>
    <x v="0"/>
  </r>
  <r>
    <x v="3"/>
    <x v="3"/>
    <x v="3"/>
    <x v="3"/>
    <x v="1"/>
    <x v="1"/>
    <x v="1"/>
    <x v="0"/>
    <x v="1"/>
    <x v="0"/>
    <x v="2"/>
    <x v="1"/>
    <x v="3"/>
    <x v="1"/>
    <x v="0"/>
    <x v="0"/>
    <x v="0"/>
  </r>
  <r>
    <x v="4"/>
    <x v="3"/>
    <x v="4"/>
    <x v="4"/>
    <x v="2"/>
    <x v="2"/>
    <x v="2"/>
    <x v="1"/>
    <x v="2"/>
    <x v="1"/>
    <x v="2"/>
    <x v="1"/>
    <x v="4"/>
    <x v="2"/>
    <x v="0"/>
    <x v="0"/>
    <x v="0"/>
  </r>
  <r>
    <x v="5"/>
    <x v="4"/>
    <x v="5"/>
    <x v="5"/>
    <x v="1"/>
    <x v="1"/>
    <x v="1"/>
    <x v="2"/>
    <x v="1"/>
    <x v="0"/>
    <x v="3"/>
    <x v="2"/>
    <x v="5"/>
    <x v="3"/>
    <x v="0"/>
    <x v="0"/>
    <x v="0"/>
  </r>
  <r>
    <x v="6"/>
    <x v="4"/>
    <x v="5"/>
    <x v="5"/>
    <x v="3"/>
    <x v="3"/>
    <x v="0"/>
    <x v="1"/>
    <x v="2"/>
    <x v="1"/>
    <x v="0"/>
    <x v="2"/>
    <x v="6"/>
    <x v="2"/>
    <x v="0"/>
    <x v="0"/>
    <x v="0"/>
  </r>
  <r>
    <x v="7"/>
    <x v="4"/>
    <x v="6"/>
    <x v="6"/>
    <x v="1"/>
    <x v="1"/>
    <x v="1"/>
    <x v="0"/>
    <x v="1"/>
    <x v="3"/>
    <x v="1"/>
    <x v="0"/>
    <x v="7"/>
    <x v="1"/>
    <x v="0"/>
    <x v="0"/>
    <x v="0"/>
  </r>
  <r>
    <x v="8"/>
    <x v="5"/>
    <x v="7"/>
    <x v="7"/>
    <x v="4"/>
    <x v="4"/>
    <x v="0"/>
    <x v="0"/>
    <x v="3"/>
    <x v="2"/>
    <x v="4"/>
    <x v="2"/>
    <x v="8"/>
    <x v="4"/>
    <x v="0"/>
    <x v="0"/>
    <x v="0"/>
  </r>
  <r>
    <x v="9"/>
    <x v="6"/>
    <x v="8"/>
    <x v="8"/>
    <x v="1"/>
    <x v="1"/>
    <x v="1"/>
    <x v="0"/>
    <x v="1"/>
    <x v="0"/>
    <x v="3"/>
    <x v="1"/>
    <x v="9"/>
    <x v="1"/>
    <x v="0"/>
    <x v="0"/>
    <x v="0"/>
  </r>
  <r>
    <x v="10"/>
    <x v="6"/>
    <x v="9"/>
    <x v="9"/>
    <x v="2"/>
    <x v="2"/>
    <x v="2"/>
    <x v="3"/>
    <x v="2"/>
    <x v="1"/>
    <x v="3"/>
    <x v="2"/>
    <x v="10"/>
    <x v="5"/>
    <x v="0"/>
    <x v="0"/>
    <x v="0"/>
  </r>
  <r>
    <x v="11"/>
    <x v="6"/>
    <x v="3"/>
    <x v="3"/>
    <x v="2"/>
    <x v="2"/>
    <x v="2"/>
    <x v="1"/>
    <x v="2"/>
    <x v="3"/>
    <x v="2"/>
    <x v="0"/>
    <x v="11"/>
    <x v="2"/>
    <x v="0"/>
    <x v="0"/>
    <x v="0"/>
  </r>
  <r>
    <x v="12"/>
    <x v="6"/>
    <x v="10"/>
    <x v="10"/>
    <x v="2"/>
    <x v="2"/>
    <x v="2"/>
    <x v="0"/>
    <x v="2"/>
    <x v="0"/>
    <x v="2"/>
    <x v="1"/>
    <x v="12"/>
    <x v="6"/>
    <x v="0"/>
    <x v="0"/>
    <x v="0"/>
  </r>
  <r>
    <x v="13"/>
    <x v="7"/>
    <x v="11"/>
    <x v="11"/>
    <x v="1"/>
    <x v="1"/>
    <x v="1"/>
    <x v="0"/>
    <x v="1"/>
    <x v="1"/>
    <x v="2"/>
    <x v="2"/>
    <x v="13"/>
    <x v="1"/>
    <x v="0"/>
    <x v="0"/>
    <x v="0"/>
  </r>
  <r>
    <x v="14"/>
    <x v="7"/>
    <x v="12"/>
    <x v="12"/>
    <x v="5"/>
    <x v="5"/>
    <x v="0"/>
    <x v="0"/>
    <x v="4"/>
    <x v="1"/>
    <x v="3"/>
    <x v="0"/>
    <x v="14"/>
    <x v="7"/>
    <x v="0"/>
    <x v="0"/>
    <x v="0"/>
  </r>
  <r>
    <x v="15"/>
    <x v="7"/>
    <x v="13"/>
    <x v="13"/>
    <x v="4"/>
    <x v="4"/>
    <x v="0"/>
    <x v="3"/>
    <x v="3"/>
    <x v="3"/>
    <x v="2"/>
    <x v="2"/>
    <x v="15"/>
    <x v="8"/>
    <x v="0"/>
    <x v="0"/>
    <x v="0"/>
  </r>
  <r>
    <x v="16"/>
    <x v="8"/>
    <x v="14"/>
    <x v="14"/>
    <x v="2"/>
    <x v="2"/>
    <x v="2"/>
    <x v="4"/>
    <x v="2"/>
    <x v="3"/>
    <x v="2"/>
    <x v="1"/>
    <x v="16"/>
    <x v="9"/>
    <x v="0"/>
    <x v="0"/>
    <x v="0"/>
  </r>
  <r>
    <x v="17"/>
    <x v="8"/>
    <x v="15"/>
    <x v="15"/>
    <x v="5"/>
    <x v="5"/>
    <x v="0"/>
    <x v="2"/>
    <x v="4"/>
    <x v="0"/>
    <x v="2"/>
    <x v="0"/>
    <x v="17"/>
    <x v="10"/>
    <x v="0"/>
    <x v="0"/>
    <x v="0"/>
  </r>
  <r>
    <x v="18"/>
    <x v="8"/>
    <x v="14"/>
    <x v="14"/>
    <x v="4"/>
    <x v="4"/>
    <x v="0"/>
    <x v="4"/>
    <x v="3"/>
    <x v="1"/>
    <x v="3"/>
    <x v="2"/>
    <x v="18"/>
    <x v="11"/>
    <x v="0"/>
    <x v="0"/>
    <x v="0"/>
  </r>
  <r>
    <x v="19"/>
    <x v="8"/>
    <x v="16"/>
    <x v="16"/>
    <x v="0"/>
    <x v="0"/>
    <x v="0"/>
    <x v="0"/>
    <x v="0"/>
    <x v="1"/>
    <x v="2"/>
    <x v="1"/>
    <x v="19"/>
    <x v="0"/>
    <x v="0"/>
    <x v="0"/>
    <x v="0"/>
  </r>
  <r>
    <x v="20"/>
    <x v="9"/>
    <x v="17"/>
    <x v="17"/>
    <x v="5"/>
    <x v="5"/>
    <x v="0"/>
    <x v="1"/>
    <x v="4"/>
    <x v="0"/>
    <x v="3"/>
    <x v="0"/>
    <x v="20"/>
    <x v="12"/>
    <x v="0"/>
    <x v="0"/>
    <x v="0"/>
  </r>
  <r>
    <x v="21"/>
    <x v="10"/>
    <x v="18"/>
    <x v="18"/>
    <x v="5"/>
    <x v="5"/>
    <x v="0"/>
    <x v="4"/>
    <x v="4"/>
    <x v="0"/>
    <x v="4"/>
    <x v="2"/>
    <x v="21"/>
    <x v="13"/>
    <x v="1"/>
    <x v="1"/>
    <x v="0"/>
  </r>
  <r>
    <x v="22"/>
    <x v="11"/>
    <x v="19"/>
    <x v="19"/>
    <x v="0"/>
    <x v="0"/>
    <x v="0"/>
    <x v="4"/>
    <x v="0"/>
    <x v="2"/>
    <x v="2"/>
    <x v="2"/>
    <x v="22"/>
    <x v="14"/>
    <x v="1"/>
    <x v="1"/>
    <x v="0"/>
  </r>
  <r>
    <x v="23"/>
    <x v="12"/>
    <x v="14"/>
    <x v="14"/>
    <x v="6"/>
    <x v="6"/>
    <x v="2"/>
    <x v="4"/>
    <x v="5"/>
    <x v="0"/>
    <x v="3"/>
    <x v="1"/>
    <x v="23"/>
    <x v="15"/>
    <x v="1"/>
    <x v="1"/>
    <x v="0"/>
  </r>
  <r>
    <x v="24"/>
    <x v="13"/>
    <x v="20"/>
    <x v="20"/>
    <x v="0"/>
    <x v="0"/>
    <x v="0"/>
    <x v="1"/>
    <x v="0"/>
    <x v="1"/>
    <x v="3"/>
    <x v="2"/>
    <x v="24"/>
    <x v="16"/>
    <x v="1"/>
    <x v="1"/>
    <x v="0"/>
  </r>
  <r>
    <x v="25"/>
    <x v="14"/>
    <x v="9"/>
    <x v="9"/>
    <x v="6"/>
    <x v="6"/>
    <x v="2"/>
    <x v="1"/>
    <x v="5"/>
    <x v="2"/>
    <x v="4"/>
    <x v="0"/>
    <x v="25"/>
    <x v="17"/>
    <x v="1"/>
    <x v="1"/>
    <x v="0"/>
  </r>
  <r>
    <x v="26"/>
    <x v="14"/>
    <x v="21"/>
    <x v="21"/>
    <x v="7"/>
    <x v="7"/>
    <x v="1"/>
    <x v="0"/>
    <x v="6"/>
    <x v="2"/>
    <x v="4"/>
    <x v="1"/>
    <x v="26"/>
    <x v="18"/>
    <x v="1"/>
    <x v="1"/>
    <x v="0"/>
  </r>
  <r>
    <x v="27"/>
    <x v="14"/>
    <x v="18"/>
    <x v="18"/>
    <x v="8"/>
    <x v="8"/>
    <x v="0"/>
    <x v="1"/>
    <x v="7"/>
    <x v="0"/>
    <x v="2"/>
    <x v="1"/>
    <x v="27"/>
    <x v="19"/>
    <x v="1"/>
    <x v="1"/>
    <x v="0"/>
  </r>
  <r>
    <x v="28"/>
    <x v="15"/>
    <x v="22"/>
    <x v="22"/>
    <x v="1"/>
    <x v="1"/>
    <x v="1"/>
    <x v="2"/>
    <x v="1"/>
    <x v="3"/>
    <x v="0"/>
    <x v="2"/>
    <x v="28"/>
    <x v="3"/>
    <x v="1"/>
    <x v="1"/>
    <x v="0"/>
  </r>
  <r>
    <x v="29"/>
    <x v="16"/>
    <x v="23"/>
    <x v="23"/>
    <x v="1"/>
    <x v="1"/>
    <x v="1"/>
    <x v="4"/>
    <x v="1"/>
    <x v="3"/>
    <x v="4"/>
    <x v="2"/>
    <x v="29"/>
    <x v="20"/>
    <x v="1"/>
    <x v="1"/>
    <x v="0"/>
  </r>
  <r>
    <x v="30"/>
    <x v="16"/>
    <x v="6"/>
    <x v="6"/>
    <x v="9"/>
    <x v="9"/>
    <x v="2"/>
    <x v="1"/>
    <x v="8"/>
    <x v="0"/>
    <x v="1"/>
    <x v="2"/>
    <x v="30"/>
    <x v="21"/>
    <x v="1"/>
    <x v="1"/>
    <x v="0"/>
  </r>
  <r>
    <x v="31"/>
    <x v="17"/>
    <x v="24"/>
    <x v="24"/>
    <x v="2"/>
    <x v="2"/>
    <x v="2"/>
    <x v="2"/>
    <x v="2"/>
    <x v="1"/>
    <x v="3"/>
    <x v="0"/>
    <x v="31"/>
    <x v="22"/>
    <x v="1"/>
    <x v="1"/>
    <x v="0"/>
  </r>
  <r>
    <x v="32"/>
    <x v="18"/>
    <x v="25"/>
    <x v="25"/>
    <x v="2"/>
    <x v="2"/>
    <x v="2"/>
    <x v="0"/>
    <x v="2"/>
    <x v="1"/>
    <x v="3"/>
    <x v="1"/>
    <x v="32"/>
    <x v="6"/>
    <x v="1"/>
    <x v="1"/>
    <x v="0"/>
  </r>
  <r>
    <x v="33"/>
    <x v="19"/>
    <x v="2"/>
    <x v="2"/>
    <x v="4"/>
    <x v="4"/>
    <x v="0"/>
    <x v="3"/>
    <x v="3"/>
    <x v="1"/>
    <x v="3"/>
    <x v="1"/>
    <x v="33"/>
    <x v="8"/>
    <x v="1"/>
    <x v="1"/>
    <x v="0"/>
  </r>
  <r>
    <x v="34"/>
    <x v="20"/>
    <x v="18"/>
    <x v="18"/>
    <x v="6"/>
    <x v="6"/>
    <x v="2"/>
    <x v="0"/>
    <x v="5"/>
    <x v="1"/>
    <x v="4"/>
    <x v="0"/>
    <x v="34"/>
    <x v="23"/>
    <x v="1"/>
    <x v="1"/>
    <x v="0"/>
  </r>
  <r>
    <x v="35"/>
    <x v="21"/>
    <x v="24"/>
    <x v="24"/>
    <x v="7"/>
    <x v="7"/>
    <x v="1"/>
    <x v="0"/>
    <x v="6"/>
    <x v="0"/>
    <x v="1"/>
    <x v="0"/>
    <x v="35"/>
    <x v="18"/>
    <x v="1"/>
    <x v="1"/>
    <x v="0"/>
  </r>
  <r>
    <x v="36"/>
    <x v="22"/>
    <x v="26"/>
    <x v="26"/>
    <x v="9"/>
    <x v="9"/>
    <x v="2"/>
    <x v="0"/>
    <x v="8"/>
    <x v="1"/>
    <x v="2"/>
    <x v="1"/>
    <x v="36"/>
    <x v="24"/>
    <x v="1"/>
    <x v="1"/>
    <x v="0"/>
  </r>
  <r>
    <x v="37"/>
    <x v="23"/>
    <x v="27"/>
    <x v="27"/>
    <x v="5"/>
    <x v="5"/>
    <x v="0"/>
    <x v="1"/>
    <x v="4"/>
    <x v="2"/>
    <x v="3"/>
    <x v="2"/>
    <x v="37"/>
    <x v="12"/>
    <x v="1"/>
    <x v="1"/>
    <x v="0"/>
  </r>
  <r>
    <x v="38"/>
    <x v="24"/>
    <x v="28"/>
    <x v="28"/>
    <x v="8"/>
    <x v="8"/>
    <x v="0"/>
    <x v="0"/>
    <x v="7"/>
    <x v="2"/>
    <x v="0"/>
    <x v="1"/>
    <x v="38"/>
    <x v="25"/>
    <x v="1"/>
    <x v="1"/>
    <x v="0"/>
  </r>
  <r>
    <x v="39"/>
    <x v="25"/>
    <x v="29"/>
    <x v="29"/>
    <x v="7"/>
    <x v="7"/>
    <x v="1"/>
    <x v="3"/>
    <x v="6"/>
    <x v="0"/>
    <x v="2"/>
    <x v="2"/>
    <x v="39"/>
    <x v="26"/>
    <x v="1"/>
    <x v="1"/>
    <x v="0"/>
  </r>
  <r>
    <x v="40"/>
    <x v="26"/>
    <x v="30"/>
    <x v="30"/>
    <x v="1"/>
    <x v="1"/>
    <x v="1"/>
    <x v="2"/>
    <x v="1"/>
    <x v="0"/>
    <x v="3"/>
    <x v="0"/>
    <x v="40"/>
    <x v="3"/>
    <x v="2"/>
    <x v="2"/>
    <x v="0"/>
  </r>
  <r>
    <x v="41"/>
    <x v="26"/>
    <x v="6"/>
    <x v="6"/>
    <x v="8"/>
    <x v="8"/>
    <x v="0"/>
    <x v="3"/>
    <x v="7"/>
    <x v="0"/>
    <x v="2"/>
    <x v="0"/>
    <x v="41"/>
    <x v="27"/>
    <x v="2"/>
    <x v="2"/>
    <x v="0"/>
  </r>
  <r>
    <x v="42"/>
    <x v="27"/>
    <x v="31"/>
    <x v="31"/>
    <x v="8"/>
    <x v="8"/>
    <x v="0"/>
    <x v="1"/>
    <x v="7"/>
    <x v="1"/>
    <x v="4"/>
    <x v="2"/>
    <x v="42"/>
    <x v="19"/>
    <x v="2"/>
    <x v="2"/>
    <x v="0"/>
  </r>
  <r>
    <x v="43"/>
    <x v="28"/>
    <x v="1"/>
    <x v="1"/>
    <x v="0"/>
    <x v="0"/>
    <x v="0"/>
    <x v="1"/>
    <x v="0"/>
    <x v="1"/>
    <x v="4"/>
    <x v="2"/>
    <x v="43"/>
    <x v="16"/>
    <x v="2"/>
    <x v="2"/>
    <x v="0"/>
  </r>
  <r>
    <x v="44"/>
    <x v="28"/>
    <x v="32"/>
    <x v="32"/>
    <x v="8"/>
    <x v="8"/>
    <x v="0"/>
    <x v="3"/>
    <x v="7"/>
    <x v="1"/>
    <x v="1"/>
    <x v="2"/>
    <x v="44"/>
    <x v="27"/>
    <x v="2"/>
    <x v="2"/>
    <x v="0"/>
  </r>
  <r>
    <x v="45"/>
    <x v="29"/>
    <x v="4"/>
    <x v="4"/>
    <x v="2"/>
    <x v="2"/>
    <x v="2"/>
    <x v="2"/>
    <x v="2"/>
    <x v="0"/>
    <x v="4"/>
    <x v="1"/>
    <x v="45"/>
    <x v="22"/>
    <x v="2"/>
    <x v="2"/>
    <x v="0"/>
  </r>
  <r>
    <x v="46"/>
    <x v="30"/>
    <x v="33"/>
    <x v="33"/>
    <x v="1"/>
    <x v="1"/>
    <x v="1"/>
    <x v="4"/>
    <x v="1"/>
    <x v="0"/>
    <x v="4"/>
    <x v="2"/>
    <x v="46"/>
    <x v="20"/>
    <x v="2"/>
    <x v="2"/>
    <x v="0"/>
  </r>
  <r>
    <x v="47"/>
    <x v="31"/>
    <x v="24"/>
    <x v="24"/>
    <x v="8"/>
    <x v="8"/>
    <x v="0"/>
    <x v="1"/>
    <x v="7"/>
    <x v="0"/>
    <x v="0"/>
    <x v="1"/>
    <x v="47"/>
    <x v="19"/>
    <x v="2"/>
    <x v="2"/>
    <x v="0"/>
  </r>
  <r>
    <x v="48"/>
    <x v="32"/>
    <x v="18"/>
    <x v="18"/>
    <x v="8"/>
    <x v="8"/>
    <x v="0"/>
    <x v="2"/>
    <x v="7"/>
    <x v="1"/>
    <x v="1"/>
    <x v="1"/>
    <x v="48"/>
    <x v="28"/>
    <x v="2"/>
    <x v="2"/>
    <x v="0"/>
  </r>
  <r>
    <x v="49"/>
    <x v="32"/>
    <x v="0"/>
    <x v="0"/>
    <x v="4"/>
    <x v="4"/>
    <x v="0"/>
    <x v="1"/>
    <x v="3"/>
    <x v="1"/>
    <x v="1"/>
    <x v="2"/>
    <x v="49"/>
    <x v="29"/>
    <x v="2"/>
    <x v="2"/>
    <x v="0"/>
  </r>
  <r>
    <x v="50"/>
    <x v="32"/>
    <x v="23"/>
    <x v="23"/>
    <x v="4"/>
    <x v="4"/>
    <x v="0"/>
    <x v="1"/>
    <x v="3"/>
    <x v="2"/>
    <x v="4"/>
    <x v="1"/>
    <x v="50"/>
    <x v="29"/>
    <x v="2"/>
    <x v="2"/>
    <x v="0"/>
  </r>
  <r>
    <x v="51"/>
    <x v="33"/>
    <x v="32"/>
    <x v="32"/>
    <x v="1"/>
    <x v="1"/>
    <x v="1"/>
    <x v="3"/>
    <x v="1"/>
    <x v="3"/>
    <x v="3"/>
    <x v="1"/>
    <x v="51"/>
    <x v="30"/>
    <x v="2"/>
    <x v="2"/>
    <x v="0"/>
  </r>
  <r>
    <x v="52"/>
    <x v="33"/>
    <x v="27"/>
    <x v="27"/>
    <x v="6"/>
    <x v="6"/>
    <x v="2"/>
    <x v="2"/>
    <x v="5"/>
    <x v="3"/>
    <x v="4"/>
    <x v="2"/>
    <x v="52"/>
    <x v="31"/>
    <x v="2"/>
    <x v="2"/>
    <x v="0"/>
  </r>
  <r>
    <x v="53"/>
    <x v="34"/>
    <x v="34"/>
    <x v="34"/>
    <x v="8"/>
    <x v="8"/>
    <x v="0"/>
    <x v="4"/>
    <x v="7"/>
    <x v="3"/>
    <x v="1"/>
    <x v="0"/>
    <x v="53"/>
    <x v="32"/>
    <x v="2"/>
    <x v="2"/>
    <x v="0"/>
  </r>
  <r>
    <x v="54"/>
    <x v="35"/>
    <x v="2"/>
    <x v="2"/>
    <x v="7"/>
    <x v="7"/>
    <x v="1"/>
    <x v="3"/>
    <x v="6"/>
    <x v="2"/>
    <x v="0"/>
    <x v="1"/>
    <x v="54"/>
    <x v="26"/>
    <x v="2"/>
    <x v="2"/>
    <x v="0"/>
  </r>
  <r>
    <x v="55"/>
    <x v="35"/>
    <x v="7"/>
    <x v="7"/>
    <x v="8"/>
    <x v="8"/>
    <x v="0"/>
    <x v="2"/>
    <x v="7"/>
    <x v="0"/>
    <x v="3"/>
    <x v="0"/>
    <x v="55"/>
    <x v="28"/>
    <x v="2"/>
    <x v="2"/>
    <x v="0"/>
  </r>
  <r>
    <x v="56"/>
    <x v="36"/>
    <x v="3"/>
    <x v="3"/>
    <x v="5"/>
    <x v="5"/>
    <x v="0"/>
    <x v="0"/>
    <x v="4"/>
    <x v="1"/>
    <x v="4"/>
    <x v="1"/>
    <x v="56"/>
    <x v="7"/>
    <x v="2"/>
    <x v="2"/>
    <x v="0"/>
  </r>
  <r>
    <x v="57"/>
    <x v="36"/>
    <x v="18"/>
    <x v="18"/>
    <x v="4"/>
    <x v="4"/>
    <x v="0"/>
    <x v="4"/>
    <x v="3"/>
    <x v="1"/>
    <x v="4"/>
    <x v="1"/>
    <x v="57"/>
    <x v="11"/>
    <x v="2"/>
    <x v="2"/>
    <x v="0"/>
  </r>
  <r>
    <x v="58"/>
    <x v="37"/>
    <x v="22"/>
    <x v="22"/>
    <x v="2"/>
    <x v="2"/>
    <x v="2"/>
    <x v="3"/>
    <x v="2"/>
    <x v="2"/>
    <x v="4"/>
    <x v="0"/>
    <x v="58"/>
    <x v="5"/>
    <x v="2"/>
    <x v="2"/>
    <x v="0"/>
  </r>
  <r>
    <x v="59"/>
    <x v="38"/>
    <x v="25"/>
    <x v="25"/>
    <x v="8"/>
    <x v="8"/>
    <x v="0"/>
    <x v="2"/>
    <x v="7"/>
    <x v="2"/>
    <x v="0"/>
    <x v="1"/>
    <x v="59"/>
    <x v="28"/>
    <x v="3"/>
    <x v="3"/>
    <x v="0"/>
  </r>
  <r>
    <x v="60"/>
    <x v="39"/>
    <x v="6"/>
    <x v="6"/>
    <x v="8"/>
    <x v="8"/>
    <x v="0"/>
    <x v="3"/>
    <x v="7"/>
    <x v="2"/>
    <x v="3"/>
    <x v="2"/>
    <x v="60"/>
    <x v="27"/>
    <x v="3"/>
    <x v="3"/>
    <x v="0"/>
  </r>
  <r>
    <x v="61"/>
    <x v="40"/>
    <x v="9"/>
    <x v="9"/>
    <x v="8"/>
    <x v="8"/>
    <x v="0"/>
    <x v="3"/>
    <x v="7"/>
    <x v="0"/>
    <x v="1"/>
    <x v="2"/>
    <x v="61"/>
    <x v="27"/>
    <x v="3"/>
    <x v="3"/>
    <x v="0"/>
  </r>
  <r>
    <x v="62"/>
    <x v="40"/>
    <x v="35"/>
    <x v="35"/>
    <x v="7"/>
    <x v="7"/>
    <x v="1"/>
    <x v="1"/>
    <x v="6"/>
    <x v="3"/>
    <x v="0"/>
    <x v="0"/>
    <x v="62"/>
    <x v="33"/>
    <x v="3"/>
    <x v="3"/>
    <x v="0"/>
  </r>
  <r>
    <x v="63"/>
    <x v="41"/>
    <x v="36"/>
    <x v="36"/>
    <x v="2"/>
    <x v="2"/>
    <x v="2"/>
    <x v="3"/>
    <x v="2"/>
    <x v="2"/>
    <x v="2"/>
    <x v="0"/>
    <x v="63"/>
    <x v="5"/>
    <x v="3"/>
    <x v="3"/>
    <x v="0"/>
  </r>
  <r>
    <x v="64"/>
    <x v="41"/>
    <x v="4"/>
    <x v="4"/>
    <x v="5"/>
    <x v="5"/>
    <x v="0"/>
    <x v="2"/>
    <x v="4"/>
    <x v="2"/>
    <x v="4"/>
    <x v="1"/>
    <x v="64"/>
    <x v="10"/>
    <x v="3"/>
    <x v="3"/>
    <x v="0"/>
  </r>
  <r>
    <x v="65"/>
    <x v="41"/>
    <x v="17"/>
    <x v="17"/>
    <x v="8"/>
    <x v="8"/>
    <x v="0"/>
    <x v="1"/>
    <x v="7"/>
    <x v="3"/>
    <x v="2"/>
    <x v="1"/>
    <x v="65"/>
    <x v="19"/>
    <x v="3"/>
    <x v="3"/>
    <x v="0"/>
  </r>
  <r>
    <x v="66"/>
    <x v="42"/>
    <x v="34"/>
    <x v="34"/>
    <x v="1"/>
    <x v="1"/>
    <x v="1"/>
    <x v="4"/>
    <x v="1"/>
    <x v="0"/>
    <x v="1"/>
    <x v="2"/>
    <x v="66"/>
    <x v="20"/>
    <x v="3"/>
    <x v="3"/>
    <x v="0"/>
  </r>
  <r>
    <x v="67"/>
    <x v="43"/>
    <x v="1"/>
    <x v="1"/>
    <x v="3"/>
    <x v="3"/>
    <x v="0"/>
    <x v="3"/>
    <x v="2"/>
    <x v="0"/>
    <x v="0"/>
    <x v="2"/>
    <x v="67"/>
    <x v="5"/>
    <x v="3"/>
    <x v="3"/>
    <x v="0"/>
  </r>
  <r>
    <x v="68"/>
    <x v="43"/>
    <x v="37"/>
    <x v="37"/>
    <x v="6"/>
    <x v="6"/>
    <x v="2"/>
    <x v="3"/>
    <x v="5"/>
    <x v="1"/>
    <x v="2"/>
    <x v="1"/>
    <x v="68"/>
    <x v="34"/>
    <x v="3"/>
    <x v="3"/>
    <x v="0"/>
  </r>
  <r>
    <x v="69"/>
    <x v="44"/>
    <x v="37"/>
    <x v="37"/>
    <x v="9"/>
    <x v="9"/>
    <x v="2"/>
    <x v="2"/>
    <x v="8"/>
    <x v="0"/>
    <x v="2"/>
    <x v="0"/>
    <x v="69"/>
    <x v="35"/>
    <x v="3"/>
    <x v="3"/>
    <x v="0"/>
  </r>
  <r>
    <x v="70"/>
    <x v="45"/>
    <x v="38"/>
    <x v="38"/>
    <x v="1"/>
    <x v="1"/>
    <x v="1"/>
    <x v="0"/>
    <x v="1"/>
    <x v="1"/>
    <x v="3"/>
    <x v="0"/>
    <x v="70"/>
    <x v="1"/>
    <x v="3"/>
    <x v="3"/>
    <x v="0"/>
  </r>
  <r>
    <x v="71"/>
    <x v="45"/>
    <x v="10"/>
    <x v="10"/>
    <x v="2"/>
    <x v="2"/>
    <x v="2"/>
    <x v="0"/>
    <x v="2"/>
    <x v="0"/>
    <x v="0"/>
    <x v="1"/>
    <x v="71"/>
    <x v="6"/>
    <x v="3"/>
    <x v="3"/>
    <x v="0"/>
  </r>
  <r>
    <x v="72"/>
    <x v="46"/>
    <x v="8"/>
    <x v="8"/>
    <x v="9"/>
    <x v="9"/>
    <x v="2"/>
    <x v="0"/>
    <x v="8"/>
    <x v="0"/>
    <x v="2"/>
    <x v="1"/>
    <x v="72"/>
    <x v="24"/>
    <x v="3"/>
    <x v="3"/>
    <x v="0"/>
  </r>
  <r>
    <x v="73"/>
    <x v="47"/>
    <x v="30"/>
    <x v="30"/>
    <x v="4"/>
    <x v="4"/>
    <x v="0"/>
    <x v="3"/>
    <x v="3"/>
    <x v="0"/>
    <x v="0"/>
    <x v="2"/>
    <x v="73"/>
    <x v="8"/>
    <x v="3"/>
    <x v="3"/>
    <x v="0"/>
  </r>
  <r>
    <x v="74"/>
    <x v="48"/>
    <x v="1"/>
    <x v="1"/>
    <x v="4"/>
    <x v="4"/>
    <x v="0"/>
    <x v="1"/>
    <x v="3"/>
    <x v="3"/>
    <x v="1"/>
    <x v="2"/>
    <x v="74"/>
    <x v="29"/>
    <x v="3"/>
    <x v="3"/>
    <x v="0"/>
  </r>
  <r>
    <x v="75"/>
    <x v="49"/>
    <x v="35"/>
    <x v="35"/>
    <x v="1"/>
    <x v="1"/>
    <x v="1"/>
    <x v="2"/>
    <x v="1"/>
    <x v="0"/>
    <x v="2"/>
    <x v="2"/>
    <x v="75"/>
    <x v="3"/>
    <x v="3"/>
    <x v="3"/>
    <x v="0"/>
  </r>
  <r>
    <x v="76"/>
    <x v="49"/>
    <x v="38"/>
    <x v="38"/>
    <x v="0"/>
    <x v="0"/>
    <x v="0"/>
    <x v="4"/>
    <x v="0"/>
    <x v="3"/>
    <x v="0"/>
    <x v="2"/>
    <x v="76"/>
    <x v="14"/>
    <x v="3"/>
    <x v="3"/>
    <x v="0"/>
  </r>
  <r>
    <x v="77"/>
    <x v="50"/>
    <x v="17"/>
    <x v="17"/>
    <x v="0"/>
    <x v="0"/>
    <x v="0"/>
    <x v="2"/>
    <x v="0"/>
    <x v="0"/>
    <x v="2"/>
    <x v="1"/>
    <x v="77"/>
    <x v="36"/>
    <x v="3"/>
    <x v="3"/>
    <x v="0"/>
  </r>
  <r>
    <x v="78"/>
    <x v="50"/>
    <x v="29"/>
    <x v="29"/>
    <x v="6"/>
    <x v="6"/>
    <x v="2"/>
    <x v="3"/>
    <x v="5"/>
    <x v="0"/>
    <x v="1"/>
    <x v="0"/>
    <x v="78"/>
    <x v="34"/>
    <x v="3"/>
    <x v="3"/>
    <x v="0"/>
  </r>
  <r>
    <x v="79"/>
    <x v="51"/>
    <x v="14"/>
    <x v="14"/>
    <x v="8"/>
    <x v="8"/>
    <x v="0"/>
    <x v="2"/>
    <x v="7"/>
    <x v="2"/>
    <x v="1"/>
    <x v="0"/>
    <x v="79"/>
    <x v="28"/>
    <x v="3"/>
    <x v="3"/>
    <x v="0"/>
  </r>
  <r>
    <x v="80"/>
    <x v="51"/>
    <x v="29"/>
    <x v="29"/>
    <x v="6"/>
    <x v="6"/>
    <x v="2"/>
    <x v="0"/>
    <x v="5"/>
    <x v="0"/>
    <x v="0"/>
    <x v="0"/>
    <x v="80"/>
    <x v="23"/>
    <x v="3"/>
    <x v="3"/>
    <x v="0"/>
  </r>
  <r>
    <x v="81"/>
    <x v="52"/>
    <x v="14"/>
    <x v="14"/>
    <x v="5"/>
    <x v="5"/>
    <x v="0"/>
    <x v="2"/>
    <x v="4"/>
    <x v="1"/>
    <x v="2"/>
    <x v="1"/>
    <x v="81"/>
    <x v="10"/>
    <x v="3"/>
    <x v="3"/>
    <x v="0"/>
  </r>
  <r>
    <x v="82"/>
    <x v="53"/>
    <x v="22"/>
    <x v="22"/>
    <x v="4"/>
    <x v="4"/>
    <x v="0"/>
    <x v="4"/>
    <x v="3"/>
    <x v="3"/>
    <x v="1"/>
    <x v="2"/>
    <x v="82"/>
    <x v="11"/>
    <x v="3"/>
    <x v="3"/>
    <x v="0"/>
  </r>
  <r>
    <x v="83"/>
    <x v="54"/>
    <x v="39"/>
    <x v="39"/>
    <x v="2"/>
    <x v="2"/>
    <x v="2"/>
    <x v="2"/>
    <x v="2"/>
    <x v="1"/>
    <x v="3"/>
    <x v="0"/>
    <x v="83"/>
    <x v="22"/>
    <x v="4"/>
    <x v="4"/>
    <x v="0"/>
  </r>
  <r>
    <x v="84"/>
    <x v="55"/>
    <x v="19"/>
    <x v="19"/>
    <x v="2"/>
    <x v="2"/>
    <x v="2"/>
    <x v="2"/>
    <x v="2"/>
    <x v="3"/>
    <x v="4"/>
    <x v="2"/>
    <x v="84"/>
    <x v="22"/>
    <x v="4"/>
    <x v="4"/>
    <x v="0"/>
  </r>
  <r>
    <x v="85"/>
    <x v="56"/>
    <x v="15"/>
    <x v="15"/>
    <x v="8"/>
    <x v="8"/>
    <x v="0"/>
    <x v="3"/>
    <x v="7"/>
    <x v="1"/>
    <x v="2"/>
    <x v="2"/>
    <x v="85"/>
    <x v="27"/>
    <x v="4"/>
    <x v="4"/>
    <x v="0"/>
  </r>
  <r>
    <x v="86"/>
    <x v="57"/>
    <x v="14"/>
    <x v="14"/>
    <x v="6"/>
    <x v="6"/>
    <x v="2"/>
    <x v="1"/>
    <x v="5"/>
    <x v="1"/>
    <x v="2"/>
    <x v="0"/>
    <x v="86"/>
    <x v="17"/>
    <x v="4"/>
    <x v="4"/>
    <x v="0"/>
  </r>
  <r>
    <x v="87"/>
    <x v="58"/>
    <x v="35"/>
    <x v="35"/>
    <x v="3"/>
    <x v="3"/>
    <x v="0"/>
    <x v="4"/>
    <x v="2"/>
    <x v="3"/>
    <x v="1"/>
    <x v="1"/>
    <x v="87"/>
    <x v="9"/>
    <x v="4"/>
    <x v="4"/>
    <x v="0"/>
  </r>
  <r>
    <x v="88"/>
    <x v="58"/>
    <x v="36"/>
    <x v="36"/>
    <x v="0"/>
    <x v="0"/>
    <x v="0"/>
    <x v="1"/>
    <x v="0"/>
    <x v="2"/>
    <x v="4"/>
    <x v="1"/>
    <x v="88"/>
    <x v="16"/>
    <x v="4"/>
    <x v="4"/>
    <x v="0"/>
  </r>
  <r>
    <x v="89"/>
    <x v="58"/>
    <x v="8"/>
    <x v="8"/>
    <x v="0"/>
    <x v="0"/>
    <x v="0"/>
    <x v="0"/>
    <x v="0"/>
    <x v="2"/>
    <x v="2"/>
    <x v="1"/>
    <x v="89"/>
    <x v="0"/>
    <x v="4"/>
    <x v="4"/>
    <x v="0"/>
  </r>
  <r>
    <x v="90"/>
    <x v="58"/>
    <x v="3"/>
    <x v="3"/>
    <x v="9"/>
    <x v="9"/>
    <x v="2"/>
    <x v="4"/>
    <x v="8"/>
    <x v="0"/>
    <x v="2"/>
    <x v="2"/>
    <x v="90"/>
    <x v="37"/>
    <x v="4"/>
    <x v="4"/>
    <x v="0"/>
  </r>
  <r>
    <x v="91"/>
    <x v="59"/>
    <x v="32"/>
    <x v="32"/>
    <x v="9"/>
    <x v="9"/>
    <x v="2"/>
    <x v="1"/>
    <x v="8"/>
    <x v="0"/>
    <x v="2"/>
    <x v="1"/>
    <x v="91"/>
    <x v="21"/>
    <x v="4"/>
    <x v="4"/>
    <x v="0"/>
  </r>
  <r>
    <x v="92"/>
    <x v="60"/>
    <x v="14"/>
    <x v="14"/>
    <x v="8"/>
    <x v="8"/>
    <x v="0"/>
    <x v="2"/>
    <x v="7"/>
    <x v="0"/>
    <x v="4"/>
    <x v="1"/>
    <x v="92"/>
    <x v="28"/>
    <x v="4"/>
    <x v="4"/>
    <x v="0"/>
  </r>
  <r>
    <x v="93"/>
    <x v="61"/>
    <x v="38"/>
    <x v="38"/>
    <x v="4"/>
    <x v="4"/>
    <x v="0"/>
    <x v="1"/>
    <x v="3"/>
    <x v="3"/>
    <x v="4"/>
    <x v="0"/>
    <x v="93"/>
    <x v="29"/>
    <x v="4"/>
    <x v="4"/>
    <x v="0"/>
  </r>
  <r>
    <x v="94"/>
    <x v="61"/>
    <x v="20"/>
    <x v="20"/>
    <x v="3"/>
    <x v="3"/>
    <x v="0"/>
    <x v="0"/>
    <x v="2"/>
    <x v="2"/>
    <x v="4"/>
    <x v="0"/>
    <x v="94"/>
    <x v="6"/>
    <x v="4"/>
    <x v="4"/>
    <x v="0"/>
  </r>
  <r>
    <x v="95"/>
    <x v="62"/>
    <x v="19"/>
    <x v="19"/>
    <x v="2"/>
    <x v="2"/>
    <x v="2"/>
    <x v="1"/>
    <x v="2"/>
    <x v="1"/>
    <x v="0"/>
    <x v="0"/>
    <x v="95"/>
    <x v="2"/>
    <x v="4"/>
    <x v="4"/>
    <x v="0"/>
  </r>
  <r>
    <x v="96"/>
    <x v="63"/>
    <x v="40"/>
    <x v="40"/>
    <x v="7"/>
    <x v="7"/>
    <x v="1"/>
    <x v="0"/>
    <x v="6"/>
    <x v="0"/>
    <x v="0"/>
    <x v="1"/>
    <x v="96"/>
    <x v="18"/>
    <x v="4"/>
    <x v="4"/>
    <x v="0"/>
  </r>
  <r>
    <x v="97"/>
    <x v="63"/>
    <x v="28"/>
    <x v="28"/>
    <x v="0"/>
    <x v="0"/>
    <x v="0"/>
    <x v="2"/>
    <x v="0"/>
    <x v="0"/>
    <x v="1"/>
    <x v="2"/>
    <x v="97"/>
    <x v="36"/>
    <x v="4"/>
    <x v="4"/>
    <x v="0"/>
  </r>
  <r>
    <x v="98"/>
    <x v="64"/>
    <x v="38"/>
    <x v="38"/>
    <x v="5"/>
    <x v="5"/>
    <x v="0"/>
    <x v="3"/>
    <x v="4"/>
    <x v="0"/>
    <x v="0"/>
    <x v="1"/>
    <x v="98"/>
    <x v="38"/>
    <x v="4"/>
    <x v="4"/>
    <x v="0"/>
  </r>
  <r>
    <x v="99"/>
    <x v="64"/>
    <x v="41"/>
    <x v="41"/>
    <x v="3"/>
    <x v="3"/>
    <x v="0"/>
    <x v="0"/>
    <x v="2"/>
    <x v="0"/>
    <x v="3"/>
    <x v="1"/>
    <x v="99"/>
    <x v="6"/>
    <x v="4"/>
    <x v="4"/>
    <x v="0"/>
  </r>
  <r>
    <x v="100"/>
    <x v="65"/>
    <x v="42"/>
    <x v="42"/>
    <x v="5"/>
    <x v="5"/>
    <x v="0"/>
    <x v="2"/>
    <x v="4"/>
    <x v="1"/>
    <x v="2"/>
    <x v="1"/>
    <x v="63"/>
    <x v="10"/>
    <x v="4"/>
    <x v="4"/>
    <x v="0"/>
  </r>
  <r>
    <x v="101"/>
    <x v="66"/>
    <x v="41"/>
    <x v="41"/>
    <x v="0"/>
    <x v="0"/>
    <x v="0"/>
    <x v="3"/>
    <x v="0"/>
    <x v="1"/>
    <x v="3"/>
    <x v="1"/>
    <x v="100"/>
    <x v="39"/>
    <x v="5"/>
    <x v="5"/>
    <x v="0"/>
  </r>
  <r>
    <x v="102"/>
    <x v="66"/>
    <x v="0"/>
    <x v="0"/>
    <x v="0"/>
    <x v="0"/>
    <x v="0"/>
    <x v="3"/>
    <x v="0"/>
    <x v="3"/>
    <x v="2"/>
    <x v="1"/>
    <x v="101"/>
    <x v="39"/>
    <x v="5"/>
    <x v="5"/>
    <x v="0"/>
  </r>
  <r>
    <x v="103"/>
    <x v="67"/>
    <x v="40"/>
    <x v="40"/>
    <x v="5"/>
    <x v="5"/>
    <x v="0"/>
    <x v="2"/>
    <x v="4"/>
    <x v="3"/>
    <x v="0"/>
    <x v="1"/>
    <x v="102"/>
    <x v="10"/>
    <x v="5"/>
    <x v="5"/>
    <x v="0"/>
  </r>
  <r>
    <x v="104"/>
    <x v="68"/>
    <x v="26"/>
    <x v="26"/>
    <x v="1"/>
    <x v="1"/>
    <x v="1"/>
    <x v="0"/>
    <x v="1"/>
    <x v="1"/>
    <x v="0"/>
    <x v="1"/>
    <x v="103"/>
    <x v="1"/>
    <x v="5"/>
    <x v="5"/>
    <x v="0"/>
  </r>
  <r>
    <x v="105"/>
    <x v="69"/>
    <x v="25"/>
    <x v="25"/>
    <x v="1"/>
    <x v="1"/>
    <x v="1"/>
    <x v="0"/>
    <x v="1"/>
    <x v="2"/>
    <x v="4"/>
    <x v="2"/>
    <x v="104"/>
    <x v="1"/>
    <x v="5"/>
    <x v="5"/>
    <x v="0"/>
  </r>
  <r>
    <x v="106"/>
    <x v="69"/>
    <x v="27"/>
    <x v="27"/>
    <x v="7"/>
    <x v="7"/>
    <x v="1"/>
    <x v="4"/>
    <x v="6"/>
    <x v="0"/>
    <x v="2"/>
    <x v="0"/>
    <x v="105"/>
    <x v="40"/>
    <x v="5"/>
    <x v="5"/>
    <x v="0"/>
  </r>
  <r>
    <x v="107"/>
    <x v="70"/>
    <x v="6"/>
    <x v="6"/>
    <x v="7"/>
    <x v="7"/>
    <x v="1"/>
    <x v="3"/>
    <x v="6"/>
    <x v="0"/>
    <x v="3"/>
    <x v="0"/>
    <x v="106"/>
    <x v="26"/>
    <x v="5"/>
    <x v="5"/>
    <x v="0"/>
  </r>
  <r>
    <x v="108"/>
    <x v="71"/>
    <x v="5"/>
    <x v="5"/>
    <x v="6"/>
    <x v="6"/>
    <x v="2"/>
    <x v="0"/>
    <x v="5"/>
    <x v="1"/>
    <x v="0"/>
    <x v="1"/>
    <x v="107"/>
    <x v="23"/>
    <x v="5"/>
    <x v="5"/>
    <x v="0"/>
  </r>
  <r>
    <x v="109"/>
    <x v="72"/>
    <x v="3"/>
    <x v="3"/>
    <x v="8"/>
    <x v="8"/>
    <x v="0"/>
    <x v="2"/>
    <x v="7"/>
    <x v="1"/>
    <x v="1"/>
    <x v="1"/>
    <x v="108"/>
    <x v="28"/>
    <x v="5"/>
    <x v="5"/>
    <x v="0"/>
  </r>
  <r>
    <x v="110"/>
    <x v="73"/>
    <x v="43"/>
    <x v="43"/>
    <x v="3"/>
    <x v="3"/>
    <x v="0"/>
    <x v="4"/>
    <x v="2"/>
    <x v="0"/>
    <x v="2"/>
    <x v="0"/>
    <x v="67"/>
    <x v="9"/>
    <x v="5"/>
    <x v="5"/>
    <x v="0"/>
  </r>
  <r>
    <x v="111"/>
    <x v="74"/>
    <x v="8"/>
    <x v="8"/>
    <x v="0"/>
    <x v="0"/>
    <x v="0"/>
    <x v="2"/>
    <x v="0"/>
    <x v="2"/>
    <x v="1"/>
    <x v="0"/>
    <x v="57"/>
    <x v="36"/>
    <x v="5"/>
    <x v="5"/>
    <x v="0"/>
  </r>
  <r>
    <x v="112"/>
    <x v="74"/>
    <x v="31"/>
    <x v="31"/>
    <x v="9"/>
    <x v="9"/>
    <x v="2"/>
    <x v="4"/>
    <x v="8"/>
    <x v="3"/>
    <x v="4"/>
    <x v="0"/>
    <x v="90"/>
    <x v="37"/>
    <x v="5"/>
    <x v="5"/>
    <x v="0"/>
  </r>
  <r>
    <x v="113"/>
    <x v="75"/>
    <x v="29"/>
    <x v="29"/>
    <x v="8"/>
    <x v="8"/>
    <x v="0"/>
    <x v="1"/>
    <x v="7"/>
    <x v="1"/>
    <x v="4"/>
    <x v="1"/>
    <x v="109"/>
    <x v="19"/>
    <x v="5"/>
    <x v="5"/>
    <x v="0"/>
  </r>
  <r>
    <x v="114"/>
    <x v="75"/>
    <x v="44"/>
    <x v="44"/>
    <x v="3"/>
    <x v="3"/>
    <x v="0"/>
    <x v="3"/>
    <x v="2"/>
    <x v="2"/>
    <x v="4"/>
    <x v="2"/>
    <x v="110"/>
    <x v="5"/>
    <x v="5"/>
    <x v="5"/>
    <x v="0"/>
  </r>
  <r>
    <x v="115"/>
    <x v="75"/>
    <x v="10"/>
    <x v="10"/>
    <x v="5"/>
    <x v="5"/>
    <x v="0"/>
    <x v="4"/>
    <x v="4"/>
    <x v="2"/>
    <x v="1"/>
    <x v="0"/>
    <x v="111"/>
    <x v="13"/>
    <x v="5"/>
    <x v="5"/>
    <x v="0"/>
  </r>
  <r>
    <x v="116"/>
    <x v="76"/>
    <x v="42"/>
    <x v="42"/>
    <x v="4"/>
    <x v="4"/>
    <x v="0"/>
    <x v="0"/>
    <x v="3"/>
    <x v="1"/>
    <x v="2"/>
    <x v="2"/>
    <x v="112"/>
    <x v="4"/>
    <x v="5"/>
    <x v="5"/>
    <x v="0"/>
  </r>
  <r>
    <x v="117"/>
    <x v="77"/>
    <x v="21"/>
    <x v="21"/>
    <x v="2"/>
    <x v="2"/>
    <x v="2"/>
    <x v="0"/>
    <x v="2"/>
    <x v="2"/>
    <x v="4"/>
    <x v="0"/>
    <x v="113"/>
    <x v="6"/>
    <x v="5"/>
    <x v="5"/>
    <x v="0"/>
  </r>
  <r>
    <x v="118"/>
    <x v="78"/>
    <x v="18"/>
    <x v="18"/>
    <x v="6"/>
    <x v="6"/>
    <x v="2"/>
    <x v="2"/>
    <x v="5"/>
    <x v="3"/>
    <x v="0"/>
    <x v="0"/>
    <x v="114"/>
    <x v="31"/>
    <x v="5"/>
    <x v="5"/>
    <x v="0"/>
  </r>
  <r>
    <x v="119"/>
    <x v="79"/>
    <x v="45"/>
    <x v="45"/>
    <x v="9"/>
    <x v="9"/>
    <x v="2"/>
    <x v="3"/>
    <x v="8"/>
    <x v="3"/>
    <x v="4"/>
    <x v="2"/>
    <x v="115"/>
    <x v="41"/>
    <x v="5"/>
    <x v="5"/>
    <x v="0"/>
  </r>
  <r>
    <x v="120"/>
    <x v="80"/>
    <x v="4"/>
    <x v="4"/>
    <x v="6"/>
    <x v="6"/>
    <x v="2"/>
    <x v="4"/>
    <x v="5"/>
    <x v="0"/>
    <x v="0"/>
    <x v="1"/>
    <x v="116"/>
    <x v="15"/>
    <x v="6"/>
    <x v="6"/>
    <x v="0"/>
  </r>
  <r>
    <x v="121"/>
    <x v="81"/>
    <x v="15"/>
    <x v="15"/>
    <x v="1"/>
    <x v="1"/>
    <x v="1"/>
    <x v="2"/>
    <x v="1"/>
    <x v="1"/>
    <x v="0"/>
    <x v="0"/>
    <x v="47"/>
    <x v="3"/>
    <x v="6"/>
    <x v="6"/>
    <x v="0"/>
  </r>
  <r>
    <x v="122"/>
    <x v="81"/>
    <x v="42"/>
    <x v="42"/>
    <x v="3"/>
    <x v="3"/>
    <x v="0"/>
    <x v="4"/>
    <x v="2"/>
    <x v="1"/>
    <x v="2"/>
    <x v="1"/>
    <x v="117"/>
    <x v="9"/>
    <x v="6"/>
    <x v="6"/>
    <x v="0"/>
  </r>
  <r>
    <x v="123"/>
    <x v="82"/>
    <x v="39"/>
    <x v="39"/>
    <x v="5"/>
    <x v="5"/>
    <x v="0"/>
    <x v="2"/>
    <x v="4"/>
    <x v="3"/>
    <x v="4"/>
    <x v="1"/>
    <x v="118"/>
    <x v="10"/>
    <x v="6"/>
    <x v="6"/>
    <x v="0"/>
  </r>
  <r>
    <x v="124"/>
    <x v="82"/>
    <x v="41"/>
    <x v="41"/>
    <x v="2"/>
    <x v="2"/>
    <x v="2"/>
    <x v="0"/>
    <x v="2"/>
    <x v="1"/>
    <x v="1"/>
    <x v="2"/>
    <x v="119"/>
    <x v="6"/>
    <x v="6"/>
    <x v="6"/>
    <x v="0"/>
  </r>
  <r>
    <x v="125"/>
    <x v="83"/>
    <x v="29"/>
    <x v="29"/>
    <x v="6"/>
    <x v="6"/>
    <x v="2"/>
    <x v="0"/>
    <x v="5"/>
    <x v="1"/>
    <x v="0"/>
    <x v="2"/>
    <x v="120"/>
    <x v="23"/>
    <x v="6"/>
    <x v="6"/>
    <x v="0"/>
  </r>
  <r>
    <x v="126"/>
    <x v="84"/>
    <x v="13"/>
    <x v="13"/>
    <x v="4"/>
    <x v="4"/>
    <x v="0"/>
    <x v="0"/>
    <x v="3"/>
    <x v="2"/>
    <x v="3"/>
    <x v="0"/>
    <x v="121"/>
    <x v="4"/>
    <x v="6"/>
    <x v="6"/>
    <x v="0"/>
  </r>
  <r>
    <x v="127"/>
    <x v="85"/>
    <x v="17"/>
    <x v="17"/>
    <x v="5"/>
    <x v="5"/>
    <x v="0"/>
    <x v="1"/>
    <x v="4"/>
    <x v="0"/>
    <x v="4"/>
    <x v="2"/>
    <x v="122"/>
    <x v="12"/>
    <x v="6"/>
    <x v="6"/>
    <x v="0"/>
  </r>
  <r>
    <x v="128"/>
    <x v="85"/>
    <x v="34"/>
    <x v="34"/>
    <x v="5"/>
    <x v="5"/>
    <x v="0"/>
    <x v="4"/>
    <x v="4"/>
    <x v="1"/>
    <x v="0"/>
    <x v="0"/>
    <x v="123"/>
    <x v="13"/>
    <x v="6"/>
    <x v="6"/>
    <x v="0"/>
  </r>
  <r>
    <x v="129"/>
    <x v="85"/>
    <x v="30"/>
    <x v="30"/>
    <x v="4"/>
    <x v="4"/>
    <x v="0"/>
    <x v="3"/>
    <x v="3"/>
    <x v="1"/>
    <x v="4"/>
    <x v="2"/>
    <x v="124"/>
    <x v="8"/>
    <x v="6"/>
    <x v="6"/>
    <x v="0"/>
  </r>
  <r>
    <x v="130"/>
    <x v="86"/>
    <x v="40"/>
    <x v="40"/>
    <x v="3"/>
    <x v="3"/>
    <x v="0"/>
    <x v="2"/>
    <x v="2"/>
    <x v="1"/>
    <x v="3"/>
    <x v="0"/>
    <x v="125"/>
    <x v="22"/>
    <x v="6"/>
    <x v="6"/>
    <x v="0"/>
  </r>
  <r>
    <x v="131"/>
    <x v="87"/>
    <x v="40"/>
    <x v="40"/>
    <x v="8"/>
    <x v="8"/>
    <x v="0"/>
    <x v="0"/>
    <x v="7"/>
    <x v="2"/>
    <x v="0"/>
    <x v="0"/>
    <x v="126"/>
    <x v="25"/>
    <x v="6"/>
    <x v="6"/>
    <x v="0"/>
  </r>
  <r>
    <x v="132"/>
    <x v="88"/>
    <x v="3"/>
    <x v="3"/>
    <x v="3"/>
    <x v="3"/>
    <x v="0"/>
    <x v="2"/>
    <x v="2"/>
    <x v="2"/>
    <x v="0"/>
    <x v="0"/>
    <x v="127"/>
    <x v="22"/>
    <x v="6"/>
    <x v="6"/>
    <x v="0"/>
  </r>
  <r>
    <x v="133"/>
    <x v="88"/>
    <x v="31"/>
    <x v="31"/>
    <x v="5"/>
    <x v="5"/>
    <x v="0"/>
    <x v="2"/>
    <x v="4"/>
    <x v="0"/>
    <x v="0"/>
    <x v="0"/>
    <x v="128"/>
    <x v="10"/>
    <x v="6"/>
    <x v="6"/>
    <x v="0"/>
  </r>
  <r>
    <x v="134"/>
    <x v="89"/>
    <x v="32"/>
    <x v="32"/>
    <x v="5"/>
    <x v="5"/>
    <x v="0"/>
    <x v="1"/>
    <x v="4"/>
    <x v="0"/>
    <x v="2"/>
    <x v="1"/>
    <x v="129"/>
    <x v="12"/>
    <x v="6"/>
    <x v="6"/>
    <x v="0"/>
  </r>
  <r>
    <x v="135"/>
    <x v="90"/>
    <x v="34"/>
    <x v="34"/>
    <x v="8"/>
    <x v="8"/>
    <x v="0"/>
    <x v="0"/>
    <x v="7"/>
    <x v="1"/>
    <x v="2"/>
    <x v="2"/>
    <x v="130"/>
    <x v="25"/>
    <x v="6"/>
    <x v="6"/>
    <x v="0"/>
  </r>
  <r>
    <x v="136"/>
    <x v="91"/>
    <x v="0"/>
    <x v="0"/>
    <x v="0"/>
    <x v="0"/>
    <x v="0"/>
    <x v="1"/>
    <x v="0"/>
    <x v="1"/>
    <x v="1"/>
    <x v="2"/>
    <x v="131"/>
    <x v="16"/>
    <x v="7"/>
    <x v="7"/>
    <x v="0"/>
  </r>
  <r>
    <x v="137"/>
    <x v="92"/>
    <x v="8"/>
    <x v="8"/>
    <x v="6"/>
    <x v="6"/>
    <x v="2"/>
    <x v="0"/>
    <x v="5"/>
    <x v="1"/>
    <x v="1"/>
    <x v="2"/>
    <x v="132"/>
    <x v="23"/>
    <x v="7"/>
    <x v="7"/>
    <x v="0"/>
  </r>
  <r>
    <x v="138"/>
    <x v="93"/>
    <x v="18"/>
    <x v="18"/>
    <x v="8"/>
    <x v="8"/>
    <x v="0"/>
    <x v="0"/>
    <x v="7"/>
    <x v="1"/>
    <x v="2"/>
    <x v="1"/>
    <x v="133"/>
    <x v="25"/>
    <x v="7"/>
    <x v="7"/>
    <x v="0"/>
  </r>
  <r>
    <x v="139"/>
    <x v="94"/>
    <x v="15"/>
    <x v="15"/>
    <x v="2"/>
    <x v="2"/>
    <x v="2"/>
    <x v="2"/>
    <x v="2"/>
    <x v="1"/>
    <x v="3"/>
    <x v="1"/>
    <x v="134"/>
    <x v="22"/>
    <x v="7"/>
    <x v="7"/>
    <x v="0"/>
  </r>
  <r>
    <x v="140"/>
    <x v="95"/>
    <x v="36"/>
    <x v="36"/>
    <x v="0"/>
    <x v="0"/>
    <x v="0"/>
    <x v="3"/>
    <x v="0"/>
    <x v="1"/>
    <x v="2"/>
    <x v="1"/>
    <x v="135"/>
    <x v="39"/>
    <x v="7"/>
    <x v="7"/>
    <x v="0"/>
  </r>
  <r>
    <x v="141"/>
    <x v="96"/>
    <x v="10"/>
    <x v="10"/>
    <x v="3"/>
    <x v="3"/>
    <x v="0"/>
    <x v="0"/>
    <x v="2"/>
    <x v="0"/>
    <x v="2"/>
    <x v="0"/>
    <x v="136"/>
    <x v="6"/>
    <x v="7"/>
    <x v="7"/>
    <x v="0"/>
  </r>
  <r>
    <x v="142"/>
    <x v="96"/>
    <x v="0"/>
    <x v="0"/>
    <x v="1"/>
    <x v="1"/>
    <x v="1"/>
    <x v="1"/>
    <x v="1"/>
    <x v="2"/>
    <x v="3"/>
    <x v="1"/>
    <x v="137"/>
    <x v="42"/>
    <x v="7"/>
    <x v="7"/>
    <x v="0"/>
  </r>
  <r>
    <x v="143"/>
    <x v="96"/>
    <x v="18"/>
    <x v="18"/>
    <x v="0"/>
    <x v="0"/>
    <x v="0"/>
    <x v="4"/>
    <x v="0"/>
    <x v="1"/>
    <x v="3"/>
    <x v="2"/>
    <x v="138"/>
    <x v="14"/>
    <x v="7"/>
    <x v="7"/>
    <x v="0"/>
  </r>
  <r>
    <x v="144"/>
    <x v="97"/>
    <x v="31"/>
    <x v="31"/>
    <x v="2"/>
    <x v="2"/>
    <x v="2"/>
    <x v="1"/>
    <x v="2"/>
    <x v="2"/>
    <x v="0"/>
    <x v="0"/>
    <x v="139"/>
    <x v="2"/>
    <x v="7"/>
    <x v="7"/>
    <x v="0"/>
  </r>
  <r>
    <x v="145"/>
    <x v="97"/>
    <x v="13"/>
    <x v="13"/>
    <x v="1"/>
    <x v="1"/>
    <x v="1"/>
    <x v="0"/>
    <x v="1"/>
    <x v="3"/>
    <x v="1"/>
    <x v="2"/>
    <x v="140"/>
    <x v="1"/>
    <x v="7"/>
    <x v="7"/>
    <x v="0"/>
  </r>
  <r>
    <x v="146"/>
    <x v="98"/>
    <x v="42"/>
    <x v="42"/>
    <x v="2"/>
    <x v="2"/>
    <x v="2"/>
    <x v="1"/>
    <x v="2"/>
    <x v="0"/>
    <x v="2"/>
    <x v="0"/>
    <x v="141"/>
    <x v="2"/>
    <x v="7"/>
    <x v="7"/>
    <x v="0"/>
  </r>
  <r>
    <x v="147"/>
    <x v="98"/>
    <x v="14"/>
    <x v="14"/>
    <x v="5"/>
    <x v="5"/>
    <x v="0"/>
    <x v="2"/>
    <x v="4"/>
    <x v="2"/>
    <x v="3"/>
    <x v="2"/>
    <x v="142"/>
    <x v="10"/>
    <x v="7"/>
    <x v="7"/>
    <x v="0"/>
  </r>
  <r>
    <x v="148"/>
    <x v="99"/>
    <x v="23"/>
    <x v="23"/>
    <x v="9"/>
    <x v="9"/>
    <x v="2"/>
    <x v="4"/>
    <x v="8"/>
    <x v="3"/>
    <x v="0"/>
    <x v="1"/>
    <x v="143"/>
    <x v="37"/>
    <x v="7"/>
    <x v="7"/>
    <x v="0"/>
  </r>
  <r>
    <x v="149"/>
    <x v="100"/>
    <x v="37"/>
    <x v="37"/>
    <x v="1"/>
    <x v="1"/>
    <x v="1"/>
    <x v="3"/>
    <x v="1"/>
    <x v="3"/>
    <x v="3"/>
    <x v="2"/>
    <x v="144"/>
    <x v="30"/>
    <x v="7"/>
    <x v="7"/>
    <x v="0"/>
  </r>
  <r>
    <x v="150"/>
    <x v="100"/>
    <x v="31"/>
    <x v="31"/>
    <x v="5"/>
    <x v="5"/>
    <x v="0"/>
    <x v="0"/>
    <x v="4"/>
    <x v="2"/>
    <x v="3"/>
    <x v="2"/>
    <x v="145"/>
    <x v="7"/>
    <x v="7"/>
    <x v="7"/>
    <x v="0"/>
  </r>
  <r>
    <x v="151"/>
    <x v="101"/>
    <x v="46"/>
    <x v="46"/>
    <x v="0"/>
    <x v="0"/>
    <x v="0"/>
    <x v="1"/>
    <x v="0"/>
    <x v="1"/>
    <x v="2"/>
    <x v="0"/>
    <x v="146"/>
    <x v="16"/>
    <x v="7"/>
    <x v="7"/>
    <x v="0"/>
  </r>
  <r>
    <x v="152"/>
    <x v="102"/>
    <x v="21"/>
    <x v="21"/>
    <x v="2"/>
    <x v="2"/>
    <x v="2"/>
    <x v="2"/>
    <x v="2"/>
    <x v="0"/>
    <x v="1"/>
    <x v="2"/>
    <x v="147"/>
    <x v="22"/>
    <x v="7"/>
    <x v="7"/>
    <x v="0"/>
  </r>
  <r>
    <x v="153"/>
    <x v="103"/>
    <x v="2"/>
    <x v="2"/>
    <x v="6"/>
    <x v="6"/>
    <x v="2"/>
    <x v="0"/>
    <x v="5"/>
    <x v="0"/>
    <x v="1"/>
    <x v="1"/>
    <x v="138"/>
    <x v="23"/>
    <x v="8"/>
    <x v="8"/>
    <x v="0"/>
  </r>
  <r>
    <x v="154"/>
    <x v="103"/>
    <x v="6"/>
    <x v="6"/>
    <x v="0"/>
    <x v="0"/>
    <x v="0"/>
    <x v="1"/>
    <x v="0"/>
    <x v="0"/>
    <x v="0"/>
    <x v="1"/>
    <x v="148"/>
    <x v="16"/>
    <x v="8"/>
    <x v="8"/>
    <x v="0"/>
  </r>
  <r>
    <x v="155"/>
    <x v="103"/>
    <x v="1"/>
    <x v="1"/>
    <x v="3"/>
    <x v="3"/>
    <x v="0"/>
    <x v="2"/>
    <x v="2"/>
    <x v="0"/>
    <x v="1"/>
    <x v="1"/>
    <x v="149"/>
    <x v="22"/>
    <x v="8"/>
    <x v="8"/>
    <x v="0"/>
  </r>
  <r>
    <x v="156"/>
    <x v="103"/>
    <x v="14"/>
    <x v="14"/>
    <x v="5"/>
    <x v="5"/>
    <x v="0"/>
    <x v="1"/>
    <x v="4"/>
    <x v="3"/>
    <x v="3"/>
    <x v="2"/>
    <x v="150"/>
    <x v="12"/>
    <x v="8"/>
    <x v="8"/>
    <x v="0"/>
  </r>
  <r>
    <x v="157"/>
    <x v="104"/>
    <x v="44"/>
    <x v="44"/>
    <x v="0"/>
    <x v="0"/>
    <x v="0"/>
    <x v="4"/>
    <x v="0"/>
    <x v="2"/>
    <x v="4"/>
    <x v="1"/>
    <x v="151"/>
    <x v="14"/>
    <x v="8"/>
    <x v="8"/>
    <x v="0"/>
  </r>
  <r>
    <x v="158"/>
    <x v="105"/>
    <x v="5"/>
    <x v="5"/>
    <x v="5"/>
    <x v="5"/>
    <x v="0"/>
    <x v="4"/>
    <x v="4"/>
    <x v="1"/>
    <x v="2"/>
    <x v="1"/>
    <x v="152"/>
    <x v="13"/>
    <x v="8"/>
    <x v="8"/>
    <x v="0"/>
  </r>
  <r>
    <x v="159"/>
    <x v="106"/>
    <x v="20"/>
    <x v="20"/>
    <x v="0"/>
    <x v="0"/>
    <x v="0"/>
    <x v="2"/>
    <x v="0"/>
    <x v="1"/>
    <x v="0"/>
    <x v="1"/>
    <x v="153"/>
    <x v="36"/>
    <x v="8"/>
    <x v="8"/>
    <x v="0"/>
  </r>
  <r>
    <x v="160"/>
    <x v="106"/>
    <x v="47"/>
    <x v="47"/>
    <x v="1"/>
    <x v="1"/>
    <x v="1"/>
    <x v="0"/>
    <x v="1"/>
    <x v="0"/>
    <x v="0"/>
    <x v="1"/>
    <x v="154"/>
    <x v="1"/>
    <x v="8"/>
    <x v="8"/>
    <x v="0"/>
  </r>
  <r>
    <x v="161"/>
    <x v="106"/>
    <x v="27"/>
    <x v="27"/>
    <x v="7"/>
    <x v="7"/>
    <x v="1"/>
    <x v="4"/>
    <x v="6"/>
    <x v="3"/>
    <x v="4"/>
    <x v="2"/>
    <x v="155"/>
    <x v="40"/>
    <x v="8"/>
    <x v="8"/>
    <x v="0"/>
  </r>
  <r>
    <x v="162"/>
    <x v="107"/>
    <x v="22"/>
    <x v="22"/>
    <x v="7"/>
    <x v="7"/>
    <x v="1"/>
    <x v="0"/>
    <x v="6"/>
    <x v="3"/>
    <x v="4"/>
    <x v="2"/>
    <x v="96"/>
    <x v="18"/>
    <x v="8"/>
    <x v="8"/>
    <x v="0"/>
  </r>
  <r>
    <x v="163"/>
    <x v="108"/>
    <x v="10"/>
    <x v="10"/>
    <x v="4"/>
    <x v="4"/>
    <x v="0"/>
    <x v="2"/>
    <x v="3"/>
    <x v="0"/>
    <x v="2"/>
    <x v="0"/>
    <x v="156"/>
    <x v="43"/>
    <x v="8"/>
    <x v="8"/>
    <x v="0"/>
  </r>
  <r>
    <x v="164"/>
    <x v="109"/>
    <x v="35"/>
    <x v="35"/>
    <x v="2"/>
    <x v="2"/>
    <x v="2"/>
    <x v="3"/>
    <x v="2"/>
    <x v="3"/>
    <x v="4"/>
    <x v="2"/>
    <x v="157"/>
    <x v="5"/>
    <x v="8"/>
    <x v="8"/>
    <x v="0"/>
  </r>
  <r>
    <x v="165"/>
    <x v="109"/>
    <x v="26"/>
    <x v="26"/>
    <x v="6"/>
    <x v="6"/>
    <x v="2"/>
    <x v="2"/>
    <x v="5"/>
    <x v="0"/>
    <x v="4"/>
    <x v="1"/>
    <x v="158"/>
    <x v="31"/>
    <x v="8"/>
    <x v="8"/>
    <x v="0"/>
  </r>
  <r>
    <x v="166"/>
    <x v="110"/>
    <x v="25"/>
    <x v="25"/>
    <x v="1"/>
    <x v="1"/>
    <x v="1"/>
    <x v="2"/>
    <x v="1"/>
    <x v="0"/>
    <x v="3"/>
    <x v="0"/>
    <x v="159"/>
    <x v="3"/>
    <x v="8"/>
    <x v="8"/>
    <x v="0"/>
  </r>
  <r>
    <x v="167"/>
    <x v="111"/>
    <x v="35"/>
    <x v="35"/>
    <x v="8"/>
    <x v="8"/>
    <x v="0"/>
    <x v="3"/>
    <x v="7"/>
    <x v="3"/>
    <x v="0"/>
    <x v="2"/>
    <x v="160"/>
    <x v="27"/>
    <x v="8"/>
    <x v="8"/>
    <x v="0"/>
  </r>
  <r>
    <x v="168"/>
    <x v="111"/>
    <x v="29"/>
    <x v="29"/>
    <x v="4"/>
    <x v="4"/>
    <x v="0"/>
    <x v="1"/>
    <x v="3"/>
    <x v="3"/>
    <x v="4"/>
    <x v="2"/>
    <x v="161"/>
    <x v="29"/>
    <x v="8"/>
    <x v="8"/>
    <x v="0"/>
  </r>
  <r>
    <x v="169"/>
    <x v="112"/>
    <x v="4"/>
    <x v="4"/>
    <x v="2"/>
    <x v="2"/>
    <x v="2"/>
    <x v="2"/>
    <x v="2"/>
    <x v="0"/>
    <x v="1"/>
    <x v="0"/>
    <x v="162"/>
    <x v="22"/>
    <x v="8"/>
    <x v="8"/>
    <x v="0"/>
  </r>
  <r>
    <x v="170"/>
    <x v="113"/>
    <x v="21"/>
    <x v="21"/>
    <x v="3"/>
    <x v="3"/>
    <x v="0"/>
    <x v="2"/>
    <x v="2"/>
    <x v="3"/>
    <x v="3"/>
    <x v="1"/>
    <x v="163"/>
    <x v="22"/>
    <x v="8"/>
    <x v="8"/>
    <x v="0"/>
  </r>
  <r>
    <x v="171"/>
    <x v="113"/>
    <x v="35"/>
    <x v="35"/>
    <x v="2"/>
    <x v="2"/>
    <x v="2"/>
    <x v="0"/>
    <x v="2"/>
    <x v="3"/>
    <x v="2"/>
    <x v="2"/>
    <x v="164"/>
    <x v="6"/>
    <x v="8"/>
    <x v="8"/>
    <x v="0"/>
  </r>
  <r>
    <x v="172"/>
    <x v="114"/>
    <x v="2"/>
    <x v="2"/>
    <x v="6"/>
    <x v="6"/>
    <x v="2"/>
    <x v="2"/>
    <x v="5"/>
    <x v="2"/>
    <x v="1"/>
    <x v="0"/>
    <x v="165"/>
    <x v="31"/>
    <x v="8"/>
    <x v="8"/>
    <x v="0"/>
  </r>
  <r>
    <x v="173"/>
    <x v="115"/>
    <x v="4"/>
    <x v="4"/>
    <x v="6"/>
    <x v="6"/>
    <x v="2"/>
    <x v="2"/>
    <x v="5"/>
    <x v="0"/>
    <x v="3"/>
    <x v="0"/>
    <x v="166"/>
    <x v="31"/>
    <x v="8"/>
    <x v="8"/>
    <x v="0"/>
  </r>
  <r>
    <x v="174"/>
    <x v="115"/>
    <x v="22"/>
    <x v="22"/>
    <x v="9"/>
    <x v="9"/>
    <x v="2"/>
    <x v="4"/>
    <x v="8"/>
    <x v="1"/>
    <x v="0"/>
    <x v="0"/>
    <x v="82"/>
    <x v="37"/>
    <x v="8"/>
    <x v="8"/>
    <x v="0"/>
  </r>
  <r>
    <x v="175"/>
    <x v="116"/>
    <x v="7"/>
    <x v="7"/>
    <x v="8"/>
    <x v="8"/>
    <x v="0"/>
    <x v="3"/>
    <x v="7"/>
    <x v="1"/>
    <x v="1"/>
    <x v="1"/>
    <x v="167"/>
    <x v="27"/>
    <x v="8"/>
    <x v="8"/>
    <x v="0"/>
  </r>
  <r>
    <x v="176"/>
    <x v="116"/>
    <x v="20"/>
    <x v="20"/>
    <x v="2"/>
    <x v="2"/>
    <x v="2"/>
    <x v="1"/>
    <x v="2"/>
    <x v="0"/>
    <x v="0"/>
    <x v="1"/>
    <x v="168"/>
    <x v="2"/>
    <x v="8"/>
    <x v="8"/>
    <x v="0"/>
  </r>
  <r>
    <x v="177"/>
    <x v="117"/>
    <x v="14"/>
    <x v="14"/>
    <x v="4"/>
    <x v="4"/>
    <x v="0"/>
    <x v="3"/>
    <x v="3"/>
    <x v="2"/>
    <x v="2"/>
    <x v="1"/>
    <x v="169"/>
    <x v="8"/>
    <x v="8"/>
    <x v="8"/>
    <x v="0"/>
  </r>
  <r>
    <x v="178"/>
    <x v="118"/>
    <x v="29"/>
    <x v="29"/>
    <x v="8"/>
    <x v="8"/>
    <x v="0"/>
    <x v="2"/>
    <x v="7"/>
    <x v="1"/>
    <x v="1"/>
    <x v="1"/>
    <x v="170"/>
    <x v="28"/>
    <x v="9"/>
    <x v="9"/>
    <x v="1"/>
  </r>
  <r>
    <x v="179"/>
    <x v="119"/>
    <x v="48"/>
    <x v="48"/>
    <x v="4"/>
    <x v="4"/>
    <x v="0"/>
    <x v="3"/>
    <x v="3"/>
    <x v="2"/>
    <x v="2"/>
    <x v="2"/>
    <x v="171"/>
    <x v="8"/>
    <x v="9"/>
    <x v="9"/>
    <x v="1"/>
  </r>
  <r>
    <x v="180"/>
    <x v="120"/>
    <x v="24"/>
    <x v="24"/>
    <x v="3"/>
    <x v="3"/>
    <x v="0"/>
    <x v="1"/>
    <x v="2"/>
    <x v="2"/>
    <x v="4"/>
    <x v="1"/>
    <x v="34"/>
    <x v="2"/>
    <x v="9"/>
    <x v="9"/>
    <x v="1"/>
  </r>
  <r>
    <x v="181"/>
    <x v="120"/>
    <x v="4"/>
    <x v="4"/>
    <x v="6"/>
    <x v="6"/>
    <x v="2"/>
    <x v="0"/>
    <x v="5"/>
    <x v="0"/>
    <x v="1"/>
    <x v="2"/>
    <x v="172"/>
    <x v="23"/>
    <x v="9"/>
    <x v="9"/>
    <x v="1"/>
  </r>
  <r>
    <x v="182"/>
    <x v="121"/>
    <x v="8"/>
    <x v="8"/>
    <x v="5"/>
    <x v="5"/>
    <x v="0"/>
    <x v="0"/>
    <x v="4"/>
    <x v="1"/>
    <x v="0"/>
    <x v="1"/>
    <x v="173"/>
    <x v="7"/>
    <x v="9"/>
    <x v="9"/>
    <x v="1"/>
  </r>
  <r>
    <x v="183"/>
    <x v="122"/>
    <x v="20"/>
    <x v="20"/>
    <x v="9"/>
    <x v="9"/>
    <x v="2"/>
    <x v="1"/>
    <x v="8"/>
    <x v="2"/>
    <x v="0"/>
    <x v="2"/>
    <x v="174"/>
    <x v="21"/>
    <x v="9"/>
    <x v="9"/>
    <x v="1"/>
  </r>
  <r>
    <x v="184"/>
    <x v="122"/>
    <x v="16"/>
    <x v="16"/>
    <x v="0"/>
    <x v="0"/>
    <x v="0"/>
    <x v="1"/>
    <x v="0"/>
    <x v="1"/>
    <x v="1"/>
    <x v="0"/>
    <x v="175"/>
    <x v="16"/>
    <x v="9"/>
    <x v="9"/>
    <x v="1"/>
  </r>
  <r>
    <x v="185"/>
    <x v="123"/>
    <x v="26"/>
    <x v="26"/>
    <x v="3"/>
    <x v="3"/>
    <x v="0"/>
    <x v="4"/>
    <x v="2"/>
    <x v="3"/>
    <x v="4"/>
    <x v="2"/>
    <x v="176"/>
    <x v="9"/>
    <x v="9"/>
    <x v="9"/>
    <x v="1"/>
  </r>
  <r>
    <x v="186"/>
    <x v="123"/>
    <x v="12"/>
    <x v="12"/>
    <x v="5"/>
    <x v="5"/>
    <x v="0"/>
    <x v="0"/>
    <x v="4"/>
    <x v="0"/>
    <x v="2"/>
    <x v="1"/>
    <x v="177"/>
    <x v="7"/>
    <x v="9"/>
    <x v="9"/>
    <x v="1"/>
  </r>
  <r>
    <x v="187"/>
    <x v="124"/>
    <x v="46"/>
    <x v="46"/>
    <x v="7"/>
    <x v="7"/>
    <x v="1"/>
    <x v="3"/>
    <x v="6"/>
    <x v="1"/>
    <x v="1"/>
    <x v="0"/>
    <x v="178"/>
    <x v="26"/>
    <x v="9"/>
    <x v="9"/>
    <x v="1"/>
  </r>
  <r>
    <x v="188"/>
    <x v="124"/>
    <x v="14"/>
    <x v="14"/>
    <x v="6"/>
    <x v="6"/>
    <x v="2"/>
    <x v="3"/>
    <x v="5"/>
    <x v="1"/>
    <x v="2"/>
    <x v="0"/>
    <x v="179"/>
    <x v="34"/>
    <x v="9"/>
    <x v="9"/>
    <x v="1"/>
  </r>
  <r>
    <x v="189"/>
    <x v="125"/>
    <x v="32"/>
    <x v="32"/>
    <x v="0"/>
    <x v="0"/>
    <x v="0"/>
    <x v="4"/>
    <x v="0"/>
    <x v="1"/>
    <x v="2"/>
    <x v="1"/>
    <x v="116"/>
    <x v="14"/>
    <x v="9"/>
    <x v="9"/>
    <x v="1"/>
  </r>
  <r>
    <x v="190"/>
    <x v="125"/>
    <x v="22"/>
    <x v="22"/>
    <x v="3"/>
    <x v="3"/>
    <x v="0"/>
    <x v="2"/>
    <x v="2"/>
    <x v="0"/>
    <x v="2"/>
    <x v="2"/>
    <x v="180"/>
    <x v="22"/>
    <x v="9"/>
    <x v="9"/>
    <x v="1"/>
  </r>
  <r>
    <x v="191"/>
    <x v="125"/>
    <x v="42"/>
    <x v="42"/>
    <x v="6"/>
    <x v="6"/>
    <x v="2"/>
    <x v="0"/>
    <x v="5"/>
    <x v="1"/>
    <x v="1"/>
    <x v="0"/>
    <x v="181"/>
    <x v="23"/>
    <x v="9"/>
    <x v="9"/>
    <x v="1"/>
  </r>
  <r>
    <x v="192"/>
    <x v="126"/>
    <x v="40"/>
    <x v="40"/>
    <x v="9"/>
    <x v="9"/>
    <x v="2"/>
    <x v="4"/>
    <x v="8"/>
    <x v="3"/>
    <x v="1"/>
    <x v="2"/>
    <x v="182"/>
    <x v="37"/>
    <x v="9"/>
    <x v="9"/>
    <x v="1"/>
  </r>
  <r>
    <x v="193"/>
    <x v="126"/>
    <x v="39"/>
    <x v="39"/>
    <x v="6"/>
    <x v="6"/>
    <x v="2"/>
    <x v="1"/>
    <x v="5"/>
    <x v="3"/>
    <x v="0"/>
    <x v="0"/>
    <x v="183"/>
    <x v="17"/>
    <x v="9"/>
    <x v="9"/>
    <x v="1"/>
  </r>
  <r>
    <x v="194"/>
    <x v="126"/>
    <x v="7"/>
    <x v="7"/>
    <x v="2"/>
    <x v="2"/>
    <x v="2"/>
    <x v="0"/>
    <x v="2"/>
    <x v="1"/>
    <x v="4"/>
    <x v="2"/>
    <x v="184"/>
    <x v="6"/>
    <x v="9"/>
    <x v="9"/>
    <x v="1"/>
  </r>
  <r>
    <x v="195"/>
    <x v="127"/>
    <x v="24"/>
    <x v="24"/>
    <x v="1"/>
    <x v="1"/>
    <x v="1"/>
    <x v="1"/>
    <x v="1"/>
    <x v="3"/>
    <x v="4"/>
    <x v="0"/>
    <x v="185"/>
    <x v="42"/>
    <x v="9"/>
    <x v="9"/>
    <x v="1"/>
  </r>
  <r>
    <x v="196"/>
    <x v="128"/>
    <x v="9"/>
    <x v="9"/>
    <x v="1"/>
    <x v="1"/>
    <x v="1"/>
    <x v="4"/>
    <x v="1"/>
    <x v="3"/>
    <x v="4"/>
    <x v="2"/>
    <x v="170"/>
    <x v="20"/>
    <x v="9"/>
    <x v="9"/>
    <x v="1"/>
  </r>
  <r>
    <x v="197"/>
    <x v="129"/>
    <x v="5"/>
    <x v="5"/>
    <x v="0"/>
    <x v="0"/>
    <x v="0"/>
    <x v="4"/>
    <x v="0"/>
    <x v="3"/>
    <x v="0"/>
    <x v="1"/>
    <x v="186"/>
    <x v="14"/>
    <x v="9"/>
    <x v="9"/>
    <x v="1"/>
  </r>
  <r>
    <x v="198"/>
    <x v="130"/>
    <x v="44"/>
    <x v="44"/>
    <x v="4"/>
    <x v="4"/>
    <x v="0"/>
    <x v="4"/>
    <x v="3"/>
    <x v="2"/>
    <x v="0"/>
    <x v="0"/>
    <x v="187"/>
    <x v="11"/>
    <x v="9"/>
    <x v="9"/>
    <x v="1"/>
  </r>
  <r>
    <x v="199"/>
    <x v="130"/>
    <x v="14"/>
    <x v="14"/>
    <x v="6"/>
    <x v="6"/>
    <x v="2"/>
    <x v="0"/>
    <x v="5"/>
    <x v="3"/>
    <x v="3"/>
    <x v="2"/>
    <x v="188"/>
    <x v="23"/>
    <x v="9"/>
    <x v="9"/>
    <x v="1"/>
  </r>
  <r>
    <x v="200"/>
    <x v="130"/>
    <x v="46"/>
    <x v="46"/>
    <x v="5"/>
    <x v="5"/>
    <x v="0"/>
    <x v="2"/>
    <x v="4"/>
    <x v="3"/>
    <x v="0"/>
    <x v="1"/>
    <x v="189"/>
    <x v="10"/>
    <x v="9"/>
    <x v="9"/>
    <x v="1"/>
  </r>
  <r>
    <x v="201"/>
    <x v="131"/>
    <x v="8"/>
    <x v="8"/>
    <x v="5"/>
    <x v="5"/>
    <x v="0"/>
    <x v="4"/>
    <x v="4"/>
    <x v="3"/>
    <x v="3"/>
    <x v="1"/>
    <x v="190"/>
    <x v="13"/>
    <x v="9"/>
    <x v="9"/>
    <x v="1"/>
  </r>
  <r>
    <x v="202"/>
    <x v="131"/>
    <x v="23"/>
    <x v="23"/>
    <x v="8"/>
    <x v="8"/>
    <x v="0"/>
    <x v="2"/>
    <x v="7"/>
    <x v="3"/>
    <x v="1"/>
    <x v="0"/>
    <x v="191"/>
    <x v="28"/>
    <x v="9"/>
    <x v="9"/>
    <x v="1"/>
  </r>
  <r>
    <x v="203"/>
    <x v="131"/>
    <x v="4"/>
    <x v="4"/>
    <x v="8"/>
    <x v="8"/>
    <x v="0"/>
    <x v="0"/>
    <x v="7"/>
    <x v="3"/>
    <x v="1"/>
    <x v="1"/>
    <x v="192"/>
    <x v="25"/>
    <x v="9"/>
    <x v="9"/>
    <x v="1"/>
  </r>
  <r>
    <x v="204"/>
    <x v="132"/>
    <x v="48"/>
    <x v="48"/>
    <x v="1"/>
    <x v="1"/>
    <x v="1"/>
    <x v="3"/>
    <x v="1"/>
    <x v="3"/>
    <x v="0"/>
    <x v="2"/>
    <x v="193"/>
    <x v="30"/>
    <x v="10"/>
    <x v="10"/>
    <x v="1"/>
  </r>
  <r>
    <x v="205"/>
    <x v="133"/>
    <x v="43"/>
    <x v="43"/>
    <x v="2"/>
    <x v="2"/>
    <x v="2"/>
    <x v="0"/>
    <x v="2"/>
    <x v="3"/>
    <x v="2"/>
    <x v="1"/>
    <x v="170"/>
    <x v="6"/>
    <x v="10"/>
    <x v="10"/>
    <x v="1"/>
  </r>
  <r>
    <x v="206"/>
    <x v="133"/>
    <x v="16"/>
    <x v="16"/>
    <x v="6"/>
    <x v="6"/>
    <x v="2"/>
    <x v="1"/>
    <x v="5"/>
    <x v="1"/>
    <x v="1"/>
    <x v="0"/>
    <x v="194"/>
    <x v="17"/>
    <x v="10"/>
    <x v="10"/>
    <x v="1"/>
  </r>
  <r>
    <x v="207"/>
    <x v="134"/>
    <x v="30"/>
    <x v="30"/>
    <x v="1"/>
    <x v="1"/>
    <x v="1"/>
    <x v="1"/>
    <x v="1"/>
    <x v="3"/>
    <x v="0"/>
    <x v="2"/>
    <x v="195"/>
    <x v="42"/>
    <x v="10"/>
    <x v="10"/>
    <x v="1"/>
  </r>
  <r>
    <x v="208"/>
    <x v="135"/>
    <x v="20"/>
    <x v="20"/>
    <x v="7"/>
    <x v="7"/>
    <x v="1"/>
    <x v="0"/>
    <x v="6"/>
    <x v="0"/>
    <x v="4"/>
    <x v="1"/>
    <x v="179"/>
    <x v="18"/>
    <x v="10"/>
    <x v="10"/>
    <x v="1"/>
  </r>
  <r>
    <x v="209"/>
    <x v="136"/>
    <x v="2"/>
    <x v="2"/>
    <x v="9"/>
    <x v="9"/>
    <x v="2"/>
    <x v="0"/>
    <x v="8"/>
    <x v="0"/>
    <x v="0"/>
    <x v="0"/>
    <x v="196"/>
    <x v="24"/>
    <x v="10"/>
    <x v="10"/>
    <x v="1"/>
  </r>
  <r>
    <x v="210"/>
    <x v="136"/>
    <x v="0"/>
    <x v="0"/>
    <x v="8"/>
    <x v="8"/>
    <x v="0"/>
    <x v="2"/>
    <x v="7"/>
    <x v="2"/>
    <x v="0"/>
    <x v="0"/>
    <x v="197"/>
    <x v="28"/>
    <x v="10"/>
    <x v="10"/>
    <x v="1"/>
  </r>
  <r>
    <x v="211"/>
    <x v="137"/>
    <x v="45"/>
    <x v="45"/>
    <x v="2"/>
    <x v="2"/>
    <x v="2"/>
    <x v="2"/>
    <x v="2"/>
    <x v="0"/>
    <x v="1"/>
    <x v="1"/>
    <x v="198"/>
    <x v="22"/>
    <x v="10"/>
    <x v="10"/>
    <x v="1"/>
  </r>
  <r>
    <x v="212"/>
    <x v="138"/>
    <x v="23"/>
    <x v="23"/>
    <x v="5"/>
    <x v="5"/>
    <x v="0"/>
    <x v="1"/>
    <x v="4"/>
    <x v="2"/>
    <x v="1"/>
    <x v="1"/>
    <x v="54"/>
    <x v="12"/>
    <x v="10"/>
    <x v="10"/>
    <x v="1"/>
  </r>
  <r>
    <x v="213"/>
    <x v="138"/>
    <x v="4"/>
    <x v="4"/>
    <x v="2"/>
    <x v="2"/>
    <x v="2"/>
    <x v="0"/>
    <x v="2"/>
    <x v="2"/>
    <x v="0"/>
    <x v="2"/>
    <x v="174"/>
    <x v="6"/>
    <x v="10"/>
    <x v="10"/>
    <x v="1"/>
  </r>
  <r>
    <x v="214"/>
    <x v="139"/>
    <x v="17"/>
    <x v="17"/>
    <x v="4"/>
    <x v="4"/>
    <x v="0"/>
    <x v="0"/>
    <x v="3"/>
    <x v="0"/>
    <x v="4"/>
    <x v="2"/>
    <x v="199"/>
    <x v="4"/>
    <x v="10"/>
    <x v="10"/>
    <x v="1"/>
  </r>
  <r>
    <x v="215"/>
    <x v="139"/>
    <x v="37"/>
    <x v="37"/>
    <x v="9"/>
    <x v="9"/>
    <x v="2"/>
    <x v="0"/>
    <x v="8"/>
    <x v="0"/>
    <x v="3"/>
    <x v="1"/>
    <x v="31"/>
    <x v="24"/>
    <x v="10"/>
    <x v="10"/>
    <x v="1"/>
  </r>
  <r>
    <x v="216"/>
    <x v="140"/>
    <x v="6"/>
    <x v="6"/>
    <x v="6"/>
    <x v="6"/>
    <x v="2"/>
    <x v="1"/>
    <x v="5"/>
    <x v="0"/>
    <x v="3"/>
    <x v="2"/>
    <x v="200"/>
    <x v="17"/>
    <x v="10"/>
    <x v="10"/>
    <x v="1"/>
  </r>
  <r>
    <x v="217"/>
    <x v="140"/>
    <x v="30"/>
    <x v="30"/>
    <x v="5"/>
    <x v="5"/>
    <x v="0"/>
    <x v="3"/>
    <x v="4"/>
    <x v="2"/>
    <x v="3"/>
    <x v="0"/>
    <x v="201"/>
    <x v="38"/>
    <x v="10"/>
    <x v="10"/>
    <x v="1"/>
  </r>
  <r>
    <x v="218"/>
    <x v="141"/>
    <x v="43"/>
    <x v="43"/>
    <x v="5"/>
    <x v="5"/>
    <x v="0"/>
    <x v="3"/>
    <x v="4"/>
    <x v="0"/>
    <x v="2"/>
    <x v="1"/>
    <x v="145"/>
    <x v="38"/>
    <x v="10"/>
    <x v="10"/>
    <x v="1"/>
  </r>
  <r>
    <x v="219"/>
    <x v="141"/>
    <x v="48"/>
    <x v="48"/>
    <x v="2"/>
    <x v="2"/>
    <x v="2"/>
    <x v="4"/>
    <x v="2"/>
    <x v="2"/>
    <x v="2"/>
    <x v="1"/>
    <x v="30"/>
    <x v="9"/>
    <x v="10"/>
    <x v="10"/>
    <x v="1"/>
  </r>
  <r>
    <x v="220"/>
    <x v="141"/>
    <x v="39"/>
    <x v="39"/>
    <x v="8"/>
    <x v="8"/>
    <x v="0"/>
    <x v="1"/>
    <x v="7"/>
    <x v="2"/>
    <x v="3"/>
    <x v="1"/>
    <x v="202"/>
    <x v="19"/>
    <x v="10"/>
    <x v="10"/>
    <x v="1"/>
  </r>
  <r>
    <x v="221"/>
    <x v="142"/>
    <x v="26"/>
    <x v="26"/>
    <x v="9"/>
    <x v="9"/>
    <x v="2"/>
    <x v="2"/>
    <x v="8"/>
    <x v="0"/>
    <x v="0"/>
    <x v="1"/>
    <x v="203"/>
    <x v="35"/>
    <x v="10"/>
    <x v="10"/>
    <x v="1"/>
  </r>
  <r>
    <x v="222"/>
    <x v="143"/>
    <x v="45"/>
    <x v="45"/>
    <x v="1"/>
    <x v="1"/>
    <x v="1"/>
    <x v="4"/>
    <x v="1"/>
    <x v="0"/>
    <x v="3"/>
    <x v="2"/>
    <x v="204"/>
    <x v="20"/>
    <x v="10"/>
    <x v="10"/>
    <x v="1"/>
  </r>
  <r>
    <x v="223"/>
    <x v="143"/>
    <x v="16"/>
    <x v="16"/>
    <x v="6"/>
    <x v="6"/>
    <x v="2"/>
    <x v="2"/>
    <x v="5"/>
    <x v="2"/>
    <x v="1"/>
    <x v="0"/>
    <x v="205"/>
    <x v="31"/>
    <x v="10"/>
    <x v="10"/>
    <x v="1"/>
  </r>
  <r>
    <x v="224"/>
    <x v="144"/>
    <x v="6"/>
    <x v="6"/>
    <x v="2"/>
    <x v="2"/>
    <x v="2"/>
    <x v="2"/>
    <x v="2"/>
    <x v="0"/>
    <x v="0"/>
    <x v="0"/>
    <x v="32"/>
    <x v="22"/>
    <x v="11"/>
    <x v="11"/>
    <x v="1"/>
  </r>
  <r>
    <x v="225"/>
    <x v="145"/>
    <x v="40"/>
    <x v="40"/>
    <x v="5"/>
    <x v="5"/>
    <x v="0"/>
    <x v="1"/>
    <x v="4"/>
    <x v="3"/>
    <x v="4"/>
    <x v="1"/>
    <x v="65"/>
    <x v="12"/>
    <x v="11"/>
    <x v="11"/>
    <x v="1"/>
  </r>
  <r>
    <x v="226"/>
    <x v="146"/>
    <x v="11"/>
    <x v="11"/>
    <x v="1"/>
    <x v="1"/>
    <x v="1"/>
    <x v="1"/>
    <x v="1"/>
    <x v="0"/>
    <x v="3"/>
    <x v="1"/>
    <x v="206"/>
    <x v="42"/>
    <x v="11"/>
    <x v="11"/>
    <x v="1"/>
  </r>
  <r>
    <x v="227"/>
    <x v="147"/>
    <x v="0"/>
    <x v="0"/>
    <x v="8"/>
    <x v="8"/>
    <x v="0"/>
    <x v="2"/>
    <x v="7"/>
    <x v="1"/>
    <x v="3"/>
    <x v="1"/>
    <x v="4"/>
    <x v="28"/>
    <x v="11"/>
    <x v="11"/>
    <x v="1"/>
  </r>
  <r>
    <x v="228"/>
    <x v="147"/>
    <x v="22"/>
    <x v="22"/>
    <x v="0"/>
    <x v="0"/>
    <x v="0"/>
    <x v="1"/>
    <x v="0"/>
    <x v="0"/>
    <x v="4"/>
    <x v="2"/>
    <x v="207"/>
    <x v="16"/>
    <x v="11"/>
    <x v="11"/>
    <x v="1"/>
  </r>
  <r>
    <x v="229"/>
    <x v="148"/>
    <x v="40"/>
    <x v="40"/>
    <x v="2"/>
    <x v="2"/>
    <x v="2"/>
    <x v="2"/>
    <x v="2"/>
    <x v="2"/>
    <x v="0"/>
    <x v="1"/>
    <x v="208"/>
    <x v="22"/>
    <x v="11"/>
    <x v="11"/>
    <x v="1"/>
  </r>
  <r>
    <x v="230"/>
    <x v="148"/>
    <x v="28"/>
    <x v="28"/>
    <x v="4"/>
    <x v="4"/>
    <x v="0"/>
    <x v="1"/>
    <x v="3"/>
    <x v="2"/>
    <x v="4"/>
    <x v="1"/>
    <x v="64"/>
    <x v="29"/>
    <x v="11"/>
    <x v="11"/>
    <x v="1"/>
  </r>
  <r>
    <x v="231"/>
    <x v="148"/>
    <x v="6"/>
    <x v="6"/>
    <x v="2"/>
    <x v="2"/>
    <x v="2"/>
    <x v="4"/>
    <x v="2"/>
    <x v="0"/>
    <x v="0"/>
    <x v="2"/>
    <x v="209"/>
    <x v="9"/>
    <x v="11"/>
    <x v="11"/>
    <x v="1"/>
  </r>
  <r>
    <x v="232"/>
    <x v="149"/>
    <x v="28"/>
    <x v="28"/>
    <x v="0"/>
    <x v="0"/>
    <x v="0"/>
    <x v="3"/>
    <x v="0"/>
    <x v="0"/>
    <x v="2"/>
    <x v="2"/>
    <x v="210"/>
    <x v="39"/>
    <x v="11"/>
    <x v="11"/>
    <x v="1"/>
  </r>
  <r>
    <x v="233"/>
    <x v="150"/>
    <x v="37"/>
    <x v="37"/>
    <x v="1"/>
    <x v="1"/>
    <x v="1"/>
    <x v="2"/>
    <x v="1"/>
    <x v="1"/>
    <x v="3"/>
    <x v="0"/>
    <x v="211"/>
    <x v="3"/>
    <x v="11"/>
    <x v="11"/>
    <x v="1"/>
  </r>
  <r>
    <x v="234"/>
    <x v="151"/>
    <x v="25"/>
    <x v="25"/>
    <x v="2"/>
    <x v="2"/>
    <x v="2"/>
    <x v="2"/>
    <x v="2"/>
    <x v="0"/>
    <x v="3"/>
    <x v="1"/>
    <x v="212"/>
    <x v="22"/>
    <x v="11"/>
    <x v="11"/>
    <x v="1"/>
  </r>
  <r>
    <x v="235"/>
    <x v="151"/>
    <x v="30"/>
    <x v="30"/>
    <x v="4"/>
    <x v="4"/>
    <x v="0"/>
    <x v="0"/>
    <x v="3"/>
    <x v="3"/>
    <x v="2"/>
    <x v="1"/>
    <x v="213"/>
    <x v="4"/>
    <x v="11"/>
    <x v="11"/>
    <x v="1"/>
  </r>
  <r>
    <x v="236"/>
    <x v="151"/>
    <x v="5"/>
    <x v="5"/>
    <x v="4"/>
    <x v="4"/>
    <x v="0"/>
    <x v="0"/>
    <x v="3"/>
    <x v="2"/>
    <x v="2"/>
    <x v="0"/>
    <x v="214"/>
    <x v="4"/>
    <x v="11"/>
    <x v="11"/>
    <x v="1"/>
  </r>
  <r>
    <x v="237"/>
    <x v="152"/>
    <x v="0"/>
    <x v="0"/>
    <x v="6"/>
    <x v="6"/>
    <x v="2"/>
    <x v="0"/>
    <x v="5"/>
    <x v="1"/>
    <x v="3"/>
    <x v="1"/>
    <x v="215"/>
    <x v="23"/>
    <x v="11"/>
    <x v="11"/>
    <x v="1"/>
  </r>
  <r>
    <x v="238"/>
    <x v="153"/>
    <x v="49"/>
    <x v="49"/>
    <x v="2"/>
    <x v="2"/>
    <x v="2"/>
    <x v="4"/>
    <x v="2"/>
    <x v="2"/>
    <x v="3"/>
    <x v="2"/>
    <x v="144"/>
    <x v="9"/>
    <x v="11"/>
    <x v="11"/>
    <x v="1"/>
  </r>
  <r>
    <x v="239"/>
    <x v="154"/>
    <x v="19"/>
    <x v="19"/>
    <x v="7"/>
    <x v="7"/>
    <x v="1"/>
    <x v="4"/>
    <x v="6"/>
    <x v="1"/>
    <x v="0"/>
    <x v="0"/>
    <x v="216"/>
    <x v="40"/>
    <x v="11"/>
    <x v="11"/>
    <x v="1"/>
  </r>
  <r>
    <x v="240"/>
    <x v="155"/>
    <x v="36"/>
    <x v="36"/>
    <x v="8"/>
    <x v="8"/>
    <x v="0"/>
    <x v="1"/>
    <x v="7"/>
    <x v="2"/>
    <x v="1"/>
    <x v="0"/>
    <x v="217"/>
    <x v="19"/>
    <x v="11"/>
    <x v="11"/>
    <x v="1"/>
  </r>
  <r>
    <x v="241"/>
    <x v="156"/>
    <x v="16"/>
    <x v="16"/>
    <x v="2"/>
    <x v="2"/>
    <x v="2"/>
    <x v="0"/>
    <x v="2"/>
    <x v="2"/>
    <x v="0"/>
    <x v="2"/>
    <x v="218"/>
    <x v="6"/>
    <x v="11"/>
    <x v="11"/>
    <x v="1"/>
  </r>
  <r>
    <x v="242"/>
    <x v="156"/>
    <x v="8"/>
    <x v="8"/>
    <x v="8"/>
    <x v="8"/>
    <x v="0"/>
    <x v="2"/>
    <x v="7"/>
    <x v="3"/>
    <x v="3"/>
    <x v="1"/>
    <x v="164"/>
    <x v="28"/>
    <x v="11"/>
    <x v="11"/>
    <x v="1"/>
  </r>
  <r>
    <x v="243"/>
    <x v="157"/>
    <x v="19"/>
    <x v="19"/>
    <x v="5"/>
    <x v="5"/>
    <x v="0"/>
    <x v="2"/>
    <x v="4"/>
    <x v="2"/>
    <x v="2"/>
    <x v="2"/>
    <x v="111"/>
    <x v="10"/>
    <x v="12"/>
    <x v="0"/>
    <x v="1"/>
  </r>
  <r>
    <x v="244"/>
    <x v="158"/>
    <x v="23"/>
    <x v="23"/>
    <x v="4"/>
    <x v="4"/>
    <x v="0"/>
    <x v="0"/>
    <x v="3"/>
    <x v="0"/>
    <x v="0"/>
    <x v="2"/>
    <x v="115"/>
    <x v="4"/>
    <x v="12"/>
    <x v="0"/>
    <x v="1"/>
  </r>
  <r>
    <x v="245"/>
    <x v="159"/>
    <x v="16"/>
    <x v="16"/>
    <x v="7"/>
    <x v="7"/>
    <x v="1"/>
    <x v="0"/>
    <x v="6"/>
    <x v="1"/>
    <x v="2"/>
    <x v="0"/>
    <x v="219"/>
    <x v="18"/>
    <x v="12"/>
    <x v="0"/>
    <x v="1"/>
  </r>
  <r>
    <x v="246"/>
    <x v="160"/>
    <x v="7"/>
    <x v="7"/>
    <x v="8"/>
    <x v="8"/>
    <x v="0"/>
    <x v="3"/>
    <x v="7"/>
    <x v="3"/>
    <x v="4"/>
    <x v="0"/>
    <x v="220"/>
    <x v="27"/>
    <x v="12"/>
    <x v="0"/>
    <x v="1"/>
  </r>
  <r>
    <x v="247"/>
    <x v="161"/>
    <x v="46"/>
    <x v="46"/>
    <x v="5"/>
    <x v="5"/>
    <x v="0"/>
    <x v="0"/>
    <x v="4"/>
    <x v="2"/>
    <x v="2"/>
    <x v="0"/>
    <x v="67"/>
    <x v="7"/>
    <x v="12"/>
    <x v="0"/>
    <x v="1"/>
  </r>
  <r>
    <x v="248"/>
    <x v="161"/>
    <x v="40"/>
    <x v="40"/>
    <x v="8"/>
    <x v="8"/>
    <x v="0"/>
    <x v="2"/>
    <x v="7"/>
    <x v="3"/>
    <x v="4"/>
    <x v="0"/>
    <x v="221"/>
    <x v="28"/>
    <x v="12"/>
    <x v="0"/>
    <x v="1"/>
  </r>
  <r>
    <x v="249"/>
    <x v="161"/>
    <x v="26"/>
    <x v="26"/>
    <x v="8"/>
    <x v="8"/>
    <x v="0"/>
    <x v="0"/>
    <x v="7"/>
    <x v="3"/>
    <x v="2"/>
    <x v="1"/>
    <x v="222"/>
    <x v="25"/>
    <x v="12"/>
    <x v="0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5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0"/>
    <x v="0"/>
    <x v="1"/>
    <x v="0"/>
    <x v="1"/>
    <x v="1"/>
    <x v="0"/>
    <x v="0"/>
    <x v="0"/>
    <x v="0"/>
  </r>
  <r>
    <x v="2"/>
    <x v="2"/>
    <x v="2"/>
    <x v="2"/>
    <x v="1"/>
    <x v="1"/>
    <x v="1"/>
    <x v="0"/>
    <x v="1"/>
    <x v="2"/>
    <x v="1"/>
    <x v="2"/>
    <x v="2"/>
    <x v="1"/>
    <x v="0"/>
    <x v="0"/>
    <x v="0"/>
  </r>
  <r>
    <x v="3"/>
    <x v="3"/>
    <x v="3"/>
    <x v="3"/>
    <x v="1"/>
    <x v="1"/>
    <x v="1"/>
    <x v="0"/>
    <x v="1"/>
    <x v="0"/>
    <x v="2"/>
    <x v="1"/>
    <x v="3"/>
    <x v="1"/>
    <x v="0"/>
    <x v="0"/>
    <x v="0"/>
  </r>
  <r>
    <x v="4"/>
    <x v="3"/>
    <x v="4"/>
    <x v="4"/>
    <x v="2"/>
    <x v="2"/>
    <x v="2"/>
    <x v="1"/>
    <x v="2"/>
    <x v="1"/>
    <x v="2"/>
    <x v="1"/>
    <x v="4"/>
    <x v="2"/>
    <x v="0"/>
    <x v="0"/>
    <x v="0"/>
  </r>
  <r>
    <x v="5"/>
    <x v="4"/>
    <x v="5"/>
    <x v="5"/>
    <x v="1"/>
    <x v="1"/>
    <x v="1"/>
    <x v="2"/>
    <x v="1"/>
    <x v="0"/>
    <x v="3"/>
    <x v="2"/>
    <x v="5"/>
    <x v="3"/>
    <x v="0"/>
    <x v="0"/>
    <x v="0"/>
  </r>
  <r>
    <x v="6"/>
    <x v="4"/>
    <x v="5"/>
    <x v="5"/>
    <x v="3"/>
    <x v="3"/>
    <x v="0"/>
    <x v="1"/>
    <x v="2"/>
    <x v="1"/>
    <x v="0"/>
    <x v="2"/>
    <x v="6"/>
    <x v="2"/>
    <x v="0"/>
    <x v="0"/>
    <x v="0"/>
  </r>
  <r>
    <x v="7"/>
    <x v="4"/>
    <x v="6"/>
    <x v="6"/>
    <x v="1"/>
    <x v="1"/>
    <x v="1"/>
    <x v="0"/>
    <x v="1"/>
    <x v="3"/>
    <x v="1"/>
    <x v="0"/>
    <x v="7"/>
    <x v="1"/>
    <x v="0"/>
    <x v="0"/>
    <x v="0"/>
  </r>
  <r>
    <x v="8"/>
    <x v="5"/>
    <x v="7"/>
    <x v="7"/>
    <x v="4"/>
    <x v="4"/>
    <x v="0"/>
    <x v="0"/>
    <x v="3"/>
    <x v="2"/>
    <x v="4"/>
    <x v="2"/>
    <x v="8"/>
    <x v="4"/>
    <x v="0"/>
    <x v="0"/>
    <x v="0"/>
  </r>
  <r>
    <x v="9"/>
    <x v="6"/>
    <x v="8"/>
    <x v="8"/>
    <x v="1"/>
    <x v="1"/>
    <x v="1"/>
    <x v="0"/>
    <x v="1"/>
    <x v="0"/>
    <x v="3"/>
    <x v="1"/>
    <x v="9"/>
    <x v="1"/>
    <x v="0"/>
    <x v="0"/>
    <x v="0"/>
  </r>
  <r>
    <x v="10"/>
    <x v="6"/>
    <x v="9"/>
    <x v="9"/>
    <x v="2"/>
    <x v="2"/>
    <x v="2"/>
    <x v="3"/>
    <x v="2"/>
    <x v="1"/>
    <x v="3"/>
    <x v="2"/>
    <x v="10"/>
    <x v="5"/>
    <x v="0"/>
    <x v="0"/>
    <x v="0"/>
  </r>
  <r>
    <x v="11"/>
    <x v="6"/>
    <x v="3"/>
    <x v="3"/>
    <x v="2"/>
    <x v="2"/>
    <x v="2"/>
    <x v="1"/>
    <x v="2"/>
    <x v="3"/>
    <x v="2"/>
    <x v="0"/>
    <x v="11"/>
    <x v="2"/>
    <x v="0"/>
    <x v="0"/>
    <x v="0"/>
  </r>
  <r>
    <x v="12"/>
    <x v="6"/>
    <x v="10"/>
    <x v="10"/>
    <x v="2"/>
    <x v="2"/>
    <x v="2"/>
    <x v="0"/>
    <x v="2"/>
    <x v="0"/>
    <x v="2"/>
    <x v="1"/>
    <x v="12"/>
    <x v="6"/>
    <x v="0"/>
    <x v="0"/>
    <x v="0"/>
  </r>
  <r>
    <x v="13"/>
    <x v="7"/>
    <x v="11"/>
    <x v="11"/>
    <x v="1"/>
    <x v="1"/>
    <x v="1"/>
    <x v="0"/>
    <x v="1"/>
    <x v="1"/>
    <x v="2"/>
    <x v="2"/>
    <x v="13"/>
    <x v="1"/>
    <x v="0"/>
    <x v="0"/>
    <x v="0"/>
  </r>
  <r>
    <x v="14"/>
    <x v="7"/>
    <x v="12"/>
    <x v="12"/>
    <x v="5"/>
    <x v="5"/>
    <x v="0"/>
    <x v="0"/>
    <x v="4"/>
    <x v="1"/>
    <x v="3"/>
    <x v="0"/>
    <x v="14"/>
    <x v="7"/>
    <x v="0"/>
    <x v="0"/>
    <x v="0"/>
  </r>
  <r>
    <x v="15"/>
    <x v="7"/>
    <x v="13"/>
    <x v="13"/>
    <x v="4"/>
    <x v="4"/>
    <x v="0"/>
    <x v="3"/>
    <x v="3"/>
    <x v="3"/>
    <x v="2"/>
    <x v="2"/>
    <x v="15"/>
    <x v="8"/>
    <x v="0"/>
    <x v="0"/>
    <x v="0"/>
  </r>
  <r>
    <x v="16"/>
    <x v="8"/>
    <x v="14"/>
    <x v="14"/>
    <x v="2"/>
    <x v="2"/>
    <x v="2"/>
    <x v="4"/>
    <x v="2"/>
    <x v="3"/>
    <x v="2"/>
    <x v="1"/>
    <x v="16"/>
    <x v="9"/>
    <x v="0"/>
    <x v="0"/>
    <x v="0"/>
  </r>
  <r>
    <x v="17"/>
    <x v="8"/>
    <x v="15"/>
    <x v="15"/>
    <x v="5"/>
    <x v="5"/>
    <x v="0"/>
    <x v="2"/>
    <x v="4"/>
    <x v="0"/>
    <x v="2"/>
    <x v="0"/>
    <x v="17"/>
    <x v="10"/>
    <x v="0"/>
    <x v="0"/>
    <x v="0"/>
  </r>
  <r>
    <x v="18"/>
    <x v="8"/>
    <x v="14"/>
    <x v="14"/>
    <x v="4"/>
    <x v="4"/>
    <x v="0"/>
    <x v="4"/>
    <x v="3"/>
    <x v="1"/>
    <x v="3"/>
    <x v="2"/>
    <x v="18"/>
    <x v="11"/>
    <x v="0"/>
    <x v="0"/>
    <x v="0"/>
  </r>
  <r>
    <x v="19"/>
    <x v="8"/>
    <x v="16"/>
    <x v="16"/>
    <x v="0"/>
    <x v="0"/>
    <x v="0"/>
    <x v="0"/>
    <x v="0"/>
    <x v="1"/>
    <x v="2"/>
    <x v="1"/>
    <x v="19"/>
    <x v="0"/>
    <x v="0"/>
    <x v="0"/>
    <x v="0"/>
  </r>
  <r>
    <x v="20"/>
    <x v="9"/>
    <x v="17"/>
    <x v="17"/>
    <x v="5"/>
    <x v="5"/>
    <x v="0"/>
    <x v="1"/>
    <x v="4"/>
    <x v="0"/>
    <x v="3"/>
    <x v="0"/>
    <x v="20"/>
    <x v="12"/>
    <x v="0"/>
    <x v="0"/>
    <x v="0"/>
  </r>
  <r>
    <x v="21"/>
    <x v="10"/>
    <x v="18"/>
    <x v="18"/>
    <x v="5"/>
    <x v="5"/>
    <x v="0"/>
    <x v="4"/>
    <x v="4"/>
    <x v="0"/>
    <x v="4"/>
    <x v="2"/>
    <x v="21"/>
    <x v="13"/>
    <x v="1"/>
    <x v="1"/>
    <x v="0"/>
  </r>
  <r>
    <x v="22"/>
    <x v="11"/>
    <x v="19"/>
    <x v="19"/>
    <x v="0"/>
    <x v="0"/>
    <x v="0"/>
    <x v="4"/>
    <x v="0"/>
    <x v="2"/>
    <x v="2"/>
    <x v="2"/>
    <x v="22"/>
    <x v="14"/>
    <x v="1"/>
    <x v="1"/>
    <x v="0"/>
  </r>
  <r>
    <x v="23"/>
    <x v="12"/>
    <x v="14"/>
    <x v="14"/>
    <x v="6"/>
    <x v="6"/>
    <x v="2"/>
    <x v="4"/>
    <x v="5"/>
    <x v="0"/>
    <x v="3"/>
    <x v="1"/>
    <x v="23"/>
    <x v="15"/>
    <x v="1"/>
    <x v="1"/>
    <x v="0"/>
  </r>
  <r>
    <x v="24"/>
    <x v="13"/>
    <x v="20"/>
    <x v="20"/>
    <x v="0"/>
    <x v="0"/>
    <x v="0"/>
    <x v="1"/>
    <x v="0"/>
    <x v="1"/>
    <x v="3"/>
    <x v="2"/>
    <x v="24"/>
    <x v="16"/>
    <x v="1"/>
    <x v="1"/>
    <x v="0"/>
  </r>
  <r>
    <x v="25"/>
    <x v="14"/>
    <x v="9"/>
    <x v="9"/>
    <x v="6"/>
    <x v="6"/>
    <x v="2"/>
    <x v="1"/>
    <x v="5"/>
    <x v="2"/>
    <x v="4"/>
    <x v="0"/>
    <x v="25"/>
    <x v="17"/>
    <x v="1"/>
    <x v="1"/>
    <x v="0"/>
  </r>
  <r>
    <x v="26"/>
    <x v="14"/>
    <x v="21"/>
    <x v="21"/>
    <x v="7"/>
    <x v="7"/>
    <x v="1"/>
    <x v="0"/>
    <x v="6"/>
    <x v="2"/>
    <x v="4"/>
    <x v="1"/>
    <x v="26"/>
    <x v="18"/>
    <x v="1"/>
    <x v="1"/>
    <x v="0"/>
  </r>
  <r>
    <x v="27"/>
    <x v="14"/>
    <x v="18"/>
    <x v="18"/>
    <x v="8"/>
    <x v="8"/>
    <x v="0"/>
    <x v="1"/>
    <x v="7"/>
    <x v="0"/>
    <x v="2"/>
    <x v="1"/>
    <x v="27"/>
    <x v="19"/>
    <x v="1"/>
    <x v="1"/>
    <x v="0"/>
  </r>
  <r>
    <x v="28"/>
    <x v="15"/>
    <x v="22"/>
    <x v="22"/>
    <x v="1"/>
    <x v="1"/>
    <x v="1"/>
    <x v="2"/>
    <x v="1"/>
    <x v="3"/>
    <x v="0"/>
    <x v="2"/>
    <x v="28"/>
    <x v="3"/>
    <x v="1"/>
    <x v="1"/>
    <x v="0"/>
  </r>
  <r>
    <x v="29"/>
    <x v="16"/>
    <x v="23"/>
    <x v="23"/>
    <x v="1"/>
    <x v="1"/>
    <x v="1"/>
    <x v="4"/>
    <x v="1"/>
    <x v="3"/>
    <x v="4"/>
    <x v="2"/>
    <x v="29"/>
    <x v="20"/>
    <x v="1"/>
    <x v="1"/>
    <x v="0"/>
  </r>
  <r>
    <x v="30"/>
    <x v="16"/>
    <x v="6"/>
    <x v="6"/>
    <x v="9"/>
    <x v="9"/>
    <x v="2"/>
    <x v="1"/>
    <x v="8"/>
    <x v="0"/>
    <x v="1"/>
    <x v="2"/>
    <x v="30"/>
    <x v="21"/>
    <x v="1"/>
    <x v="1"/>
    <x v="0"/>
  </r>
  <r>
    <x v="31"/>
    <x v="17"/>
    <x v="24"/>
    <x v="24"/>
    <x v="2"/>
    <x v="2"/>
    <x v="2"/>
    <x v="2"/>
    <x v="2"/>
    <x v="1"/>
    <x v="3"/>
    <x v="0"/>
    <x v="31"/>
    <x v="22"/>
    <x v="1"/>
    <x v="1"/>
    <x v="0"/>
  </r>
  <r>
    <x v="32"/>
    <x v="18"/>
    <x v="25"/>
    <x v="25"/>
    <x v="2"/>
    <x v="2"/>
    <x v="2"/>
    <x v="0"/>
    <x v="2"/>
    <x v="1"/>
    <x v="3"/>
    <x v="1"/>
    <x v="32"/>
    <x v="6"/>
    <x v="1"/>
    <x v="1"/>
    <x v="0"/>
  </r>
  <r>
    <x v="33"/>
    <x v="19"/>
    <x v="2"/>
    <x v="2"/>
    <x v="4"/>
    <x v="4"/>
    <x v="0"/>
    <x v="3"/>
    <x v="3"/>
    <x v="1"/>
    <x v="3"/>
    <x v="1"/>
    <x v="33"/>
    <x v="8"/>
    <x v="1"/>
    <x v="1"/>
    <x v="0"/>
  </r>
  <r>
    <x v="34"/>
    <x v="20"/>
    <x v="18"/>
    <x v="18"/>
    <x v="6"/>
    <x v="6"/>
    <x v="2"/>
    <x v="0"/>
    <x v="5"/>
    <x v="1"/>
    <x v="4"/>
    <x v="0"/>
    <x v="34"/>
    <x v="23"/>
    <x v="1"/>
    <x v="1"/>
    <x v="0"/>
  </r>
  <r>
    <x v="35"/>
    <x v="21"/>
    <x v="24"/>
    <x v="24"/>
    <x v="7"/>
    <x v="7"/>
    <x v="1"/>
    <x v="0"/>
    <x v="6"/>
    <x v="0"/>
    <x v="1"/>
    <x v="0"/>
    <x v="35"/>
    <x v="18"/>
    <x v="1"/>
    <x v="1"/>
    <x v="0"/>
  </r>
  <r>
    <x v="36"/>
    <x v="22"/>
    <x v="26"/>
    <x v="26"/>
    <x v="9"/>
    <x v="9"/>
    <x v="2"/>
    <x v="0"/>
    <x v="8"/>
    <x v="1"/>
    <x v="2"/>
    <x v="1"/>
    <x v="36"/>
    <x v="24"/>
    <x v="1"/>
    <x v="1"/>
    <x v="0"/>
  </r>
  <r>
    <x v="37"/>
    <x v="23"/>
    <x v="27"/>
    <x v="27"/>
    <x v="5"/>
    <x v="5"/>
    <x v="0"/>
    <x v="1"/>
    <x v="4"/>
    <x v="2"/>
    <x v="3"/>
    <x v="2"/>
    <x v="37"/>
    <x v="12"/>
    <x v="1"/>
    <x v="1"/>
    <x v="0"/>
  </r>
  <r>
    <x v="38"/>
    <x v="24"/>
    <x v="28"/>
    <x v="28"/>
    <x v="8"/>
    <x v="8"/>
    <x v="0"/>
    <x v="0"/>
    <x v="7"/>
    <x v="2"/>
    <x v="0"/>
    <x v="1"/>
    <x v="38"/>
    <x v="25"/>
    <x v="1"/>
    <x v="1"/>
    <x v="0"/>
  </r>
  <r>
    <x v="39"/>
    <x v="25"/>
    <x v="29"/>
    <x v="29"/>
    <x v="7"/>
    <x v="7"/>
    <x v="1"/>
    <x v="3"/>
    <x v="6"/>
    <x v="0"/>
    <x v="2"/>
    <x v="2"/>
    <x v="39"/>
    <x v="26"/>
    <x v="1"/>
    <x v="1"/>
    <x v="0"/>
  </r>
  <r>
    <x v="40"/>
    <x v="26"/>
    <x v="30"/>
    <x v="30"/>
    <x v="1"/>
    <x v="1"/>
    <x v="1"/>
    <x v="2"/>
    <x v="1"/>
    <x v="0"/>
    <x v="3"/>
    <x v="0"/>
    <x v="40"/>
    <x v="3"/>
    <x v="2"/>
    <x v="2"/>
    <x v="0"/>
  </r>
  <r>
    <x v="41"/>
    <x v="26"/>
    <x v="6"/>
    <x v="6"/>
    <x v="8"/>
    <x v="8"/>
    <x v="0"/>
    <x v="3"/>
    <x v="7"/>
    <x v="0"/>
    <x v="2"/>
    <x v="0"/>
    <x v="41"/>
    <x v="27"/>
    <x v="2"/>
    <x v="2"/>
    <x v="0"/>
  </r>
  <r>
    <x v="42"/>
    <x v="27"/>
    <x v="31"/>
    <x v="31"/>
    <x v="8"/>
    <x v="8"/>
    <x v="0"/>
    <x v="1"/>
    <x v="7"/>
    <x v="1"/>
    <x v="4"/>
    <x v="2"/>
    <x v="42"/>
    <x v="19"/>
    <x v="2"/>
    <x v="2"/>
    <x v="0"/>
  </r>
  <r>
    <x v="43"/>
    <x v="28"/>
    <x v="1"/>
    <x v="1"/>
    <x v="0"/>
    <x v="0"/>
    <x v="0"/>
    <x v="1"/>
    <x v="0"/>
    <x v="1"/>
    <x v="4"/>
    <x v="2"/>
    <x v="43"/>
    <x v="16"/>
    <x v="2"/>
    <x v="2"/>
    <x v="0"/>
  </r>
  <r>
    <x v="44"/>
    <x v="28"/>
    <x v="32"/>
    <x v="32"/>
    <x v="8"/>
    <x v="8"/>
    <x v="0"/>
    <x v="3"/>
    <x v="7"/>
    <x v="1"/>
    <x v="1"/>
    <x v="2"/>
    <x v="44"/>
    <x v="27"/>
    <x v="2"/>
    <x v="2"/>
    <x v="0"/>
  </r>
  <r>
    <x v="45"/>
    <x v="29"/>
    <x v="4"/>
    <x v="4"/>
    <x v="2"/>
    <x v="2"/>
    <x v="2"/>
    <x v="2"/>
    <x v="2"/>
    <x v="0"/>
    <x v="4"/>
    <x v="1"/>
    <x v="45"/>
    <x v="22"/>
    <x v="2"/>
    <x v="2"/>
    <x v="0"/>
  </r>
  <r>
    <x v="46"/>
    <x v="30"/>
    <x v="33"/>
    <x v="33"/>
    <x v="1"/>
    <x v="1"/>
    <x v="1"/>
    <x v="4"/>
    <x v="1"/>
    <x v="0"/>
    <x v="4"/>
    <x v="2"/>
    <x v="46"/>
    <x v="20"/>
    <x v="2"/>
    <x v="2"/>
    <x v="0"/>
  </r>
  <r>
    <x v="47"/>
    <x v="31"/>
    <x v="24"/>
    <x v="24"/>
    <x v="8"/>
    <x v="8"/>
    <x v="0"/>
    <x v="1"/>
    <x v="7"/>
    <x v="0"/>
    <x v="0"/>
    <x v="1"/>
    <x v="47"/>
    <x v="19"/>
    <x v="2"/>
    <x v="2"/>
    <x v="0"/>
  </r>
  <r>
    <x v="48"/>
    <x v="32"/>
    <x v="18"/>
    <x v="18"/>
    <x v="8"/>
    <x v="8"/>
    <x v="0"/>
    <x v="2"/>
    <x v="7"/>
    <x v="1"/>
    <x v="1"/>
    <x v="1"/>
    <x v="48"/>
    <x v="28"/>
    <x v="2"/>
    <x v="2"/>
    <x v="0"/>
  </r>
  <r>
    <x v="49"/>
    <x v="32"/>
    <x v="0"/>
    <x v="0"/>
    <x v="4"/>
    <x v="4"/>
    <x v="0"/>
    <x v="1"/>
    <x v="3"/>
    <x v="1"/>
    <x v="1"/>
    <x v="2"/>
    <x v="49"/>
    <x v="29"/>
    <x v="2"/>
    <x v="2"/>
    <x v="0"/>
  </r>
  <r>
    <x v="50"/>
    <x v="32"/>
    <x v="23"/>
    <x v="23"/>
    <x v="4"/>
    <x v="4"/>
    <x v="0"/>
    <x v="1"/>
    <x v="3"/>
    <x v="2"/>
    <x v="4"/>
    <x v="1"/>
    <x v="50"/>
    <x v="29"/>
    <x v="2"/>
    <x v="2"/>
    <x v="0"/>
  </r>
  <r>
    <x v="51"/>
    <x v="33"/>
    <x v="32"/>
    <x v="32"/>
    <x v="1"/>
    <x v="1"/>
    <x v="1"/>
    <x v="3"/>
    <x v="1"/>
    <x v="3"/>
    <x v="3"/>
    <x v="1"/>
    <x v="51"/>
    <x v="30"/>
    <x v="2"/>
    <x v="2"/>
    <x v="0"/>
  </r>
  <r>
    <x v="52"/>
    <x v="33"/>
    <x v="27"/>
    <x v="27"/>
    <x v="6"/>
    <x v="6"/>
    <x v="2"/>
    <x v="2"/>
    <x v="5"/>
    <x v="3"/>
    <x v="4"/>
    <x v="2"/>
    <x v="52"/>
    <x v="31"/>
    <x v="2"/>
    <x v="2"/>
    <x v="0"/>
  </r>
  <r>
    <x v="53"/>
    <x v="34"/>
    <x v="34"/>
    <x v="34"/>
    <x v="8"/>
    <x v="8"/>
    <x v="0"/>
    <x v="4"/>
    <x v="7"/>
    <x v="3"/>
    <x v="1"/>
    <x v="0"/>
    <x v="53"/>
    <x v="32"/>
    <x v="2"/>
    <x v="2"/>
    <x v="0"/>
  </r>
  <r>
    <x v="54"/>
    <x v="35"/>
    <x v="2"/>
    <x v="2"/>
    <x v="7"/>
    <x v="7"/>
    <x v="1"/>
    <x v="3"/>
    <x v="6"/>
    <x v="2"/>
    <x v="0"/>
    <x v="1"/>
    <x v="54"/>
    <x v="26"/>
    <x v="2"/>
    <x v="2"/>
    <x v="0"/>
  </r>
  <r>
    <x v="55"/>
    <x v="35"/>
    <x v="7"/>
    <x v="7"/>
    <x v="8"/>
    <x v="8"/>
    <x v="0"/>
    <x v="2"/>
    <x v="7"/>
    <x v="0"/>
    <x v="3"/>
    <x v="0"/>
    <x v="55"/>
    <x v="28"/>
    <x v="2"/>
    <x v="2"/>
    <x v="0"/>
  </r>
  <r>
    <x v="56"/>
    <x v="36"/>
    <x v="3"/>
    <x v="3"/>
    <x v="5"/>
    <x v="5"/>
    <x v="0"/>
    <x v="0"/>
    <x v="4"/>
    <x v="1"/>
    <x v="4"/>
    <x v="1"/>
    <x v="56"/>
    <x v="7"/>
    <x v="2"/>
    <x v="2"/>
    <x v="0"/>
  </r>
  <r>
    <x v="57"/>
    <x v="36"/>
    <x v="18"/>
    <x v="18"/>
    <x v="4"/>
    <x v="4"/>
    <x v="0"/>
    <x v="4"/>
    <x v="3"/>
    <x v="1"/>
    <x v="4"/>
    <x v="1"/>
    <x v="57"/>
    <x v="11"/>
    <x v="2"/>
    <x v="2"/>
    <x v="0"/>
  </r>
  <r>
    <x v="58"/>
    <x v="37"/>
    <x v="22"/>
    <x v="22"/>
    <x v="2"/>
    <x v="2"/>
    <x v="2"/>
    <x v="3"/>
    <x v="2"/>
    <x v="2"/>
    <x v="4"/>
    <x v="0"/>
    <x v="58"/>
    <x v="5"/>
    <x v="2"/>
    <x v="2"/>
    <x v="0"/>
  </r>
  <r>
    <x v="59"/>
    <x v="38"/>
    <x v="25"/>
    <x v="25"/>
    <x v="8"/>
    <x v="8"/>
    <x v="0"/>
    <x v="2"/>
    <x v="7"/>
    <x v="2"/>
    <x v="0"/>
    <x v="1"/>
    <x v="59"/>
    <x v="28"/>
    <x v="3"/>
    <x v="3"/>
    <x v="0"/>
  </r>
  <r>
    <x v="60"/>
    <x v="39"/>
    <x v="6"/>
    <x v="6"/>
    <x v="8"/>
    <x v="8"/>
    <x v="0"/>
    <x v="3"/>
    <x v="7"/>
    <x v="2"/>
    <x v="3"/>
    <x v="2"/>
    <x v="60"/>
    <x v="27"/>
    <x v="3"/>
    <x v="3"/>
    <x v="0"/>
  </r>
  <r>
    <x v="61"/>
    <x v="40"/>
    <x v="9"/>
    <x v="9"/>
    <x v="8"/>
    <x v="8"/>
    <x v="0"/>
    <x v="3"/>
    <x v="7"/>
    <x v="0"/>
    <x v="1"/>
    <x v="2"/>
    <x v="61"/>
    <x v="27"/>
    <x v="3"/>
    <x v="3"/>
    <x v="0"/>
  </r>
  <r>
    <x v="62"/>
    <x v="40"/>
    <x v="35"/>
    <x v="35"/>
    <x v="7"/>
    <x v="7"/>
    <x v="1"/>
    <x v="1"/>
    <x v="6"/>
    <x v="3"/>
    <x v="0"/>
    <x v="0"/>
    <x v="62"/>
    <x v="33"/>
    <x v="3"/>
    <x v="3"/>
    <x v="0"/>
  </r>
  <r>
    <x v="63"/>
    <x v="41"/>
    <x v="36"/>
    <x v="36"/>
    <x v="2"/>
    <x v="2"/>
    <x v="2"/>
    <x v="3"/>
    <x v="2"/>
    <x v="2"/>
    <x v="2"/>
    <x v="0"/>
    <x v="63"/>
    <x v="5"/>
    <x v="3"/>
    <x v="3"/>
    <x v="0"/>
  </r>
  <r>
    <x v="64"/>
    <x v="41"/>
    <x v="4"/>
    <x v="4"/>
    <x v="5"/>
    <x v="5"/>
    <x v="0"/>
    <x v="2"/>
    <x v="4"/>
    <x v="2"/>
    <x v="4"/>
    <x v="1"/>
    <x v="64"/>
    <x v="10"/>
    <x v="3"/>
    <x v="3"/>
    <x v="0"/>
  </r>
  <r>
    <x v="65"/>
    <x v="41"/>
    <x v="17"/>
    <x v="17"/>
    <x v="8"/>
    <x v="8"/>
    <x v="0"/>
    <x v="1"/>
    <x v="7"/>
    <x v="3"/>
    <x v="2"/>
    <x v="1"/>
    <x v="65"/>
    <x v="19"/>
    <x v="3"/>
    <x v="3"/>
    <x v="0"/>
  </r>
  <r>
    <x v="66"/>
    <x v="42"/>
    <x v="34"/>
    <x v="34"/>
    <x v="1"/>
    <x v="1"/>
    <x v="1"/>
    <x v="4"/>
    <x v="1"/>
    <x v="0"/>
    <x v="1"/>
    <x v="2"/>
    <x v="66"/>
    <x v="20"/>
    <x v="3"/>
    <x v="3"/>
    <x v="0"/>
  </r>
  <r>
    <x v="67"/>
    <x v="43"/>
    <x v="1"/>
    <x v="1"/>
    <x v="3"/>
    <x v="3"/>
    <x v="0"/>
    <x v="3"/>
    <x v="2"/>
    <x v="0"/>
    <x v="0"/>
    <x v="2"/>
    <x v="67"/>
    <x v="5"/>
    <x v="3"/>
    <x v="3"/>
    <x v="0"/>
  </r>
  <r>
    <x v="68"/>
    <x v="43"/>
    <x v="37"/>
    <x v="37"/>
    <x v="6"/>
    <x v="6"/>
    <x v="2"/>
    <x v="3"/>
    <x v="5"/>
    <x v="1"/>
    <x v="2"/>
    <x v="1"/>
    <x v="68"/>
    <x v="34"/>
    <x v="3"/>
    <x v="3"/>
    <x v="0"/>
  </r>
  <r>
    <x v="69"/>
    <x v="44"/>
    <x v="37"/>
    <x v="37"/>
    <x v="9"/>
    <x v="9"/>
    <x v="2"/>
    <x v="2"/>
    <x v="8"/>
    <x v="0"/>
    <x v="2"/>
    <x v="0"/>
    <x v="69"/>
    <x v="35"/>
    <x v="3"/>
    <x v="3"/>
    <x v="0"/>
  </r>
  <r>
    <x v="70"/>
    <x v="45"/>
    <x v="38"/>
    <x v="38"/>
    <x v="1"/>
    <x v="1"/>
    <x v="1"/>
    <x v="0"/>
    <x v="1"/>
    <x v="1"/>
    <x v="3"/>
    <x v="0"/>
    <x v="70"/>
    <x v="1"/>
    <x v="3"/>
    <x v="3"/>
    <x v="0"/>
  </r>
  <r>
    <x v="71"/>
    <x v="45"/>
    <x v="10"/>
    <x v="10"/>
    <x v="2"/>
    <x v="2"/>
    <x v="2"/>
    <x v="0"/>
    <x v="2"/>
    <x v="0"/>
    <x v="0"/>
    <x v="1"/>
    <x v="71"/>
    <x v="6"/>
    <x v="3"/>
    <x v="3"/>
    <x v="0"/>
  </r>
  <r>
    <x v="72"/>
    <x v="46"/>
    <x v="8"/>
    <x v="8"/>
    <x v="9"/>
    <x v="9"/>
    <x v="2"/>
    <x v="0"/>
    <x v="8"/>
    <x v="0"/>
    <x v="2"/>
    <x v="1"/>
    <x v="72"/>
    <x v="24"/>
    <x v="3"/>
    <x v="3"/>
    <x v="0"/>
  </r>
  <r>
    <x v="73"/>
    <x v="47"/>
    <x v="30"/>
    <x v="30"/>
    <x v="4"/>
    <x v="4"/>
    <x v="0"/>
    <x v="3"/>
    <x v="3"/>
    <x v="0"/>
    <x v="0"/>
    <x v="2"/>
    <x v="73"/>
    <x v="8"/>
    <x v="3"/>
    <x v="3"/>
    <x v="0"/>
  </r>
  <r>
    <x v="74"/>
    <x v="48"/>
    <x v="1"/>
    <x v="1"/>
    <x v="4"/>
    <x v="4"/>
    <x v="0"/>
    <x v="1"/>
    <x v="3"/>
    <x v="3"/>
    <x v="1"/>
    <x v="2"/>
    <x v="74"/>
    <x v="29"/>
    <x v="3"/>
    <x v="3"/>
    <x v="0"/>
  </r>
  <r>
    <x v="75"/>
    <x v="49"/>
    <x v="35"/>
    <x v="35"/>
    <x v="1"/>
    <x v="1"/>
    <x v="1"/>
    <x v="2"/>
    <x v="1"/>
    <x v="0"/>
    <x v="2"/>
    <x v="2"/>
    <x v="75"/>
    <x v="3"/>
    <x v="3"/>
    <x v="3"/>
    <x v="0"/>
  </r>
  <r>
    <x v="76"/>
    <x v="49"/>
    <x v="38"/>
    <x v="38"/>
    <x v="0"/>
    <x v="0"/>
    <x v="0"/>
    <x v="4"/>
    <x v="0"/>
    <x v="3"/>
    <x v="0"/>
    <x v="2"/>
    <x v="76"/>
    <x v="14"/>
    <x v="3"/>
    <x v="3"/>
    <x v="0"/>
  </r>
  <r>
    <x v="77"/>
    <x v="50"/>
    <x v="17"/>
    <x v="17"/>
    <x v="0"/>
    <x v="0"/>
    <x v="0"/>
    <x v="2"/>
    <x v="0"/>
    <x v="0"/>
    <x v="2"/>
    <x v="1"/>
    <x v="77"/>
    <x v="36"/>
    <x v="3"/>
    <x v="3"/>
    <x v="0"/>
  </r>
  <r>
    <x v="78"/>
    <x v="50"/>
    <x v="29"/>
    <x v="29"/>
    <x v="6"/>
    <x v="6"/>
    <x v="2"/>
    <x v="3"/>
    <x v="5"/>
    <x v="0"/>
    <x v="1"/>
    <x v="0"/>
    <x v="78"/>
    <x v="34"/>
    <x v="3"/>
    <x v="3"/>
    <x v="0"/>
  </r>
  <r>
    <x v="79"/>
    <x v="51"/>
    <x v="14"/>
    <x v="14"/>
    <x v="8"/>
    <x v="8"/>
    <x v="0"/>
    <x v="2"/>
    <x v="7"/>
    <x v="2"/>
    <x v="1"/>
    <x v="0"/>
    <x v="79"/>
    <x v="28"/>
    <x v="3"/>
    <x v="3"/>
    <x v="0"/>
  </r>
  <r>
    <x v="80"/>
    <x v="51"/>
    <x v="29"/>
    <x v="29"/>
    <x v="6"/>
    <x v="6"/>
    <x v="2"/>
    <x v="0"/>
    <x v="5"/>
    <x v="0"/>
    <x v="0"/>
    <x v="0"/>
    <x v="80"/>
    <x v="23"/>
    <x v="3"/>
    <x v="3"/>
    <x v="0"/>
  </r>
  <r>
    <x v="81"/>
    <x v="52"/>
    <x v="14"/>
    <x v="14"/>
    <x v="5"/>
    <x v="5"/>
    <x v="0"/>
    <x v="2"/>
    <x v="4"/>
    <x v="1"/>
    <x v="2"/>
    <x v="1"/>
    <x v="81"/>
    <x v="10"/>
    <x v="3"/>
    <x v="3"/>
    <x v="0"/>
  </r>
  <r>
    <x v="82"/>
    <x v="53"/>
    <x v="22"/>
    <x v="22"/>
    <x v="4"/>
    <x v="4"/>
    <x v="0"/>
    <x v="4"/>
    <x v="3"/>
    <x v="3"/>
    <x v="1"/>
    <x v="2"/>
    <x v="82"/>
    <x v="11"/>
    <x v="3"/>
    <x v="3"/>
    <x v="0"/>
  </r>
  <r>
    <x v="83"/>
    <x v="54"/>
    <x v="39"/>
    <x v="39"/>
    <x v="2"/>
    <x v="2"/>
    <x v="2"/>
    <x v="2"/>
    <x v="2"/>
    <x v="1"/>
    <x v="3"/>
    <x v="0"/>
    <x v="83"/>
    <x v="22"/>
    <x v="4"/>
    <x v="4"/>
    <x v="0"/>
  </r>
  <r>
    <x v="84"/>
    <x v="55"/>
    <x v="19"/>
    <x v="19"/>
    <x v="2"/>
    <x v="2"/>
    <x v="2"/>
    <x v="2"/>
    <x v="2"/>
    <x v="3"/>
    <x v="4"/>
    <x v="2"/>
    <x v="84"/>
    <x v="22"/>
    <x v="4"/>
    <x v="4"/>
    <x v="0"/>
  </r>
  <r>
    <x v="85"/>
    <x v="56"/>
    <x v="15"/>
    <x v="15"/>
    <x v="8"/>
    <x v="8"/>
    <x v="0"/>
    <x v="3"/>
    <x v="7"/>
    <x v="1"/>
    <x v="2"/>
    <x v="2"/>
    <x v="85"/>
    <x v="27"/>
    <x v="4"/>
    <x v="4"/>
    <x v="0"/>
  </r>
  <r>
    <x v="86"/>
    <x v="57"/>
    <x v="14"/>
    <x v="14"/>
    <x v="6"/>
    <x v="6"/>
    <x v="2"/>
    <x v="1"/>
    <x v="5"/>
    <x v="1"/>
    <x v="2"/>
    <x v="0"/>
    <x v="86"/>
    <x v="17"/>
    <x v="4"/>
    <x v="4"/>
    <x v="0"/>
  </r>
  <r>
    <x v="87"/>
    <x v="58"/>
    <x v="35"/>
    <x v="35"/>
    <x v="3"/>
    <x v="3"/>
    <x v="0"/>
    <x v="4"/>
    <x v="2"/>
    <x v="3"/>
    <x v="1"/>
    <x v="1"/>
    <x v="87"/>
    <x v="9"/>
    <x v="4"/>
    <x v="4"/>
    <x v="0"/>
  </r>
  <r>
    <x v="88"/>
    <x v="58"/>
    <x v="36"/>
    <x v="36"/>
    <x v="0"/>
    <x v="0"/>
    <x v="0"/>
    <x v="1"/>
    <x v="0"/>
    <x v="2"/>
    <x v="4"/>
    <x v="1"/>
    <x v="88"/>
    <x v="16"/>
    <x v="4"/>
    <x v="4"/>
    <x v="0"/>
  </r>
  <r>
    <x v="89"/>
    <x v="58"/>
    <x v="8"/>
    <x v="8"/>
    <x v="0"/>
    <x v="0"/>
    <x v="0"/>
    <x v="0"/>
    <x v="0"/>
    <x v="2"/>
    <x v="2"/>
    <x v="1"/>
    <x v="89"/>
    <x v="0"/>
    <x v="4"/>
    <x v="4"/>
    <x v="0"/>
  </r>
  <r>
    <x v="90"/>
    <x v="58"/>
    <x v="3"/>
    <x v="3"/>
    <x v="9"/>
    <x v="9"/>
    <x v="2"/>
    <x v="4"/>
    <x v="8"/>
    <x v="0"/>
    <x v="2"/>
    <x v="2"/>
    <x v="90"/>
    <x v="37"/>
    <x v="4"/>
    <x v="4"/>
    <x v="0"/>
  </r>
  <r>
    <x v="91"/>
    <x v="59"/>
    <x v="32"/>
    <x v="32"/>
    <x v="9"/>
    <x v="9"/>
    <x v="2"/>
    <x v="1"/>
    <x v="8"/>
    <x v="0"/>
    <x v="2"/>
    <x v="1"/>
    <x v="91"/>
    <x v="21"/>
    <x v="4"/>
    <x v="4"/>
    <x v="0"/>
  </r>
  <r>
    <x v="92"/>
    <x v="60"/>
    <x v="14"/>
    <x v="14"/>
    <x v="8"/>
    <x v="8"/>
    <x v="0"/>
    <x v="2"/>
    <x v="7"/>
    <x v="0"/>
    <x v="4"/>
    <x v="1"/>
    <x v="92"/>
    <x v="28"/>
    <x v="4"/>
    <x v="4"/>
    <x v="0"/>
  </r>
  <r>
    <x v="93"/>
    <x v="61"/>
    <x v="38"/>
    <x v="38"/>
    <x v="4"/>
    <x v="4"/>
    <x v="0"/>
    <x v="1"/>
    <x v="3"/>
    <x v="3"/>
    <x v="4"/>
    <x v="0"/>
    <x v="93"/>
    <x v="29"/>
    <x v="4"/>
    <x v="4"/>
    <x v="0"/>
  </r>
  <r>
    <x v="94"/>
    <x v="61"/>
    <x v="20"/>
    <x v="20"/>
    <x v="3"/>
    <x v="3"/>
    <x v="0"/>
    <x v="0"/>
    <x v="2"/>
    <x v="2"/>
    <x v="4"/>
    <x v="0"/>
    <x v="94"/>
    <x v="6"/>
    <x v="4"/>
    <x v="4"/>
    <x v="0"/>
  </r>
  <r>
    <x v="95"/>
    <x v="62"/>
    <x v="19"/>
    <x v="19"/>
    <x v="2"/>
    <x v="2"/>
    <x v="2"/>
    <x v="1"/>
    <x v="2"/>
    <x v="1"/>
    <x v="0"/>
    <x v="0"/>
    <x v="95"/>
    <x v="2"/>
    <x v="4"/>
    <x v="4"/>
    <x v="0"/>
  </r>
  <r>
    <x v="96"/>
    <x v="63"/>
    <x v="40"/>
    <x v="40"/>
    <x v="7"/>
    <x v="7"/>
    <x v="1"/>
    <x v="0"/>
    <x v="6"/>
    <x v="0"/>
    <x v="0"/>
    <x v="1"/>
    <x v="96"/>
    <x v="18"/>
    <x v="4"/>
    <x v="4"/>
    <x v="0"/>
  </r>
  <r>
    <x v="97"/>
    <x v="63"/>
    <x v="28"/>
    <x v="28"/>
    <x v="0"/>
    <x v="0"/>
    <x v="0"/>
    <x v="2"/>
    <x v="0"/>
    <x v="0"/>
    <x v="1"/>
    <x v="2"/>
    <x v="97"/>
    <x v="36"/>
    <x v="4"/>
    <x v="4"/>
    <x v="0"/>
  </r>
  <r>
    <x v="98"/>
    <x v="64"/>
    <x v="38"/>
    <x v="38"/>
    <x v="5"/>
    <x v="5"/>
    <x v="0"/>
    <x v="3"/>
    <x v="4"/>
    <x v="0"/>
    <x v="0"/>
    <x v="1"/>
    <x v="98"/>
    <x v="38"/>
    <x v="4"/>
    <x v="4"/>
    <x v="0"/>
  </r>
  <r>
    <x v="99"/>
    <x v="64"/>
    <x v="41"/>
    <x v="41"/>
    <x v="3"/>
    <x v="3"/>
    <x v="0"/>
    <x v="0"/>
    <x v="2"/>
    <x v="0"/>
    <x v="3"/>
    <x v="1"/>
    <x v="99"/>
    <x v="6"/>
    <x v="4"/>
    <x v="4"/>
    <x v="0"/>
  </r>
  <r>
    <x v="100"/>
    <x v="65"/>
    <x v="42"/>
    <x v="42"/>
    <x v="5"/>
    <x v="5"/>
    <x v="0"/>
    <x v="2"/>
    <x v="4"/>
    <x v="1"/>
    <x v="2"/>
    <x v="1"/>
    <x v="63"/>
    <x v="10"/>
    <x v="4"/>
    <x v="4"/>
    <x v="0"/>
  </r>
  <r>
    <x v="101"/>
    <x v="66"/>
    <x v="41"/>
    <x v="41"/>
    <x v="0"/>
    <x v="0"/>
    <x v="0"/>
    <x v="3"/>
    <x v="0"/>
    <x v="1"/>
    <x v="3"/>
    <x v="1"/>
    <x v="100"/>
    <x v="39"/>
    <x v="5"/>
    <x v="5"/>
    <x v="0"/>
  </r>
  <r>
    <x v="102"/>
    <x v="66"/>
    <x v="0"/>
    <x v="0"/>
    <x v="0"/>
    <x v="0"/>
    <x v="0"/>
    <x v="3"/>
    <x v="0"/>
    <x v="3"/>
    <x v="2"/>
    <x v="1"/>
    <x v="101"/>
    <x v="39"/>
    <x v="5"/>
    <x v="5"/>
    <x v="0"/>
  </r>
  <r>
    <x v="103"/>
    <x v="67"/>
    <x v="40"/>
    <x v="40"/>
    <x v="5"/>
    <x v="5"/>
    <x v="0"/>
    <x v="2"/>
    <x v="4"/>
    <x v="3"/>
    <x v="0"/>
    <x v="1"/>
    <x v="102"/>
    <x v="10"/>
    <x v="5"/>
    <x v="5"/>
    <x v="0"/>
  </r>
  <r>
    <x v="104"/>
    <x v="68"/>
    <x v="26"/>
    <x v="26"/>
    <x v="1"/>
    <x v="1"/>
    <x v="1"/>
    <x v="0"/>
    <x v="1"/>
    <x v="1"/>
    <x v="0"/>
    <x v="1"/>
    <x v="103"/>
    <x v="1"/>
    <x v="5"/>
    <x v="5"/>
    <x v="0"/>
  </r>
  <r>
    <x v="105"/>
    <x v="69"/>
    <x v="25"/>
    <x v="25"/>
    <x v="1"/>
    <x v="1"/>
    <x v="1"/>
    <x v="0"/>
    <x v="1"/>
    <x v="2"/>
    <x v="4"/>
    <x v="2"/>
    <x v="104"/>
    <x v="1"/>
    <x v="5"/>
    <x v="5"/>
    <x v="0"/>
  </r>
  <r>
    <x v="106"/>
    <x v="69"/>
    <x v="27"/>
    <x v="27"/>
    <x v="7"/>
    <x v="7"/>
    <x v="1"/>
    <x v="4"/>
    <x v="6"/>
    <x v="0"/>
    <x v="2"/>
    <x v="0"/>
    <x v="105"/>
    <x v="40"/>
    <x v="5"/>
    <x v="5"/>
    <x v="0"/>
  </r>
  <r>
    <x v="107"/>
    <x v="70"/>
    <x v="6"/>
    <x v="6"/>
    <x v="7"/>
    <x v="7"/>
    <x v="1"/>
    <x v="3"/>
    <x v="6"/>
    <x v="0"/>
    <x v="3"/>
    <x v="0"/>
    <x v="106"/>
    <x v="26"/>
    <x v="5"/>
    <x v="5"/>
    <x v="0"/>
  </r>
  <r>
    <x v="108"/>
    <x v="71"/>
    <x v="5"/>
    <x v="5"/>
    <x v="6"/>
    <x v="6"/>
    <x v="2"/>
    <x v="0"/>
    <x v="5"/>
    <x v="1"/>
    <x v="0"/>
    <x v="1"/>
    <x v="107"/>
    <x v="23"/>
    <x v="5"/>
    <x v="5"/>
    <x v="0"/>
  </r>
  <r>
    <x v="109"/>
    <x v="72"/>
    <x v="3"/>
    <x v="3"/>
    <x v="8"/>
    <x v="8"/>
    <x v="0"/>
    <x v="2"/>
    <x v="7"/>
    <x v="1"/>
    <x v="1"/>
    <x v="1"/>
    <x v="108"/>
    <x v="28"/>
    <x v="5"/>
    <x v="5"/>
    <x v="0"/>
  </r>
  <r>
    <x v="110"/>
    <x v="73"/>
    <x v="43"/>
    <x v="43"/>
    <x v="3"/>
    <x v="3"/>
    <x v="0"/>
    <x v="4"/>
    <x v="2"/>
    <x v="0"/>
    <x v="2"/>
    <x v="0"/>
    <x v="67"/>
    <x v="9"/>
    <x v="5"/>
    <x v="5"/>
    <x v="0"/>
  </r>
  <r>
    <x v="111"/>
    <x v="74"/>
    <x v="8"/>
    <x v="8"/>
    <x v="0"/>
    <x v="0"/>
    <x v="0"/>
    <x v="2"/>
    <x v="0"/>
    <x v="2"/>
    <x v="1"/>
    <x v="0"/>
    <x v="57"/>
    <x v="36"/>
    <x v="5"/>
    <x v="5"/>
    <x v="0"/>
  </r>
  <r>
    <x v="112"/>
    <x v="74"/>
    <x v="31"/>
    <x v="31"/>
    <x v="9"/>
    <x v="9"/>
    <x v="2"/>
    <x v="4"/>
    <x v="8"/>
    <x v="3"/>
    <x v="4"/>
    <x v="0"/>
    <x v="90"/>
    <x v="37"/>
    <x v="5"/>
    <x v="5"/>
    <x v="0"/>
  </r>
  <r>
    <x v="113"/>
    <x v="75"/>
    <x v="29"/>
    <x v="29"/>
    <x v="8"/>
    <x v="8"/>
    <x v="0"/>
    <x v="1"/>
    <x v="7"/>
    <x v="1"/>
    <x v="4"/>
    <x v="1"/>
    <x v="109"/>
    <x v="19"/>
    <x v="5"/>
    <x v="5"/>
    <x v="0"/>
  </r>
  <r>
    <x v="114"/>
    <x v="75"/>
    <x v="44"/>
    <x v="44"/>
    <x v="3"/>
    <x v="3"/>
    <x v="0"/>
    <x v="3"/>
    <x v="2"/>
    <x v="2"/>
    <x v="4"/>
    <x v="2"/>
    <x v="110"/>
    <x v="5"/>
    <x v="5"/>
    <x v="5"/>
    <x v="0"/>
  </r>
  <r>
    <x v="115"/>
    <x v="75"/>
    <x v="10"/>
    <x v="10"/>
    <x v="5"/>
    <x v="5"/>
    <x v="0"/>
    <x v="4"/>
    <x v="4"/>
    <x v="2"/>
    <x v="1"/>
    <x v="0"/>
    <x v="111"/>
    <x v="13"/>
    <x v="5"/>
    <x v="5"/>
    <x v="0"/>
  </r>
  <r>
    <x v="116"/>
    <x v="76"/>
    <x v="42"/>
    <x v="42"/>
    <x v="4"/>
    <x v="4"/>
    <x v="0"/>
    <x v="0"/>
    <x v="3"/>
    <x v="1"/>
    <x v="2"/>
    <x v="2"/>
    <x v="112"/>
    <x v="4"/>
    <x v="5"/>
    <x v="5"/>
    <x v="0"/>
  </r>
  <r>
    <x v="117"/>
    <x v="77"/>
    <x v="21"/>
    <x v="21"/>
    <x v="2"/>
    <x v="2"/>
    <x v="2"/>
    <x v="0"/>
    <x v="2"/>
    <x v="2"/>
    <x v="4"/>
    <x v="0"/>
    <x v="113"/>
    <x v="6"/>
    <x v="5"/>
    <x v="5"/>
    <x v="0"/>
  </r>
  <r>
    <x v="118"/>
    <x v="78"/>
    <x v="18"/>
    <x v="18"/>
    <x v="6"/>
    <x v="6"/>
    <x v="2"/>
    <x v="2"/>
    <x v="5"/>
    <x v="3"/>
    <x v="0"/>
    <x v="0"/>
    <x v="114"/>
    <x v="31"/>
    <x v="5"/>
    <x v="5"/>
    <x v="0"/>
  </r>
  <r>
    <x v="119"/>
    <x v="79"/>
    <x v="45"/>
    <x v="45"/>
    <x v="9"/>
    <x v="9"/>
    <x v="2"/>
    <x v="3"/>
    <x v="8"/>
    <x v="3"/>
    <x v="4"/>
    <x v="2"/>
    <x v="115"/>
    <x v="41"/>
    <x v="5"/>
    <x v="5"/>
    <x v="0"/>
  </r>
  <r>
    <x v="120"/>
    <x v="80"/>
    <x v="4"/>
    <x v="4"/>
    <x v="6"/>
    <x v="6"/>
    <x v="2"/>
    <x v="4"/>
    <x v="5"/>
    <x v="0"/>
    <x v="0"/>
    <x v="1"/>
    <x v="116"/>
    <x v="15"/>
    <x v="6"/>
    <x v="6"/>
    <x v="0"/>
  </r>
  <r>
    <x v="121"/>
    <x v="81"/>
    <x v="15"/>
    <x v="15"/>
    <x v="1"/>
    <x v="1"/>
    <x v="1"/>
    <x v="2"/>
    <x v="1"/>
    <x v="1"/>
    <x v="0"/>
    <x v="0"/>
    <x v="47"/>
    <x v="3"/>
    <x v="6"/>
    <x v="6"/>
    <x v="0"/>
  </r>
  <r>
    <x v="122"/>
    <x v="81"/>
    <x v="42"/>
    <x v="42"/>
    <x v="3"/>
    <x v="3"/>
    <x v="0"/>
    <x v="4"/>
    <x v="2"/>
    <x v="1"/>
    <x v="2"/>
    <x v="1"/>
    <x v="117"/>
    <x v="9"/>
    <x v="6"/>
    <x v="6"/>
    <x v="0"/>
  </r>
  <r>
    <x v="123"/>
    <x v="82"/>
    <x v="39"/>
    <x v="39"/>
    <x v="5"/>
    <x v="5"/>
    <x v="0"/>
    <x v="2"/>
    <x v="4"/>
    <x v="3"/>
    <x v="4"/>
    <x v="1"/>
    <x v="118"/>
    <x v="10"/>
    <x v="6"/>
    <x v="6"/>
    <x v="0"/>
  </r>
  <r>
    <x v="124"/>
    <x v="82"/>
    <x v="41"/>
    <x v="41"/>
    <x v="2"/>
    <x v="2"/>
    <x v="2"/>
    <x v="0"/>
    <x v="2"/>
    <x v="1"/>
    <x v="1"/>
    <x v="2"/>
    <x v="119"/>
    <x v="6"/>
    <x v="6"/>
    <x v="6"/>
    <x v="0"/>
  </r>
  <r>
    <x v="125"/>
    <x v="83"/>
    <x v="29"/>
    <x v="29"/>
    <x v="6"/>
    <x v="6"/>
    <x v="2"/>
    <x v="0"/>
    <x v="5"/>
    <x v="1"/>
    <x v="0"/>
    <x v="2"/>
    <x v="120"/>
    <x v="23"/>
    <x v="6"/>
    <x v="6"/>
    <x v="0"/>
  </r>
  <r>
    <x v="126"/>
    <x v="84"/>
    <x v="13"/>
    <x v="13"/>
    <x v="4"/>
    <x v="4"/>
    <x v="0"/>
    <x v="0"/>
    <x v="3"/>
    <x v="2"/>
    <x v="3"/>
    <x v="0"/>
    <x v="121"/>
    <x v="4"/>
    <x v="6"/>
    <x v="6"/>
    <x v="0"/>
  </r>
  <r>
    <x v="127"/>
    <x v="85"/>
    <x v="17"/>
    <x v="17"/>
    <x v="5"/>
    <x v="5"/>
    <x v="0"/>
    <x v="1"/>
    <x v="4"/>
    <x v="0"/>
    <x v="4"/>
    <x v="2"/>
    <x v="122"/>
    <x v="12"/>
    <x v="6"/>
    <x v="6"/>
    <x v="0"/>
  </r>
  <r>
    <x v="128"/>
    <x v="85"/>
    <x v="34"/>
    <x v="34"/>
    <x v="5"/>
    <x v="5"/>
    <x v="0"/>
    <x v="4"/>
    <x v="4"/>
    <x v="1"/>
    <x v="0"/>
    <x v="0"/>
    <x v="123"/>
    <x v="13"/>
    <x v="6"/>
    <x v="6"/>
    <x v="0"/>
  </r>
  <r>
    <x v="129"/>
    <x v="85"/>
    <x v="30"/>
    <x v="30"/>
    <x v="4"/>
    <x v="4"/>
    <x v="0"/>
    <x v="3"/>
    <x v="3"/>
    <x v="1"/>
    <x v="4"/>
    <x v="2"/>
    <x v="124"/>
    <x v="8"/>
    <x v="6"/>
    <x v="6"/>
    <x v="0"/>
  </r>
  <r>
    <x v="130"/>
    <x v="86"/>
    <x v="40"/>
    <x v="40"/>
    <x v="3"/>
    <x v="3"/>
    <x v="0"/>
    <x v="2"/>
    <x v="2"/>
    <x v="1"/>
    <x v="3"/>
    <x v="0"/>
    <x v="125"/>
    <x v="22"/>
    <x v="6"/>
    <x v="6"/>
    <x v="0"/>
  </r>
  <r>
    <x v="131"/>
    <x v="87"/>
    <x v="40"/>
    <x v="40"/>
    <x v="8"/>
    <x v="8"/>
    <x v="0"/>
    <x v="0"/>
    <x v="7"/>
    <x v="2"/>
    <x v="0"/>
    <x v="0"/>
    <x v="126"/>
    <x v="25"/>
    <x v="6"/>
    <x v="6"/>
    <x v="0"/>
  </r>
  <r>
    <x v="132"/>
    <x v="88"/>
    <x v="3"/>
    <x v="3"/>
    <x v="3"/>
    <x v="3"/>
    <x v="0"/>
    <x v="2"/>
    <x v="2"/>
    <x v="2"/>
    <x v="0"/>
    <x v="0"/>
    <x v="127"/>
    <x v="22"/>
    <x v="6"/>
    <x v="6"/>
    <x v="0"/>
  </r>
  <r>
    <x v="133"/>
    <x v="88"/>
    <x v="31"/>
    <x v="31"/>
    <x v="5"/>
    <x v="5"/>
    <x v="0"/>
    <x v="2"/>
    <x v="4"/>
    <x v="0"/>
    <x v="0"/>
    <x v="0"/>
    <x v="128"/>
    <x v="10"/>
    <x v="6"/>
    <x v="6"/>
    <x v="0"/>
  </r>
  <r>
    <x v="134"/>
    <x v="89"/>
    <x v="32"/>
    <x v="32"/>
    <x v="5"/>
    <x v="5"/>
    <x v="0"/>
    <x v="1"/>
    <x v="4"/>
    <x v="0"/>
    <x v="2"/>
    <x v="1"/>
    <x v="129"/>
    <x v="12"/>
    <x v="6"/>
    <x v="6"/>
    <x v="0"/>
  </r>
  <r>
    <x v="135"/>
    <x v="90"/>
    <x v="34"/>
    <x v="34"/>
    <x v="8"/>
    <x v="8"/>
    <x v="0"/>
    <x v="0"/>
    <x v="7"/>
    <x v="1"/>
    <x v="2"/>
    <x v="2"/>
    <x v="130"/>
    <x v="25"/>
    <x v="6"/>
    <x v="6"/>
    <x v="0"/>
  </r>
  <r>
    <x v="136"/>
    <x v="91"/>
    <x v="0"/>
    <x v="0"/>
    <x v="0"/>
    <x v="0"/>
    <x v="0"/>
    <x v="1"/>
    <x v="0"/>
    <x v="1"/>
    <x v="1"/>
    <x v="2"/>
    <x v="131"/>
    <x v="16"/>
    <x v="7"/>
    <x v="7"/>
    <x v="0"/>
  </r>
  <r>
    <x v="137"/>
    <x v="92"/>
    <x v="8"/>
    <x v="8"/>
    <x v="6"/>
    <x v="6"/>
    <x v="2"/>
    <x v="0"/>
    <x v="5"/>
    <x v="1"/>
    <x v="1"/>
    <x v="2"/>
    <x v="132"/>
    <x v="23"/>
    <x v="7"/>
    <x v="7"/>
    <x v="0"/>
  </r>
  <r>
    <x v="138"/>
    <x v="93"/>
    <x v="18"/>
    <x v="18"/>
    <x v="8"/>
    <x v="8"/>
    <x v="0"/>
    <x v="0"/>
    <x v="7"/>
    <x v="1"/>
    <x v="2"/>
    <x v="1"/>
    <x v="133"/>
    <x v="25"/>
    <x v="7"/>
    <x v="7"/>
    <x v="0"/>
  </r>
  <r>
    <x v="139"/>
    <x v="94"/>
    <x v="15"/>
    <x v="15"/>
    <x v="2"/>
    <x v="2"/>
    <x v="2"/>
    <x v="2"/>
    <x v="2"/>
    <x v="1"/>
    <x v="3"/>
    <x v="1"/>
    <x v="134"/>
    <x v="22"/>
    <x v="7"/>
    <x v="7"/>
    <x v="0"/>
  </r>
  <r>
    <x v="140"/>
    <x v="95"/>
    <x v="36"/>
    <x v="36"/>
    <x v="0"/>
    <x v="0"/>
    <x v="0"/>
    <x v="3"/>
    <x v="0"/>
    <x v="1"/>
    <x v="2"/>
    <x v="1"/>
    <x v="135"/>
    <x v="39"/>
    <x v="7"/>
    <x v="7"/>
    <x v="0"/>
  </r>
  <r>
    <x v="141"/>
    <x v="96"/>
    <x v="10"/>
    <x v="10"/>
    <x v="3"/>
    <x v="3"/>
    <x v="0"/>
    <x v="0"/>
    <x v="2"/>
    <x v="0"/>
    <x v="2"/>
    <x v="0"/>
    <x v="136"/>
    <x v="6"/>
    <x v="7"/>
    <x v="7"/>
    <x v="0"/>
  </r>
  <r>
    <x v="142"/>
    <x v="96"/>
    <x v="0"/>
    <x v="0"/>
    <x v="1"/>
    <x v="1"/>
    <x v="1"/>
    <x v="1"/>
    <x v="1"/>
    <x v="2"/>
    <x v="3"/>
    <x v="1"/>
    <x v="137"/>
    <x v="42"/>
    <x v="7"/>
    <x v="7"/>
    <x v="0"/>
  </r>
  <r>
    <x v="143"/>
    <x v="96"/>
    <x v="18"/>
    <x v="18"/>
    <x v="0"/>
    <x v="0"/>
    <x v="0"/>
    <x v="4"/>
    <x v="0"/>
    <x v="1"/>
    <x v="3"/>
    <x v="2"/>
    <x v="138"/>
    <x v="14"/>
    <x v="7"/>
    <x v="7"/>
    <x v="0"/>
  </r>
  <r>
    <x v="144"/>
    <x v="97"/>
    <x v="31"/>
    <x v="31"/>
    <x v="2"/>
    <x v="2"/>
    <x v="2"/>
    <x v="1"/>
    <x v="2"/>
    <x v="2"/>
    <x v="0"/>
    <x v="0"/>
    <x v="139"/>
    <x v="2"/>
    <x v="7"/>
    <x v="7"/>
    <x v="0"/>
  </r>
  <r>
    <x v="145"/>
    <x v="97"/>
    <x v="13"/>
    <x v="13"/>
    <x v="1"/>
    <x v="1"/>
    <x v="1"/>
    <x v="0"/>
    <x v="1"/>
    <x v="3"/>
    <x v="1"/>
    <x v="2"/>
    <x v="140"/>
    <x v="1"/>
    <x v="7"/>
    <x v="7"/>
    <x v="0"/>
  </r>
  <r>
    <x v="146"/>
    <x v="98"/>
    <x v="42"/>
    <x v="42"/>
    <x v="2"/>
    <x v="2"/>
    <x v="2"/>
    <x v="1"/>
    <x v="2"/>
    <x v="0"/>
    <x v="2"/>
    <x v="0"/>
    <x v="141"/>
    <x v="2"/>
    <x v="7"/>
    <x v="7"/>
    <x v="0"/>
  </r>
  <r>
    <x v="147"/>
    <x v="98"/>
    <x v="14"/>
    <x v="14"/>
    <x v="5"/>
    <x v="5"/>
    <x v="0"/>
    <x v="2"/>
    <x v="4"/>
    <x v="2"/>
    <x v="3"/>
    <x v="2"/>
    <x v="142"/>
    <x v="10"/>
    <x v="7"/>
    <x v="7"/>
    <x v="0"/>
  </r>
  <r>
    <x v="148"/>
    <x v="99"/>
    <x v="23"/>
    <x v="23"/>
    <x v="9"/>
    <x v="9"/>
    <x v="2"/>
    <x v="4"/>
    <x v="8"/>
    <x v="3"/>
    <x v="0"/>
    <x v="1"/>
    <x v="143"/>
    <x v="37"/>
    <x v="7"/>
    <x v="7"/>
    <x v="0"/>
  </r>
  <r>
    <x v="149"/>
    <x v="100"/>
    <x v="37"/>
    <x v="37"/>
    <x v="1"/>
    <x v="1"/>
    <x v="1"/>
    <x v="3"/>
    <x v="1"/>
    <x v="3"/>
    <x v="3"/>
    <x v="2"/>
    <x v="144"/>
    <x v="30"/>
    <x v="7"/>
    <x v="7"/>
    <x v="0"/>
  </r>
  <r>
    <x v="150"/>
    <x v="100"/>
    <x v="31"/>
    <x v="31"/>
    <x v="5"/>
    <x v="5"/>
    <x v="0"/>
    <x v="0"/>
    <x v="4"/>
    <x v="2"/>
    <x v="3"/>
    <x v="2"/>
    <x v="145"/>
    <x v="7"/>
    <x v="7"/>
    <x v="7"/>
    <x v="0"/>
  </r>
  <r>
    <x v="151"/>
    <x v="101"/>
    <x v="46"/>
    <x v="46"/>
    <x v="0"/>
    <x v="0"/>
    <x v="0"/>
    <x v="1"/>
    <x v="0"/>
    <x v="1"/>
    <x v="2"/>
    <x v="0"/>
    <x v="146"/>
    <x v="16"/>
    <x v="7"/>
    <x v="7"/>
    <x v="0"/>
  </r>
  <r>
    <x v="152"/>
    <x v="102"/>
    <x v="21"/>
    <x v="21"/>
    <x v="2"/>
    <x v="2"/>
    <x v="2"/>
    <x v="2"/>
    <x v="2"/>
    <x v="0"/>
    <x v="1"/>
    <x v="2"/>
    <x v="147"/>
    <x v="22"/>
    <x v="7"/>
    <x v="7"/>
    <x v="0"/>
  </r>
  <r>
    <x v="153"/>
    <x v="103"/>
    <x v="2"/>
    <x v="2"/>
    <x v="6"/>
    <x v="6"/>
    <x v="2"/>
    <x v="0"/>
    <x v="5"/>
    <x v="0"/>
    <x v="1"/>
    <x v="1"/>
    <x v="138"/>
    <x v="23"/>
    <x v="8"/>
    <x v="8"/>
    <x v="0"/>
  </r>
  <r>
    <x v="154"/>
    <x v="103"/>
    <x v="6"/>
    <x v="6"/>
    <x v="0"/>
    <x v="0"/>
    <x v="0"/>
    <x v="1"/>
    <x v="0"/>
    <x v="0"/>
    <x v="0"/>
    <x v="1"/>
    <x v="148"/>
    <x v="16"/>
    <x v="8"/>
    <x v="8"/>
    <x v="0"/>
  </r>
  <r>
    <x v="155"/>
    <x v="103"/>
    <x v="1"/>
    <x v="1"/>
    <x v="3"/>
    <x v="3"/>
    <x v="0"/>
    <x v="2"/>
    <x v="2"/>
    <x v="0"/>
    <x v="1"/>
    <x v="1"/>
    <x v="149"/>
    <x v="22"/>
    <x v="8"/>
    <x v="8"/>
    <x v="0"/>
  </r>
  <r>
    <x v="156"/>
    <x v="103"/>
    <x v="14"/>
    <x v="14"/>
    <x v="5"/>
    <x v="5"/>
    <x v="0"/>
    <x v="1"/>
    <x v="4"/>
    <x v="3"/>
    <x v="3"/>
    <x v="2"/>
    <x v="150"/>
    <x v="12"/>
    <x v="8"/>
    <x v="8"/>
    <x v="0"/>
  </r>
  <r>
    <x v="157"/>
    <x v="104"/>
    <x v="44"/>
    <x v="44"/>
    <x v="0"/>
    <x v="0"/>
    <x v="0"/>
    <x v="4"/>
    <x v="0"/>
    <x v="2"/>
    <x v="4"/>
    <x v="1"/>
    <x v="151"/>
    <x v="14"/>
    <x v="8"/>
    <x v="8"/>
    <x v="0"/>
  </r>
  <r>
    <x v="158"/>
    <x v="105"/>
    <x v="5"/>
    <x v="5"/>
    <x v="5"/>
    <x v="5"/>
    <x v="0"/>
    <x v="4"/>
    <x v="4"/>
    <x v="1"/>
    <x v="2"/>
    <x v="1"/>
    <x v="152"/>
    <x v="13"/>
    <x v="8"/>
    <x v="8"/>
    <x v="0"/>
  </r>
  <r>
    <x v="159"/>
    <x v="106"/>
    <x v="20"/>
    <x v="20"/>
    <x v="0"/>
    <x v="0"/>
    <x v="0"/>
    <x v="2"/>
    <x v="0"/>
    <x v="1"/>
    <x v="0"/>
    <x v="1"/>
    <x v="153"/>
    <x v="36"/>
    <x v="8"/>
    <x v="8"/>
    <x v="0"/>
  </r>
  <r>
    <x v="160"/>
    <x v="106"/>
    <x v="47"/>
    <x v="47"/>
    <x v="1"/>
    <x v="1"/>
    <x v="1"/>
    <x v="0"/>
    <x v="1"/>
    <x v="0"/>
    <x v="0"/>
    <x v="1"/>
    <x v="154"/>
    <x v="1"/>
    <x v="8"/>
    <x v="8"/>
    <x v="0"/>
  </r>
  <r>
    <x v="161"/>
    <x v="106"/>
    <x v="27"/>
    <x v="27"/>
    <x v="7"/>
    <x v="7"/>
    <x v="1"/>
    <x v="4"/>
    <x v="6"/>
    <x v="3"/>
    <x v="4"/>
    <x v="2"/>
    <x v="155"/>
    <x v="40"/>
    <x v="8"/>
    <x v="8"/>
    <x v="0"/>
  </r>
  <r>
    <x v="162"/>
    <x v="107"/>
    <x v="22"/>
    <x v="22"/>
    <x v="7"/>
    <x v="7"/>
    <x v="1"/>
    <x v="0"/>
    <x v="6"/>
    <x v="3"/>
    <x v="4"/>
    <x v="2"/>
    <x v="96"/>
    <x v="18"/>
    <x v="8"/>
    <x v="8"/>
    <x v="0"/>
  </r>
  <r>
    <x v="163"/>
    <x v="108"/>
    <x v="10"/>
    <x v="10"/>
    <x v="4"/>
    <x v="4"/>
    <x v="0"/>
    <x v="2"/>
    <x v="3"/>
    <x v="0"/>
    <x v="2"/>
    <x v="0"/>
    <x v="156"/>
    <x v="43"/>
    <x v="8"/>
    <x v="8"/>
    <x v="0"/>
  </r>
  <r>
    <x v="164"/>
    <x v="109"/>
    <x v="35"/>
    <x v="35"/>
    <x v="2"/>
    <x v="2"/>
    <x v="2"/>
    <x v="3"/>
    <x v="2"/>
    <x v="3"/>
    <x v="4"/>
    <x v="2"/>
    <x v="157"/>
    <x v="5"/>
    <x v="8"/>
    <x v="8"/>
    <x v="0"/>
  </r>
  <r>
    <x v="165"/>
    <x v="109"/>
    <x v="26"/>
    <x v="26"/>
    <x v="6"/>
    <x v="6"/>
    <x v="2"/>
    <x v="2"/>
    <x v="5"/>
    <x v="0"/>
    <x v="4"/>
    <x v="1"/>
    <x v="158"/>
    <x v="31"/>
    <x v="8"/>
    <x v="8"/>
    <x v="0"/>
  </r>
  <r>
    <x v="166"/>
    <x v="110"/>
    <x v="25"/>
    <x v="25"/>
    <x v="1"/>
    <x v="1"/>
    <x v="1"/>
    <x v="2"/>
    <x v="1"/>
    <x v="0"/>
    <x v="3"/>
    <x v="0"/>
    <x v="159"/>
    <x v="3"/>
    <x v="8"/>
    <x v="8"/>
    <x v="0"/>
  </r>
  <r>
    <x v="167"/>
    <x v="111"/>
    <x v="35"/>
    <x v="35"/>
    <x v="8"/>
    <x v="8"/>
    <x v="0"/>
    <x v="3"/>
    <x v="7"/>
    <x v="3"/>
    <x v="0"/>
    <x v="2"/>
    <x v="160"/>
    <x v="27"/>
    <x v="8"/>
    <x v="8"/>
    <x v="0"/>
  </r>
  <r>
    <x v="168"/>
    <x v="111"/>
    <x v="29"/>
    <x v="29"/>
    <x v="4"/>
    <x v="4"/>
    <x v="0"/>
    <x v="1"/>
    <x v="3"/>
    <x v="3"/>
    <x v="4"/>
    <x v="2"/>
    <x v="161"/>
    <x v="29"/>
    <x v="8"/>
    <x v="8"/>
    <x v="0"/>
  </r>
  <r>
    <x v="169"/>
    <x v="112"/>
    <x v="4"/>
    <x v="4"/>
    <x v="2"/>
    <x v="2"/>
    <x v="2"/>
    <x v="2"/>
    <x v="2"/>
    <x v="0"/>
    <x v="1"/>
    <x v="0"/>
    <x v="162"/>
    <x v="22"/>
    <x v="8"/>
    <x v="8"/>
    <x v="0"/>
  </r>
  <r>
    <x v="170"/>
    <x v="113"/>
    <x v="21"/>
    <x v="21"/>
    <x v="3"/>
    <x v="3"/>
    <x v="0"/>
    <x v="2"/>
    <x v="2"/>
    <x v="3"/>
    <x v="3"/>
    <x v="1"/>
    <x v="163"/>
    <x v="22"/>
    <x v="8"/>
    <x v="8"/>
    <x v="0"/>
  </r>
  <r>
    <x v="171"/>
    <x v="113"/>
    <x v="35"/>
    <x v="35"/>
    <x v="2"/>
    <x v="2"/>
    <x v="2"/>
    <x v="0"/>
    <x v="2"/>
    <x v="3"/>
    <x v="2"/>
    <x v="2"/>
    <x v="164"/>
    <x v="6"/>
    <x v="8"/>
    <x v="8"/>
    <x v="0"/>
  </r>
  <r>
    <x v="172"/>
    <x v="114"/>
    <x v="2"/>
    <x v="2"/>
    <x v="6"/>
    <x v="6"/>
    <x v="2"/>
    <x v="2"/>
    <x v="5"/>
    <x v="2"/>
    <x v="1"/>
    <x v="0"/>
    <x v="165"/>
    <x v="31"/>
    <x v="8"/>
    <x v="8"/>
    <x v="0"/>
  </r>
  <r>
    <x v="173"/>
    <x v="115"/>
    <x v="4"/>
    <x v="4"/>
    <x v="6"/>
    <x v="6"/>
    <x v="2"/>
    <x v="2"/>
    <x v="5"/>
    <x v="0"/>
    <x v="3"/>
    <x v="0"/>
    <x v="166"/>
    <x v="31"/>
    <x v="8"/>
    <x v="8"/>
    <x v="0"/>
  </r>
  <r>
    <x v="174"/>
    <x v="115"/>
    <x v="22"/>
    <x v="22"/>
    <x v="9"/>
    <x v="9"/>
    <x v="2"/>
    <x v="4"/>
    <x v="8"/>
    <x v="1"/>
    <x v="0"/>
    <x v="0"/>
    <x v="82"/>
    <x v="37"/>
    <x v="8"/>
    <x v="8"/>
    <x v="0"/>
  </r>
  <r>
    <x v="175"/>
    <x v="116"/>
    <x v="7"/>
    <x v="7"/>
    <x v="8"/>
    <x v="8"/>
    <x v="0"/>
    <x v="3"/>
    <x v="7"/>
    <x v="1"/>
    <x v="1"/>
    <x v="1"/>
    <x v="167"/>
    <x v="27"/>
    <x v="8"/>
    <x v="8"/>
    <x v="0"/>
  </r>
  <r>
    <x v="176"/>
    <x v="116"/>
    <x v="20"/>
    <x v="20"/>
    <x v="2"/>
    <x v="2"/>
    <x v="2"/>
    <x v="1"/>
    <x v="2"/>
    <x v="0"/>
    <x v="0"/>
    <x v="1"/>
    <x v="168"/>
    <x v="2"/>
    <x v="8"/>
    <x v="8"/>
    <x v="0"/>
  </r>
  <r>
    <x v="177"/>
    <x v="117"/>
    <x v="14"/>
    <x v="14"/>
    <x v="4"/>
    <x v="4"/>
    <x v="0"/>
    <x v="3"/>
    <x v="3"/>
    <x v="2"/>
    <x v="2"/>
    <x v="1"/>
    <x v="169"/>
    <x v="8"/>
    <x v="8"/>
    <x v="8"/>
    <x v="0"/>
  </r>
  <r>
    <x v="178"/>
    <x v="118"/>
    <x v="29"/>
    <x v="29"/>
    <x v="8"/>
    <x v="8"/>
    <x v="0"/>
    <x v="2"/>
    <x v="7"/>
    <x v="1"/>
    <x v="1"/>
    <x v="1"/>
    <x v="170"/>
    <x v="28"/>
    <x v="9"/>
    <x v="9"/>
    <x v="1"/>
  </r>
  <r>
    <x v="179"/>
    <x v="119"/>
    <x v="48"/>
    <x v="48"/>
    <x v="4"/>
    <x v="4"/>
    <x v="0"/>
    <x v="3"/>
    <x v="3"/>
    <x v="2"/>
    <x v="2"/>
    <x v="2"/>
    <x v="171"/>
    <x v="8"/>
    <x v="9"/>
    <x v="9"/>
    <x v="1"/>
  </r>
  <r>
    <x v="180"/>
    <x v="120"/>
    <x v="24"/>
    <x v="24"/>
    <x v="3"/>
    <x v="3"/>
    <x v="0"/>
    <x v="1"/>
    <x v="2"/>
    <x v="2"/>
    <x v="4"/>
    <x v="1"/>
    <x v="34"/>
    <x v="2"/>
    <x v="9"/>
    <x v="9"/>
    <x v="1"/>
  </r>
  <r>
    <x v="181"/>
    <x v="120"/>
    <x v="4"/>
    <x v="4"/>
    <x v="6"/>
    <x v="6"/>
    <x v="2"/>
    <x v="0"/>
    <x v="5"/>
    <x v="0"/>
    <x v="1"/>
    <x v="2"/>
    <x v="172"/>
    <x v="23"/>
    <x v="9"/>
    <x v="9"/>
    <x v="1"/>
  </r>
  <r>
    <x v="182"/>
    <x v="121"/>
    <x v="8"/>
    <x v="8"/>
    <x v="5"/>
    <x v="5"/>
    <x v="0"/>
    <x v="0"/>
    <x v="4"/>
    <x v="1"/>
    <x v="0"/>
    <x v="1"/>
    <x v="173"/>
    <x v="7"/>
    <x v="9"/>
    <x v="9"/>
    <x v="1"/>
  </r>
  <r>
    <x v="183"/>
    <x v="122"/>
    <x v="20"/>
    <x v="20"/>
    <x v="9"/>
    <x v="9"/>
    <x v="2"/>
    <x v="1"/>
    <x v="8"/>
    <x v="2"/>
    <x v="0"/>
    <x v="2"/>
    <x v="174"/>
    <x v="21"/>
    <x v="9"/>
    <x v="9"/>
    <x v="1"/>
  </r>
  <r>
    <x v="184"/>
    <x v="122"/>
    <x v="16"/>
    <x v="16"/>
    <x v="0"/>
    <x v="0"/>
    <x v="0"/>
    <x v="1"/>
    <x v="0"/>
    <x v="1"/>
    <x v="1"/>
    <x v="0"/>
    <x v="175"/>
    <x v="16"/>
    <x v="9"/>
    <x v="9"/>
    <x v="1"/>
  </r>
  <r>
    <x v="185"/>
    <x v="123"/>
    <x v="26"/>
    <x v="26"/>
    <x v="3"/>
    <x v="3"/>
    <x v="0"/>
    <x v="4"/>
    <x v="2"/>
    <x v="3"/>
    <x v="4"/>
    <x v="2"/>
    <x v="176"/>
    <x v="9"/>
    <x v="9"/>
    <x v="9"/>
    <x v="1"/>
  </r>
  <r>
    <x v="186"/>
    <x v="123"/>
    <x v="12"/>
    <x v="12"/>
    <x v="5"/>
    <x v="5"/>
    <x v="0"/>
    <x v="0"/>
    <x v="4"/>
    <x v="0"/>
    <x v="2"/>
    <x v="1"/>
    <x v="177"/>
    <x v="7"/>
    <x v="9"/>
    <x v="9"/>
    <x v="1"/>
  </r>
  <r>
    <x v="187"/>
    <x v="124"/>
    <x v="46"/>
    <x v="46"/>
    <x v="7"/>
    <x v="7"/>
    <x v="1"/>
    <x v="3"/>
    <x v="6"/>
    <x v="1"/>
    <x v="1"/>
    <x v="0"/>
    <x v="178"/>
    <x v="26"/>
    <x v="9"/>
    <x v="9"/>
    <x v="1"/>
  </r>
  <r>
    <x v="188"/>
    <x v="124"/>
    <x v="14"/>
    <x v="14"/>
    <x v="6"/>
    <x v="6"/>
    <x v="2"/>
    <x v="3"/>
    <x v="5"/>
    <x v="1"/>
    <x v="2"/>
    <x v="0"/>
    <x v="179"/>
    <x v="34"/>
    <x v="9"/>
    <x v="9"/>
    <x v="1"/>
  </r>
  <r>
    <x v="189"/>
    <x v="125"/>
    <x v="32"/>
    <x v="32"/>
    <x v="0"/>
    <x v="0"/>
    <x v="0"/>
    <x v="4"/>
    <x v="0"/>
    <x v="1"/>
    <x v="2"/>
    <x v="1"/>
    <x v="116"/>
    <x v="14"/>
    <x v="9"/>
    <x v="9"/>
    <x v="1"/>
  </r>
  <r>
    <x v="190"/>
    <x v="125"/>
    <x v="22"/>
    <x v="22"/>
    <x v="3"/>
    <x v="3"/>
    <x v="0"/>
    <x v="2"/>
    <x v="2"/>
    <x v="0"/>
    <x v="2"/>
    <x v="2"/>
    <x v="180"/>
    <x v="22"/>
    <x v="9"/>
    <x v="9"/>
    <x v="1"/>
  </r>
  <r>
    <x v="191"/>
    <x v="125"/>
    <x v="42"/>
    <x v="42"/>
    <x v="6"/>
    <x v="6"/>
    <x v="2"/>
    <x v="0"/>
    <x v="5"/>
    <x v="1"/>
    <x v="1"/>
    <x v="0"/>
    <x v="181"/>
    <x v="23"/>
    <x v="9"/>
    <x v="9"/>
    <x v="1"/>
  </r>
  <r>
    <x v="192"/>
    <x v="126"/>
    <x v="40"/>
    <x v="40"/>
    <x v="9"/>
    <x v="9"/>
    <x v="2"/>
    <x v="4"/>
    <x v="8"/>
    <x v="3"/>
    <x v="1"/>
    <x v="2"/>
    <x v="182"/>
    <x v="37"/>
    <x v="9"/>
    <x v="9"/>
    <x v="1"/>
  </r>
  <r>
    <x v="193"/>
    <x v="126"/>
    <x v="39"/>
    <x v="39"/>
    <x v="6"/>
    <x v="6"/>
    <x v="2"/>
    <x v="1"/>
    <x v="5"/>
    <x v="3"/>
    <x v="0"/>
    <x v="0"/>
    <x v="183"/>
    <x v="17"/>
    <x v="9"/>
    <x v="9"/>
    <x v="1"/>
  </r>
  <r>
    <x v="194"/>
    <x v="126"/>
    <x v="7"/>
    <x v="7"/>
    <x v="2"/>
    <x v="2"/>
    <x v="2"/>
    <x v="0"/>
    <x v="2"/>
    <x v="1"/>
    <x v="4"/>
    <x v="2"/>
    <x v="184"/>
    <x v="6"/>
    <x v="9"/>
    <x v="9"/>
    <x v="1"/>
  </r>
  <r>
    <x v="195"/>
    <x v="127"/>
    <x v="24"/>
    <x v="24"/>
    <x v="1"/>
    <x v="1"/>
    <x v="1"/>
    <x v="1"/>
    <x v="1"/>
    <x v="3"/>
    <x v="4"/>
    <x v="0"/>
    <x v="185"/>
    <x v="42"/>
    <x v="9"/>
    <x v="9"/>
    <x v="1"/>
  </r>
  <r>
    <x v="196"/>
    <x v="128"/>
    <x v="9"/>
    <x v="9"/>
    <x v="1"/>
    <x v="1"/>
    <x v="1"/>
    <x v="4"/>
    <x v="1"/>
    <x v="3"/>
    <x v="4"/>
    <x v="2"/>
    <x v="170"/>
    <x v="20"/>
    <x v="9"/>
    <x v="9"/>
    <x v="1"/>
  </r>
  <r>
    <x v="197"/>
    <x v="129"/>
    <x v="5"/>
    <x v="5"/>
    <x v="0"/>
    <x v="0"/>
    <x v="0"/>
    <x v="4"/>
    <x v="0"/>
    <x v="3"/>
    <x v="0"/>
    <x v="1"/>
    <x v="186"/>
    <x v="14"/>
    <x v="9"/>
    <x v="9"/>
    <x v="1"/>
  </r>
  <r>
    <x v="198"/>
    <x v="130"/>
    <x v="44"/>
    <x v="44"/>
    <x v="4"/>
    <x v="4"/>
    <x v="0"/>
    <x v="4"/>
    <x v="3"/>
    <x v="2"/>
    <x v="0"/>
    <x v="0"/>
    <x v="187"/>
    <x v="11"/>
    <x v="9"/>
    <x v="9"/>
    <x v="1"/>
  </r>
  <r>
    <x v="199"/>
    <x v="130"/>
    <x v="14"/>
    <x v="14"/>
    <x v="6"/>
    <x v="6"/>
    <x v="2"/>
    <x v="0"/>
    <x v="5"/>
    <x v="3"/>
    <x v="3"/>
    <x v="2"/>
    <x v="188"/>
    <x v="23"/>
    <x v="9"/>
    <x v="9"/>
    <x v="1"/>
  </r>
  <r>
    <x v="200"/>
    <x v="130"/>
    <x v="46"/>
    <x v="46"/>
    <x v="5"/>
    <x v="5"/>
    <x v="0"/>
    <x v="2"/>
    <x v="4"/>
    <x v="3"/>
    <x v="0"/>
    <x v="1"/>
    <x v="189"/>
    <x v="10"/>
    <x v="9"/>
    <x v="9"/>
    <x v="1"/>
  </r>
  <r>
    <x v="201"/>
    <x v="131"/>
    <x v="8"/>
    <x v="8"/>
    <x v="5"/>
    <x v="5"/>
    <x v="0"/>
    <x v="4"/>
    <x v="4"/>
    <x v="3"/>
    <x v="3"/>
    <x v="1"/>
    <x v="190"/>
    <x v="13"/>
    <x v="9"/>
    <x v="9"/>
    <x v="1"/>
  </r>
  <r>
    <x v="202"/>
    <x v="131"/>
    <x v="23"/>
    <x v="23"/>
    <x v="8"/>
    <x v="8"/>
    <x v="0"/>
    <x v="2"/>
    <x v="7"/>
    <x v="3"/>
    <x v="1"/>
    <x v="0"/>
    <x v="191"/>
    <x v="28"/>
    <x v="9"/>
    <x v="9"/>
    <x v="1"/>
  </r>
  <r>
    <x v="203"/>
    <x v="131"/>
    <x v="4"/>
    <x v="4"/>
    <x v="8"/>
    <x v="8"/>
    <x v="0"/>
    <x v="0"/>
    <x v="7"/>
    <x v="3"/>
    <x v="1"/>
    <x v="1"/>
    <x v="192"/>
    <x v="25"/>
    <x v="9"/>
    <x v="9"/>
    <x v="1"/>
  </r>
  <r>
    <x v="204"/>
    <x v="132"/>
    <x v="48"/>
    <x v="48"/>
    <x v="1"/>
    <x v="1"/>
    <x v="1"/>
    <x v="3"/>
    <x v="1"/>
    <x v="3"/>
    <x v="0"/>
    <x v="2"/>
    <x v="193"/>
    <x v="30"/>
    <x v="10"/>
    <x v="10"/>
    <x v="1"/>
  </r>
  <r>
    <x v="205"/>
    <x v="133"/>
    <x v="43"/>
    <x v="43"/>
    <x v="2"/>
    <x v="2"/>
    <x v="2"/>
    <x v="0"/>
    <x v="2"/>
    <x v="3"/>
    <x v="2"/>
    <x v="1"/>
    <x v="170"/>
    <x v="6"/>
    <x v="10"/>
    <x v="10"/>
    <x v="1"/>
  </r>
  <r>
    <x v="206"/>
    <x v="133"/>
    <x v="16"/>
    <x v="16"/>
    <x v="6"/>
    <x v="6"/>
    <x v="2"/>
    <x v="1"/>
    <x v="5"/>
    <x v="1"/>
    <x v="1"/>
    <x v="0"/>
    <x v="194"/>
    <x v="17"/>
    <x v="10"/>
    <x v="10"/>
    <x v="1"/>
  </r>
  <r>
    <x v="207"/>
    <x v="134"/>
    <x v="30"/>
    <x v="30"/>
    <x v="1"/>
    <x v="1"/>
    <x v="1"/>
    <x v="1"/>
    <x v="1"/>
    <x v="3"/>
    <x v="0"/>
    <x v="2"/>
    <x v="195"/>
    <x v="42"/>
    <x v="10"/>
    <x v="10"/>
    <x v="1"/>
  </r>
  <r>
    <x v="208"/>
    <x v="135"/>
    <x v="20"/>
    <x v="20"/>
    <x v="7"/>
    <x v="7"/>
    <x v="1"/>
    <x v="0"/>
    <x v="6"/>
    <x v="0"/>
    <x v="4"/>
    <x v="1"/>
    <x v="179"/>
    <x v="18"/>
    <x v="10"/>
    <x v="10"/>
    <x v="1"/>
  </r>
  <r>
    <x v="209"/>
    <x v="136"/>
    <x v="2"/>
    <x v="2"/>
    <x v="9"/>
    <x v="9"/>
    <x v="2"/>
    <x v="0"/>
    <x v="8"/>
    <x v="0"/>
    <x v="0"/>
    <x v="0"/>
    <x v="196"/>
    <x v="24"/>
    <x v="10"/>
    <x v="10"/>
    <x v="1"/>
  </r>
  <r>
    <x v="210"/>
    <x v="136"/>
    <x v="0"/>
    <x v="0"/>
    <x v="8"/>
    <x v="8"/>
    <x v="0"/>
    <x v="2"/>
    <x v="7"/>
    <x v="2"/>
    <x v="0"/>
    <x v="0"/>
    <x v="197"/>
    <x v="28"/>
    <x v="10"/>
    <x v="10"/>
    <x v="1"/>
  </r>
  <r>
    <x v="211"/>
    <x v="137"/>
    <x v="45"/>
    <x v="45"/>
    <x v="2"/>
    <x v="2"/>
    <x v="2"/>
    <x v="2"/>
    <x v="2"/>
    <x v="0"/>
    <x v="1"/>
    <x v="1"/>
    <x v="198"/>
    <x v="22"/>
    <x v="10"/>
    <x v="10"/>
    <x v="1"/>
  </r>
  <r>
    <x v="212"/>
    <x v="138"/>
    <x v="23"/>
    <x v="23"/>
    <x v="5"/>
    <x v="5"/>
    <x v="0"/>
    <x v="1"/>
    <x v="4"/>
    <x v="2"/>
    <x v="1"/>
    <x v="1"/>
    <x v="54"/>
    <x v="12"/>
    <x v="10"/>
    <x v="10"/>
    <x v="1"/>
  </r>
  <r>
    <x v="213"/>
    <x v="138"/>
    <x v="4"/>
    <x v="4"/>
    <x v="2"/>
    <x v="2"/>
    <x v="2"/>
    <x v="0"/>
    <x v="2"/>
    <x v="2"/>
    <x v="0"/>
    <x v="2"/>
    <x v="174"/>
    <x v="6"/>
    <x v="10"/>
    <x v="10"/>
    <x v="1"/>
  </r>
  <r>
    <x v="214"/>
    <x v="139"/>
    <x v="17"/>
    <x v="17"/>
    <x v="4"/>
    <x v="4"/>
    <x v="0"/>
    <x v="0"/>
    <x v="3"/>
    <x v="0"/>
    <x v="4"/>
    <x v="2"/>
    <x v="199"/>
    <x v="4"/>
    <x v="10"/>
    <x v="10"/>
    <x v="1"/>
  </r>
  <r>
    <x v="215"/>
    <x v="139"/>
    <x v="37"/>
    <x v="37"/>
    <x v="9"/>
    <x v="9"/>
    <x v="2"/>
    <x v="0"/>
    <x v="8"/>
    <x v="0"/>
    <x v="3"/>
    <x v="1"/>
    <x v="31"/>
    <x v="24"/>
    <x v="10"/>
    <x v="10"/>
    <x v="1"/>
  </r>
  <r>
    <x v="216"/>
    <x v="140"/>
    <x v="6"/>
    <x v="6"/>
    <x v="6"/>
    <x v="6"/>
    <x v="2"/>
    <x v="1"/>
    <x v="5"/>
    <x v="0"/>
    <x v="3"/>
    <x v="2"/>
    <x v="200"/>
    <x v="17"/>
    <x v="10"/>
    <x v="10"/>
    <x v="1"/>
  </r>
  <r>
    <x v="217"/>
    <x v="140"/>
    <x v="30"/>
    <x v="30"/>
    <x v="5"/>
    <x v="5"/>
    <x v="0"/>
    <x v="3"/>
    <x v="4"/>
    <x v="2"/>
    <x v="3"/>
    <x v="0"/>
    <x v="201"/>
    <x v="38"/>
    <x v="10"/>
    <x v="10"/>
    <x v="1"/>
  </r>
  <r>
    <x v="218"/>
    <x v="141"/>
    <x v="43"/>
    <x v="43"/>
    <x v="5"/>
    <x v="5"/>
    <x v="0"/>
    <x v="3"/>
    <x v="4"/>
    <x v="0"/>
    <x v="2"/>
    <x v="1"/>
    <x v="145"/>
    <x v="38"/>
    <x v="10"/>
    <x v="10"/>
    <x v="1"/>
  </r>
  <r>
    <x v="219"/>
    <x v="141"/>
    <x v="48"/>
    <x v="48"/>
    <x v="2"/>
    <x v="2"/>
    <x v="2"/>
    <x v="4"/>
    <x v="2"/>
    <x v="2"/>
    <x v="2"/>
    <x v="1"/>
    <x v="30"/>
    <x v="9"/>
    <x v="10"/>
    <x v="10"/>
    <x v="1"/>
  </r>
  <r>
    <x v="220"/>
    <x v="141"/>
    <x v="39"/>
    <x v="39"/>
    <x v="8"/>
    <x v="8"/>
    <x v="0"/>
    <x v="1"/>
    <x v="7"/>
    <x v="2"/>
    <x v="3"/>
    <x v="1"/>
    <x v="202"/>
    <x v="19"/>
    <x v="10"/>
    <x v="10"/>
    <x v="1"/>
  </r>
  <r>
    <x v="221"/>
    <x v="142"/>
    <x v="26"/>
    <x v="26"/>
    <x v="9"/>
    <x v="9"/>
    <x v="2"/>
    <x v="2"/>
    <x v="8"/>
    <x v="0"/>
    <x v="0"/>
    <x v="1"/>
    <x v="203"/>
    <x v="35"/>
    <x v="10"/>
    <x v="10"/>
    <x v="1"/>
  </r>
  <r>
    <x v="222"/>
    <x v="143"/>
    <x v="45"/>
    <x v="45"/>
    <x v="1"/>
    <x v="1"/>
    <x v="1"/>
    <x v="4"/>
    <x v="1"/>
    <x v="0"/>
    <x v="3"/>
    <x v="2"/>
    <x v="204"/>
    <x v="20"/>
    <x v="10"/>
    <x v="10"/>
    <x v="1"/>
  </r>
  <r>
    <x v="223"/>
    <x v="143"/>
    <x v="16"/>
    <x v="16"/>
    <x v="6"/>
    <x v="6"/>
    <x v="2"/>
    <x v="2"/>
    <x v="5"/>
    <x v="2"/>
    <x v="1"/>
    <x v="0"/>
    <x v="205"/>
    <x v="31"/>
    <x v="10"/>
    <x v="10"/>
    <x v="1"/>
  </r>
  <r>
    <x v="224"/>
    <x v="144"/>
    <x v="6"/>
    <x v="6"/>
    <x v="2"/>
    <x v="2"/>
    <x v="2"/>
    <x v="2"/>
    <x v="2"/>
    <x v="0"/>
    <x v="0"/>
    <x v="0"/>
    <x v="32"/>
    <x v="22"/>
    <x v="11"/>
    <x v="11"/>
    <x v="1"/>
  </r>
  <r>
    <x v="225"/>
    <x v="145"/>
    <x v="40"/>
    <x v="40"/>
    <x v="5"/>
    <x v="5"/>
    <x v="0"/>
    <x v="1"/>
    <x v="4"/>
    <x v="3"/>
    <x v="4"/>
    <x v="1"/>
    <x v="65"/>
    <x v="12"/>
    <x v="11"/>
    <x v="11"/>
    <x v="1"/>
  </r>
  <r>
    <x v="226"/>
    <x v="146"/>
    <x v="11"/>
    <x v="11"/>
    <x v="1"/>
    <x v="1"/>
    <x v="1"/>
    <x v="1"/>
    <x v="1"/>
    <x v="0"/>
    <x v="3"/>
    <x v="1"/>
    <x v="206"/>
    <x v="42"/>
    <x v="11"/>
    <x v="11"/>
    <x v="1"/>
  </r>
  <r>
    <x v="227"/>
    <x v="147"/>
    <x v="0"/>
    <x v="0"/>
    <x v="8"/>
    <x v="8"/>
    <x v="0"/>
    <x v="2"/>
    <x v="7"/>
    <x v="1"/>
    <x v="3"/>
    <x v="1"/>
    <x v="4"/>
    <x v="28"/>
    <x v="11"/>
    <x v="11"/>
    <x v="1"/>
  </r>
  <r>
    <x v="228"/>
    <x v="147"/>
    <x v="22"/>
    <x v="22"/>
    <x v="0"/>
    <x v="0"/>
    <x v="0"/>
    <x v="1"/>
    <x v="0"/>
    <x v="0"/>
    <x v="4"/>
    <x v="2"/>
    <x v="207"/>
    <x v="16"/>
    <x v="11"/>
    <x v="11"/>
    <x v="1"/>
  </r>
  <r>
    <x v="229"/>
    <x v="148"/>
    <x v="40"/>
    <x v="40"/>
    <x v="2"/>
    <x v="2"/>
    <x v="2"/>
    <x v="2"/>
    <x v="2"/>
    <x v="2"/>
    <x v="0"/>
    <x v="1"/>
    <x v="208"/>
    <x v="22"/>
    <x v="11"/>
    <x v="11"/>
    <x v="1"/>
  </r>
  <r>
    <x v="230"/>
    <x v="148"/>
    <x v="28"/>
    <x v="28"/>
    <x v="4"/>
    <x v="4"/>
    <x v="0"/>
    <x v="1"/>
    <x v="3"/>
    <x v="2"/>
    <x v="4"/>
    <x v="1"/>
    <x v="64"/>
    <x v="29"/>
    <x v="11"/>
    <x v="11"/>
    <x v="1"/>
  </r>
  <r>
    <x v="231"/>
    <x v="148"/>
    <x v="6"/>
    <x v="6"/>
    <x v="2"/>
    <x v="2"/>
    <x v="2"/>
    <x v="4"/>
    <x v="2"/>
    <x v="0"/>
    <x v="0"/>
    <x v="2"/>
    <x v="209"/>
    <x v="9"/>
    <x v="11"/>
    <x v="11"/>
    <x v="1"/>
  </r>
  <r>
    <x v="232"/>
    <x v="149"/>
    <x v="28"/>
    <x v="28"/>
    <x v="0"/>
    <x v="0"/>
    <x v="0"/>
    <x v="3"/>
    <x v="0"/>
    <x v="0"/>
    <x v="2"/>
    <x v="2"/>
    <x v="210"/>
    <x v="39"/>
    <x v="11"/>
    <x v="11"/>
    <x v="1"/>
  </r>
  <r>
    <x v="233"/>
    <x v="150"/>
    <x v="37"/>
    <x v="37"/>
    <x v="1"/>
    <x v="1"/>
    <x v="1"/>
    <x v="2"/>
    <x v="1"/>
    <x v="1"/>
    <x v="3"/>
    <x v="0"/>
    <x v="211"/>
    <x v="3"/>
    <x v="11"/>
    <x v="11"/>
    <x v="1"/>
  </r>
  <r>
    <x v="234"/>
    <x v="151"/>
    <x v="25"/>
    <x v="25"/>
    <x v="2"/>
    <x v="2"/>
    <x v="2"/>
    <x v="2"/>
    <x v="2"/>
    <x v="0"/>
    <x v="3"/>
    <x v="1"/>
    <x v="212"/>
    <x v="22"/>
    <x v="11"/>
    <x v="11"/>
    <x v="1"/>
  </r>
  <r>
    <x v="235"/>
    <x v="151"/>
    <x v="30"/>
    <x v="30"/>
    <x v="4"/>
    <x v="4"/>
    <x v="0"/>
    <x v="0"/>
    <x v="3"/>
    <x v="3"/>
    <x v="2"/>
    <x v="1"/>
    <x v="213"/>
    <x v="4"/>
    <x v="11"/>
    <x v="11"/>
    <x v="1"/>
  </r>
  <r>
    <x v="236"/>
    <x v="151"/>
    <x v="5"/>
    <x v="5"/>
    <x v="4"/>
    <x v="4"/>
    <x v="0"/>
    <x v="0"/>
    <x v="3"/>
    <x v="2"/>
    <x v="2"/>
    <x v="0"/>
    <x v="214"/>
    <x v="4"/>
    <x v="11"/>
    <x v="11"/>
    <x v="1"/>
  </r>
  <r>
    <x v="237"/>
    <x v="152"/>
    <x v="0"/>
    <x v="0"/>
    <x v="6"/>
    <x v="6"/>
    <x v="2"/>
    <x v="0"/>
    <x v="5"/>
    <x v="1"/>
    <x v="3"/>
    <x v="1"/>
    <x v="215"/>
    <x v="23"/>
    <x v="11"/>
    <x v="11"/>
    <x v="1"/>
  </r>
  <r>
    <x v="238"/>
    <x v="153"/>
    <x v="49"/>
    <x v="49"/>
    <x v="2"/>
    <x v="2"/>
    <x v="2"/>
    <x v="4"/>
    <x v="2"/>
    <x v="2"/>
    <x v="3"/>
    <x v="2"/>
    <x v="144"/>
    <x v="9"/>
    <x v="11"/>
    <x v="11"/>
    <x v="1"/>
  </r>
  <r>
    <x v="239"/>
    <x v="154"/>
    <x v="19"/>
    <x v="19"/>
    <x v="7"/>
    <x v="7"/>
    <x v="1"/>
    <x v="4"/>
    <x v="6"/>
    <x v="1"/>
    <x v="0"/>
    <x v="0"/>
    <x v="216"/>
    <x v="40"/>
    <x v="11"/>
    <x v="11"/>
    <x v="1"/>
  </r>
  <r>
    <x v="240"/>
    <x v="155"/>
    <x v="36"/>
    <x v="36"/>
    <x v="8"/>
    <x v="8"/>
    <x v="0"/>
    <x v="1"/>
    <x v="7"/>
    <x v="2"/>
    <x v="1"/>
    <x v="0"/>
    <x v="217"/>
    <x v="19"/>
    <x v="11"/>
    <x v="11"/>
    <x v="1"/>
  </r>
  <r>
    <x v="241"/>
    <x v="156"/>
    <x v="16"/>
    <x v="16"/>
    <x v="2"/>
    <x v="2"/>
    <x v="2"/>
    <x v="0"/>
    <x v="2"/>
    <x v="2"/>
    <x v="0"/>
    <x v="2"/>
    <x v="218"/>
    <x v="6"/>
    <x v="11"/>
    <x v="11"/>
    <x v="1"/>
  </r>
  <r>
    <x v="242"/>
    <x v="156"/>
    <x v="8"/>
    <x v="8"/>
    <x v="8"/>
    <x v="8"/>
    <x v="0"/>
    <x v="2"/>
    <x v="7"/>
    <x v="3"/>
    <x v="3"/>
    <x v="1"/>
    <x v="164"/>
    <x v="28"/>
    <x v="11"/>
    <x v="11"/>
    <x v="1"/>
  </r>
  <r>
    <x v="243"/>
    <x v="157"/>
    <x v="19"/>
    <x v="19"/>
    <x v="5"/>
    <x v="5"/>
    <x v="0"/>
    <x v="2"/>
    <x v="4"/>
    <x v="2"/>
    <x v="2"/>
    <x v="2"/>
    <x v="111"/>
    <x v="10"/>
    <x v="12"/>
    <x v="0"/>
    <x v="1"/>
  </r>
  <r>
    <x v="244"/>
    <x v="158"/>
    <x v="23"/>
    <x v="23"/>
    <x v="4"/>
    <x v="4"/>
    <x v="0"/>
    <x v="0"/>
    <x v="3"/>
    <x v="0"/>
    <x v="0"/>
    <x v="2"/>
    <x v="115"/>
    <x v="4"/>
    <x v="12"/>
    <x v="0"/>
    <x v="1"/>
  </r>
  <r>
    <x v="245"/>
    <x v="159"/>
    <x v="16"/>
    <x v="16"/>
    <x v="7"/>
    <x v="7"/>
    <x v="1"/>
    <x v="0"/>
    <x v="6"/>
    <x v="1"/>
    <x v="2"/>
    <x v="0"/>
    <x v="219"/>
    <x v="18"/>
    <x v="12"/>
    <x v="0"/>
    <x v="1"/>
  </r>
  <r>
    <x v="246"/>
    <x v="160"/>
    <x v="7"/>
    <x v="7"/>
    <x v="8"/>
    <x v="8"/>
    <x v="0"/>
    <x v="3"/>
    <x v="7"/>
    <x v="3"/>
    <x v="4"/>
    <x v="0"/>
    <x v="220"/>
    <x v="27"/>
    <x v="12"/>
    <x v="0"/>
    <x v="1"/>
  </r>
  <r>
    <x v="247"/>
    <x v="161"/>
    <x v="46"/>
    <x v="46"/>
    <x v="5"/>
    <x v="5"/>
    <x v="0"/>
    <x v="0"/>
    <x v="4"/>
    <x v="2"/>
    <x v="2"/>
    <x v="0"/>
    <x v="67"/>
    <x v="7"/>
    <x v="12"/>
    <x v="0"/>
    <x v="1"/>
  </r>
  <r>
    <x v="248"/>
    <x v="161"/>
    <x v="40"/>
    <x v="40"/>
    <x v="8"/>
    <x v="8"/>
    <x v="0"/>
    <x v="2"/>
    <x v="7"/>
    <x v="3"/>
    <x v="4"/>
    <x v="0"/>
    <x v="221"/>
    <x v="28"/>
    <x v="12"/>
    <x v="0"/>
    <x v="1"/>
  </r>
  <r>
    <x v="249"/>
    <x v="161"/>
    <x v="26"/>
    <x v="26"/>
    <x v="8"/>
    <x v="8"/>
    <x v="0"/>
    <x v="0"/>
    <x v="7"/>
    <x v="3"/>
    <x v="2"/>
    <x v="1"/>
    <x v="222"/>
    <x v="25"/>
    <x v="1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B17" firstHeaderRow="1" firstDataRow="1" firstDataCol="1"/>
  <pivotFields count="13"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h="1" x="1"/>
        <item h="1" x="3"/>
        <item h="1"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2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axis="axisRow" compact="0" sortType="ascending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Amount" fld="9" baseField="0" baseItem="0"/>
  </dataFields>
  <formats count="1">
    <format dxfId="0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14" firstHeaderRow="1" firstDataRow="1" firstDataCol="1"/>
  <pivotFields count="13"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axis="axisRow"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h="1" x="1"/>
        <item h="1" x="3"/>
        <item h="1"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2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Amount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9" firstHeaderRow="1" firstDataRow="1" firstDataCol="1"/>
  <pivotFields count="17">
    <pivotField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compact="0" numFmtId="182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dataField="1" compact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axis="axisRow"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2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Name" fld="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4" firstHeaderRow="0" firstDataRow="1" firstDataCol="0"/>
  <pivotFields count="17">
    <pivotField dataField="1"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compact="0" numFmtId="182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dataField="1"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h="1" x="48"/>
        <item h="1" x="17"/>
        <item h="1" x="32"/>
        <item h="1" x="41"/>
        <item h="1" x="6"/>
        <item h="1" x="19"/>
        <item h="1" x="29"/>
        <item h="1" x="35"/>
        <item h="1" x="11"/>
        <item h="1" x="5"/>
        <item h="1" x="46"/>
        <item h="1" x="23"/>
        <item h="1" x="39"/>
        <item h="1" x="25"/>
        <item h="1" x="37"/>
        <item h="1" x="13"/>
        <item h="1" x="38"/>
        <item h="1" x="28"/>
        <item h="1" x="22"/>
        <item h="1" x="47"/>
        <item h="1" x="27"/>
        <item h="1" x="49"/>
        <item h="1" x="1"/>
        <item h="1" x="33"/>
        <item h="1" x="8"/>
        <item h="1" x="3"/>
        <item h="1" x="2"/>
        <item h="1" x="40"/>
        <item h="1" x="21"/>
        <item h="1" x="24"/>
        <item h="1" x="36"/>
        <item h="1" x="15"/>
        <item h="1" x="14"/>
        <item h="1" x="4"/>
        <item h="1" x="12"/>
        <item h="1" x="20"/>
        <item h="1" x="18"/>
        <item h="1" x="0"/>
        <item h="1" x="10"/>
        <item h="1" x="34"/>
        <item h="1" x="45"/>
        <item h="1" x="7"/>
        <item x="43"/>
        <item h="1" x="42"/>
        <item h="1" x="31"/>
        <item h="1" x="30"/>
        <item h="1" x="26"/>
        <item h="1" x="9"/>
        <item h="1" x="16"/>
        <item h="1" x="44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2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Distinct Count of Customer_ID" fld="2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Distinct Count of Transaction_ID" fld="0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Sum of Total_Amount" fld="13" baseField="0" baseItem="0"/>
  </dataFields>
  <formats count="1">
    <format dxfId="1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7">
    <pivotField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compact="0" numFmtId="182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h="1" x="48"/>
        <item h="1" x="17"/>
        <item h="1" x="32"/>
        <item h="1" x="41"/>
        <item h="1" x="6"/>
        <item h="1" x="19"/>
        <item h="1" x="29"/>
        <item h="1" x="35"/>
        <item h="1" x="11"/>
        <item h="1" x="5"/>
        <item h="1" x="46"/>
        <item h="1" x="23"/>
        <item h="1" x="39"/>
        <item h="1" x="25"/>
        <item h="1" x="37"/>
        <item h="1" x="13"/>
        <item h="1" x="38"/>
        <item h="1" x="28"/>
        <item h="1" x="22"/>
        <item h="1" x="47"/>
        <item h="1" x="27"/>
        <item h="1" x="49"/>
        <item h="1" x="1"/>
        <item h="1" x="33"/>
        <item h="1" x="8"/>
        <item h="1" x="3"/>
        <item h="1" x="2"/>
        <item h="1" x="40"/>
        <item h="1" x="21"/>
        <item h="1" x="24"/>
        <item h="1" x="36"/>
        <item h="1" x="15"/>
        <item h="1" x="14"/>
        <item h="1" x="4"/>
        <item h="1" x="12"/>
        <item h="1" x="20"/>
        <item h="1" x="18"/>
        <item h="1" x="0"/>
        <item h="1" x="10"/>
        <item h="1" x="34"/>
        <item h="1" x="45"/>
        <item h="1" x="7"/>
        <item x="43"/>
        <item h="1" x="42"/>
        <item h="1" x="31"/>
        <item h="1" x="30"/>
        <item h="1" x="26"/>
        <item h="1" x="9"/>
        <item h="1" x="16"/>
        <item h="1" x="44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axis="axisRow"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dataField="1"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2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5"/>
  </rowFields>
  <rowItems count="4">
    <i>
      <x v="1"/>
    </i>
    <i>
      <x v="4"/>
    </i>
    <i>
      <x v="9"/>
    </i>
    <i t="grand">
      <x/>
    </i>
  </rowItems>
  <colItems count="1">
    <i/>
  </colItems>
  <dataFields count="1">
    <dataField name="Sum of Quantity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B9" firstHeaderRow="1" firstDataRow="1" firstDataCol="1"/>
  <pivotFields count="2">
    <pivotField axis="axisRow" measureFilter="1" compact="0" sortType="descending" showAll="0">
      <items count="51">
        <item x="44"/>
        <item x="16"/>
        <item x="9"/>
        <item x="26"/>
        <item x="30"/>
        <item x="31"/>
        <item x="42"/>
        <item x="43"/>
        <item x="7"/>
        <item x="45"/>
        <item x="34"/>
        <item x="10"/>
        <item x="0"/>
        <item x="18"/>
        <item x="20"/>
        <item x="12"/>
        <item x="4"/>
        <item x="14"/>
        <item x="15"/>
        <item x="36"/>
        <item x="24"/>
        <item x="21"/>
        <item x="40"/>
        <item x="2"/>
        <item x="3"/>
        <item x="8"/>
        <item x="33"/>
        <item x="1"/>
        <item x="49"/>
        <item x="27"/>
        <item x="47"/>
        <item x="22"/>
        <item x="28"/>
        <item x="38"/>
        <item x="13"/>
        <item x="37"/>
        <item x="25"/>
        <item x="39"/>
        <item x="23"/>
        <item x="46"/>
        <item x="5"/>
        <item x="11"/>
        <item x="35"/>
        <item x="29"/>
        <item x="19"/>
        <item x="6"/>
        <item x="41"/>
        <item x="32"/>
        <item x="17"/>
        <item x="48"/>
        <item t="default"/>
      </items>
    </pivotField>
    <pivotField dataField="1" compact="0" showAll="0">
      <items count="51">
        <item x="47"/>
        <item x="33"/>
        <item x="11"/>
        <item x="49"/>
        <item x="45"/>
        <item x="41"/>
        <item x="25"/>
        <item x="21"/>
        <item x="37"/>
        <item x="48"/>
        <item x="43"/>
        <item x="35"/>
        <item x="15"/>
        <item x="9"/>
        <item x="24"/>
        <item x="36"/>
        <item x="26"/>
        <item x="2"/>
        <item x="7"/>
        <item x="39"/>
        <item x="34"/>
        <item x="19"/>
        <item x="13"/>
        <item x="20"/>
        <item x="12"/>
        <item x="3"/>
        <item x="27"/>
        <item x="44"/>
        <item x="16"/>
        <item x="46"/>
        <item x="6"/>
        <item x="31"/>
        <item x="28"/>
        <item x="30"/>
        <item x="32"/>
        <item x="10"/>
        <item x="4"/>
        <item x="42"/>
        <item x="38"/>
        <item x="22"/>
        <item x="1"/>
        <item x="40"/>
        <item x="29"/>
        <item x="8"/>
        <item x="5"/>
        <item x="0"/>
        <item x="18"/>
        <item x="17"/>
        <item x="23"/>
        <item x="14"/>
        <item t="default"/>
      </items>
    </pivotField>
  </pivotFields>
  <rowFields count="1">
    <field x="0"/>
  </rowFields>
  <rowItems count="6">
    <i>
      <x v="12"/>
    </i>
    <i>
      <x v="13"/>
    </i>
    <i>
      <x v="17"/>
    </i>
    <i>
      <x v="38"/>
    </i>
    <i>
      <x v="48"/>
    </i>
    <i t="grand">
      <x/>
    </i>
  </rowItems>
  <colItems count="1">
    <i/>
  </colItems>
  <dataFields count="1">
    <dataField name="Sum of Total Amount" fld="1" baseField="0" baseItem="49"/>
  </dataFields>
  <pivotTableStyleInfo name="PivotStylePreset2_Accent1" showRowHeaders="1" showColHeaders="1"/>
  <filters count="1">
    <filter evalOrder="-1" fld="0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4" name="PivotTable1"/>
  </pivotTables>
  <data>
    <tabular pivotCacheId="2">
      <items count="5">
        <i x="0" s="1"/>
        <i x="4" s="1"/>
        <i x="2" s="1"/>
        <i x="1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7" name="PivotTable3"/>
    <pivotTable tabId="5" name="PivotTable1"/>
  </pivotTables>
  <data>
    <tabular pivotCacheId="1">
      <items count="4">
        <i x="0" s="1"/>
        <i x="1" s="0"/>
        <i x="3" s="0"/>
        <i x="2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Name" sourceName="Customer_Name">
  <pivotTables>
    <pivotTable tabId="22" name="PivotTable2"/>
    <pivotTable tabId="23" name="PivotTable1"/>
  </pivotTables>
  <data>
    <tabular pivotCacheId="3">
      <items count="50">
        <i x="48" s="0"/>
        <i x="17" s="0"/>
        <i x="32" s="0"/>
        <i x="41" s="0"/>
        <i x="6" s="0"/>
        <i x="19" s="0"/>
        <i x="29" s="0"/>
        <i x="35" s="0"/>
        <i x="11" s="0"/>
        <i x="5" s="0"/>
        <i x="46" s="0"/>
        <i x="23" s="0"/>
        <i x="39" s="0"/>
        <i x="25" s="0"/>
        <i x="37" s="0"/>
        <i x="13" s="0"/>
        <i x="38" s="0"/>
        <i x="28" s="0"/>
        <i x="22" s="0"/>
        <i x="47" s="0"/>
        <i x="27" s="0"/>
        <i x="49" s="0"/>
        <i x="1" s="0"/>
        <i x="33" s="0"/>
        <i x="8" s="0"/>
        <i x="3" s="0"/>
        <i x="2" s="0"/>
        <i x="40" s="0"/>
        <i x="21" s="0"/>
        <i x="24" s="0"/>
        <i x="36" s="0"/>
        <i x="15" s="0"/>
        <i x="14" s="0"/>
        <i x="4" s="0"/>
        <i x="12" s="0"/>
        <i x="20" s="0"/>
        <i x="18" s="0"/>
        <i x="0" s="0"/>
        <i x="10" s="0"/>
        <i x="34" s="0"/>
        <i x="45" s="0"/>
        <i x="7" s="0"/>
        <i x="43" s="1"/>
        <i x="42" s="0"/>
        <i x="31" s="0"/>
        <i x="30" s="0"/>
        <i x="26" s="0"/>
        <i x="9" s="0"/>
        <i x="16" s="0"/>
        <i x="44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Dark1" rowHeight="225425"/>
  <slicer name="Payment_Method" cache="Slicer_Payment_Method" caption="Payment_Method" style="SlicerStyleDark1" rowHeight="225425"/>
  <slicer name="Customer_Name" cache="Slicer_Customer_Name" caption="Customer_Name" startItem="38" style="SlicerStyleDark1" rowHeight="228600"/>
</slicers>
</file>

<file path=xl/tables/table1.xml><?xml version="1.0" encoding="utf-8"?>
<table xmlns="http://schemas.openxmlformats.org/spreadsheetml/2006/main" id="1" name="Table1" displayName="Table1" ref="A1:Q251" totalsRowShown="0">
  <tableColumns count="17">
    <tableColumn id="1" name="Transaction_ID" dataDxfId="2"/>
    <tableColumn id="2" name="Date" dataDxfId="3"/>
    <tableColumn id="3" name="Customer_ID" dataDxfId="4"/>
    <tableColumn id="4" name="Customer_Name" dataDxfId="5"/>
    <tableColumn id="5" name="Product_ID" dataDxfId="6"/>
    <tableColumn id="6" name="Product_Name" dataDxfId="7"/>
    <tableColumn id="7" name="Category" dataDxfId="8"/>
    <tableColumn id="8" name="Quantity" dataDxfId="9"/>
    <tableColumn id="9" name="Unit_Price" dataDxfId="10"/>
    <tableColumn id="10" name="Payment_Method" dataDxfId="11"/>
    <tableColumn id="11" name="Region" dataDxfId="12"/>
    <tableColumn id="12" name="Customer_Segment" dataDxfId="13"/>
    <tableColumn id="13" name="Customer_Since" dataDxfId="14"/>
    <tableColumn id="14" name="Total_Amount" dataDxfId="15"/>
    <tableColumn id="15" name="Year-Month" dataDxfId="16">
      <calculatedColumnFormula>TEXT(B2,"yyyy-mm")</calculatedColumnFormula>
    </tableColumn>
    <tableColumn id="16" name="Month" dataDxfId="17">
      <calculatedColumnFormula>MONTH(B2)</calculatedColumnFormula>
    </tableColumn>
    <tableColumn id="17" name="Year" dataDxfId="18">
      <calculatedColumnFormula>YEAR(B2)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0"/>
  <sheetViews>
    <sheetView topLeftCell="M1" workbookViewId="0">
      <selection activeCell="A1" sqref="A1"/>
    </sheetView>
  </sheetViews>
  <sheetFormatPr defaultColWidth="14.4272727272727" defaultRowHeight="15" customHeight="1"/>
  <cols>
    <col min="1" max="1" width="94.8636363636364" customWidth="1"/>
    <col min="2" max="25" width="8.70909090909091" customWidth="1"/>
  </cols>
  <sheetData>
    <row r="1" ht="14.5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ht="14.5" spans="1:25">
      <c r="A2" s="49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ht="14.5" spans="1: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ht="14.5" spans="1: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ht="14.5" spans="1: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ht="14.5" spans="1: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</row>
    <row r="7" ht="14.5" spans="1:2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</row>
    <row r="8" ht="14.5" spans="1: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</row>
    <row r="9" ht="14.5" spans="1: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</row>
    <row r="10" ht="14.5" spans="1: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</row>
    <row r="11" ht="14.5" spans="1: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</row>
    <row r="12" ht="14.5" spans="1: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</row>
    <row r="13" ht="14.5" spans="1: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</row>
    <row r="14" ht="14.5" spans="1: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</row>
    <row r="15" ht="14.5" spans="1: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</row>
    <row r="16" ht="14.5" spans="1: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</row>
    <row r="17" ht="14.5" spans="1: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</row>
    <row r="18" ht="14.5" spans="1: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</row>
    <row r="19" ht="14.5" spans="1: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</row>
    <row r="20" ht="14.5" spans="1:2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</row>
    <row r="21" ht="15.75" customHeight="1" spans="1: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</row>
    <row r="22" ht="15.75" customHeight="1" spans="1: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</row>
    <row r="23" ht="15.75" customHeight="1" spans="1: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</row>
    <row r="24" ht="15.75" customHeight="1" spans="1: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</row>
    <row r="25" ht="15.75" customHeight="1" spans="1: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</row>
    <row r="26" ht="15.75" customHeight="1" spans="1: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</row>
    <row r="27" ht="15.75" customHeight="1" spans="1: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</row>
    <row r="28" ht="15.75" customHeight="1" spans="1: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</row>
    <row r="29" ht="15.75" customHeight="1" spans="1: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</row>
    <row r="30" ht="15.75" customHeight="1" spans="1: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</row>
    <row r="31" ht="15.75" customHeight="1" spans="1: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</row>
    <row r="32" ht="15.75" customHeight="1" spans="1: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</row>
    <row r="33" ht="15.75" customHeight="1" spans="1: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</row>
    <row r="34" ht="15.75" customHeight="1" spans="1: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</row>
    <row r="35" ht="15.75" customHeight="1" spans="1: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</row>
    <row r="36" ht="15.75" customHeight="1" spans="1: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</row>
    <row r="37" ht="15.75" customHeight="1" spans="1: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</row>
    <row r="38" ht="15.75" customHeight="1" spans="1: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</row>
    <row r="39" ht="15.75" customHeight="1" spans="1: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ht="15.75" customHeight="1" spans="1:2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ht="15.75" customHeight="1" spans="1:2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ht="15.75" customHeight="1" spans="1: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ht="15.75" customHeight="1" spans="1: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ht="15.75" customHeight="1" spans="1: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ht="15.75" customHeight="1" spans="1: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ht="15.75" customHeight="1" spans="1: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ht="15.75" customHeight="1" spans="1: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ht="15.75" customHeight="1" spans="1: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ht="15.75" customHeight="1" spans="1: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ht="15.75" customHeight="1" spans="1:2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ht="15.75" customHeight="1" spans="1:2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ht="15.75" customHeight="1" spans="1:2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ht="15.75" customHeight="1" spans="1: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ht="15.75" customHeight="1" spans="1: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ht="15.75" customHeight="1" spans="1: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ht="15.75" customHeight="1" spans="1:2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ht="15.75" customHeight="1" spans="1:2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ht="15.75" customHeight="1" spans="1:2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ht="15.75" customHeight="1" spans="1:2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ht="15.75" customHeight="1" spans="1:2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ht="15.75" customHeight="1" spans="1: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ht="15.75" customHeight="1" spans="1:2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ht="15.75" customHeight="1" spans="1:2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ht="15.75" customHeight="1" spans="1: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ht="15.75" customHeight="1" spans="1:2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ht="15.75" customHeight="1" spans="1:2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ht="15.75" customHeight="1" spans="1:2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ht="15.75" customHeight="1" spans="1:2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ht="15.75" customHeight="1" spans="1:2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ht="15.75" customHeight="1" spans="1:2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ht="15.75" customHeight="1" spans="1:2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ht="15.75" customHeight="1" spans="1:2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ht="15.75" customHeight="1" spans="1:2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ht="15.75" customHeight="1" spans="1:2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ht="15.75" customHeight="1" spans="1:2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ht="15.75" customHeight="1" spans="1:2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ht="15.75" customHeight="1" spans="1:2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ht="15.75" customHeight="1" spans="1:2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ht="15.75" customHeight="1" spans="1:2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ht="15.75" customHeight="1" spans="1:2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ht="15.75" customHeight="1" spans="1:2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ht="15.75" customHeight="1" spans="1:2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ht="15.75" customHeight="1" spans="1:2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ht="15.75" customHeight="1" spans="1:2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ht="15.75" customHeight="1" spans="1:2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ht="15.75" customHeight="1" spans="1:2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</row>
    <row r="87" ht="15.75" customHeight="1" spans="1:2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</row>
    <row r="88" ht="15.75" customHeight="1" spans="1:2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</row>
    <row r="89" ht="15.75" customHeight="1" spans="1:2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</row>
    <row r="90" ht="15.75" customHeight="1" spans="1:2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</row>
    <row r="91" ht="15.75" customHeight="1" spans="1: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</row>
    <row r="92" ht="15.75" customHeight="1" spans="1: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</row>
    <row r="93" ht="15.75" customHeight="1" spans="1: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</row>
    <row r="94" ht="15.75" customHeight="1" spans="1: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</row>
    <row r="95" ht="15.75" customHeight="1" spans="1: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</row>
    <row r="96" ht="15.75" customHeight="1" spans="1: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</row>
    <row r="97" ht="15.75" customHeight="1" spans="1: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</row>
    <row r="98" ht="15.75" customHeight="1" spans="1: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</row>
    <row r="99" ht="15.75" customHeight="1" spans="1: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</row>
    <row r="100" ht="15.75" customHeight="1" spans="1: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</row>
    <row r="101" ht="15.75" customHeight="1" spans="1: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</row>
    <row r="102" ht="15.75" customHeight="1" spans="1: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</row>
    <row r="103" ht="15.75" customHeight="1" spans="1: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</row>
    <row r="104" ht="15.75" customHeight="1" spans="1: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</row>
    <row r="105" ht="15.75" customHeight="1" spans="1: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</row>
    <row r="106" ht="15.75" customHeight="1" spans="1: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</row>
    <row r="107" ht="15.75" customHeight="1" spans="1: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</row>
    <row r="108" ht="15.75" customHeight="1" spans="1: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</row>
    <row r="109" ht="15.75" customHeight="1" spans="1: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</row>
    <row r="110" ht="15.75" customHeight="1" spans="1: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</row>
    <row r="111" ht="15.75" customHeight="1" spans="1: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</row>
    <row r="112" ht="15.75" customHeight="1" spans="1: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</row>
    <row r="113" ht="15.75" customHeight="1" spans="1: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</row>
    <row r="114" ht="15.75" customHeight="1" spans="1: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</row>
    <row r="115" ht="15.75" customHeight="1" spans="1: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</row>
    <row r="116" ht="15.75" customHeight="1" spans="1: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</row>
    <row r="117" ht="15.75" customHeight="1" spans="1: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</row>
    <row r="118" ht="15.75" customHeight="1" spans="1: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</row>
    <row r="119" ht="15.75" customHeight="1" spans="1: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</row>
    <row r="120" ht="15.75" customHeight="1" spans="1: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</row>
    <row r="121" ht="15.75" customHeight="1" spans="1: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</row>
    <row r="122" ht="15.75" customHeight="1" spans="1: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</row>
    <row r="123" ht="15.75" customHeight="1" spans="1: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</row>
    <row r="124" ht="15.75" customHeight="1" spans="1: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</row>
    <row r="125" ht="15.75" customHeight="1" spans="1: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</row>
    <row r="126" ht="15.75" customHeight="1" spans="1: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</row>
    <row r="127" ht="15.75" customHeight="1" spans="1: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</row>
    <row r="128" ht="15.75" customHeight="1" spans="1: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</row>
    <row r="129" ht="15.75" customHeight="1" spans="1: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</row>
    <row r="130" ht="15.75" customHeight="1" spans="1: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</row>
    <row r="131" ht="15.75" customHeight="1" spans="1: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</row>
    <row r="132" ht="15.75" customHeight="1" spans="1: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</row>
    <row r="133" ht="15.75" customHeight="1" spans="1: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</row>
    <row r="134" ht="15.75" customHeight="1" spans="1: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</row>
    <row r="135" ht="15.75" customHeight="1" spans="1: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</row>
    <row r="136" ht="15.75" customHeight="1" spans="1: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</row>
    <row r="137" ht="15.75" customHeight="1" spans="1: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</row>
    <row r="138" ht="15.75" customHeight="1" spans="1: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</row>
    <row r="139" ht="15.75" customHeight="1" spans="1: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</row>
    <row r="140" ht="15.75" customHeight="1" spans="1: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</row>
    <row r="141" ht="15.75" customHeight="1" spans="1: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</row>
    <row r="142" ht="15.75" customHeight="1" spans="1: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</row>
    <row r="143" ht="15.75" customHeight="1" spans="1: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</row>
    <row r="144" ht="15.75" customHeight="1" spans="1: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</row>
    <row r="145" ht="15.75" customHeight="1" spans="1: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</row>
    <row r="146" ht="15.75" customHeight="1" spans="1: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</row>
    <row r="147" ht="15.75" customHeight="1" spans="1: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</row>
    <row r="148" ht="15.75" customHeight="1" spans="1: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</row>
    <row r="149" ht="15.75" customHeight="1" spans="1: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</row>
    <row r="150" ht="15.75" customHeight="1" spans="1: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</row>
    <row r="151" ht="15.75" customHeight="1" spans="1: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</row>
    <row r="152" ht="15.75" customHeight="1" spans="1: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</row>
    <row r="153" ht="15.75" customHeight="1" spans="1: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</row>
    <row r="154" ht="15.75" customHeight="1" spans="1: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</row>
    <row r="155" ht="15.75" customHeight="1" spans="1: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</row>
    <row r="156" ht="15.75" customHeight="1" spans="1: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</row>
    <row r="157" ht="15.75" customHeight="1" spans="1: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</row>
    <row r="158" ht="15.75" customHeight="1" spans="1: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</row>
    <row r="159" ht="15.75" customHeight="1" spans="1: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</row>
    <row r="160" ht="15.75" customHeight="1" spans="1: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</row>
    <row r="161" ht="15.75" customHeight="1" spans="1: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</row>
    <row r="162" ht="15.75" customHeight="1" spans="1: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</row>
    <row r="163" ht="15.75" customHeight="1" spans="1: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</row>
    <row r="164" ht="15.75" customHeight="1" spans="1: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</row>
    <row r="165" ht="15.75" customHeight="1" spans="1: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</row>
    <row r="166" ht="15.75" customHeight="1" spans="1: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</row>
    <row r="167" ht="15.75" customHeight="1" spans="1: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</row>
    <row r="168" ht="15.75" customHeight="1" spans="1: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</row>
    <row r="169" ht="15.75" customHeight="1" spans="1: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</row>
    <row r="170" ht="15.75" customHeight="1" spans="1: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</row>
    <row r="171" ht="15.75" customHeight="1" spans="1: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</row>
    <row r="172" ht="15.75" customHeight="1" spans="1: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</row>
    <row r="173" ht="15.75" customHeight="1" spans="1: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</row>
    <row r="174" ht="15.75" customHeight="1" spans="1: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</row>
    <row r="175" ht="15.75" customHeight="1" spans="1: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</row>
    <row r="176" ht="15.75" customHeight="1" spans="1: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</row>
    <row r="177" ht="15.75" customHeight="1" spans="1: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</row>
    <row r="178" ht="15.75" customHeight="1" spans="1: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</row>
    <row r="179" ht="15.75" customHeight="1" spans="1: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</row>
    <row r="180" ht="15.75" customHeight="1" spans="1: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</row>
    <row r="181" ht="15.75" customHeight="1" spans="1: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</row>
    <row r="182" ht="15.75" customHeight="1" spans="1: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</row>
    <row r="183" ht="15.75" customHeight="1" spans="1: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</row>
    <row r="184" ht="15.75" customHeight="1" spans="1: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</row>
    <row r="185" ht="15.75" customHeight="1" spans="1: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</row>
    <row r="186" ht="15.75" customHeight="1" spans="1: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</row>
    <row r="187" ht="15.75" customHeight="1" spans="1: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</row>
    <row r="188" ht="15.75" customHeight="1" spans="1: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</row>
    <row r="189" ht="15.75" customHeight="1" spans="1: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</row>
    <row r="190" ht="15.75" customHeight="1" spans="1: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</row>
    <row r="191" ht="15.75" customHeight="1" spans="1: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</row>
    <row r="192" ht="15.75" customHeight="1" spans="1: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</row>
    <row r="193" ht="15.75" customHeight="1" spans="1: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</row>
    <row r="194" ht="15.75" customHeight="1" spans="1: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</row>
    <row r="195" ht="15.75" customHeight="1" spans="1: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</row>
    <row r="196" ht="15.75" customHeight="1" spans="1: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</row>
    <row r="197" ht="15.75" customHeight="1" spans="1: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</row>
    <row r="198" ht="15.75" customHeight="1" spans="1: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</row>
    <row r="199" ht="15.75" customHeight="1" spans="1: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</row>
    <row r="200" ht="15.75" customHeight="1" spans="1: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</row>
    <row r="201" ht="15.75" customHeight="1" spans="1: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</row>
    <row r="202" ht="15.75" customHeight="1" spans="1: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</row>
    <row r="203" ht="15.75" customHeight="1" spans="1: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</row>
    <row r="204" ht="15.75" customHeight="1" spans="1: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</row>
    <row r="205" ht="15.75" customHeight="1" spans="1: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</row>
    <row r="206" ht="15.75" customHeight="1" spans="1: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</row>
    <row r="207" ht="15.75" customHeight="1" spans="1: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</row>
    <row r="208" ht="15.75" customHeight="1" spans="1: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</row>
    <row r="209" ht="15.75" customHeight="1" spans="1: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</row>
    <row r="210" ht="15.75" customHeight="1" spans="1: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</row>
    <row r="211" ht="15.75" customHeight="1" spans="1: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</row>
    <row r="212" ht="15.75" customHeight="1" spans="1: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</row>
    <row r="213" ht="15.75" customHeight="1" spans="1: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</row>
    <row r="214" ht="15.75" customHeight="1" spans="1: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</row>
    <row r="215" ht="15.75" customHeight="1" spans="1: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</row>
    <row r="216" ht="15.75" customHeight="1" spans="1: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</row>
    <row r="217" ht="15.75" customHeight="1" spans="1: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</row>
    <row r="218" ht="15.75" customHeight="1" spans="1: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</row>
    <row r="219" ht="15.75" customHeight="1" spans="1: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</row>
    <row r="220" ht="15.75" customHeight="1" spans="1: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</row>
    <row r="221" ht="15.75" customHeight="1" spans="1: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</row>
    <row r="222" ht="15.75" customHeight="1" spans="1: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</row>
    <row r="223" ht="15.75" customHeight="1" spans="1: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</row>
    <row r="224" ht="15.75" customHeight="1" spans="1: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</row>
    <row r="225" ht="15.75" customHeight="1" spans="1: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</row>
    <row r="226" ht="15.75" customHeight="1" spans="1: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</row>
    <row r="227" ht="15.75" customHeight="1" spans="1: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</row>
    <row r="228" ht="15.75" customHeight="1" spans="1: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</row>
    <row r="229" ht="15.75" customHeight="1" spans="1: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</row>
    <row r="230" ht="15.75" customHeight="1" spans="1: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</row>
    <row r="231" ht="15.75" customHeight="1" spans="1: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</row>
    <row r="232" ht="15.75" customHeight="1" spans="1: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</row>
    <row r="233" ht="15.75" customHeight="1" spans="1:2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</row>
    <row r="234" ht="15.75" customHeight="1" spans="1:2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</row>
    <row r="235" ht="15.75" customHeight="1" spans="1:2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</row>
    <row r="236" ht="15.75" customHeight="1" spans="1:2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</row>
    <row r="237" ht="15.75" customHeight="1" spans="1:2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</row>
    <row r="238" ht="15.75" customHeight="1" spans="1:2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</row>
    <row r="239" ht="15.75" customHeight="1" spans="1:2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</row>
    <row r="240" ht="15.75" customHeight="1" spans="1: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</row>
    <row r="241" ht="15.75" customHeight="1" spans="1:2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</row>
    <row r="242" ht="15.75" customHeight="1" spans="1:2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</row>
    <row r="243" ht="15.75" customHeight="1" spans="1:2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</row>
    <row r="244" ht="15.75" customHeight="1" spans="1:2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</row>
    <row r="245" ht="15.75" customHeight="1" spans="1:2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</row>
    <row r="246" ht="15.75" customHeight="1" spans="1:2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</row>
    <row r="247" ht="15.75" customHeight="1" spans="1:2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</row>
    <row r="248" ht="15.75" customHeight="1" spans="1:2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</row>
    <row r="249" ht="15.75" customHeight="1" spans="1:2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</row>
    <row r="250" ht="15.75" customHeight="1" spans="1:2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</row>
    <row r="251" ht="15.75" customHeight="1" spans="1:2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</row>
    <row r="252" ht="15.75" customHeight="1" spans="1:2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</row>
    <row r="253" ht="15.75" customHeight="1" spans="1:2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</row>
    <row r="254" ht="15.75" customHeight="1" spans="1:2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</row>
    <row r="255" ht="15.75" customHeight="1" spans="1:2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</row>
    <row r="256" ht="15.75" customHeight="1" spans="1:2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</row>
    <row r="257" ht="15.75" customHeight="1" spans="1:2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</row>
    <row r="258" ht="15.75" customHeight="1" spans="1:2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</row>
    <row r="259" ht="15.75" customHeight="1" spans="1:2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</row>
    <row r="260" ht="15.75" customHeight="1" spans="1:2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</row>
    <row r="261" ht="15.75" customHeight="1" spans="1:2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</row>
    <row r="262" ht="15.75" customHeight="1" spans="1:2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</row>
    <row r="263" ht="15.75" customHeight="1" spans="1:2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</row>
    <row r="264" ht="15.75" customHeight="1" spans="1:2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</row>
    <row r="265" ht="15.75" customHeight="1" spans="1:2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</row>
    <row r="266" ht="15.75" customHeight="1" spans="1:2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</row>
    <row r="267" ht="15.75" customHeight="1" spans="1:2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</row>
    <row r="268" ht="15.75" customHeight="1" spans="1:2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</row>
    <row r="269" ht="15.75" customHeight="1" spans="1:2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</row>
    <row r="270" ht="15.75" customHeight="1" spans="1:2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</row>
    <row r="271" ht="15.75" customHeight="1" spans="1:2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</row>
    <row r="272" ht="15.75" customHeight="1" spans="1:2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</row>
    <row r="273" ht="15.75" customHeight="1" spans="1:2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</row>
    <row r="274" ht="15.75" customHeight="1" spans="1:2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</row>
    <row r="275" ht="15.75" customHeight="1" spans="1:2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</row>
    <row r="276" ht="15.75" customHeight="1" spans="1:2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</row>
    <row r="277" ht="15.75" customHeight="1" spans="1:2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</row>
    <row r="278" ht="15.75" customHeight="1" spans="1:2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</row>
    <row r="279" ht="15.75" customHeight="1" spans="1:2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</row>
    <row r="280" ht="15.75" customHeight="1" spans="1:2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</row>
    <row r="281" ht="15.75" customHeight="1" spans="1:2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</row>
    <row r="282" ht="15.75" customHeight="1" spans="1:2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</row>
    <row r="283" ht="15.75" customHeight="1" spans="1:2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</row>
    <row r="284" ht="15.75" customHeight="1" spans="1:2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</row>
    <row r="285" ht="15.75" customHeight="1" spans="1:2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</row>
    <row r="286" ht="15.75" customHeight="1" spans="1:2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</row>
    <row r="287" ht="15.75" customHeight="1" spans="1:2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</row>
    <row r="288" ht="15.75" customHeight="1" spans="1:2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</row>
    <row r="289" ht="15.75" customHeight="1" spans="1:2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</row>
    <row r="290" ht="15.75" customHeight="1" spans="1:2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</row>
    <row r="291" ht="15.75" customHeight="1" spans="1:2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</row>
    <row r="292" ht="15.75" customHeight="1" spans="1:2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</row>
    <row r="293" ht="15.75" customHeight="1" spans="1:2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</row>
    <row r="294" ht="15.75" customHeight="1" spans="1:2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</row>
    <row r="295" ht="15.75" customHeight="1" spans="1:2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</row>
    <row r="296" ht="15.75" customHeight="1" spans="1:2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</row>
    <row r="297" ht="15.75" customHeight="1" spans="1:2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</row>
    <row r="298" ht="15.75" customHeight="1" spans="1:2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</row>
    <row r="299" ht="15.75" customHeight="1" spans="1:2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</row>
    <row r="300" ht="15.75" customHeight="1" spans="1:2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</row>
    <row r="301" ht="15.75" customHeight="1" spans="1:2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</row>
    <row r="302" ht="15.75" customHeight="1" spans="1:2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</row>
    <row r="303" ht="15.75" customHeight="1" spans="1:2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</row>
    <row r="304" ht="15.75" customHeight="1" spans="1:2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</row>
    <row r="305" ht="15.75" customHeight="1" spans="1:2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</row>
    <row r="306" ht="15.75" customHeight="1" spans="1:2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</row>
    <row r="307" ht="15.75" customHeight="1" spans="1:2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</row>
    <row r="308" ht="15.75" customHeight="1" spans="1:2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</row>
    <row r="309" ht="15.75" customHeight="1" spans="1:2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</row>
    <row r="310" ht="15.75" customHeight="1" spans="1:2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</row>
    <row r="311" ht="15.75" customHeight="1" spans="1:2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</row>
    <row r="312" ht="15.75" customHeight="1" spans="1:2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</row>
    <row r="313" ht="15.75" customHeight="1" spans="1:2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</row>
    <row r="314" ht="15.75" customHeight="1" spans="1:2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</row>
    <row r="315" ht="15.75" customHeight="1" spans="1:2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</row>
    <row r="316" ht="15.75" customHeight="1" spans="1:2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</row>
    <row r="317" ht="15.75" customHeight="1" spans="1:2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</row>
    <row r="318" ht="15.75" customHeight="1" spans="1:2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</row>
    <row r="319" ht="15.75" customHeight="1" spans="1:2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</row>
    <row r="320" ht="15.75" customHeight="1" spans="1:2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</row>
    <row r="321" ht="15.75" customHeight="1" spans="1:2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</row>
    <row r="322" ht="15.75" customHeight="1" spans="1:2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</row>
    <row r="323" ht="15.75" customHeight="1" spans="1:2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</row>
    <row r="324" ht="15.75" customHeight="1" spans="1:2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</row>
    <row r="325" ht="15.75" customHeight="1" spans="1: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</row>
    <row r="326" ht="15.75" customHeight="1" spans="1:2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</row>
    <row r="327" ht="15.75" customHeight="1" spans="1:2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</row>
    <row r="328" ht="15.75" customHeight="1" spans="1:2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</row>
    <row r="329" ht="15.75" customHeight="1" spans="1:2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</row>
    <row r="330" ht="15.75" customHeight="1" spans="1:2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</row>
    <row r="331" ht="15.75" customHeight="1" spans="1:2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</row>
    <row r="332" ht="15.75" customHeight="1" spans="1:2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</row>
    <row r="333" ht="15.75" customHeight="1" spans="1:2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</row>
    <row r="334" ht="15.75" customHeight="1" spans="1:2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</row>
    <row r="335" ht="15.75" customHeight="1" spans="1:2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</row>
    <row r="336" ht="15.75" customHeight="1" spans="1:2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</row>
    <row r="337" ht="15.75" customHeight="1" spans="1:2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</row>
    <row r="338" ht="15.75" customHeight="1" spans="1:2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</row>
    <row r="339" ht="15.75" customHeight="1" spans="1:2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</row>
    <row r="340" ht="15.75" customHeight="1" spans="1:2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</row>
    <row r="341" ht="15.75" customHeight="1" spans="1:2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</row>
    <row r="342" ht="15.75" customHeight="1" spans="1:2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</row>
    <row r="343" ht="15.75" customHeight="1" spans="1:2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</row>
    <row r="344" ht="15.75" customHeight="1" spans="1:2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</row>
    <row r="345" ht="15.75" customHeight="1" spans="1:2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</row>
    <row r="346" ht="15.75" customHeight="1" spans="1:2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</row>
    <row r="347" ht="15.75" customHeight="1" spans="1:2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</row>
    <row r="348" ht="15.75" customHeight="1" spans="1:2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</row>
    <row r="349" ht="15.75" customHeight="1" spans="1:2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</row>
    <row r="350" ht="15.75" customHeight="1" spans="1:2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</row>
    <row r="351" ht="15.75" customHeight="1" spans="1:2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</row>
    <row r="352" ht="15.75" customHeight="1" spans="1:2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</row>
    <row r="353" ht="15.75" customHeight="1" spans="1:2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</row>
    <row r="354" ht="15.75" customHeight="1" spans="1:2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</row>
    <row r="355" ht="15.75" customHeight="1" spans="1:2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</row>
    <row r="356" ht="15.75" customHeight="1" spans="1:2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</row>
    <row r="357" ht="15.75" customHeight="1" spans="1:2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</row>
    <row r="358" ht="15.75" customHeight="1" spans="1:2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</row>
    <row r="359" ht="15.75" customHeight="1" spans="1:2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</row>
    <row r="360" ht="15.75" customHeight="1" spans="1:2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</row>
    <row r="361" ht="15.75" customHeight="1" spans="1:2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</row>
    <row r="362" ht="15.75" customHeight="1" spans="1:2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</row>
    <row r="363" ht="15.75" customHeight="1" spans="1:2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</row>
    <row r="364" ht="15.75" customHeight="1" spans="1:2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</row>
    <row r="365" ht="15.75" customHeight="1" spans="1:2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</row>
    <row r="366" ht="15.75" customHeight="1" spans="1:2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</row>
    <row r="367" ht="15.75" customHeight="1" spans="1:2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</row>
    <row r="368" ht="15.75" customHeight="1" spans="1:2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</row>
    <row r="369" ht="15.75" customHeight="1" spans="1:2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</row>
    <row r="370" ht="15.75" customHeight="1" spans="1:2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</row>
    <row r="371" ht="15.75" customHeight="1" spans="1:2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</row>
    <row r="372" ht="15.75" customHeight="1" spans="1:2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</row>
    <row r="373" ht="15.75" customHeight="1" spans="1:2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</row>
    <row r="374" ht="15.75" customHeight="1" spans="1:2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</row>
    <row r="375" ht="15.75" customHeight="1" spans="1:2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</row>
    <row r="376" ht="15.75" customHeight="1" spans="1:2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</row>
    <row r="377" ht="15.75" customHeight="1" spans="1:2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</row>
    <row r="378" ht="15.75" customHeight="1" spans="1:2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</row>
    <row r="379" ht="15.75" customHeight="1" spans="1:2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</row>
    <row r="380" ht="15.75" customHeight="1" spans="1:2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</row>
    <row r="381" ht="15.75" customHeight="1" spans="1:2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</row>
    <row r="382" ht="15.75" customHeight="1" spans="1:2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</row>
    <row r="383" ht="15.75" customHeight="1" spans="1:2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</row>
    <row r="384" ht="15.75" customHeight="1" spans="1:2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</row>
    <row r="385" ht="15.75" customHeight="1" spans="1:2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</row>
    <row r="386" ht="15.75" customHeight="1" spans="1:2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</row>
    <row r="387" ht="15.75" customHeight="1" spans="1:2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</row>
    <row r="388" ht="15.75" customHeight="1" spans="1:2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</row>
    <row r="389" ht="15.75" customHeight="1" spans="1:2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</row>
    <row r="390" ht="15.75" customHeight="1" spans="1:2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</row>
    <row r="391" ht="15.75" customHeight="1" spans="1:2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</row>
    <row r="392" ht="15.75" customHeight="1" spans="1:2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</row>
    <row r="393" ht="15.75" customHeight="1" spans="1:2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</row>
    <row r="394" ht="15.75" customHeight="1" spans="1:2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</row>
    <row r="395" ht="15.75" customHeight="1" spans="1:2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</row>
    <row r="396" ht="15.75" customHeight="1" spans="1:2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</row>
    <row r="397" ht="15.75" customHeight="1" spans="1:2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</row>
    <row r="398" ht="15.75" customHeight="1" spans="1:2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</row>
    <row r="399" ht="15.75" customHeight="1" spans="1:2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</row>
    <row r="400" ht="15.75" customHeight="1" spans="1:2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</row>
    <row r="401" ht="15.75" customHeight="1" spans="1:2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</row>
    <row r="402" ht="15.75" customHeight="1" spans="1:2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</row>
    <row r="403" ht="15.75" customHeight="1" spans="1:2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</row>
    <row r="404" ht="15.75" customHeight="1" spans="1:2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</row>
    <row r="405" ht="15.75" customHeight="1" spans="1:2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</row>
    <row r="406" ht="15.75" customHeight="1" spans="1:2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</row>
    <row r="407" ht="15.75" customHeight="1" spans="1:2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</row>
    <row r="408" ht="15.75" customHeight="1" spans="1:2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</row>
    <row r="409" ht="15.75" customHeight="1" spans="1:2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</row>
    <row r="410" ht="15.75" customHeight="1" spans="1:2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</row>
    <row r="411" ht="15.75" customHeight="1" spans="1:2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</row>
    <row r="412" ht="15.75" customHeight="1" spans="1:2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</row>
    <row r="413" ht="15.75" customHeight="1" spans="1:2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</row>
    <row r="414" ht="15.75" customHeight="1" spans="1:2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</row>
    <row r="415" ht="15.75" customHeight="1" spans="1:2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</row>
    <row r="416" ht="15.75" customHeight="1" spans="1:2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</row>
    <row r="417" ht="15.75" customHeight="1" spans="1:2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</row>
    <row r="418" ht="15.75" customHeight="1" spans="1:2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</row>
    <row r="419" ht="15.75" customHeight="1" spans="1:2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</row>
    <row r="420" ht="15.75" customHeight="1" spans="1:2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</row>
    <row r="421" ht="15.75" customHeight="1" spans="1:2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</row>
    <row r="422" ht="15.75" customHeight="1" spans="1:2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</row>
    <row r="423" ht="15.75" customHeight="1" spans="1:2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</row>
    <row r="424" ht="15.75" customHeight="1" spans="1:2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</row>
    <row r="425" ht="15.75" customHeight="1" spans="1: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</row>
    <row r="426" ht="15.75" customHeight="1" spans="1:2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</row>
    <row r="427" ht="15.75" customHeight="1" spans="1:2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</row>
    <row r="428" ht="15.75" customHeight="1" spans="1:2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</row>
    <row r="429" ht="15.75" customHeight="1" spans="1:2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</row>
    <row r="430" ht="15.75" customHeight="1" spans="1:2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</row>
    <row r="431" ht="15.75" customHeight="1" spans="1:2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</row>
    <row r="432" ht="15.75" customHeight="1" spans="1:2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</row>
    <row r="433" ht="15.75" customHeight="1" spans="1:2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</row>
    <row r="434" ht="15.75" customHeight="1" spans="1:2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</row>
    <row r="435" ht="15.75" customHeight="1" spans="1:2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</row>
    <row r="436" ht="15.75" customHeight="1" spans="1:2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</row>
    <row r="437" ht="15.75" customHeight="1" spans="1:2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</row>
    <row r="438" ht="15.75" customHeight="1" spans="1:2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</row>
    <row r="439" ht="15.75" customHeight="1" spans="1:2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</row>
    <row r="440" ht="15.75" customHeight="1" spans="1:2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</row>
    <row r="441" ht="15.75" customHeight="1" spans="1:2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</row>
    <row r="442" ht="15.75" customHeight="1" spans="1:2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</row>
    <row r="443" ht="15.75" customHeight="1" spans="1:2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</row>
    <row r="444" ht="15.75" customHeight="1" spans="1:2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</row>
    <row r="445" ht="15.75" customHeight="1" spans="1:2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</row>
    <row r="446" ht="15.75" customHeight="1" spans="1:2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</row>
    <row r="447" ht="15.75" customHeight="1" spans="1:2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</row>
    <row r="448" ht="15.75" customHeight="1" spans="1:2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</row>
    <row r="449" ht="15.75" customHeight="1" spans="1:2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</row>
    <row r="450" ht="15.75" customHeight="1" spans="1:2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</row>
    <row r="451" ht="15.75" customHeight="1" spans="1:2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</row>
    <row r="452" ht="15.75" customHeight="1" spans="1:2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</row>
    <row r="453" ht="15.75" customHeight="1" spans="1:2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</row>
    <row r="454" ht="15.75" customHeight="1" spans="1:2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</row>
    <row r="455" ht="15.75" customHeight="1" spans="1:2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</row>
    <row r="456" ht="15.75" customHeight="1" spans="1:2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</row>
    <row r="457" ht="15.75" customHeight="1" spans="1:2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</row>
    <row r="458" ht="15.75" customHeight="1" spans="1:2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</row>
    <row r="459" ht="15.75" customHeight="1" spans="1:2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</row>
    <row r="460" ht="15.75" customHeight="1" spans="1:2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</row>
    <row r="461" ht="15.75" customHeight="1" spans="1:2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</row>
    <row r="462" ht="15.75" customHeight="1" spans="1:2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</row>
    <row r="463" ht="15.75" customHeight="1" spans="1:2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</row>
    <row r="464" ht="15.75" customHeight="1" spans="1:2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</row>
    <row r="465" ht="15.75" customHeight="1" spans="1:2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</row>
    <row r="466" ht="15.75" customHeight="1" spans="1:2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</row>
    <row r="467" ht="15.75" customHeight="1" spans="1:2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</row>
    <row r="468" ht="15.75" customHeight="1" spans="1:2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</row>
    <row r="469" ht="15.75" customHeight="1" spans="1:2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</row>
    <row r="470" ht="15.75" customHeight="1" spans="1:2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</row>
    <row r="471" ht="15.75" customHeight="1" spans="1:2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</row>
    <row r="472" ht="15.75" customHeight="1" spans="1:2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</row>
    <row r="473" ht="15.75" customHeight="1" spans="1:2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</row>
    <row r="474" ht="15.75" customHeight="1" spans="1:2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</row>
    <row r="475" ht="15.75" customHeight="1" spans="1:2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</row>
    <row r="476" ht="15.75" customHeight="1" spans="1:2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</row>
    <row r="477" ht="15.75" customHeight="1" spans="1:2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</row>
    <row r="478" ht="15.75" customHeight="1" spans="1:2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</row>
    <row r="479" ht="15.75" customHeight="1" spans="1:2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</row>
    <row r="480" ht="15.75" customHeight="1" spans="1:2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</row>
    <row r="481" ht="15.75" customHeight="1" spans="1:2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</row>
    <row r="482" ht="15.75" customHeight="1" spans="1:2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</row>
    <row r="483" ht="15.75" customHeight="1" spans="1:2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</row>
    <row r="484" ht="15.75" customHeight="1" spans="1:2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</row>
    <row r="485" ht="15.75" customHeight="1" spans="1:2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</row>
    <row r="486" ht="15.75" customHeight="1" spans="1:2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</row>
    <row r="487" ht="15.75" customHeight="1" spans="1:2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</row>
    <row r="488" ht="15.75" customHeight="1" spans="1:2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</row>
    <row r="489" ht="15.75" customHeight="1" spans="1:2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</row>
    <row r="490" ht="15.75" customHeight="1" spans="1:2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</row>
    <row r="491" ht="15.75" customHeight="1" spans="1:2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</row>
    <row r="492" ht="15.75" customHeight="1" spans="1:2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</row>
    <row r="493" ht="15.75" customHeight="1" spans="1:2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</row>
    <row r="494" ht="15.75" customHeight="1" spans="1:2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</row>
    <row r="495" ht="15.75" customHeight="1" spans="1:2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</row>
    <row r="496" ht="15.75" customHeight="1" spans="1:2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</row>
    <row r="497" ht="15.75" customHeight="1" spans="1:2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</row>
    <row r="498" ht="15.75" customHeight="1" spans="1:2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</row>
    <row r="499" ht="15.75" customHeight="1" spans="1:2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</row>
    <row r="500" ht="15.75" customHeight="1" spans="1:2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</row>
    <row r="501" ht="15.75" customHeight="1" spans="1:2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</row>
    <row r="502" ht="15.75" customHeight="1" spans="1:2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</row>
    <row r="503" ht="15.75" customHeight="1" spans="1:2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</row>
    <row r="504" ht="15.75" customHeight="1" spans="1:2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</row>
    <row r="505" ht="15.75" customHeight="1" spans="1:2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</row>
    <row r="506" ht="15.75" customHeight="1" spans="1:2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</row>
    <row r="507" ht="15.75" customHeight="1" spans="1:2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</row>
    <row r="508" ht="15.75" customHeight="1" spans="1:2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</row>
    <row r="509" ht="15.75" customHeight="1" spans="1:2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</row>
    <row r="510" ht="15.75" customHeight="1" spans="1:2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</row>
    <row r="511" ht="15.75" customHeight="1" spans="1:2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</row>
    <row r="512" ht="15.75" customHeight="1" spans="1:2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</row>
    <row r="513" ht="15.75" customHeight="1" spans="1:2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</row>
    <row r="514" ht="15.75" customHeight="1" spans="1:2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</row>
    <row r="515" ht="15.75" customHeight="1" spans="1:2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</row>
    <row r="516" ht="15.75" customHeight="1" spans="1:2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</row>
    <row r="517" ht="15.75" customHeight="1" spans="1:2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</row>
    <row r="518" ht="15.75" customHeight="1" spans="1:2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</row>
    <row r="519" ht="15.75" customHeight="1" spans="1:2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</row>
    <row r="520" ht="15.75" customHeight="1" spans="1:2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</row>
    <row r="521" ht="15.75" customHeight="1" spans="1:2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</row>
    <row r="522" ht="15.75" customHeight="1" spans="1:2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</row>
    <row r="523" ht="15.75" customHeight="1" spans="1:2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</row>
    <row r="524" ht="15.75" customHeight="1" spans="1:2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</row>
    <row r="525" ht="15.75" customHeight="1" spans="1: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</row>
    <row r="526" ht="15.75" customHeight="1" spans="1:2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</row>
    <row r="527" ht="15.75" customHeight="1" spans="1:2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</row>
    <row r="528" ht="15.75" customHeight="1" spans="1:2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</row>
    <row r="529" ht="15.75" customHeight="1" spans="1:2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</row>
    <row r="530" ht="15.75" customHeight="1" spans="1:2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</row>
    <row r="531" ht="15.75" customHeight="1" spans="1:2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</row>
    <row r="532" ht="15.75" customHeight="1" spans="1:2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</row>
    <row r="533" ht="15.75" customHeight="1" spans="1:2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</row>
    <row r="534" ht="15.75" customHeight="1" spans="1:2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</row>
    <row r="535" ht="15.75" customHeight="1" spans="1:2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</row>
    <row r="536" ht="15.75" customHeight="1" spans="1:2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</row>
    <row r="537" ht="15.75" customHeight="1" spans="1:2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</row>
    <row r="538" ht="15.75" customHeight="1" spans="1:2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</row>
    <row r="539" ht="15.75" customHeight="1" spans="1:2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</row>
    <row r="540" ht="15.75" customHeight="1" spans="1:2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</row>
    <row r="541" ht="15.75" customHeight="1" spans="1:2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</row>
    <row r="542" ht="15.75" customHeight="1" spans="1:2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</row>
    <row r="543" ht="15.75" customHeight="1" spans="1:2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</row>
    <row r="544" ht="15.75" customHeight="1" spans="1:2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</row>
    <row r="545" ht="15.75" customHeight="1" spans="1:2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</row>
    <row r="546" ht="15.75" customHeight="1" spans="1:2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</row>
    <row r="547" ht="15.75" customHeight="1" spans="1:2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</row>
    <row r="548" ht="15.75" customHeight="1" spans="1:2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</row>
    <row r="549" ht="15.75" customHeight="1" spans="1:2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</row>
    <row r="550" ht="15.75" customHeight="1" spans="1:2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</row>
    <row r="551" ht="15.75" customHeight="1" spans="1:2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</row>
    <row r="552" ht="15.75" customHeight="1" spans="1:2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</row>
    <row r="553" ht="15.75" customHeight="1" spans="1:2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</row>
    <row r="554" ht="15.75" customHeight="1" spans="1:2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</row>
    <row r="555" ht="15.75" customHeight="1" spans="1:2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</row>
    <row r="556" ht="15.75" customHeight="1" spans="1:2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</row>
    <row r="557" ht="15.75" customHeight="1" spans="1:2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</row>
    <row r="558" ht="15.75" customHeight="1" spans="1:2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</row>
    <row r="559" ht="15.75" customHeight="1" spans="1:2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</row>
    <row r="560" ht="15.75" customHeight="1" spans="1:2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</row>
    <row r="561" ht="15.75" customHeight="1" spans="1:2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</row>
    <row r="562" ht="15.75" customHeight="1" spans="1:2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</row>
    <row r="563" ht="15.75" customHeight="1" spans="1:2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</row>
    <row r="564" ht="15.75" customHeight="1" spans="1:2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</row>
    <row r="565" ht="15.75" customHeight="1" spans="1:2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</row>
    <row r="566" ht="15.75" customHeight="1" spans="1:2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</row>
    <row r="567" ht="15.75" customHeight="1" spans="1:2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</row>
    <row r="568" ht="15.75" customHeight="1" spans="1:2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</row>
    <row r="569" ht="15.75" customHeight="1" spans="1:2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</row>
    <row r="570" ht="15.75" customHeight="1" spans="1:2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</row>
    <row r="571" ht="15.75" customHeight="1" spans="1:2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</row>
    <row r="572" ht="15.75" customHeight="1" spans="1:2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</row>
    <row r="573" ht="15.75" customHeight="1" spans="1:2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</row>
    <row r="574" ht="15.75" customHeight="1" spans="1:2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</row>
    <row r="575" ht="15.75" customHeight="1" spans="1:2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</row>
    <row r="576" ht="15.75" customHeight="1" spans="1:2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</row>
    <row r="577" ht="15.75" customHeight="1" spans="1:2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</row>
    <row r="578" ht="15.75" customHeight="1" spans="1:2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</row>
    <row r="579" ht="15.75" customHeight="1" spans="1:2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</row>
    <row r="580" ht="15.75" customHeight="1" spans="1:2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</row>
    <row r="581" ht="15.75" customHeight="1" spans="1:2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</row>
    <row r="582" ht="15.75" customHeight="1" spans="1:2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</row>
    <row r="583" ht="15.75" customHeight="1" spans="1:2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</row>
    <row r="584" ht="15.75" customHeight="1" spans="1:2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</row>
    <row r="585" ht="15.75" customHeight="1" spans="1:2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</row>
    <row r="586" ht="15.75" customHeight="1" spans="1:2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</row>
    <row r="587" ht="15.75" customHeight="1" spans="1:2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</row>
    <row r="588" ht="15.75" customHeight="1" spans="1:2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</row>
    <row r="589" ht="15.75" customHeight="1" spans="1:2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</row>
    <row r="590" ht="15.75" customHeight="1" spans="1:2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</row>
    <row r="591" ht="15.75" customHeight="1" spans="1:2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</row>
    <row r="592" ht="15.75" customHeight="1" spans="1:2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</row>
    <row r="593" ht="15.75" customHeight="1" spans="1:2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</row>
    <row r="594" ht="15.75" customHeight="1" spans="1:2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</row>
    <row r="595" ht="15.75" customHeight="1" spans="1:2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</row>
    <row r="596" ht="15.75" customHeight="1" spans="1:2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</row>
    <row r="597" ht="15.75" customHeight="1" spans="1:2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</row>
    <row r="598" ht="15.75" customHeight="1" spans="1:2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</row>
    <row r="599" ht="15.75" customHeight="1" spans="1:2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</row>
    <row r="600" ht="15.75" customHeight="1" spans="1:2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</row>
    <row r="601" ht="15.75" customHeight="1" spans="1:2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</row>
    <row r="602" ht="15.75" customHeight="1" spans="1:2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</row>
    <row r="603" ht="15.75" customHeight="1" spans="1:2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</row>
    <row r="604" ht="15.75" customHeight="1" spans="1:2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</row>
    <row r="605" ht="15.75" customHeight="1" spans="1:2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</row>
    <row r="606" ht="15.75" customHeight="1" spans="1:2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</row>
    <row r="607" ht="15.75" customHeight="1" spans="1:2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</row>
    <row r="608" ht="15.75" customHeight="1" spans="1:2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</row>
    <row r="609" ht="15.75" customHeight="1" spans="1:2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</row>
    <row r="610" ht="15.75" customHeight="1" spans="1:2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</row>
    <row r="611" ht="15.75" customHeight="1" spans="1:2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</row>
    <row r="612" ht="15.75" customHeight="1" spans="1:2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</row>
    <row r="613" ht="15.75" customHeight="1" spans="1:2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</row>
    <row r="614" ht="15.75" customHeight="1" spans="1:2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</row>
    <row r="615" ht="15.75" customHeight="1" spans="1:2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</row>
    <row r="616" ht="15.75" customHeight="1" spans="1:2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</row>
    <row r="617" ht="15.75" customHeight="1" spans="1:2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</row>
    <row r="618" ht="15.75" customHeight="1" spans="1:2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</row>
    <row r="619" ht="15.75" customHeight="1" spans="1:2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</row>
    <row r="620" ht="15.75" customHeight="1" spans="1:2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</row>
    <row r="621" ht="15.75" customHeight="1" spans="1:2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</row>
    <row r="622" ht="15.75" customHeight="1" spans="1:2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</row>
    <row r="623" ht="15.75" customHeight="1" spans="1:2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</row>
    <row r="624" ht="15.75" customHeight="1" spans="1:2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</row>
    <row r="625" ht="15.75" customHeight="1" spans="1: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</row>
    <row r="626" ht="15.75" customHeight="1" spans="1:2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</row>
    <row r="627" ht="15.75" customHeight="1" spans="1:2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</row>
    <row r="628" ht="15.75" customHeight="1" spans="1:2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</row>
    <row r="629" ht="15.75" customHeight="1" spans="1:2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</row>
    <row r="630" ht="15.75" customHeight="1" spans="1:2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</row>
    <row r="631" ht="15.75" customHeight="1" spans="1:2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</row>
    <row r="632" ht="15.75" customHeight="1" spans="1:2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</row>
    <row r="633" ht="15.75" customHeight="1" spans="1:2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</row>
    <row r="634" ht="15.75" customHeight="1" spans="1:2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</row>
    <row r="635" ht="15.75" customHeight="1" spans="1:2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</row>
    <row r="636" ht="15.75" customHeight="1" spans="1:2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</row>
    <row r="637" ht="15.75" customHeight="1" spans="1:2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</row>
    <row r="638" ht="15.75" customHeight="1" spans="1:2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</row>
    <row r="639" ht="15.75" customHeight="1" spans="1:2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</row>
    <row r="640" ht="15.75" customHeight="1" spans="1:2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</row>
    <row r="641" ht="15.75" customHeight="1" spans="1:2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</row>
    <row r="642" ht="15.75" customHeight="1" spans="1:2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</row>
    <row r="643" ht="15.75" customHeight="1" spans="1:2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</row>
    <row r="644" ht="15.75" customHeight="1" spans="1:2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</row>
    <row r="645" ht="15.75" customHeight="1" spans="1:2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</row>
    <row r="646" ht="15.75" customHeight="1" spans="1:2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</row>
    <row r="647" ht="15.75" customHeight="1" spans="1:2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</row>
    <row r="648" ht="15.75" customHeight="1" spans="1:2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</row>
    <row r="649" ht="15.75" customHeight="1" spans="1:2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</row>
    <row r="650" ht="15.75" customHeight="1" spans="1:2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</row>
    <row r="651" ht="15.75" customHeight="1" spans="1:2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</row>
    <row r="652" ht="15.75" customHeight="1" spans="1:2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</row>
    <row r="653" ht="15.75" customHeight="1" spans="1:2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</row>
    <row r="654" ht="15.75" customHeight="1" spans="1:2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</row>
    <row r="655" ht="15.75" customHeight="1" spans="1:2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</row>
    <row r="656" ht="15.75" customHeight="1" spans="1:2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</row>
    <row r="657" ht="15.75" customHeight="1" spans="1:2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</row>
    <row r="658" ht="15.75" customHeight="1" spans="1:2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</row>
    <row r="659" ht="15.75" customHeight="1" spans="1:2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</row>
    <row r="660" ht="15.75" customHeight="1" spans="1:2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</row>
    <row r="661" ht="15.75" customHeight="1" spans="1:2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</row>
    <row r="662" ht="15.75" customHeight="1" spans="1:2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</row>
    <row r="663" ht="15.75" customHeight="1" spans="1:2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</row>
    <row r="664" ht="15.75" customHeight="1" spans="1:2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</row>
    <row r="665" ht="15.75" customHeight="1" spans="1:2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</row>
    <row r="666" ht="15.75" customHeight="1" spans="1:2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</row>
    <row r="667" ht="15.75" customHeight="1" spans="1:2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</row>
    <row r="668" ht="15.75" customHeight="1" spans="1:2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</row>
    <row r="669" ht="15.75" customHeight="1" spans="1:2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</row>
    <row r="670" ht="15.75" customHeight="1" spans="1:2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</row>
    <row r="671" ht="15.75" customHeight="1" spans="1:2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</row>
    <row r="672" ht="15.75" customHeight="1" spans="1:2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</row>
    <row r="673" ht="15.75" customHeight="1" spans="1:2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</row>
    <row r="674" ht="15.75" customHeight="1" spans="1:2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</row>
    <row r="675" ht="15.75" customHeight="1" spans="1:2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</row>
    <row r="676" ht="15.75" customHeight="1" spans="1:2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</row>
    <row r="677" ht="15.75" customHeight="1" spans="1:2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</row>
    <row r="678" ht="15.75" customHeight="1" spans="1:2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</row>
    <row r="679" ht="15.75" customHeight="1" spans="1:2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</row>
    <row r="680" ht="15.75" customHeight="1" spans="1:2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</row>
    <row r="681" ht="15.75" customHeight="1" spans="1:2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</row>
    <row r="682" ht="15.75" customHeight="1" spans="1:2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</row>
    <row r="683" ht="15.75" customHeight="1" spans="1:2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</row>
    <row r="684" ht="15.75" customHeight="1" spans="1:2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</row>
    <row r="685" ht="15.75" customHeight="1" spans="1:2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</row>
    <row r="686" ht="15.75" customHeight="1" spans="1:2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</row>
    <row r="687" ht="15.75" customHeight="1" spans="1:2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</row>
    <row r="688" ht="15.75" customHeight="1" spans="1:2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</row>
    <row r="689" ht="15.75" customHeight="1" spans="1:2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</row>
    <row r="690" ht="15.75" customHeight="1" spans="1:2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</row>
    <row r="691" ht="15.75" customHeight="1" spans="1:2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</row>
    <row r="692" ht="15.75" customHeight="1" spans="1:2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</row>
    <row r="693" ht="15.75" customHeight="1" spans="1:2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</row>
    <row r="694" ht="15.75" customHeight="1" spans="1:2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</row>
    <row r="695" ht="15.75" customHeight="1" spans="1:2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</row>
    <row r="696" ht="15.75" customHeight="1" spans="1:2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</row>
    <row r="697" ht="15.75" customHeight="1" spans="1:2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</row>
    <row r="698" ht="15.75" customHeight="1" spans="1:2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</row>
    <row r="699" ht="15.75" customHeight="1" spans="1:2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</row>
    <row r="700" ht="15.75" customHeight="1" spans="1:2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</row>
    <row r="701" ht="15.75" customHeight="1" spans="1:2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</row>
    <row r="702" ht="15.75" customHeight="1" spans="1:2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</row>
    <row r="703" ht="15.75" customHeight="1" spans="1:2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</row>
    <row r="704" ht="15.75" customHeight="1" spans="1:2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</row>
    <row r="705" ht="15.75" customHeight="1" spans="1:2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</row>
    <row r="706" ht="15.75" customHeight="1" spans="1:2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</row>
    <row r="707" ht="15.75" customHeight="1" spans="1:2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</row>
    <row r="708" ht="15.75" customHeight="1" spans="1:2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</row>
    <row r="709" ht="15.75" customHeight="1" spans="1:2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</row>
    <row r="710" ht="15.75" customHeight="1" spans="1:2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</row>
    <row r="711" ht="15.75" customHeight="1" spans="1:2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</row>
    <row r="712" ht="15.75" customHeight="1" spans="1:2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</row>
    <row r="713" ht="15.75" customHeight="1" spans="1:2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</row>
    <row r="714" ht="15.75" customHeight="1" spans="1:2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</row>
    <row r="715" ht="15.75" customHeight="1" spans="1:2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</row>
    <row r="716" ht="15.75" customHeight="1" spans="1:2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</row>
    <row r="717" ht="15.75" customHeight="1" spans="1:2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</row>
    <row r="718" ht="15.75" customHeight="1" spans="1:2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</row>
    <row r="719" ht="15.75" customHeight="1" spans="1:2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</row>
    <row r="720" ht="15.75" customHeight="1" spans="1:2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</row>
    <row r="721" ht="15.75" customHeight="1" spans="1:2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</row>
    <row r="722" ht="15.75" customHeight="1" spans="1:2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</row>
    <row r="723" ht="15.75" customHeight="1" spans="1:2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</row>
    <row r="724" ht="15.75" customHeight="1" spans="1:2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</row>
    <row r="725" ht="15.75" customHeight="1" spans="1: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</row>
    <row r="726" ht="15.75" customHeight="1" spans="1:2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</row>
    <row r="727" ht="15.75" customHeight="1" spans="1:2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</row>
    <row r="728" ht="15.75" customHeight="1" spans="1:2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</row>
    <row r="729" ht="15.75" customHeight="1" spans="1:2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</row>
    <row r="730" ht="15.75" customHeight="1" spans="1:2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</row>
    <row r="731" ht="15.75" customHeight="1" spans="1:2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</row>
    <row r="732" ht="15.75" customHeight="1" spans="1:2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</row>
    <row r="733" ht="15.75" customHeight="1" spans="1:2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</row>
    <row r="734" ht="15.75" customHeight="1" spans="1:2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</row>
    <row r="735" ht="15.75" customHeight="1" spans="1:2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</row>
    <row r="736" ht="15.75" customHeight="1" spans="1:2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</row>
    <row r="737" ht="15.75" customHeight="1" spans="1:2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</row>
    <row r="738" ht="15.75" customHeight="1" spans="1:2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</row>
    <row r="739" ht="15.75" customHeight="1" spans="1:2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</row>
    <row r="740" ht="15.75" customHeight="1" spans="1:2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</row>
    <row r="741" ht="15.75" customHeight="1" spans="1:2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</row>
    <row r="742" ht="15.75" customHeight="1" spans="1:2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</row>
    <row r="743" ht="15.75" customHeight="1" spans="1:2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</row>
    <row r="744" ht="15.75" customHeight="1" spans="1:2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</row>
    <row r="745" ht="15.75" customHeight="1" spans="1:2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</row>
    <row r="746" ht="15.75" customHeight="1" spans="1:2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</row>
    <row r="747" ht="15.75" customHeight="1" spans="1:2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</row>
    <row r="748" ht="15.75" customHeight="1" spans="1:2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</row>
    <row r="749" ht="15.75" customHeight="1" spans="1:2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</row>
    <row r="750" ht="15.75" customHeight="1" spans="1:2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</row>
    <row r="751" ht="15.75" customHeight="1" spans="1:2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</row>
    <row r="752" ht="15.75" customHeight="1" spans="1:2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</row>
    <row r="753" ht="15.75" customHeight="1" spans="1:2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</row>
    <row r="754" ht="15.75" customHeight="1" spans="1:2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</row>
    <row r="755" ht="15.75" customHeight="1" spans="1:2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</row>
    <row r="756" ht="15.75" customHeight="1" spans="1:2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</row>
    <row r="757" ht="15.75" customHeight="1" spans="1:2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</row>
    <row r="758" ht="15.75" customHeight="1" spans="1:2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</row>
    <row r="759" ht="15.75" customHeight="1" spans="1:2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</row>
    <row r="760" ht="15.75" customHeight="1" spans="1:2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</row>
    <row r="761" ht="15.75" customHeight="1" spans="1:2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</row>
    <row r="762" ht="15.75" customHeight="1" spans="1:2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</row>
    <row r="763" ht="15.75" customHeight="1" spans="1:2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</row>
    <row r="764" ht="15.75" customHeight="1" spans="1:2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</row>
    <row r="765" ht="15.75" customHeight="1" spans="1:2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</row>
    <row r="766" ht="15.75" customHeight="1" spans="1:2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</row>
    <row r="767" ht="15.75" customHeight="1" spans="1:2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</row>
    <row r="768" ht="15.75" customHeight="1" spans="1:2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</row>
    <row r="769" ht="15.75" customHeight="1" spans="1:2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</row>
    <row r="770" ht="15.75" customHeight="1" spans="1:2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</row>
    <row r="771" ht="15.75" customHeight="1" spans="1:2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</row>
    <row r="772" ht="15.75" customHeight="1" spans="1:2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</row>
    <row r="773" ht="15.75" customHeight="1" spans="1:2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</row>
    <row r="774" ht="15.75" customHeight="1" spans="1:2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</row>
    <row r="775" ht="15.75" customHeight="1" spans="1:2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</row>
    <row r="776" ht="15.75" customHeight="1" spans="1:2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</row>
    <row r="777" ht="15.75" customHeight="1" spans="1:2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</row>
    <row r="778" ht="15.75" customHeight="1" spans="1:2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</row>
    <row r="779" ht="15.75" customHeight="1" spans="1:2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</row>
    <row r="780" ht="15.75" customHeight="1" spans="1:2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</row>
    <row r="781" ht="15.75" customHeight="1" spans="1:2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</row>
    <row r="782" ht="15.75" customHeight="1" spans="1:2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</row>
    <row r="783" ht="15.75" customHeight="1" spans="1:2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</row>
    <row r="784" ht="15.75" customHeight="1" spans="1:2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</row>
    <row r="785" ht="15.75" customHeight="1" spans="1:2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</row>
    <row r="786" ht="15.75" customHeight="1" spans="1:2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</row>
    <row r="787" ht="15.75" customHeight="1" spans="1:2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</row>
    <row r="788" ht="15.75" customHeight="1" spans="1:2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</row>
    <row r="789" ht="15.75" customHeight="1" spans="1:2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</row>
    <row r="790" ht="15.75" customHeight="1" spans="1:2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</row>
    <row r="791" ht="15.75" customHeight="1" spans="1:2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</row>
    <row r="792" ht="15.75" customHeight="1" spans="1:2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</row>
    <row r="793" ht="15.75" customHeight="1" spans="1:2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</row>
    <row r="794" ht="15.75" customHeight="1" spans="1:2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</row>
    <row r="795" ht="15.75" customHeight="1" spans="1:2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</row>
    <row r="796" ht="15.75" customHeight="1" spans="1:2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</row>
    <row r="797" ht="15.75" customHeight="1" spans="1:2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</row>
    <row r="798" ht="15.75" customHeight="1" spans="1:2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</row>
    <row r="799" ht="15.75" customHeight="1" spans="1:2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</row>
    <row r="800" ht="15.75" customHeight="1" spans="1:2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</row>
    <row r="801" ht="15.75" customHeight="1" spans="1:2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</row>
    <row r="802" ht="15.75" customHeight="1" spans="1:2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</row>
    <row r="803" ht="15.75" customHeight="1" spans="1:2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</row>
    <row r="804" ht="15.75" customHeight="1" spans="1:2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</row>
    <row r="805" ht="15.75" customHeight="1" spans="1:2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</row>
    <row r="806" ht="15.75" customHeight="1" spans="1:2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</row>
    <row r="807" ht="15.75" customHeight="1" spans="1:2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</row>
    <row r="808" ht="15.75" customHeight="1" spans="1:2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</row>
    <row r="809" ht="15.75" customHeight="1" spans="1:2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</row>
    <row r="810" ht="15.75" customHeight="1" spans="1:2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</row>
    <row r="811" ht="15.75" customHeight="1" spans="1:2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</row>
    <row r="812" ht="15.75" customHeight="1" spans="1:2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</row>
    <row r="813" ht="15.75" customHeight="1" spans="1:2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</row>
    <row r="814" ht="15.75" customHeight="1" spans="1:2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</row>
    <row r="815" ht="15.75" customHeight="1" spans="1:2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</row>
    <row r="816" ht="15.75" customHeight="1" spans="1:2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</row>
    <row r="817" ht="15.75" customHeight="1" spans="1:2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</row>
    <row r="818" ht="15.75" customHeight="1" spans="1:2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</row>
    <row r="819" ht="15.75" customHeight="1" spans="1:2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</row>
    <row r="820" ht="15.75" customHeight="1" spans="1:2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</row>
    <row r="821" ht="15.75" customHeight="1" spans="1:2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</row>
    <row r="822" ht="15.75" customHeight="1" spans="1:2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</row>
    <row r="823" ht="15.75" customHeight="1" spans="1:2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</row>
    <row r="824" ht="15.75" customHeight="1" spans="1:2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</row>
    <row r="825" ht="15.75" customHeight="1" spans="1: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</row>
    <row r="826" ht="15.75" customHeight="1" spans="1:2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</row>
    <row r="827" ht="15.75" customHeight="1" spans="1:2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</row>
    <row r="828" ht="15.75" customHeight="1" spans="1:2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</row>
    <row r="829" ht="15.75" customHeight="1" spans="1:2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</row>
    <row r="830" ht="15.75" customHeight="1" spans="1:2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</row>
    <row r="831" ht="15.75" customHeight="1" spans="1:2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</row>
    <row r="832" ht="15.75" customHeight="1" spans="1:2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</row>
    <row r="833" ht="15.75" customHeight="1" spans="1:2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</row>
    <row r="834" ht="15.75" customHeight="1" spans="1:2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</row>
    <row r="835" ht="15.75" customHeight="1" spans="1:2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</row>
    <row r="836" ht="15.75" customHeight="1" spans="1:2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</row>
    <row r="837" ht="15.75" customHeight="1" spans="1:2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</row>
    <row r="838" ht="15.75" customHeight="1" spans="1:2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</row>
    <row r="839" ht="15.75" customHeight="1" spans="1:2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</row>
    <row r="840" ht="15.75" customHeight="1" spans="1:2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</row>
    <row r="841" ht="15.75" customHeight="1" spans="1:2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</row>
    <row r="842" ht="15.75" customHeight="1" spans="1:2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</row>
    <row r="843" ht="15.75" customHeight="1" spans="1:2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</row>
    <row r="844" ht="15.75" customHeight="1" spans="1:2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</row>
    <row r="845" ht="15.75" customHeight="1" spans="1:2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</row>
    <row r="846" ht="15.75" customHeight="1" spans="1:2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</row>
    <row r="847" ht="15.75" customHeight="1" spans="1:2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</row>
    <row r="848" ht="15.75" customHeight="1" spans="1:2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</row>
    <row r="849" ht="15.75" customHeight="1" spans="1:2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</row>
    <row r="850" ht="15.75" customHeight="1" spans="1:2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</row>
    <row r="851" ht="15.75" customHeight="1" spans="1:2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</row>
    <row r="852" ht="15.75" customHeight="1" spans="1:2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</row>
    <row r="853" ht="15.75" customHeight="1" spans="1:2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</row>
    <row r="854" ht="15.75" customHeight="1" spans="1:2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</row>
    <row r="855" ht="15.75" customHeight="1" spans="1:2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</row>
    <row r="856" ht="15.75" customHeight="1" spans="1:2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</row>
    <row r="857" ht="15.75" customHeight="1" spans="1:2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</row>
    <row r="858" ht="15.75" customHeight="1" spans="1:2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</row>
    <row r="859" ht="15.75" customHeight="1" spans="1:2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</row>
    <row r="860" ht="15.75" customHeight="1" spans="1:2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</row>
    <row r="861" ht="15.75" customHeight="1" spans="1:2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</row>
    <row r="862" ht="15.75" customHeight="1" spans="1:2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</row>
    <row r="863" ht="15.75" customHeight="1" spans="1:2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</row>
    <row r="864" ht="15.75" customHeight="1" spans="1:2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</row>
    <row r="865" ht="15.75" customHeight="1" spans="1:2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</row>
    <row r="866" ht="15.75" customHeight="1" spans="1:2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</row>
    <row r="867" ht="15.75" customHeight="1" spans="1:2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</row>
    <row r="868" ht="15.75" customHeight="1" spans="1:2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</row>
    <row r="869" ht="15.75" customHeight="1" spans="1:2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</row>
    <row r="870" ht="15.75" customHeight="1" spans="1:2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</row>
    <row r="871" ht="15.75" customHeight="1" spans="1:2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</row>
    <row r="872" ht="15.75" customHeight="1" spans="1:2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</row>
    <row r="873" ht="15.75" customHeight="1" spans="1:2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</row>
    <row r="874" ht="15.75" customHeight="1" spans="1:2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</row>
    <row r="875" ht="15.75" customHeight="1" spans="1:2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</row>
    <row r="876" ht="15.75" customHeight="1" spans="1:2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</row>
    <row r="877" ht="15.75" customHeight="1" spans="1:2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</row>
    <row r="878" ht="15.75" customHeight="1" spans="1:2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</row>
    <row r="879" ht="15.75" customHeight="1" spans="1:2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</row>
    <row r="880" ht="15.75" customHeight="1" spans="1:2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</row>
    <row r="881" ht="15.75" customHeight="1" spans="1:2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</row>
    <row r="882" ht="15.75" customHeight="1" spans="1:2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</row>
    <row r="883" ht="15.75" customHeight="1" spans="1:2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</row>
    <row r="884" ht="15.75" customHeight="1" spans="1:2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</row>
    <row r="885" ht="15.75" customHeight="1" spans="1:2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</row>
    <row r="886" ht="15.75" customHeight="1" spans="1:2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</row>
    <row r="887" ht="15.75" customHeight="1" spans="1:2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</row>
    <row r="888" ht="15.75" customHeight="1" spans="1:2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</row>
    <row r="889" ht="15.75" customHeight="1" spans="1:2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</row>
    <row r="890" ht="15.75" customHeight="1" spans="1:2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</row>
    <row r="891" ht="15.75" customHeight="1" spans="1:2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</row>
    <row r="892" ht="15.75" customHeight="1" spans="1:2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</row>
    <row r="893" ht="15.75" customHeight="1" spans="1:2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</row>
    <row r="894" ht="15.75" customHeight="1" spans="1:2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</row>
    <row r="895" ht="15.75" customHeight="1" spans="1:2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</row>
    <row r="896" ht="15.75" customHeight="1" spans="1:2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</row>
    <row r="897" ht="15.75" customHeight="1" spans="1:2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</row>
    <row r="898" ht="15.75" customHeight="1" spans="1:2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</row>
    <row r="899" ht="15.75" customHeight="1" spans="1:2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</row>
    <row r="900" ht="15.75" customHeight="1" spans="1:2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</row>
    <row r="901" ht="15.75" customHeight="1" spans="1:2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</row>
    <row r="902" ht="15.75" customHeight="1" spans="1:2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</row>
    <row r="903" ht="15.75" customHeight="1" spans="1:2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</row>
    <row r="904" ht="15.75" customHeight="1" spans="1:2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</row>
    <row r="905" ht="15.75" customHeight="1" spans="1:2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</row>
    <row r="906" ht="15.75" customHeight="1" spans="1:2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</row>
    <row r="907" ht="15.75" customHeight="1" spans="1:2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</row>
    <row r="908" ht="15.75" customHeight="1" spans="1:2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</row>
    <row r="909" ht="15.75" customHeight="1" spans="1:2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</row>
    <row r="910" ht="15.75" customHeight="1" spans="1:2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</row>
    <row r="911" ht="15.75" customHeight="1" spans="1:2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</row>
    <row r="912" ht="15.75" customHeight="1" spans="1:2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</row>
    <row r="913" ht="15.75" customHeight="1" spans="1:2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</row>
    <row r="914" ht="15.75" customHeight="1" spans="1:2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</row>
    <row r="915" ht="15.75" customHeight="1" spans="1:2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</row>
    <row r="916" ht="15.75" customHeight="1" spans="1:2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</row>
    <row r="917" ht="15.75" customHeight="1" spans="1:2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</row>
    <row r="918" ht="15.75" customHeight="1" spans="1:2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</row>
    <row r="919" ht="15.75" customHeight="1" spans="1:2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</row>
    <row r="920" ht="15.75" customHeight="1" spans="1:2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</row>
    <row r="921" ht="15.75" customHeight="1" spans="1:2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</row>
    <row r="922" ht="15.75" customHeight="1" spans="1:2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</row>
    <row r="923" ht="15.75" customHeight="1" spans="1:2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</row>
    <row r="924" ht="15.75" customHeight="1" spans="1:2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</row>
    <row r="925" ht="15.75" customHeight="1" spans="1: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</row>
    <row r="926" ht="15.75" customHeight="1" spans="1:2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</row>
    <row r="927" ht="15.75" customHeight="1" spans="1:2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</row>
    <row r="928" ht="15.75" customHeight="1" spans="1:2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</row>
    <row r="929" ht="15.75" customHeight="1" spans="1:2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</row>
    <row r="930" ht="15.75" customHeight="1" spans="1:2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</row>
    <row r="931" ht="15.75" customHeight="1" spans="1:2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</row>
    <row r="932" ht="15.75" customHeight="1" spans="1:2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</row>
    <row r="933" ht="15.75" customHeight="1" spans="1:2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</row>
    <row r="934" ht="15.75" customHeight="1" spans="1:2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</row>
    <row r="935" ht="15.75" customHeight="1" spans="1:2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</row>
    <row r="936" ht="15.75" customHeight="1" spans="1:2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</row>
    <row r="937" ht="15.75" customHeight="1" spans="1:2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</row>
    <row r="938" ht="15.75" customHeight="1" spans="1:2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</row>
    <row r="939" ht="15.75" customHeight="1" spans="1:2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</row>
    <row r="940" ht="15.75" customHeight="1" spans="1:2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</row>
    <row r="941" ht="15.75" customHeight="1" spans="1:2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</row>
    <row r="942" ht="15.75" customHeight="1" spans="1:2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</row>
    <row r="943" ht="15.75" customHeight="1" spans="1:2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</row>
    <row r="944" ht="15.75" customHeight="1" spans="1:2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</row>
    <row r="945" ht="15.75" customHeight="1" spans="1:2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</row>
    <row r="946" ht="15.75" customHeight="1" spans="1:2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</row>
    <row r="947" ht="15.75" customHeight="1" spans="1:2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</row>
    <row r="948" ht="15.75" customHeight="1" spans="1:2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</row>
    <row r="949" ht="15.75" customHeight="1" spans="1:2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</row>
    <row r="950" ht="15.75" customHeight="1" spans="1:2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</row>
    <row r="951" ht="15.75" customHeight="1" spans="1:2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</row>
    <row r="952" ht="15.75" customHeight="1" spans="1:2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</row>
    <row r="953" ht="15.75" customHeight="1" spans="1:2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</row>
    <row r="954" ht="15.75" customHeight="1" spans="1:2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</row>
    <row r="955" ht="15.75" customHeight="1" spans="1:2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</row>
    <row r="956" ht="15.75" customHeight="1" spans="1:2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</row>
    <row r="957" ht="15.75" customHeight="1" spans="1:2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</row>
    <row r="958" ht="15.75" customHeight="1" spans="1:2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</row>
    <row r="959" ht="15.75" customHeight="1" spans="1:2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</row>
    <row r="960" ht="15.75" customHeight="1" spans="1:2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</row>
    <row r="961" ht="15.75" customHeight="1" spans="1:2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</row>
    <row r="962" ht="15.75" customHeight="1" spans="1:2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</row>
    <row r="963" ht="15.75" customHeight="1" spans="1:2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</row>
    <row r="964" ht="15.75" customHeight="1" spans="1:2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</row>
    <row r="965" ht="15.75" customHeight="1" spans="1:2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</row>
    <row r="966" ht="15.75" customHeight="1" spans="1:2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</row>
    <row r="967" ht="15.75" customHeight="1" spans="1:2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</row>
    <row r="968" ht="15.75" customHeight="1" spans="1:2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</row>
    <row r="969" ht="15.75" customHeight="1" spans="1:2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</row>
    <row r="970" ht="15.75" customHeight="1" spans="1:2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</row>
    <row r="971" ht="15.75" customHeight="1" spans="1:2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</row>
    <row r="972" ht="15.75" customHeight="1" spans="1:2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</row>
    <row r="973" ht="15.75" customHeight="1" spans="1:2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</row>
    <row r="974" ht="15.75" customHeight="1" spans="1:2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</row>
    <row r="975" ht="15.75" customHeight="1" spans="1:2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</row>
    <row r="976" ht="15.75" customHeight="1" spans="1:2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</row>
    <row r="977" ht="15.75" customHeight="1" spans="1:2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</row>
    <row r="978" ht="15.75" customHeight="1" spans="1:2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</row>
    <row r="979" ht="15.75" customHeight="1" spans="1:2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</row>
    <row r="980" ht="15.75" customHeight="1" spans="1:2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</row>
    <row r="981" ht="15.75" customHeight="1" spans="1:2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</row>
    <row r="982" ht="15.75" customHeight="1" spans="1:2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</row>
    <row r="983" ht="15.75" customHeight="1" spans="1:2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</row>
    <row r="984" ht="15.75" customHeight="1" spans="1:2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</row>
    <row r="985" ht="15.75" customHeight="1" spans="1:2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</row>
    <row r="986" ht="15.75" customHeight="1" spans="1:2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</row>
    <row r="987" ht="15.75" customHeight="1" spans="1:2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</row>
    <row r="988" ht="15.75" customHeight="1" spans="1:2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</row>
    <row r="989" ht="15.75" customHeight="1" spans="1:2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</row>
    <row r="990" ht="15.75" customHeight="1" spans="1:2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</row>
    <row r="991" ht="15.75" customHeight="1" spans="1:2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</row>
    <row r="992" ht="15.75" customHeight="1" spans="1:2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</row>
    <row r="993" ht="15.75" customHeight="1" spans="1:2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</row>
    <row r="994" ht="15.75" customHeight="1" spans="1:2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</row>
    <row r="995" ht="15.75" customHeight="1" spans="1:2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</row>
    <row r="996" ht="15.75" customHeight="1" spans="1:25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</row>
    <row r="997" ht="15.75" customHeight="1" spans="1:25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</row>
    <row r="998" ht="15.75" customHeight="1" spans="1:25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</row>
    <row r="999" ht="15.75" customHeight="1" spans="1:25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</row>
    <row r="1000" ht="15.75" customHeight="1" spans="1:25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</row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7"/>
  <sheetViews>
    <sheetView workbookViewId="0">
      <selection activeCell="I2" sqref="I2"/>
    </sheetView>
  </sheetViews>
  <sheetFormatPr defaultColWidth="8.72727272727273" defaultRowHeight="14.5" outlineLevelCol="1"/>
  <cols>
    <col min="1" max="1" width="13.9090909090909"/>
    <col min="2" max="2" width="21.1818181818182"/>
    <col min="3" max="3" width="10.5454545454545"/>
    <col min="4" max="4" width="11.5454545454545"/>
  </cols>
  <sheetData>
    <row r="3" spans="1:2">
      <c r="A3" t="s">
        <v>2</v>
      </c>
      <c r="B3" t="s">
        <v>3</v>
      </c>
    </row>
    <row r="4" spans="1:2">
      <c r="A4" t="s">
        <v>4</v>
      </c>
      <c r="B4" s="46">
        <v>6579.79</v>
      </c>
    </row>
    <row r="5" spans="1:2">
      <c r="A5" t="s">
        <v>5</v>
      </c>
      <c r="B5" s="46">
        <v>5769.78</v>
      </c>
    </row>
    <row r="6" spans="1:2">
      <c r="A6" t="s">
        <v>6</v>
      </c>
      <c r="B6" s="46">
        <v>1379.84</v>
      </c>
    </row>
    <row r="7" spans="1:2">
      <c r="A7" t="s">
        <v>7</v>
      </c>
      <c r="B7" s="46">
        <v>4649.77</v>
      </c>
    </row>
    <row r="8" spans="1:2">
      <c r="A8" t="s">
        <v>8</v>
      </c>
      <c r="B8" s="46">
        <v>3869.8</v>
      </c>
    </row>
    <row r="9" spans="1:2">
      <c r="A9" t="s">
        <v>9</v>
      </c>
      <c r="B9" s="46">
        <v>999.91</v>
      </c>
    </row>
    <row r="10" spans="1:2">
      <c r="A10" t="s">
        <v>10</v>
      </c>
      <c r="B10" s="46">
        <v>9599.84</v>
      </c>
    </row>
    <row r="11" spans="1:2">
      <c r="A11" t="s">
        <v>11</v>
      </c>
      <c r="B11" s="46">
        <v>1499.9</v>
      </c>
    </row>
    <row r="12" spans="1:2">
      <c r="A12" t="s">
        <v>12</v>
      </c>
      <c r="B12" s="46">
        <v>6799.72</v>
      </c>
    </row>
    <row r="13" spans="1:2">
      <c r="A13" t="s">
        <v>13</v>
      </c>
      <c r="B13" s="46">
        <v>3299.92</v>
      </c>
    </row>
    <row r="14" spans="1:2">
      <c r="A14" t="s">
        <v>14</v>
      </c>
      <c r="B14" s="46">
        <v>7279.74</v>
      </c>
    </row>
    <row r="15" spans="1:2">
      <c r="A15" t="s">
        <v>15</v>
      </c>
      <c r="B15" s="46">
        <v>2999.81</v>
      </c>
    </row>
    <row r="16" spans="1:2">
      <c r="A16" t="s">
        <v>16</v>
      </c>
      <c r="B16" s="46">
        <v>2699.97</v>
      </c>
    </row>
    <row r="17" spans="1:2">
      <c r="A17" t="s">
        <v>17</v>
      </c>
      <c r="B17" s="46">
        <v>57427.79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B14" sqref="B14"/>
    </sheetView>
  </sheetViews>
  <sheetFormatPr defaultColWidth="8.72727272727273" defaultRowHeight="14.5" outlineLevelCol="1"/>
  <cols>
    <col min="1" max="1" width="16.6363636363636"/>
    <col min="2" max="2" width="21.1818181818182"/>
    <col min="3" max="3" width="11.5454545454545"/>
  </cols>
  <sheetData>
    <row r="3" spans="1:2">
      <c r="A3" t="s">
        <v>18</v>
      </c>
      <c r="B3" t="s">
        <v>3</v>
      </c>
    </row>
    <row r="4" spans="1:2">
      <c r="A4" t="s">
        <v>19</v>
      </c>
      <c r="B4">
        <v>2039.66</v>
      </c>
    </row>
    <row r="5" spans="1:2">
      <c r="A5" t="s">
        <v>20</v>
      </c>
      <c r="B5">
        <v>4799.68</v>
      </c>
    </row>
    <row r="6" spans="1:2">
      <c r="A6" t="s">
        <v>21</v>
      </c>
      <c r="B6">
        <v>1199.85</v>
      </c>
    </row>
    <row r="7" spans="1:2">
      <c r="A7" t="s">
        <v>22</v>
      </c>
      <c r="B7">
        <v>8099.73</v>
      </c>
    </row>
    <row r="8" spans="1:2">
      <c r="A8" t="s">
        <v>23</v>
      </c>
      <c r="B8">
        <v>2249.85</v>
      </c>
    </row>
    <row r="9" spans="1:2">
      <c r="A9" t="s">
        <v>24</v>
      </c>
      <c r="B9">
        <v>1439.84</v>
      </c>
    </row>
    <row r="10" spans="1:2">
      <c r="A10" t="s">
        <v>25</v>
      </c>
      <c r="B10">
        <v>8099.91</v>
      </c>
    </row>
    <row r="11" spans="1:2">
      <c r="A11" t="s">
        <v>26</v>
      </c>
      <c r="B11">
        <v>4499.82</v>
      </c>
    </row>
    <row r="12" spans="1:2">
      <c r="A12" t="s">
        <v>27</v>
      </c>
      <c r="B12">
        <v>5399.73</v>
      </c>
    </row>
    <row r="13" spans="1:2">
      <c r="A13" t="s">
        <v>28</v>
      </c>
      <c r="B13">
        <v>19599.72</v>
      </c>
    </row>
    <row r="14" spans="1:2">
      <c r="A14" t="s">
        <v>17</v>
      </c>
      <c r="B14">
        <v>57427.79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15" sqref="B15"/>
    </sheetView>
  </sheetViews>
  <sheetFormatPr defaultColWidth="8.72727272727273" defaultRowHeight="14.5" outlineLevelCol="1"/>
  <cols>
    <col min="1" max="1" width="11.6363636363636"/>
    <col min="2" max="2" width="25.0909090909091"/>
  </cols>
  <sheetData>
    <row r="3" spans="1:2">
      <c r="A3" t="s">
        <v>29</v>
      </c>
      <c r="B3" t="s">
        <v>30</v>
      </c>
    </row>
    <row r="4" spans="1:2">
      <c r="A4" t="s">
        <v>31</v>
      </c>
      <c r="B4">
        <v>54</v>
      </c>
    </row>
    <row r="5" spans="1:2">
      <c r="A5" t="s">
        <v>32</v>
      </c>
      <c r="B5">
        <v>48</v>
      </c>
    </row>
    <row r="6" spans="1:2">
      <c r="A6" t="s">
        <v>33</v>
      </c>
      <c r="B6">
        <v>59</v>
      </c>
    </row>
    <row r="7" spans="1:2">
      <c r="A7" t="s">
        <v>34</v>
      </c>
      <c r="B7">
        <v>42</v>
      </c>
    </row>
    <row r="8" spans="1:2">
      <c r="A8" t="s">
        <v>35</v>
      </c>
      <c r="B8">
        <v>47</v>
      </c>
    </row>
    <row r="9" spans="1:2">
      <c r="A9" t="s">
        <v>17</v>
      </c>
      <c r="B9">
        <v>250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"/>
  <sheetViews>
    <sheetView workbookViewId="0">
      <selection activeCell="D4" sqref="D4"/>
    </sheetView>
  </sheetViews>
  <sheetFormatPr defaultColWidth="8.72727272727273" defaultRowHeight="14.5" outlineLevelRow="3" outlineLevelCol="2"/>
  <cols>
    <col min="1" max="3" width="30.7272727272727"/>
  </cols>
  <sheetData>
    <row r="3" spans="1:3">
      <c r="A3" t="s">
        <v>36</v>
      </c>
      <c r="B3" t="s">
        <v>37</v>
      </c>
      <c r="C3" t="s">
        <v>3</v>
      </c>
    </row>
    <row r="4" spans="1:3">
      <c r="A4">
        <v>1</v>
      </c>
      <c r="B4">
        <v>3</v>
      </c>
      <c r="C4" s="46">
        <v>1749.92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K15" sqref="K15"/>
    </sheetView>
  </sheetViews>
  <sheetFormatPr defaultColWidth="8.72727272727273" defaultRowHeight="14.5" outlineLevelRow="6" outlineLevelCol="1"/>
  <cols>
    <col min="1" max="1" width="16.6363636363636"/>
    <col min="2" max="2" width="15.9090909090909"/>
    <col min="3" max="4" width="10.9090909090909"/>
    <col min="5" max="5" width="11.5454545454545"/>
  </cols>
  <sheetData>
    <row r="3" spans="1:2">
      <c r="A3" t="s">
        <v>18</v>
      </c>
      <c r="B3" t="s">
        <v>38</v>
      </c>
    </row>
    <row r="4" spans="1:2">
      <c r="A4" t="s">
        <v>20</v>
      </c>
      <c r="B4">
        <v>3</v>
      </c>
    </row>
    <row r="5" spans="1:2">
      <c r="A5" t="s">
        <v>23</v>
      </c>
      <c r="B5">
        <v>4</v>
      </c>
    </row>
    <row r="6" spans="1:2">
      <c r="A6" t="s">
        <v>28</v>
      </c>
      <c r="B6">
        <v>1</v>
      </c>
    </row>
    <row r="7" spans="1:2">
      <c r="A7" t="s">
        <v>17</v>
      </c>
      <c r="B7">
        <v>8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B1" workbookViewId="0">
      <selection activeCell="B1" sqref="B1"/>
    </sheetView>
  </sheetViews>
  <sheetFormatPr defaultColWidth="14.4272727272727" defaultRowHeight="15" customHeight="1"/>
  <cols>
    <col min="1" max="1" width="13.7090909090909" customWidth="1"/>
    <col min="2" max="2" width="10.8636363636364" customWidth="1"/>
    <col min="3" max="3" width="12.2909090909091" customWidth="1"/>
    <col min="4" max="4" width="15.8636363636364" customWidth="1"/>
    <col min="5" max="5" width="10.7090909090909" customWidth="1"/>
    <col min="6" max="6" width="13.8636363636364" customWidth="1"/>
    <col min="7" max="7" width="10.4272727272727" customWidth="1"/>
    <col min="8" max="8" width="8.57272727272727" customWidth="1"/>
    <col min="9" max="9" width="10" customWidth="1"/>
    <col min="10" max="10" width="16.4272727272727" customWidth="1"/>
    <col min="11" max="11" width="7.29090909090909" customWidth="1"/>
    <col min="12" max="12" width="17.8636363636364" customWidth="1"/>
    <col min="13" max="13" width="14.8636363636364" customWidth="1"/>
    <col min="14" max="14" width="13.1363636363636" customWidth="1"/>
    <col min="15" max="15" width="11.9090909090909" style="37" customWidth="1"/>
    <col min="16" max="17" width="8.70909090909091" style="37" customWidth="1"/>
    <col min="18" max="18" width="19.8181818181818" customWidth="1"/>
    <col min="19" max="26" width="8.70909090909091" customWidth="1"/>
  </cols>
  <sheetData>
    <row r="1" ht="16" spans="1:26">
      <c r="A1" s="38" t="s">
        <v>39</v>
      </c>
      <c r="B1" s="38" t="s">
        <v>40</v>
      </c>
      <c r="C1" s="38" t="s">
        <v>41</v>
      </c>
      <c r="D1" s="38" t="s">
        <v>42</v>
      </c>
      <c r="E1" s="39" t="s">
        <v>43</v>
      </c>
      <c r="F1" s="39" t="s">
        <v>18</v>
      </c>
      <c r="G1" s="39" t="s">
        <v>44</v>
      </c>
      <c r="H1" s="39" t="s">
        <v>45</v>
      </c>
      <c r="I1" s="39" t="s">
        <v>46</v>
      </c>
      <c r="J1" s="39" t="s">
        <v>47</v>
      </c>
      <c r="K1" s="39" t="s">
        <v>29</v>
      </c>
      <c r="L1" s="39" t="s">
        <v>48</v>
      </c>
      <c r="M1" s="39" t="s">
        <v>49</v>
      </c>
      <c r="N1" s="39" t="s">
        <v>50</v>
      </c>
      <c r="O1" s="39" t="s">
        <v>2</v>
      </c>
      <c r="P1" s="39" t="s">
        <v>51</v>
      </c>
      <c r="Q1" s="39" t="s">
        <v>52</v>
      </c>
      <c r="R1" s="44"/>
      <c r="S1" s="45"/>
      <c r="T1" s="45"/>
      <c r="U1" s="45"/>
      <c r="V1" s="45"/>
      <c r="W1" s="45"/>
      <c r="X1" s="45"/>
      <c r="Y1" s="45"/>
      <c r="Z1" s="45"/>
    </row>
    <row r="2" ht="16" spans="1:17">
      <c r="A2" s="37" t="s">
        <v>53</v>
      </c>
      <c r="B2" s="40">
        <v>45393</v>
      </c>
      <c r="C2" s="37" t="s">
        <v>54</v>
      </c>
      <c r="D2" s="37" t="s">
        <v>55</v>
      </c>
      <c r="E2" s="41" t="s">
        <v>56</v>
      </c>
      <c r="F2" s="42" t="s">
        <v>26</v>
      </c>
      <c r="G2" s="41" t="s">
        <v>57</v>
      </c>
      <c r="H2" s="41">
        <v>3</v>
      </c>
      <c r="I2" s="41">
        <v>249.99</v>
      </c>
      <c r="J2" s="41" t="s">
        <v>58</v>
      </c>
      <c r="K2" s="41" t="s">
        <v>31</v>
      </c>
      <c r="L2" s="41" t="s">
        <v>59</v>
      </c>
      <c r="M2" s="43">
        <v>44425</v>
      </c>
      <c r="N2" s="41">
        <v>749.97</v>
      </c>
      <c r="O2" s="41" t="str">
        <f>TEXT(B2,"yyyy-mm")</f>
        <v>2024-04</v>
      </c>
      <c r="P2" s="41">
        <f>MONTH(B2)</f>
        <v>4</v>
      </c>
      <c r="Q2" s="41">
        <f>YEAR(B2)</f>
        <v>2024</v>
      </c>
    </row>
    <row r="3" ht="16" spans="1:17">
      <c r="A3" s="37" t="s">
        <v>60</v>
      </c>
      <c r="B3" s="40">
        <v>45396</v>
      </c>
      <c r="C3" s="37" t="s">
        <v>61</v>
      </c>
      <c r="D3" s="37" t="s">
        <v>62</v>
      </c>
      <c r="E3" s="41" t="s">
        <v>56</v>
      </c>
      <c r="F3" s="41" t="s">
        <v>26</v>
      </c>
      <c r="G3" s="41" t="s">
        <v>57</v>
      </c>
      <c r="H3" s="41">
        <v>3</v>
      </c>
      <c r="I3" s="41">
        <v>249.99</v>
      </c>
      <c r="J3" s="41" t="s">
        <v>63</v>
      </c>
      <c r="K3" s="41" t="s">
        <v>31</v>
      </c>
      <c r="L3" s="41" t="s">
        <v>64</v>
      </c>
      <c r="M3" s="43">
        <v>44575</v>
      </c>
      <c r="N3" s="41">
        <v>749.97</v>
      </c>
      <c r="O3" s="41" t="str">
        <f t="shared" ref="O3:O66" si="0">TEXT(B3,"yyyy-mm")</f>
        <v>2024-04</v>
      </c>
      <c r="P3" s="41">
        <f t="shared" ref="P3:P66" si="1">MONTH(B3)</f>
        <v>4</v>
      </c>
      <c r="Q3" s="41">
        <f t="shared" ref="Q3:Q66" si="2">YEAR(B3)</f>
        <v>2024</v>
      </c>
    </row>
    <row r="4" ht="16" spans="1:17">
      <c r="A4" s="37" t="s">
        <v>65</v>
      </c>
      <c r="B4" s="40">
        <v>45399</v>
      </c>
      <c r="C4" s="37" t="s">
        <v>66</v>
      </c>
      <c r="D4" s="37" t="s">
        <v>67</v>
      </c>
      <c r="E4" s="41" t="s">
        <v>68</v>
      </c>
      <c r="F4" s="41" t="s">
        <v>19</v>
      </c>
      <c r="G4" s="41" t="s">
        <v>69</v>
      </c>
      <c r="H4" s="41">
        <v>3</v>
      </c>
      <c r="I4" s="41">
        <v>59.99</v>
      </c>
      <c r="J4" s="41" t="s">
        <v>70</v>
      </c>
      <c r="K4" s="41" t="s">
        <v>34</v>
      </c>
      <c r="L4" s="41" t="s">
        <v>71</v>
      </c>
      <c r="M4" s="43">
        <v>45262</v>
      </c>
      <c r="N4" s="41">
        <v>179.97</v>
      </c>
      <c r="O4" s="41" t="str">
        <f t="shared" si="0"/>
        <v>2024-04</v>
      </c>
      <c r="P4" s="41">
        <f t="shared" si="1"/>
        <v>4</v>
      </c>
      <c r="Q4" s="41">
        <f t="shared" si="2"/>
        <v>2024</v>
      </c>
    </row>
    <row r="5" ht="16" spans="1:18">
      <c r="A5" s="37" t="s">
        <v>72</v>
      </c>
      <c r="B5" s="40">
        <v>45400</v>
      </c>
      <c r="C5" s="37" t="s">
        <v>73</v>
      </c>
      <c r="D5" s="37" t="s">
        <v>74</v>
      </c>
      <c r="E5" s="41" t="s">
        <v>68</v>
      </c>
      <c r="F5" s="41" t="s">
        <v>19</v>
      </c>
      <c r="G5" s="41" t="s">
        <v>69</v>
      </c>
      <c r="H5" s="41">
        <v>3</v>
      </c>
      <c r="I5" s="41">
        <v>59.99</v>
      </c>
      <c r="J5" s="41" t="s">
        <v>58</v>
      </c>
      <c r="K5" s="41" t="s">
        <v>33</v>
      </c>
      <c r="L5" s="41" t="s">
        <v>64</v>
      </c>
      <c r="M5" s="43">
        <v>45114</v>
      </c>
      <c r="N5" s="41">
        <v>179.97</v>
      </c>
      <c r="O5" s="41" t="str">
        <f t="shared" si="0"/>
        <v>2024-04</v>
      </c>
      <c r="P5" s="41">
        <f t="shared" si="1"/>
        <v>4</v>
      </c>
      <c r="Q5" s="41">
        <f t="shared" si="2"/>
        <v>2024</v>
      </c>
      <c r="R5" s="37"/>
    </row>
    <row r="6" ht="16" spans="1:17">
      <c r="A6" s="37" t="s">
        <v>75</v>
      </c>
      <c r="B6" s="40">
        <v>45400</v>
      </c>
      <c r="C6" s="37" t="s">
        <v>76</v>
      </c>
      <c r="D6" s="37" t="s">
        <v>77</v>
      </c>
      <c r="E6" s="41" t="s">
        <v>78</v>
      </c>
      <c r="F6" s="41" t="s">
        <v>20</v>
      </c>
      <c r="G6" s="41" t="s">
        <v>79</v>
      </c>
      <c r="H6" s="41">
        <v>5</v>
      </c>
      <c r="I6" s="41">
        <v>149.99</v>
      </c>
      <c r="J6" s="41" t="s">
        <v>63</v>
      </c>
      <c r="K6" s="41" t="s">
        <v>33</v>
      </c>
      <c r="L6" s="41" t="s">
        <v>64</v>
      </c>
      <c r="M6" s="43">
        <v>45295</v>
      </c>
      <c r="N6" s="41">
        <v>749.95</v>
      </c>
      <c r="O6" s="41" t="str">
        <f t="shared" si="0"/>
        <v>2024-04</v>
      </c>
      <c r="P6" s="41">
        <f t="shared" si="1"/>
        <v>4</v>
      </c>
      <c r="Q6" s="41">
        <f t="shared" si="2"/>
        <v>2024</v>
      </c>
    </row>
    <row r="7" ht="16" spans="1:17">
      <c r="A7" s="37" t="s">
        <v>80</v>
      </c>
      <c r="B7" s="40">
        <v>45403</v>
      </c>
      <c r="C7" s="37" t="s">
        <v>81</v>
      </c>
      <c r="D7" s="37" t="s">
        <v>82</v>
      </c>
      <c r="E7" s="41" t="s">
        <v>68</v>
      </c>
      <c r="F7" s="41" t="s">
        <v>19</v>
      </c>
      <c r="G7" s="41" t="s">
        <v>69</v>
      </c>
      <c r="H7" s="41">
        <v>2</v>
      </c>
      <c r="I7" s="41">
        <v>59.99</v>
      </c>
      <c r="J7" s="41" t="s">
        <v>58</v>
      </c>
      <c r="K7" s="41" t="s">
        <v>35</v>
      </c>
      <c r="L7" s="41" t="s">
        <v>71</v>
      </c>
      <c r="M7" s="43">
        <v>44746</v>
      </c>
      <c r="N7" s="41">
        <v>119.98</v>
      </c>
      <c r="O7" s="41" t="str">
        <f t="shared" si="0"/>
        <v>2024-04</v>
      </c>
      <c r="P7" s="41">
        <f t="shared" si="1"/>
        <v>4</v>
      </c>
      <c r="Q7" s="41">
        <f t="shared" si="2"/>
        <v>2024</v>
      </c>
    </row>
    <row r="8" ht="16" spans="1:17">
      <c r="A8" s="37" t="s">
        <v>83</v>
      </c>
      <c r="B8" s="40">
        <v>45403</v>
      </c>
      <c r="C8" s="37" t="s">
        <v>81</v>
      </c>
      <c r="D8" s="37" t="s">
        <v>82</v>
      </c>
      <c r="E8" s="41" t="s">
        <v>84</v>
      </c>
      <c r="F8" s="41" t="s">
        <v>23</v>
      </c>
      <c r="G8" s="41" t="s">
        <v>57</v>
      </c>
      <c r="H8" s="41">
        <v>5</v>
      </c>
      <c r="I8" s="41">
        <v>149.99</v>
      </c>
      <c r="J8" s="41" t="s">
        <v>63</v>
      </c>
      <c r="K8" s="41" t="s">
        <v>31</v>
      </c>
      <c r="L8" s="41" t="s">
        <v>71</v>
      </c>
      <c r="M8" s="43">
        <v>44418</v>
      </c>
      <c r="N8" s="41">
        <v>749.95</v>
      </c>
      <c r="O8" s="41" t="str">
        <f t="shared" si="0"/>
        <v>2024-04</v>
      </c>
      <c r="P8" s="41">
        <f t="shared" si="1"/>
        <v>4</v>
      </c>
      <c r="Q8" s="41">
        <f t="shared" si="2"/>
        <v>2024</v>
      </c>
    </row>
    <row r="9" ht="16" spans="1:17">
      <c r="A9" s="37" t="s">
        <v>85</v>
      </c>
      <c r="B9" s="40">
        <v>45403</v>
      </c>
      <c r="C9" s="37" t="s">
        <v>86</v>
      </c>
      <c r="D9" s="37" t="s">
        <v>87</v>
      </c>
      <c r="E9" s="41" t="s">
        <v>68</v>
      </c>
      <c r="F9" s="41" t="s">
        <v>19</v>
      </c>
      <c r="G9" s="41" t="s">
        <v>69</v>
      </c>
      <c r="H9" s="41">
        <v>3</v>
      </c>
      <c r="I9" s="41">
        <v>59.99</v>
      </c>
      <c r="J9" s="41" t="s">
        <v>88</v>
      </c>
      <c r="K9" s="41" t="s">
        <v>34</v>
      </c>
      <c r="L9" s="41" t="s">
        <v>59</v>
      </c>
      <c r="M9" s="43">
        <v>45007</v>
      </c>
      <c r="N9" s="41">
        <v>179.97</v>
      </c>
      <c r="O9" s="41" t="str">
        <f t="shared" si="0"/>
        <v>2024-04</v>
      </c>
      <c r="P9" s="41">
        <f t="shared" si="1"/>
        <v>4</v>
      </c>
      <c r="Q9" s="41">
        <f t="shared" si="2"/>
        <v>2024</v>
      </c>
    </row>
    <row r="10" ht="16" spans="1:17">
      <c r="A10" s="37" t="s">
        <v>89</v>
      </c>
      <c r="B10" s="40">
        <v>45405</v>
      </c>
      <c r="C10" s="37" t="s">
        <v>90</v>
      </c>
      <c r="D10" s="37" t="s">
        <v>91</v>
      </c>
      <c r="E10" s="41" t="s">
        <v>92</v>
      </c>
      <c r="F10" s="41" t="s">
        <v>25</v>
      </c>
      <c r="G10" s="41" t="s">
        <v>57</v>
      </c>
      <c r="H10" s="41">
        <v>3</v>
      </c>
      <c r="I10" s="41">
        <v>899.99</v>
      </c>
      <c r="J10" s="41" t="s">
        <v>70</v>
      </c>
      <c r="K10" s="41" t="s">
        <v>32</v>
      </c>
      <c r="L10" s="41" t="s">
        <v>71</v>
      </c>
      <c r="M10" s="43">
        <v>45299</v>
      </c>
      <c r="N10" s="41">
        <v>2699.97</v>
      </c>
      <c r="O10" s="41" t="str">
        <f t="shared" si="0"/>
        <v>2024-04</v>
      </c>
      <c r="P10" s="41">
        <f t="shared" si="1"/>
        <v>4</v>
      </c>
      <c r="Q10" s="41">
        <f t="shared" si="2"/>
        <v>2024</v>
      </c>
    </row>
    <row r="11" ht="16" spans="1:17">
      <c r="A11" s="37" t="s">
        <v>93</v>
      </c>
      <c r="B11" s="40">
        <v>45408</v>
      </c>
      <c r="C11" s="37" t="s">
        <v>94</v>
      </c>
      <c r="D11" s="37" t="s">
        <v>95</v>
      </c>
      <c r="E11" s="41" t="s">
        <v>68</v>
      </c>
      <c r="F11" s="41" t="s">
        <v>19</v>
      </c>
      <c r="G11" s="41" t="s">
        <v>69</v>
      </c>
      <c r="H11" s="41">
        <v>3</v>
      </c>
      <c r="I11" s="41">
        <v>59.99</v>
      </c>
      <c r="J11" s="41" t="s">
        <v>58</v>
      </c>
      <c r="K11" s="41" t="s">
        <v>35</v>
      </c>
      <c r="L11" s="41" t="s">
        <v>64</v>
      </c>
      <c r="M11" s="43">
        <v>45207</v>
      </c>
      <c r="N11" s="41">
        <v>179.97</v>
      </c>
      <c r="O11" s="41" t="str">
        <f t="shared" si="0"/>
        <v>2024-04</v>
      </c>
      <c r="P11" s="41">
        <f t="shared" si="1"/>
        <v>4</v>
      </c>
      <c r="Q11" s="41">
        <f t="shared" si="2"/>
        <v>2024</v>
      </c>
    </row>
    <row r="12" ht="16" spans="1:17">
      <c r="A12" s="37" t="s">
        <v>96</v>
      </c>
      <c r="B12" s="40">
        <v>45408</v>
      </c>
      <c r="C12" s="37" t="s">
        <v>97</v>
      </c>
      <c r="D12" s="37" t="s">
        <v>98</v>
      </c>
      <c r="E12" s="41" t="s">
        <v>78</v>
      </c>
      <c r="F12" s="41" t="s">
        <v>20</v>
      </c>
      <c r="G12" s="41" t="s">
        <v>79</v>
      </c>
      <c r="H12" s="41">
        <v>1</v>
      </c>
      <c r="I12" s="41">
        <v>149.99</v>
      </c>
      <c r="J12" s="41" t="s">
        <v>63</v>
      </c>
      <c r="K12" s="41" t="s">
        <v>35</v>
      </c>
      <c r="L12" s="41" t="s">
        <v>71</v>
      </c>
      <c r="M12" s="43">
        <v>45103</v>
      </c>
      <c r="N12" s="41">
        <v>149.99</v>
      </c>
      <c r="O12" s="41" t="str">
        <f t="shared" si="0"/>
        <v>2024-04</v>
      </c>
      <c r="P12" s="41">
        <f t="shared" si="1"/>
        <v>4</v>
      </c>
      <c r="Q12" s="41">
        <f t="shared" si="2"/>
        <v>2024</v>
      </c>
    </row>
    <row r="13" ht="16" spans="1:17">
      <c r="A13" s="37" t="s">
        <v>99</v>
      </c>
      <c r="B13" s="40">
        <v>45408</v>
      </c>
      <c r="C13" s="37" t="s">
        <v>73</v>
      </c>
      <c r="D13" s="37" t="s">
        <v>74</v>
      </c>
      <c r="E13" s="41" t="s">
        <v>78</v>
      </c>
      <c r="F13" s="41" t="s">
        <v>20</v>
      </c>
      <c r="G13" s="41" t="s">
        <v>79</v>
      </c>
      <c r="H13" s="41">
        <v>5</v>
      </c>
      <c r="I13" s="41">
        <v>149.99</v>
      </c>
      <c r="J13" s="41" t="s">
        <v>88</v>
      </c>
      <c r="K13" s="41" t="s">
        <v>33</v>
      </c>
      <c r="L13" s="41" t="s">
        <v>59</v>
      </c>
      <c r="M13" s="43">
        <v>44830</v>
      </c>
      <c r="N13" s="41">
        <v>749.95</v>
      </c>
      <c r="O13" s="41" t="str">
        <f t="shared" si="0"/>
        <v>2024-04</v>
      </c>
      <c r="P13" s="41">
        <f t="shared" si="1"/>
        <v>4</v>
      </c>
      <c r="Q13" s="41">
        <f t="shared" si="2"/>
        <v>2024</v>
      </c>
    </row>
    <row r="14" ht="16" spans="1:17">
      <c r="A14" s="37" t="s">
        <v>100</v>
      </c>
      <c r="B14" s="40">
        <v>45408</v>
      </c>
      <c r="C14" s="37" t="s">
        <v>101</v>
      </c>
      <c r="D14" s="37" t="s">
        <v>102</v>
      </c>
      <c r="E14" s="41" t="s">
        <v>78</v>
      </c>
      <c r="F14" s="41" t="s">
        <v>20</v>
      </c>
      <c r="G14" s="41" t="s">
        <v>79</v>
      </c>
      <c r="H14" s="41">
        <v>3</v>
      </c>
      <c r="I14" s="41">
        <v>149.99</v>
      </c>
      <c r="J14" s="41" t="s">
        <v>58</v>
      </c>
      <c r="K14" s="41" t="s">
        <v>33</v>
      </c>
      <c r="L14" s="41" t="s">
        <v>64</v>
      </c>
      <c r="M14" s="43">
        <v>44806</v>
      </c>
      <c r="N14" s="41">
        <v>449.97</v>
      </c>
      <c r="O14" s="41" t="str">
        <f t="shared" si="0"/>
        <v>2024-04</v>
      </c>
      <c r="P14" s="41">
        <f t="shared" si="1"/>
        <v>4</v>
      </c>
      <c r="Q14" s="41">
        <f t="shared" si="2"/>
        <v>2024</v>
      </c>
    </row>
    <row r="15" ht="16" spans="1:17">
      <c r="A15" s="37" t="s">
        <v>103</v>
      </c>
      <c r="B15" s="40">
        <v>45409</v>
      </c>
      <c r="C15" s="37" t="s">
        <v>104</v>
      </c>
      <c r="D15" s="37" t="s">
        <v>105</v>
      </c>
      <c r="E15" s="41" t="s">
        <v>68</v>
      </c>
      <c r="F15" s="41" t="s">
        <v>19</v>
      </c>
      <c r="G15" s="41" t="s">
        <v>69</v>
      </c>
      <c r="H15" s="41">
        <v>3</v>
      </c>
      <c r="I15" s="41">
        <v>59.99</v>
      </c>
      <c r="J15" s="41" t="s">
        <v>63</v>
      </c>
      <c r="K15" s="41" t="s">
        <v>33</v>
      </c>
      <c r="L15" s="41" t="s">
        <v>71</v>
      </c>
      <c r="M15" s="43">
        <v>45351</v>
      </c>
      <c r="N15" s="41">
        <v>179.97</v>
      </c>
      <c r="O15" s="41" t="str">
        <f t="shared" si="0"/>
        <v>2024-04</v>
      </c>
      <c r="P15" s="41">
        <f t="shared" si="1"/>
        <v>4</v>
      </c>
      <c r="Q15" s="41">
        <f t="shared" si="2"/>
        <v>2024</v>
      </c>
    </row>
    <row r="16" ht="16" spans="1:17">
      <c r="A16" s="37" t="s">
        <v>106</v>
      </c>
      <c r="B16" s="40">
        <v>45409</v>
      </c>
      <c r="C16" s="37" t="s">
        <v>107</v>
      </c>
      <c r="D16" s="37" t="s">
        <v>108</v>
      </c>
      <c r="E16" s="41" t="s">
        <v>109</v>
      </c>
      <c r="F16" s="41" t="s">
        <v>28</v>
      </c>
      <c r="G16" s="41" t="s">
        <v>57</v>
      </c>
      <c r="H16" s="41">
        <v>3</v>
      </c>
      <c r="I16" s="41">
        <v>699.99</v>
      </c>
      <c r="J16" s="41" t="s">
        <v>63</v>
      </c>
      <c r="K16" s="41" t="s">
        <v>35</v>
      </c>
      <c r="L16" s="41" t="s">
        <v>59</v>
      </c>
      <c r="M16" s="43">
        <v>44577</v>
      </c>
      <c r="N16" s="41">
        <v>2099.97</v>
      </c>
      <c r="O16" s="41" t="str">
        <f t="shared" si="0"/>
        <v>2024-04</v>
      </c>
      <c r="P16" s="41">
        <f t="shared" si="1"/>
        <v>4</v>
      </c>
      <c r="Q16" s="41">
        <f t="shared" si="2"/>
        <v>2024</v>
      </c>
    </row>
    <row r="17" ht="16" spans="1:17">
      <c r="A17" s="37" t="s">
        <v>110</v>
      </c>
      <c r="B17" s="40">
        <v>45409</v>
      </c>
      <c r="C17" s="37" t="s">
        <v>111</v>
      </c>
      <c r="D17" s="37" t="s">
        <v>112</v>
      </c>
      <c r="E17" s="41" t="s">
        <v>92</v>
      </c>
      <c r="F17" s="41" t="s">
        <v>25</v>
      </c>
      <c r="G17" s="41" t="s">
        <v>57</v>
      </c>
      <c r="H17" s="41">
        <v>1</v>
      </c>
      <c r="I17" s="41">
        <v>899.99</v>
      </c>
      <c r="J17" s="41" t="s">
        <v>88</v>
      </c>
      <c r="K17" s="41" t="s">
        <v>33</v>
      </c>
      <c r="L17" s="41" t="s">
        <v>71</v>
      </c>
      <c r="M17" s="43">
        <v>44920</v>
      </c>
      <c r="N17" s="41">
        <v>899.99</v>
      </c>
      <c r="O17" s="41" t="str">
        <f t="shared" si="0"/>
        <v>2024-04</v>
      </c>
      <c r="P17" s="41">
        <f t="shared" si="1"/>
        <v>4</v>
      </c>
      <c r="Q17" s="41">
        <f t="shared" si="2"/>
        <v>2024</v>
      </c>
    </row>
    <row r="18" ht="16" spans="1:17">
      <c r="A18" s="37" t="s">
        <v>113</v>
      </c>
      <c r="B18" s="40">
        <v>45410</v>
      </c>
      <c r="C18" s="37" t="s">
        <v>114</v>
      </c>
      <c r="D18" s="37" t="s">
        <v>115</v>
      </c>
      <c r="E18" s="41" t="s">
        <v>78</v>
      </c>
      <c r="F18" s="41" t="s">
        <v>20</v>
      </c>
      <c r="G18" s="41" t="s">
        <v>79</v>
      </c>
      <c r="H18" s="41">
        <v>4</v>
      </c>
      <c r="I18" s="41">
        <v>149.99</v>
      </c>
      <c r="J18" s="41" t="s">
        <v>88</v>
      </c>
      <c r="K18" s="41" t="s">
        <v>33</v>
      </c>
      <c r="L18" s="41" t="s">
        <v>64</v>
      </c>
      <c r="M18" s="43">
        <v>45374</v>
      </c>
      <c r="N18" s="41">
        <v>599.96</v>
      </c>
      <c r="O18" s="41" t="str">
        <f t="shared" si="0"/>
        <v>2024-04</v>
      </c>
      <c r="P18" s="41">
        <f t="shared" si="1"/>
        <v>4</v>
      </c>
      <c r="Q18" s="41">
        <f t="shared" si="2"/>
        <v>2024</v>
      </c>
    </row>
    <row r="19" ht="16" spans="1:17">
      <c r="A19" s="37" t="s">
        <v>116</v>
      </c>
      <c r="B19" s="40">
        <v>45410</v>
      </c>
      <c r="C19" s="37" t="s">
        <v>117</v>
      </c>
      <c r="D19" s="37" t="s">
        <v>118</v>
      </c>
      <c r="E19" s="41" t="s">
        <v>109</v>
      </c>
      <c r="F19" s="41" t="s">
        <v>28</v>
      </c>
      <c r="G19" s="41" t="s">
        <v>57</v>
      </c>
      <c r="H19" s="41">
        <v>2</v>
      </c>
      <c r="I19" s="41">
        <v>699.99</v>
      </c>
      <c r="J19" s="41" t="s">
        <v>58</v>
      </c>
      <c r="K19" s="41" t="s">
        <v>33</v>
      </c>
      <c r="L19" s="41" t="s">
        <v>59</v>
      </c>
      <c r="M19" s="43">
        <v>44781</v>
      </c>
      <c r="N19" s="41">
        <v>1399.98</v>
      </c>
      <c r="O19" s="41" t="str">
        <f t="shared" si="0"/>
        <v>2024-04</v>
      </c>
      <c r="P19" s="41">
        <f t="shared" si="1"/>
        <v>4</v>
      </c>
      <c r="Q19" s="41">
        <f t="shared" si="2"/>
        <v>2024</v>
      </c>
    </row>
    <row r="20" ht="16" spans="1:17">
      <c r="A20" s="37" t="s">
        <v>119</v>
      </c>
      <c r="B20" s="40">
        <v>45410</v>
      </c>
      <c r="C20" s="37" t="s">
        <v>114</v>
      </c>
      <c r="D20" s="37" t="s">
        <v>115</v>
      </c>
      <c r="E20" s="41" t="s">
        <v>92</v>
      </c>
      <c r="F20" s="41" t="s">
        <v>25</v>
      </c>
      <c r="G20" s="41" t="s">
        <v>57</v>
      </c>
      <c r="H20" s="41">
        <v>4</v>
      </c>
      <c r="I20" s="41">
        <v>899.99</v>
      </c>
      <c r="J20" s="41" t="s">
        <v>63</v>
      </c>
      <c r="K20" s="41" t="s">
        <v>35</v>
      </c>
      <c r="L20" s="41" t="s">
        <v>71</v>
      </c>
      <c r="M20" s="43">
        <v>45327</v>
      </c>
      <c r="N20" s="41">
        <v>3599.96</v>
      </c>
      <c r="O20" s="41" t="str">
        <f t="shared" si="0"/>
        <v>2024-04</v>
      </c>
      <c r="P20" s="41">
        <f t="shared" si="1"/>
        <v>4</v>
      </c>
      <c r="Q20" s="41">
        <f t="shared" si="2"/>
        <v>2024</v>
      </c>
    </row>
    <row r="21" ht="15.75" customHeight="1" spans="1:17">
      <c r="A21" s="37" t="s">
        <v>120</v>
      </c>
      <c r="B21" s="40">
        <v>45410</v>
      </c>
      <c r="C21" s="37" t="s">
        <v>121</v>
      </c>
      <c r="D21" s="37" t="s">
        <v>122</v>
      </c>
      <c r="E21" s="41" t="s">
        <v>56</v>
      </c>
      <c r="F21" s="41" t="s">
        <v>26</v>
      </c>
      <c r="G21" s="41" t="s">
        <v>57</v>
      </c>
      <c r="H21" s="41">
        <v>3</v>
      </c>
      <c r="I21" s="41">
        <v>249.99</v>
      </c>
      <c r="J21" s="41" t="s">
        <v>63</v>
      </c>
      <c r="K21" s="41" t="s">
        <v>33</v>
      </c>
      <c r="L21" s="41" t="s">
        <v>64</v>
      </c>
      <c r="M21" s="43">
        <v>45224</v>
      </c>
      <c r="N21" s="41">
        <v>749.97</v>
      </c>
      <c r="O21" s="41" t="str">
        <f t="shared" si="0"/>
        <v>2024-04</v>
      </c>
      <c r="P21" s="41">
        <f t="shared" si="1"/>
        <v>4</v>
      </c>
      <c r="Q21" s="41">
        <f t="shared" si="2"/>
        <v>2024</v>
      </c>
    </row>
    <row r="22" ht="15.75" customHeight="1" spans="1:17">
      <c r="A22" s="37" t="s">
        <v>123</v>
      </c>
      <c r="B22" s="40">
        <v>45412</v>
      </c>
      <c r="C22" s="37" t="s">
        <v>124</v>
      </c>
      <c r="D22" s="37" t="s">
        <v>125</v>
      </c>
      <c r="E22" s="41" t="s">
        <v>109</v>
      </c>
      <c r="F22" s="41" t="s">
        <v>28</v>
      </c>
      <c r="G22" s="41" t="s">
        <v>57</v>
      </c>
      <c r="H22" s="41">
        <v>5</v>
      </c>
      <c r="I22" s="41">
        <v>699.99</v>
      </c>
      <c r="J22" s="41" t="s">
        <v>58</v>
      </c>
      <c r="K22" s="41" t="s">
        <v>35</v>
      </c>
      <c r="L22" s="41" t="s">
        <v>59</v>
      </c>
      <c r="M22" s="43">
        <v>45167</v>
      </c>
      <c r="N22" s="41">
        <v>3499.95</v>
      </c>
      <c r="O22" s="41" t="str">
        <f t="shared" si="0"/>
        <v>2024-04</v>
      </c>
      <c r="P22" s="41">
        <f t="shared" si="1"/>
        <v>4</v>
      </c>
      <c r="Q22" s="41">
        <f t="shared" si="2"/>
        <v>2024</v>
      </c>
    </row>
    <row r="23" ht="15.75" customHeight="1" spans="1:17">
      <c r="A23" s="37" t="s">
        <v>126</v>
      </c>
      <c r="B23" s="40">
        <v>45413</v>
      </c>
      <c r="C23" s="37" t="s">
        <v>127</v>
      </c>
      <c r="D23" s="37" t="s">
        <v>128</v>
      </c>
      <c r="E23" s="41" t="s">
        <v>109</v>
      </c>
      <c r="F23" s="41" t="s">
        <v>28</v>
      </c>
      <c r="G23" s="41" t="s">
        <v>57</v>
      </c>
      <c r="H23" s="41">
        <v>4</v>
      </c>
      <c r="I23" s="41">
        <v>699.99</v>
      </c>
      <c r="J23" s="41" t="s">
        <v>58</v>
      </c>
      <c r="K23" s="41" t="s">
        <v>32</v>
      </c>
      <c r="L23" s="41" t="s">
        <v>71</v>
      </c>
      <c r="M23" s="43">
        <v>44409</v>
      </c>
      <c r="N23" s="41">
        <v>2799.96</v>
      </c>
      <c r="O23" s="41" t="str">
        <f t="shared" si="0"/>
        <v>2024-05</v>
      </c>
      <c r="P23" s="41">
        <f t="shared" si="1"/>
        <v>5</v>
      </c>
      <c r="Q23" s="41">
        <f t="shared" si="2"/>
        <v>2024</v>
      </c>
    </row>
    <row r="24" ht="15.75" customHeight="1" spans="1:17">
      <c r="A24" s="37" t="s">
        <v>129</v>
      </c>
      <c r="B24" s="40">
        <v>45415</v>
      </c>
      <c r="C24" s="37" t="s">
        <v>130</v>
      </c>
      <c r="D24" s="37" t="s">
        <v>131</v>
      </c>
      <c r="E24" s="41" t="s">
        <v>56</v>
      </c>
      <c r="F24" s="41" t="s">
        <v>26</v>
      </c>
      <c r="G24" s="41" t="s">
        <v>57</v>
      </c>
      <c r="H24" s="41">
        <v>4</v>
      </c>
      <c r="I24" s="41">
        <v>249.99</v>
      </c>
      <c r="J24" s="41" t="s">
        <v>70</v>
      </c>
      <c r="K24" s="41" t="s">
        <v>33</v>
      </c>
      <c r="L24" s="41" t="s">
        <v>71</v>
      </c>
      <c r="M24" s="43">
        <v>44468</v>
      </c>
      <c r="N24" s="41">
        <v>999.96</v>
      </c>
      <c r="O24" s="41" t="str">
        <f t="shared" si="0"/>
        <v>2024-05</v>
      </c>
      <c r="P24" s="41">
        <f t="shared" si="1"/>
        <v>5</v>
      </c>
      <c r="Q24" s="41">
        <f t="shared" si="2"/>
        <v>2024</v>
      </c>
    </row>
    <row r="25" ht="15.75" customHeight="1" spans="1:17">
      <c r="A25" s="37" t="s">
        <v>132</v>
      </c>
      <c r="B25" s="40">
        <v>45416</v>
      </c>
      <c r="C25" s="37" t="s">
        <v>114</v>
      </c>
      <c r="D25" s="37" t="s">
        <v>115</v>
      </c>
      <c r="E25" s="41" t="s">
        <v>133</v>
      </c>
      <c r="F25" s="41" t="s">
        <v>22</v>
      </c>
      <c r="G25" s="41" t="s">
        <v>79</v>
      </c>
      <c r="H25" s="41">
        <v>4</v>
      </c>
      <c r="I25" s="41">
        <v>299.99</v>
      </c>
      <c r="J25" s="41" t="s">
        <v>58</v>
      </c>
      <c r="K25" s="41" t="s">
        <v>35</v>
      </c>
      <c r="L25" s="41" t="s">
        <v>64</v>
      </c>
      <c r="M25" s="43">
        <v>44716</v>
      </c>
      <c r="N25" s="41">
        <v>1199.96</v>
      </c>
      <c r="O25" s="41" t="str">
        <f t="shared" si="0"/>
        <v>2024-05</v>
      </c>
      <c r="P25" s="41">
        <f t="shared" si="1"/>
        <v>5</v>
      </c>
      <c r="Q25" s="41">
        <f t="shared" si="2"/>
        <v>2024</v>
      </c>
    </row>
    <row r="26" ht="15.75" customHeight="1" spans="1:17">
      <c r="A26" s="37" t="s">
        <v>134</v>
      </c>
      <c r="B26" s="40">
        <v>45422</v>
      </c>
      <c r="C26" s="37" t="s">
        <v>135</v>
      </c>
      <c r="D26" s="37" t="s">
        <v>136</v>
      </c>
      <c r="E26" s="41" t="s">
        <v>56</v>
      </c>
      <c r="F26" s="41" t="s">
        <v>26</v>
      </c>
      <c r="G26" s="41" t="s">
        <v>57</v>
      </c>
      <c r="H26" s="41">
        <v>5</v>
      </c>
      <c r="I26" s="41">
        <v>249.99</v>
      </c>
      <c r="J26" s="41" t="s">
        <v>63</v>
      </c>
      <c r="K26" s="41" t="s">
        <v>35</v>
      </c>
      <c r="L26" s="41" t="s">
        <v>71</v>
      </c>
      <c r="M26" s="43">
        <v>44525</v>
      </c>
      <c r="N26" s="41">
        <v>1249.95</v>
      </c>
      <c r="O26" s="41" t="str">
        <f t="shared" si="0"/>
        <v>2024-05</v>
      </c>
      <c r="P26" s="41">
        <f t="shared" si="1"/>
        <v>5</v>
      </c>
      <c r="Q26" s="41">
        <f t="shared" si="2"/>
        <v>2024</v>
      </c>
    </row>
    <row r="27" ht="15.75" customHeight="1" spans="1:17">
      <c r="A27" s="37" t="s">
        <v>137</v>
      </c>
      <c r="B27" s="40">
        <v>45424</v>
      </c>
      <c r="C27" s="37" t="s">
        <v>97</v>
      </c>
      <c r="D27" s="37" t="s">
        <v>98</v>
      </c>
      <c r="E27" s="41" t="s">
        <v>133</v>
      </c>
      <c r="F27" s="41" t="s">
        <v>22</v>
      </c>
      <c r="G27" s="41" t="s">
        <v>79</v>
      </c>
      <c r="H27" s="41">
        <v>5</v>
      </c>
      <c r="I27" s="41">
        <v>299.99</v>
      </c>
      <c r="J27" s="41" t="s">
        <v>70</v>
      </c>
      <c r="K27" s="41" t="s">
        <v>32</v>
      </c>
      <c r="L27" s="41" t="s">
        <v>59</v>
      </c>
      <c r="M27" s="43">
        <v>45168</v>
      </c>
      <c r="N27" s="41">
        <v>1499.95</v>
      </c>
      <c r="O27" s="41" t="str">
        <f t="shared" si="0"/>
        <v>2024-05</v>
      </c>
      <c r="P27" s="41">
        <f t="shared" si="1"/>
        <v>5</v>
      </c>
      <c r="Q27" s="41">
        <f t="shared" si="2"/>
        <v>2024</v>
      </c>
    </row>
    <row r="28" ht="15.75" customHeight="1" spans="1:17">
      <c r="A28" s="37" t="s">
        <v>138</v>
      </c>
      <c r="B28" s="40">
        <v>45424</v>
      </c>
      <c r="C28" s="37" t="s">
        <v>139</v>
      </c>
      <c r="D28" s="37" t="s">
        <v>140</v>
      </c>
      <c r="E28" s="41" t="s">
        <v>141</v>
      </c>
      <c r="F28" s="41" t="s">
        <v>21</v>
      </c>
      <c r="G28" s="41" t="s">
        <v>69</v>
      </c>
      <c r="H28" s="41">
        <v>3</v>
      </c>
      <c r="I28" s="41">
        <v>79.99</v>
      </c>
      <c r="J28" s="41" t="s">
        <v>70</v>
      </c>
      <c r="K28" s="41" t="s">
        <v>32</v>
      </c>
      <c r="L28" s="41" t="s">
        <v>64</v>
      </c>
      <c r="M28" s="43">
        <v>45012</v>
      </c>
      <c r="N28" s="41">
        <v>239.97</v>
      </c>
      <c r="O28" s="41" t="str">
        <f t="shared" si="0"/>
        <v>2024-05</v>
      </c>
      <c r="P28" s="41">
        <f t="shared" si="1"/>
        <v>5</v>
      </c>
      <c r="Q28" s="41">
        <f t="shared" si="2"/>
        <v>2024</v>
      </c>
    </row>
    <row r="29" ht="15.75" customHeight="1" spans="1:17">
      <c r="A29" s="37" t="s">
        <v>142</v>
      </c>
      <c r="B29" s="40">
        <v>45424</v>
      </c>
      <c r="C29" s="37" t="s">
        <v>127</v>
      </c>
      <c r="D29" s="37" t="s">
        <v>128</v>
      </c>
      <c r="E29" s="41" t="s">
        <v>143</v>
      </c>
      <c r="F29" s="41" t="s">
        <v>24</v>
      </c>
      <c r="G29" s="41" t="s">
        <v>57</v>
      </c>
      <c r="H29" s="41">
        <v>5</v>
      </c>
      <c r="I29" s="41">
        <v>89.99</v>
      </c>
      <c r="J29" s="41" t="s">
        <v>58</v>
      </c>
      <c r="K29" s="41" t="s">
        <v>33</v>
      </c>
      <c r="L29" s="41" t="s">
        <v>64</v>
      </c>
      <c r="M29" s="43">
        <v>44919</v>
      </c>
      <c r="N29" s="41">
        <v>449.95</v>
      </c>
      <c r="O29" s="41" t="str">
        <f t="shared" si="0"/>
        <v>2024-05</v>
      </c>
      <c r="P29" s="41">
        <f t="shared" si="1"/>
        <v>5</v>
      </c>
      <c r="Q29" s="41">
        <f t="shared" si="2"/>
        <v>2024</v>
      </c>
    </row>
    <row r="30" ht="15.75" customHeight="1" spans="1:17">
      <c r="A30" s="37" t="s">
        <v>144</v>
      </c>
      <c r="B30" s="40">
        <v>45425</v>
      </c>
      <c r="C30" s="37" t="s">
        <v>145</v>
      </c>
      <c r="D30" s="37" t="s">
        <v>146</v>
      </c>
      <c r="E30" s="41" t="s">
        <v>68</v>
      </c>
      <c r="F30" s="41" t="s">
        <v>19</v>
      </c>
      <c r="G30" s="41" t="s">
        <v>69</v>
      </c>
      <c r="H30" s="41">
        <v>2</v>
      </c>
      <c r="I30" s="41">
        <v>59.99</v>
      </c>
      <c r="J30" s="41" t="s">
        <v>88</v>
      </c>
      <c r="K30" s="41" t="s">
        <v>31</v>
      </c>
      <c r="L30" s="41" t="s">
        <v>71</v>
      </c>
      <c r="M30" s="43">
        <v>45214</v>
      </c>
      <c r="N30" s="41">
        <v>119.98</v>
      </c>
      <c r="O30" s="41" t="str">
        <f t="shared" si="0"/>
        <v>2024-05</v>
      </c>
      <c r="P30" s="41">
        <f t="shared" si="1"/>
        <v>5</v>
      </c>
      <c r="Q30" s="41">
        <f t="shared" si="2"/>
        <v>2024</v>
      </c>
    </row>
    <row r="31" ht="15.75" customHeight="1" spans="1:17">
      <c r="A31" s="37" t="s">
        <v>147</v>
      </c>
      <c r="B31" s="40">
        <v>45427</v>
      </c>
      <c r="C31" s="37" t="s">
        <v>148</v>
      </c>
      <c r="D31" s="37" t="s">
        <v>149</v>
      </c>
      <c r="E31" s="41" t="s">
        <v>68</v>
      </c>
      <c r="F31" s="41" t="s">
        <v>19</v>
      </c>
      <c r="G31" s="41" t="s">
        <v>69</v>
      </c>
      <c r="H31" s="41">
        <v>4</v>
      </c>
      <c r="I31" s="41">
        <v>59.99</v>
      </c>
      <c r="J31" s="41" t="s">
        <v>88</v>
      </c>
      <c r="K31" s="41" t="s">
        <v>32</v>
      </c>
      <c r="L31" s="41" t="s">
        <v>71</v>
      </c>
      <c r="M31" s="43">
        <v>44867</v>
      </c>
      <c r="N31" s="41">
        <v>239.96</v>
      </c>
      <c r="O31" s="41" t="str">
        <f t="shared" si="0"/>
        <v>2024-05</v>
      </c>
      <c r="P31" s="41">
        <f t="shared" si="1"/>
        <v>5</v>
      </c>
      <c r="Q31" s="41">
        <f t="shared" si="2"/>
        <v>2024</v>
      </c>
    </row>
    <row r="32" ht="15.75" customHeight="1" spans="1:17">
      <c r="A32" s="37" t="s">
        <v>150</v>
      </c>
      <c r="B32" s="40">
        <v>45427</v>
      </c>
      <c r="C32" s="37" t="s">
        <v>86</v>
      </c>
      <c r="D32" s="37" t="s">
        <v>87</v>
      </c>
      <c r="E32" s="41" t="s">
        <v>151</v>
      </c>
      <c r="F32" s="41" t="s">
        <v>27</v>
      </c>
      <c r="G32" s="41" t="s">
        <v>79</v>
      </c>
      <c r="H32" s="41">
        <v>5</v>
      </c>
      <c r="I32" s="41">
        <v>199.99</v>
      </c>
      <c r="J32" s="41" t="s">
        <v>58</v>
      </c>
      <c r="K32" s="41" t="s">
        <v>34</v>
      </c>
      <c r="L32" s="41" t="s">
        <v>71</v>
      </c>
      <c r="M32" s="43">
        <v>44412</v>
      </c>
      <c r="N32" s="41">
        <v>999.95</v>
      </c>
      <c r="O32" s="41" t="str">
        <f t="shared" si="0"/>
        <v>2024-05</v>
      </c>
      <c r="P32" s="41">
        <f t="shared" si="1"/>
        <v>5</v>
      </c>
      <c r="Q32" s="41">
        <f t="shared" si="2"/>
        <v>2024</v>
      </c>
    </row>
    <row r="33" ht="15.75" customHeight="1" spans="1:17">
      <c r="A33" s="37" t="s">
        <v>152</v>
      </c>
      <c r="B33" s="40">
        <v>45428</v>
      </c>
      <c r="C33" s="37" t="s">
        <v>153</v>
      </c>
      <c r="D33" s="37" t="s">
        <v>154</v>
      </c>
      <c r="E33" s="41" t="s">
        <v>78</v>
      </c>
      <c r="F33" s="41" t="s">
        <v>20</v>
      </c>
      <c r="G33" s="41" t="s">
        <v>79</v>
      </c>
      <c r="H33" s="41">
        <v>2</v>
      </c>
      <c r="I33" s="41">
        <v>149.99</v>
      </c>
      <c r="J33" s="41" t="s">
        <v>63</v>
      </c>
      <c r="K33" s="41" t="s">
        <v>35</v>
      </c>
      <c r="L33" s="41" t="s">
        <v>59</v>
      </c>
      <c r="M33" s="43">
        <v>44823</v>
      </c>
      <c r="N33" s="41">
        <v>299.98</v>
      </c>
      <c r="O33" s="41" t="str">
        <f t="shared" si="0"/>
        <v>2024-05</v>
      </c>
      <c r="P33" s="41">
        <f t="shared" si="1"/>
        <v>5</v>
      </c>
      <c r="Q33" s="41">
        <f t="shared" si="2"/>
        <v>2024</v>
      </c>
    </row>
    <row r="34" ht="15.75" customHeight="1" spans="1:17">
      <c r="A34" s="37" t="s">
        <v>155</v>
      </c>
      <c r="B34" s="40">
        <v>45430</v>
      </c>
      <c r="C34" s="37" t="s">
        <v>156</v>
      </c>
      <c r="D34" s="37" t="s">
        <v>157</v>
      </c>
      <c r="E34" s="41" t="s">
        <v>78</v>
      </c>
      <c r="F34" s="41" t="s">
        <v>20</v>
      </c>
      <c r="G34" s="41" t="s">
        <v>79</v>
      </c>
      <c r="H34" s="41">
        <v>3</v>
      </c>
      <c r="I34" s="41">
        <v>149.99</v>
      </c>
      <c r="J34" s="41" t="s">
        <v>63</v>
      </c>
      <c r="K34" s="41" t="s">
        <v>35</v>
      </c>
      <c r="L34" s="41" t="s">
        <v>64</v>
      </c>
      <c r="M34" s="43">
        <v>45068</v>
      </c>
      <c r="N34" s="41">
        <v>449.97</v>
      </c>
      <c r="O34" s="41" t="str">
        <f t="shared" si="0"/>
        <v>2024-05</v>
      </c>
      <c r="P34" s="41">
        <f t="shared" si="1"/>
        <v>5</v>
      </c>
      <c r="Q34" s="41">
        <f t="shared" si="2"/>
        <v>2024</v>
      </c>
    </row>
    <row r="35" ht="15.75" customHeight="1" spans="1:17">
      <c r="A35" s="37" t="s">
        <v>158</v>
      </c>
      <c r="B35" s="40">
        <v>45432</v>
      </c>
      <c r="C35" s="37" t="s">
        <v>66</v>
      </c>
      <c r="D35" s="37" t="s">
        <v>67</v>
      </c>
      <c r="E35" s="41" t="s">
        <v>92</v>
      </c>
      <c r="F35" s="41" t="s">
        <v>25</v>
      </c>
      <c r="G35" s="41" t="s">
        <v>57</v>
      </c>
      <c r="H35" s="41">
        <v>1</v>
      </c>
      <c r="I35" s="41">
        <v>899.99</v>
      </c>
      <c r="J35" s="41" t="s">
        <v>63</v>
      </c>
      <c r="K35" s="41" t="s">
        <v>35</v>
      </c>
      <c r="L35" s="41" t="s">
        <v>64</v>
      </c>
      <c r="M35" s="43">
        <v>44578</v>
      </c>
      <c r="N35" s="41">
        <v>899.99</v>
      </c>
      <c r="O35" s="41" t="str">
        <f t="shared" si="0"/>
        <v>2024-05</v>
      </c>
      <c r="P35" s="41">
        <f t="shared" si="1"/>
        <v>5</v>
      </c>
      <c r="Q35" s="41">
        <f t="shared" si="2"/>
        <v>2024</v>
      </c>
    </row>
    <row r="36" ht="15.75" customHeight="1" spans="1:17">
      <c r="A36" s="37" t="s">
        <v>159</v>
      </c>
      <c r="B36" s="40">
        <v>45434</v>
      </c>
      <c r="C36" s="37" t="s">
        <v>127</v>
      </c>
      <c r="D36" s="37" t="s">
        <v>128</v>
      </c>
      <c r="E36" s="41" t="s">
        <v>133</v>
      </c>
      <c r="F36" s="41" t="s">
        <v>22</v>
      </c>
      <c r="G36" s="41" t="s">
        <v>79</v>
      </c>
      <c r="H36" s="41">
        <v>3</v>
      </c>
      <c r="I36" s="41">
        <v>299.99</v>
      </c>
      <c r="J36" s="41" t="s">
        <v>63</v>
      </c>
      <c r="K36" s="41" t="s">
        <v>32</v>
      </c>
      <c r="L36" s="41" t="s">
        <v>59</v>
      </c>
      <c r="M36" s="43">
        <v>44824</v>
      </c>
      <c r="N36" s="41">
        <v>899.97</v>
      </c>
      <c r="O36" s="41" t="str">
        <f t="shared" si="0"/>
        <v>2024-05</v>
      </c>
      <c r="P36" s="41">
        <f t="shared" si="1"/>
        <v>5</v>
      </c>
      <c r="Q36" s="41">
        <f t="shared" si="2"/>
        <v>2024</v>
      </c>
    </row>
    <row r="37" ht="15.75" customHeight="1" spans="1:17">
      <c r="A37" s="37" t="s">
        <v>160</v>
      </c>
      <c r="B37" s="40">
        <v>45435</v>
      </c>
      <c r="C37" s="37" t="s">
        <v>153</v>
      </c>
      <c r="D37" s="37" t="s">
        <v>154</v>
      </c>
      <c r="E37" s="41" t="s">
        <v>141</v>
      </c>
      <c r="F37" s="41" t="s">
        <v>21</v>
      </c>
      <c r="G37" s="41" t="s">
        <v>69</v>
      </c>
      <c r="H37" s="41">
        <v>3</v>
      </c>
      <c r="I37" s="41">
        <v>79.99</v>
      </c>
      <c r="J37" s="41" t="s">
        <v>58</v>
      </c>
      <c r="K37" s="41" t="s">
        <v>34</v>
      </c>
      <c r="L37" s="41" t="s">
        <v>59</v>
      </c>
      <c r="M37" s="43">
        <v>45046</v>
      </c>
      <c r="N37" s="41">
        <v>239.97</v>
      </c>
      <c r="O37" s="41" t="str">
        <f t="shared" si="0"/>
        <v>2024-05</v>
      </c>
      <c r="P37" s="41">
        <f t="shared" si="1"/>
        <v>5</v>
      </c>
      <c r="Q37" s="41">
        <f t="shared" si="2"/>
        <v>2024</v>
      </c>
    </row>
    <row r="38" ht="15.75" customHeight="1" spans="1:17">
      <c r="A38" s="37" t="s">
        <v>161</v>
      </c>
      <c r="B38" s="40">
        <v>45438</v>
      </c>
      <c r="C38" s="37" t="s">
        <v>162</v>
      </c>
      <c r="D38" s="37" t="s">
        <v>163</v>
      </c>
      <c r="E38" s="41" t="s">
        <v>151</v>
      </c>
      <c r="F38" s="41" t="s">
        <v>27</v>
      </c>
      <c r="G38" s="41" t="s">
        <v>79</v>
      </c>
      <c r="H38" s="41">
        <v>3</v>
      </c>
      <c r="I38" s="41">
        <v>199.99</v>
      </c>
      <c r="J38" s="41" t="s">
        <v>63</v>
      </c>
      <c r="K38" s="41" t="s">
        <v>33</v>
      </c>
      <c r="L38" s="41" t="s">
        <v>64</v>
      </c>
      <c r="M38" s="43">
        <v>45292</v>
      </c>
      <c r="N38" s="41">
        <v>599.97</v>
      </c>
      <c r="O38" s="41" t="str">
        <f t="shared" si="0"/>
        <v>2024-05</v>
      </c>
      <c r="P38" s="41">
        <f t="shared" si="1"/>
        <v>5</v>
      </c>
      <c r="Q38" s="41">
        <f t="shared" si="2"/>
        <v>2024</v>
      </c>
    </row>
    <row r="39" ht="15.75" customHeight="1" spans="1:17">
      <c r="A39" s="37" t="s">
        <v>164</v>
      </c>
      <c r="B39" s="40">
        <v>45440</v>
      </c>
      <c r="C39" s="37" t="s">
        <v>165</v>
      </c>
      <c r="D39" s="37" t="s">
        <v>166</v>
      </c>
      <c r="E39" s="41" t="s">
        <v>109</v>
      </c>
      <c r="F39" s="41" t="s">
        <v>28</v>
      </c>
      <c r="G39" s="41" t="s">
        <v>57</v>
      </c>
      <c r="H39" s="41">
        <v>5</v>
      </c>
      <c r="I39" s="41">
        <v>699.99</v>
      </c>
      <c r="J39" s="41" t="s">
        <v>70</v>
      </c>
      <c r="K39" s="41" t="s">
        <v>35</v>
      </c>
      <c r="L39" s="41" t="s">
        <v>71</v>
      </c>
      <c r="M39" s="43">
        <v>44407</v>
      </c>
      <c r="N39" s="41">
        <v>3499.95</v>
      </c>
      <c r="O39" s="41" t="str">
        <f t="shared" si="0"/>
        <v>2024-05</v>
      </c>
      <c r="P39" s="41">
        <f t="shared" si="1"/>
        <v>5</v>
      </c>
      <c r="Q39" s="41">
        <f t="shared" si="2"/>
        <v>2024</v>
      </c>
    </row>
    <row r="40" ht="15.75" customHeight="1" spans="1:17">
      <c r="A40" s="37" t="s">
        <v>167</v>
      </c>
      <c r="B40" s="40">
        <v>45441</v>
      </c>
      <c r="C40" s="37" t="s">
        <v>168</v>
      </c>
      <c r="D40" s="37" t="s">
        <v>169</v>
      </c>
      <c r="E40" s="41" t="s">
        <v>143</v>
      </c>
      <c r="F40" s="41" t="s">
        <v>24</v>
      </c>
      <c r="G40" s="41" t="s">
        <v>57</v>
      </c>
      <c r="H40" s="41">
        <v>3</v>
      </c>
      <c r="I40" s="41">
        <v>89.99</v>
      </c>
      <c r="J40" s="41" t="s">
        <v>70</v>
      </c>
      <c r="K40" s="41" t="s">
        <v>31</v>
      </c>
      <c r="L40" s="41" t="s">
        <v>64</v>
      </c>
      <c r="M40" s="43">
        <v>45120</v>
      </c>
      <c r="N40" s="41">
        <v>269.97</v>
      </c>
      <c r="O40" s="41" t="str">
        <f t="shared" si="0"/>
        <v>2024-05</v>
      </c>
      <c r="P40" s="41">
        <f t="shared" si="1"/>
        <v>5</v>
      </c>
      <c r="Q40" s="41">
        <f t="shared" si="2"/>
        <v>2024</v>
      </c>
    </row>
    <row r="41" ht="15.75" customHeight="1" spans="1:17">
      <c r="A41" s="37" t="s">
        <v>170</v>
      </c>
      <c r="B41" s="40">
        <v>45443</v>
      </c>
      <c r="C41" s="37" t="s">
        <v>171</v>
      </c>
      <c r="D41" s="37" t="s">
        <v>172</v>
      </c>
      <c r="E41" s="41" t="s">
        <v>141</v>
      </c>
      <c r="F41" s="41" t="s">
        <v>21</v>
      </c>
      <c r="G41" s="41" t="s">
        <v>69</v>
      </c>
      <c r="H41" s="41">
        <v>1</v>
      </c>
      <c r="I41" s="41">
        <v>79.99</v>
      </c>
      <c r="J41" s="41" t="s">
        <v>58</v>
      </c>
      <c r="K41" s="41" t="s">
        <v>33</v>
      </c>
      <c r="L41" s="41" t="s">
        <v>71</v>
      </c>
      <c r="M41" s="43">
        <v>44917</v>
      </c>
      <c r="N41" s="41">
        <v>79.99</v>
      </c>
      <c r="O41" s="41" t="str">
        <f t="shared" si="0"/>
        <v>2024-05</v>
      </c>
      <c r="P41" s="41">
        <f t="shared" si="1"/>
        <v>5</v>
      </c>
      <c r="Q41" s="41">
        <f t="shared" si="2"/>
        <v>2024</v>
      </c>
    </row>
    <row r="42" ht="15.75" customHeight="1" spans="1:17">
      <c r="A42" s="37" t="s">
        <v>173</v>
      </c>
      <c r="B42" s="40">
        <v>45444</v>
      </c>
      <c r="C42" s="37" t="s">
        <v>174</v>
      </c>
      <c r="D42" s="37" t="s">
        <v>175</v>
      </c>
      <c r="E42" s="41" t="s">
        <v>68</v>
      </c>
      <c r="F42" s="41" t="s">
        <v>19</v>
      </c>
      <c r="G42" s="41" t="s">
        <v>69</v>
      </c>
      <c r="H42" s="41">
        <v>2</v>
      </c>
      <c r="I42" s="41">
        <v>59.99</v>
      </c>
      <c r="J42" s="41" t="s">
        <v>58</v>
      </c>
      <c r="K42" s="41" t="s">
        <v>35</v>
      </c>
      <c r="L42" s="41" t="s">
        <v>59</v>
      </c>
      <c r="M42" s="43">
        <v>45390</v>
      </c>
      <c r="N42" s="41">
        <v>119.98</v>
      </c>
      <c r="O42" s="41" t="str">
        <f t="shared" si="0"/>
        <v>2024-06</v>
      </c>
      <c r="P42" s="41">
        <f t="shared" si="1"/>
        <v>6</v>
      </c>
      <c r="Q42" s="41">
        <f t="shared" si="2"/>
        <v>2024</v>
      </c>
    </row>
    <row r="43" ht="15.75" customHeight="1" spans="1:17">
      <c r="A43" s="37" t="s">
        <v>176</v>
      </c>
      <c r="B43" s="40">
        <v>45444</v>
      </c>
      <c r="C43" s="37" t="s">
        <v>86</v>
      </c>
      <c r="D43" s="37" t="s">
        <v>87</v>
      </c>
      <c r="E43" s="41" t="s">
        <v>143</v>
      </c>
      <c r="F43" s="41" t="s">
        <v>24</v>
      </c>
      <c r="G43" s="41" t="s">
        <v>57</v>
      </c>
      <c r="H43" s="41">
        <v>1</v>
      </c>
      <c r="I43" s="41">
        <v>89.99</v>
      </c>
      <c r="J43" s="41" t="s">
        <v>58</v>
      </c>
      <c r="K43" s="41" t="s">
        <v>33</v>
      </c>
      <c r="L43" s="41" t="s">
        <v>59</v>
      </c>
      <c r="M43" s="43">
        <v>45141</v>
      </c>
      <c r="N43" s="41">
        <v>89.99</v>
      </c>
      <c r="O43" s="41" t="str">
        <f t="shared" si="0"/>
        <v>2024-06</v>
      </c>
      <c r="P43" s="41">
        <f t="shared" si="1"/>
        <v>6</v>
      </c>
      <c r="Q43" s="41">
        <f t="shared" si="2"/>
        <v>2024</v>
      </c>
    </row>
    <row r="44" ht="15.75" customHeight="1" spans="1:17">
      <c r="A44" s="37" t="s">
        <v>177</v>
      </c>
      <c r="B44" s="40">
        <v>45446</v>
      </c>
      <c r="C44" s="37" t="s">
        <v>178</v>
      </c>
      <c r="D44" s="37" t="s">
        <v>179</v>
      </c>
      <c r="E44" s="41" t="s">
        <v>143</v>
      </c>
      <c r="F44" s="41" t="s">
        <v>24</v>
      </c>
      <c r="G44" s="41" t="s">
        <v>57</v>
      </c>
      <c r="H44" s="41">
        <v>5</v>
      </c>
      <c r="I44" s="41">
        <v>89.99</v>
      </c>
      <c r="J44" s="41" t="s">
        <v>63</v>
      </c>
      <c r="K44" s="41" t="s">
        <v>32</v>
      </c>
      <c r="L44" s="41" t="s">
        <v>71</v>
      </c>
      <c r="M44" s="43">
        <v>44587</v>
      </c>
      <c r="N44" s="41">
        <v>449.95</v>
      </c>
      <c r="O44" s="41" t="str">
        <f t="shared" si="0"/>
        <v>2024-06</v>
      </c>
      <c r="P44" s="41">
        <f t="shared" si="1"/>
        <v>6</v>
      </c>
      <c r="Q44" s="41">
        <f t="shared" si="2"/>
        <v>2024</v>
      </c>
    </row>
    <row r="45" ht="15.75" customHeight="1" spans="1:17">
      <c r="A45" s="37" t="s">
        <v>180</v>
      </c>
      <c r="B45" s="40">
        <v>45449</v>
      </c>
      <c r="C45" s="37" t="s">
        <v>61</v>
      </c>
      <c r="D45" s="37" t="s">
        <v>62</v>
      </c>
      <c r="E45" s="41" t="s">
        <v>56</v>
      </c>
      <c r="F45" s="41" t="s">
        <v>26</v>
      </c>
      <c r="G45" s="41" t="s">
        <v>57</v>
      </c>
      <c r="H45" s="41">
        <v>5</v>
      </c>
      <c r="I45" s="41">
        <v>249.99</v>
      </c>
      <c r="J45" s="41" t="s">
        <v>63</v>
      </c>
      <c r="K45" s="41" t="s">
        <v>32</v>
      </c>
      <c r="L45" s="41" t="s">
        <v>71</v>
      </c>
      <c r="M45" s="43">
        <v>44707</v>
      </c>
      <c r="N45" s="41">
        <v>1249.95</v>
      </c>
      <c r="O45" s="41" t="str">
        <f t="shared" si="0"/>
        <v>2024-06</v>
      </c>
      <c r="P45" s="41">
        <f t="shared" si="1"/>
        <v>6</v>
      </c>
      <c r="Q45" s="41">
        <f t="shared" si="2"/>
        <v>2024</v>
      </c>
    </row>
    <row r="46" ht="15.75" customHeight="1" spans="1:17">
      <c r="A46" s="37" t="s">
        <v>181</v>
      </c>
      <c r="B46" s="40">
        <v>45449</v>
      </c>
      <c r="C46" s="37" t="s">
        <v>182</v>
      </c>
      <c r="D46" s="37" t="s">
        <v>183</v>
      </c>
      <c r="E46" s="41" t="s">
        <v>143</v>
      </c>
      <c r="F46" s="41" t="s">
        <v>24</v>
      </c>
      <c r="G46" s="41" t="s">
        <v>57</v>
      </c>
      <c r="H46" s="41">
        <v>1</v>
      </c>
      <c r="I46" s="41">
        <v>89.99</v>
      </c>
      <c r="J46" s="41" t="s">
        <v>63</v>
      </c>
      <c r="K46" s="41" t="s">
        <v>34</v>
      </c>
      <c r="L46" s="41" t="s">
        <v>71</v>
      </c>
      <c r="M46" s="43">
        <v>44582</v>
      </c>
      <c r="N46" s="41">
        <v>89.99</v>
      </c>
      <c r="O46" s="41" t="str">
        <f t="shared" si="0"/>
        <v>2024-06</v>
      </c>
      <c r="P46" s="41">
        <f t="shared" si="1"/>
        <v>6</v>
      </c>
      <c r="Q46" s="41">
        <f t="shared" si="2"/>
        <v>2024</v>
      </c>
    </row>
    <row r="47" ht="15.75" customHeight="1" spans="1:17">
      <c r="A47" s="37" t="s">
        <v>184</v>
      </c>
      <c r="B47" s="40">
        <v>45450</v>
      </c>
      <c r="C47" s="37" t="s">
        <v>76</v>
      </c>
      <c r="D47" s="37" t="s">
        <v>77</v>
      </c>
      <c r="E47" s="41" t="s">
        <v>78</v>
      </c>
      <c r="F47" s="41" t="s">
        <v>20</v>
      </c>
      <c r="G47" s="41" t="s">
        <v>79</v>
      </c>
      <c r="H47" s="41">
        <v>2</v>
      </c>
      <c r="I47" s="41">
        <v>149.99</v>
      </c>
      <c r="J47" s="41" t="s">
        <v>58</v>
      </c>
      <c r="K47" s="41" t="s">
        <v>32</v>
      </c>
      <c r="L47" s="41" t="s">
        <v>64</v>
      </c>
      <c r="M47" s="43">
        <v>44645</v>
      </c>
      <c r="N47" s="41">
        <v>299.98</v>
      </c>
      <c r="O47" s="41" t="str">
        <f t="shared" si="0"/>
        <v>2024-06</v>
      </c>
      <c r="P47" s="41">
        <f t="shared" si="1"/>
        <v>6</v>
      </c>
      <c r="Q47" s="41">
        <f t="shared" si="2"/>
        <v>2024</v>
      </c>
    </row>
    <row r="48" ht="15.75" customHeight="1" spans="1:17">
      <c r="A48" s="37" t="s">
        <v>185</v>
      </c>
      <c r="B48" s="40">
        <v>45452</v>
      </c>
      <c r="C48" s="37" t="s">
        <v>186</v>
      </c>
      <c r="D48" s="37" t="s">
        <v>187</v>
      </c>
      <c r="E48" s="41" t="s">
        <v>68</v>
      </c>
      <c r="F48" s="41" t="s">
        <v>19</v>
      </c>
      <c r="G48" s="41" t="s">
        <v>69</v>
      </c>
      <c r="H48" s="41">
        <v>4</v>
      </c>
      <c r="I48" s="41">
        <v>59.99</v>
      </c>
      <c r="J48" s="41" t="s">
        <v>58</v>
      </c>
      <c r="K48" s="41" t="s">
        <v>32</v>
      </c>
      <c r="L48" s="41" t="s">
        <v>71</v>
      </c>
      <c r="M48" s="43">
        <v>44435</v>
      </c>
      <c r="N48" s="41">
        <v>239.96</v>
      </c>
      <c r="O48" s="41" t="str">
        <f t="shared" si="0"/>
        <v>2024-06</v>
      </c>
      <c r="P48" s="41">
        <f t="shared" si="1"/>
        <v>6</v>
      </c>
      <c r="Q48" s="41">
        <f t="shared" si="2"/>
        <v>2024</v>
      </c>
    </row>
    <row r="49" ht="15.75" customHeight="1" spans="1:17">
      <c r="A49" s="37" t="s">
        <v>188</v>
      </c>
      <c r="B49" s="40">
        <v>45456</v>
      </c>
      <c r="C49" s="37" t="s">
        <v>153</v>
      </c>
      <c r="D49" s="37" t="s">
        <v>154</v>
      </c>
      <c r="E49" s="41" t="s">
        <v>143</v>
      </c>
      <c r="F49" s="41" t="s">
        <v>24</v>
      </c>
      <c r="G49" s="41" t="s">
        <v>57</v>
      </c>
      <c r="H49" s="41">
        <v>5</v>
      </c>
      <c r="I49" s="41">
        <v>89.99</v>
      </c>
      <c r="J49" s="41" t="s">
        <v>58</v>
      </c>
      <c r="K49" s="41" t="s">
        <v>31</v>
      </c>
      <c r="L49" s="41" t="s">
        <v>64</v>
      </c>
      <c r="M49" s="43">
        <v>44579</v>
      </c>
      <c r="N49" s="41">
        <v>449.95</v>
      </c>
      <c r="O49" s="41" t="str">
        <f t="shared" si="0"/>
        <v>2024-06</v>
      </c>
      <c r="P49" s="41">
        <f t="shared" si="1"/>
        <v>6</v>
      </c>
      <c r="Q49" s="41">
        <f t="shared" si="2"/>
        <v>2024</v>
      </c>
    </row>
    <row r="50" ht="15.75" customHeight="1" spans="1:17">
      <c r="A50" s="37" t="s">
        <v>189</v>
      </c>
      <c r="B50" s="40">
        <v>45459</v>
      </c>
      <c r="C50" s="37" t="s">
        <v>127</v>
      </c>
      <c r="D50" s="37" t="s">
        <v>128</v>
      </c>
      <c r="E50" s="41" t="s">
        <v>143</v>
      </c>
      <c r="F50" s="41" t="s">
        <v>24</v>
      </c>
      <c r="G50" s="41" t="s">
        <v>57</v>
      </c>
      <c r="H50" s="41">
        <v>2</v>
      </c>
      <c r="I50" s="41">
        <v>89.99</v>
      </c>
      <c r="J50" s="41" t="s">
        <v>63</v>
      </c>
      <c r="K50" s="41" t="s">
        <v>34</v>
      </c>
      <c r="L50" s="41" t="s">
        <v>64</v>
      </c>
      <c r="M50" s="43">
        <v>44471</v>
      </c>
      <c r="N50" s="41">
        <v>179.98</v>
      </c>
      <c r="O50" s="41" t="str">
        <f t="shared" si="0"/>
        <v>2024-06</v>
      </c>
      <c r="P50" s="41">
        <f t="shared" si="1"/>
        <v>6</v>
      </c>
      <c r="Q50" s="41">
        <f t="shared" si="2"/>
        <v>2024</v>
      </c>
    </row>
    <row r="51" ht="15.75" customHeight="1" spans="1:17">
      <c r="A51" s="37" t="s">
        <v>190</v>
      </c>
      <c r="B51" s="40">
        <v>45459</v>
      </c>
      <c r="C51" s="37" t="s">
        <v>54</v>
      </c>
      <c r="D51" s="37" t="s">
        <v>55</v>
      </c>
      <c r="E51" s="41" t="s">
        <v>92</v>
      </c>
      <c r="F51" s="41" t="s">
        <v>25</v>
      </c>
      <c r="G51" s="41" t="s">
        <v>57</v>
      </c>
      <c r="H51" s="41">
        <v>5</v>
      </c>
      <c r="I51" s="41">
        <v>899.99</v>
      </c>
      <c r="J51" s="41" t="s">
        <v>63</v>
      </c>
      <c r="K51" s="41" t="s">
        <v>34</v>
      </c>
      <c r="L51" s="41" t="s">
        <v>71</v>
      </c>
      <c r="M51" s="43">
        <v>44974</v>
      </c>
      <c r="N51" s="41">
        <v>4499.95</v>
      </c>
      <c r="O51" s="41" t="str">
        <f t="shared" si="0"/>
        <v>2024-06</v>
      </c>
      <c r="P51" s="41">
        <f t="shared" si="1"/>
        <v>6</v>
      </c>
      <c r="Q51" s="41">
        <f t="shared" si="2"/>
        <v>2024</v>
      </c>
    </row>
    <row r="52" ht="15.75" customHeight="1" spans="1:17">
      <c r="A52" s="37" t="s">
        <v>191</v>
      </c>
      <c r="B52" s="40">
        <v>45459</v>
      </c>
      <c r="C52" s="37" t="s">
        <v>148</v>
      </c>
      <c r="D52" s="37" t="s">
        <v>149</v>
      </c>
      <c r="E52" s="41" t="s">
        <v>92</v>
      </c>
      <c r="F52" s="41" t="s">
        <v>25</v>
      </c>
      <c r="G52" s="41" t="s">
        <v>57</v>
      </c>
      <c r="H52" s="41">
        <v>5</v>
      </c>
      <c r="I52" s="41">
        <v>899.99</v>
      </c>
      <c r="J52" s="41" t="s">
        <v>70</v>
      </c>
      <c r="K52" s="41" t="s">
        <v>32</v>
      </c>
      <c r="L52" s="41" t="s">
        <v>64</v>
      </c>
      <c r="M52" s="43">
        <v>45278</v>
      </c>
      <c r="N52" s="41">
        <v>4499.95</v>
      </c>
      <c r="O52" s="41" t="str">
        <f t="shared" si="0"/>
        <v>2024-06</v>
      </c>
      <c r="P52" s="41">
        <f t="shared" si="1"/>
        <v>6</v>
      </c>
      <c r="Q52" s="41">
        <f t="shared" si="2"/>
        <v>2024</v>
      </c>
    </row>
    <row r="53" ht="15.75" customHeight="1" spans="1:17">
      <c r="A53" s="37" t="s">
        <v>192</v>
      </c>
      <c r="B53" s="40">
        <v>45460</v>
      </c>
      <c r="C53" s="37" t="s">
        <v>182</v>
      </c>
      <c r="D53" s="37" t="s">
        <v>183</v>
      </c>
      <c r="E53" s="41" t="s">
        <v>68</v>
      </c>
      <c r="F53" s="41" t="s">
        <v>19</v>
      </c>
      <c r="G53" s="41" t="s">
        <v>69</v>
      </c>
      <c r="H53" s="41">
        <v>1</v>
      </c>
      <c r="I53" s="41">
        <v>59.99</v>
      </c>
      <c r="J53" s="41" t="s">
        <v>88</v>
      </c>
      <c r="K53" s="41" t="s">
        <v>35</v>
      </c>
      <c r="L53" s="41" t="s">
        <v>64</v>
      </c>
      <c r="M53" s="43">
        <v>45190</v>
      </c>
      <c r="N53" s="41">
        <v>59.99</v>
      </c>
      <c r="O53" s="41" t="str">
        <f t="shared" si="0"/>
        <v>2024-06</v>
      </c>
      <c r="P53" s="41">
        <f t="shared" si="1"/>
        <v>6</v>
      </c>
      <c r="Q53" s="41">
        <f t="shared" si="2"/>
        <v>2024</v>
      </c>
    </row>
    <row r="54" ht="15.75" customHeight="1" spans="1:17">
      <c r="A54" s="37" t="s">
        <v>193</v>
      </c>
      <c r="B54" s="40">
        <v>45460</v>
      </c>
      <c r="C54" s="37" t="s">
        <v>165</v>
      </c>
      <c r="D54" s="37" t="s">
        <v>166</v>
      </c>
      <c r="E54" s="41" t="s">
        <v>133</v>
      </c>
      <c r="F54" s="41" t="s">
        <v>22</v>
      </c>
      <c r="G54" s="41" t="s">
        <v>79</v>
      </c>
      <c r="H54" s="41">
        <v>2</v>
      </c>
      <c r="I54" s="41">
        <v>299.99</v>
      </c>
      <c r="J54" s="41" t="s">
        <v>88</v>
      </c>
      <c r="K54" s="41" t="s">
        <v>32</v>
      </c>
      <c r="L54" s="41" t="s">
        <v>71</v>
      </c>
      <c r="M54" s="43">
        <v>45253</v>
      </c>
      <c r="N54" s="41">
        <v>599.98</v>
      </c>
      <c r="O54" s="41" t="str">
        <f t="shared" si="0"/>
        <v>2024-06</v>
      </c>
      <c r="P54" s="41">
        <f t="shared" si="1"/>
        <v>6</v>
      </c>
      <c r="Q54" s="41">
        <f t="shared" si="2"/>
        <v>2024</v>
      </c>
    </row>
    <row r="55" ht="15.75" customHeight="1" spans="1:17">
      <c r="A55" s="37" t="s">
        <v>194</v>
      </c>
      <c r="B55" s="40">
        <v>45468</v>
      </c>
      <c r="C55" s="37" t="s">
        <v>195</v>
      </c>
      <c r="D55" s="37" t="s">
        <v>196</v>
      </c>
      <c r="E55" s="41" t="s">
        <v>143</v>
      </c>
      <c r="F55" s="41" t="s">
        <v>24</v>
      </c>
      <c r="G55" s="41" t="s">
        <v>57</v>
      </c>
      <c r="H55" s="41">
        <v>4</v>
      </c>
      <c r="I55" s="41">
        <v>89.99</v>
      </c>
      <c r="J55" s="41" t="s">
        <v>88</v>
      </c>
      <c r="K55" s="41" t="s">
        <v>34</v>
      </c>
      <c r="L55" s="41" t="s">
        <v>59</v>
      </c>
      <c r="M55" s="43">
        <v>45281</v>
      </c>
      <c r="N55" s="41">
        <v>359.96</v>
      </c>
      <c r="O55" s="41" t="str">
        <f t="shared" si="0"/>
        <v>2024-06</v>
      </c>
      <c r="P55" s="41">
        <f t="shared" si="1"/>
        <v>6</v>
      </c>
      <c r="Q55" s="41">
        <f t="shared" si="2"/>
        <v>2024</v>
      </c>
    </row>
    <row r="56" ht="15.75" customHeight="1" spans="1:17">
      <c r="A56" s="37" t="s">
        <v>197</v>
      </c>
      <c r="B56" s="40">
        <v>45469</v>
      </c>
      <c r="C56" s="37" t="s">
        <v>66</v>
      </c>
      <c r="D56" s="37" t="s">
        <v>67</v>
      </c>
      <c r="E56" s="41" t="s">
        <v>141</v>
      </c>
      <c r="F56" s="41" t="s">
        <v>21</v>
      </c>
      <c r="G56" s="41" t="s">
        <v>69</v>
      </c>
      <c r="H56" s="41">
        <v>1</v>
      </c>
      <c r="I56" s="41">
        <v>79.99</v>
      </c>
      <c r="J56" s="41" t="s">
        <v>70</v>
      </c>
      <c r="K56" s="41" t="s">
        <v>31</v>
      </c>
      <c r="L56" s="41" t="s">
        <v>64</v>
      </c>
      <c r="M56" s="43">
        <v>45352</v>
      </c>
      <c r="N56" s="41">
        <v>79.99</v>
      </c>
      <c r="O56" s="41" t="str">
        <f t="shared" si="0"/>
        <v>2024-06</v>
      </c>
      <c r="P56" s="41">
        <f t="shared" si="1"/>
        <v>6</v>
      </c>
      <c r="Q56" s="41">
        <f t="shared" si="2"/>
        <v>2024</v>
      </c>
    </row>
    <row r="57" ht="15.75" customHeight="1" spans="1:17">
      <c r="A57" s="37" t="s">
        <v>198</v>
      </c>
      <c r="B57" s="40">
        <v>45469</v>
      </c>
      <c r="C57" s="37" t="s">
        <v>90</v>
      </c>
      <c r="D57" s="37" t="s">
        <v>91</v>
      </c>
      <c r="E57" s="41" t="s">
        <v>143</v>
      </c>
      <c r="F57" s="41" t="s">
        <v>24</v>
      </c>
      <c r="G57" s="41" t="s">
        <v>57</v>
      </c>
      <c r="H57" s="41">
        <v>2</v>
      </c>
      <c r="I57" s="41">
        <v>89.99</v>
      </c>
      <c r="J57" s="41" t="s">
        <v>58</v>
      </c>
      <c r="K57" s="41" t="s">
        <v>35</v>
      </c>
      <c r="L57" s="41" t="s">
        <v>59</v>
      </c>
      <c r="M57" s="43">
        <v>44438</v>
      </c>
      <c r="N57" s="41">
        <v>179.98</v>
      </c>
      <c r="O57" s="41" t="str">
        <f t="shared" si="0"/>
        <v>2024-06</v>
      </c>
      <c r="P57" s="41">
        <f t="shared" si="1"/>
        <v>6</v>
      </c>
      <c r="Q57" s="41">
        <f t="shared" si="2"/>
        <v>2024</v>
      </c>
    </row>
    <row r="58" ht="15.75" customHeight="1" spans="1:17">
      <c r="A58" s="37" t="s">
        <v>199</v>
      </c>
      <c r="B58" s="40">
        <v>45471</v>
      </c>
      <c r="C58" s="37" t="s">
        <v>73</v>
      </c>
      <c r="D58" s="37" t="s">
        <v>74</v>
      </c>
      <c r="E58" s="41" t="s">
        <v>109</v>
      </c>
      <c r="F58" s="41" t="s">
        <v>28</v>
      </c>
      <c r="G58" s="41" t="s">
        <v>57</v>
      </c>
      <c r="H58" s="41">
        <v>3</v>
      </c>
      <c r="I58" s="41">
        <v>699.99</v>
      </c>
      <c r="J58" s="41" t="s">
        <v>63</v>
      </c>
      <c r="K58" s="41" t="s">
        <v>32</v>
      </c>
      <c r="L58" s="41" t="s">
        <v>64</v>
      </c>
      <c r="M58" s="43">
        <v>45102</v>
      </c>
      <c r="N58" s="41">
        <v>2099.97</v>
      </c>
      <c r="O58" s="41" t="str">
        <f t="shared" si="0"/>
        <v>2024-06</v>
      </c>
      <c r="P58" s="41">
        <f t="shared" si="1"/>
        <v>6</v>
      </c>
      <c r="Q58" s="41">
        <f t="shared" si="2"/>
        <v>2024</v>
      </c>
    </row>
    <row r="59" ht="15.75" customHeight="1" spans="1:17">
      <c r="A59" s="37" t="s">
        <v>200</v>
      </c>
      <c r="B59" s="40">
        <v>45471</v>
      </c>
      <c r="C59" s="37" t="s">
        <v>127</v>
      </c>
      <c r="D59" s="37" t="s">
        <v>128</v>
      </c>
      <c r="E59" s="41" t="s">
        <v>92</v>
      </c>
      <c r="F59" s="41" t="s">
        <v>25</v>
      </c>
      <c r="G59" s="41" t="s">
        <v>57</v>
      </c>
      <c r="H59" s="41">
        <v>4</v>
      </c>
      <c r="I59" s="41">
        <v>899.99</v>
      </c>
      <c r="J59" s="41" t="s">
        <v>63</v>
      </c>
      <c r="K59" s="41" t="s">
        <v>32</v>
      </c>
      <c r="L59" s="41" t="s">
        <v>64</v>
      </c>
      <c r="M59" s="43">
        <v>44993</v>
      </c>
      <c r="N59" s="41">
        <v>3599.96</v>
      </c>
      <c r="O59" s="41" t="str">
        <f t="shared" si="0"/>
        <v>2024-06</v>
      </c>
      <c r="P59" s="41">
        <f t="shared" si="1"/>
        <v>6</v>
      </c>
      <c r="Q59" s="41">
        <f t="shared" si="2"/>
        <v>2024</v>
      </c>
    </row>
    <row r="60" ht="15.75" customHeight="1" spans="1:17">
      <c r="A60" s="37" t="s">
        <v>201</v>
      </c>
      <c r="B60" s="40">
        <v>45472</v>
      </c>
      <c r="C60" s="37" t="s">
        <v>145</v>
      </c>
      <c r="D60" s="37" t="s">
        <v>146</v>
      </c>
      <c r="E60" s="41" t="s">
        <v>78</v>
      </c>
      <c r="F60" s="41" t="s">
        <v>20</v>
      </c>
      <c r="G60" s="41" t="s">
        <v>79</v>
      </c>
      <c r="H60" s="41">
        <v>1</v>
      </c>
      <c r="I60" s="41">
        <v>149.99</v>
      </c>
      <c r="J60" s="41" t="s">
        <v>70</v>
      </c>
      <c r="K60" s="41" t="s">
        <v>32</v>
      </c>
      <c r="L60" s="41" t="s">
        <v>59</v>
      </c>
      <c r="M60" s="43">
        <v>44851</v>
      </c>
      <c r="N60" s="41">
        <v>149.99</v>
      </c>
      <c r="O60" s="41" t="str">
        <f t="shared" si="0"/>
        <v>2024-06</v>
      </c>
      <c r="P60" s="41">
        <f t="shared" si="1"/>
        <v>6</v>
      </c>
      <c r="Q60" s="41">
        <f t="shared" si="2"/>
        <v>2024</v>
      </c>
    </row>
    <row r="61" ht="15.75" customHeight="1" spans="1:17">
      <c r="A61" s="37" t="s">
        <v>202</v>
      </c>
      <c r="B61" s="40">
        <v>45474</v>
      </c>
      <c r="C61" s="37" t="s">
        <v>156</v>
      </c>
      <c r="D61" s="37" t="s">
        <v>157</v>
      </c>
      <c r="E61" s="41" t="s">
        <v>143</v>
      </c>
      <c r="F61" s="41" t="s">
        <v>24</v>
      </c>
      <c r="G61" s="41" t="s">
        <v>57</v>
      </c>
      <c r="H61" s="41">
        <v>2</v>
      </c>
      <c r="I61" s="41">
        <v>89.99</v>
      </c>
      <c r="J61" s="41" t="s">
        <v>70</v>
      </c>
      <c r="K61" s="41" t="s">
        <v>31</v>
      </c>
      <c r="L61" s="41" t="s">
        <v>64</v>
      </c>
      <c r="M61" s="43">
        <v>45275</v>
      </c>
      <c r="N61" s="41">
        <v>179.98</v>
      </c>
      <c r="O61" s="41" t="str">
        <f t="shared" si="0"/>
        <v>2024-07</v>
      </c>
      <c r="P61" s="41">
        <f t="shared" si="1"/>
        <v>7</v>
      </c>
      <c r="Q61" s="41">
        <f t="shared" si="2"/>
        <v>2024</v>
      </c>
    </row>
    <row r="62" ht="15.75" customHeight="1" spans="1:17">
      <c r="A62" s="37" t="s">
        <v>203</v>
      </c>
      <c r="B62" s="40">
        <v>45475</v>
      </c>
      <c r="C62" s="37" t="s">
        <v>86</v>
      </c>
      <c r="D62" s="37" t="s">
        <v>87</v>
      </c>
      <c r="E62" s="41" t="s">
        <v>143</v>
      </c>
      <c r="F62" s="41" t="s">
        <v>24</v>
      </c>
      <c r="G62" s="41" t="s">
        <v>57</v>
      </c>
      <c r="H62" s="41">
        <v>1</v>
      </c>
      <c r="I62" s="41">
        <v>89.99</v>
      </c>
      <c r="J62" s="41" t="s">
        <v>70</v>
      </c>
      <c r="K62" s="41" t="s">
        <v>35</v>
      </c>
      <c r="L62" s="41" t="s">
        <v>71</v>
      </c>
      <c r="M62" s="43">
        <v>44802</v>
      </c>
      <c r="N62" s="41">
        <v>89.99</v>
      </c>
      <c r="O62" s="41" t="str">
        <f t="shared" si="0"/>
        <v>2024-07</v>
      </c>
      <c r="P62" s="41">
        <f t="shared" si="1"/>
        <v>7</v>
      </c>
      <c r="Q62" s="41">
        <f t="shared" si="2"/>
        <v>2024</v>
      </c>
    </row>
    <row r="63" ht="15.75" customHeight="1" spans="1:17">
      <c r="A63" s="37" t="s">
        <v>204</v>
      </c>
      <c r="B63" s="40">
        <v>45476</v>
      </c>
      <c r="C63" s="37" t="s">
        <v>97</v>
      </c>
      <c r="D63" s="37" t="s">
        <v>98</v>
      </c>
      <c r="E63" s="41" t="s">
        <v>143</v>
      </c>
      <c r="F63" s="41" t="s">
        <v>24</v>
      </c>
      <c r="G63" s="41" t="s">
        <v>57</v>
      </c>
      <c r="H63" s="41">
        <v>1</v>
      </c>
      <c r="I63" s="41">
        <v>89.99</v>
      </c>
      <c r="J63" s="41" t="s">
        <v>58</v>
      </c>
      <c r="K63" s="41" t="s">
        <v>34</v>
      </c>
      <c r="L63" s="41" t="s">
        <v>71</v>
      </c>
      <c r="M63" s="43">
        <v>44611</v>
      </c>
      <c r="N63" s="41">
        <v>89.99</v>
      </c>
      <c r="O63" s="41" t="str">
        <f t="shared" si="0"/>
        <v>2024-07</v>
      </c>
      <c r="P63" s="41">
        <f t="shared" si="1"/>
        <v>7</v>
      </c>
      <c r="Q63" s="41">
        <f t="shared" si="2"/>
        <v>2024</v>
      </c>
    </row>
    <row r="64" ht="15.75" customHeight="1" spans="1:17">
      <c r="A64" s="37" t="s">
        <v>205</v>
      </c>
      <c r="B64" s="40">
        <v>45476</v>
      </c>
      <c r="C64" s="37" t="s">
        <v>206</v>
      </c>
      <c r="D64" s="37" t="s">
        <v>207</v>
      </c>
      <c r="E64" s="41" t="s">
        <v>141</v>
      </c>
      <c r="F64" s="41" t="s">
        <v>21</v>
      </c>
      <c r="G64" s="41" t="s">
        <v>69</v>
      </c>
      <c r="H64" s="41">
        <v>5</v>
      </c>
      <c r="I64" s="41">
        <v>79.99</v>
      </c>
      <c r="J64" s="41" t="s">
        <v>88</v>
      </c>
      <c r="K64" s="41" t="s">
        <v>31</v>
      </c>
      <c r="L64" s="41" t="s">
        <v>59</v>
      </c>
      <c r="M64" s="43">
        <v>44981</v>
      </c>
      <c r="N64" s="41">
        <v>399.95</v>
      </c>
      <c r="O64" s="41" t="str">
        <f t="shared" si="0"/>
        <v>2024-07</v>
      </c>
      <c r="P64" s="41">
        <f t="shared" si="1"/>
        <v>7</v>
      </c>
      <c r="Q64" s="41">
        <f t="shared" si="2"/>
        <v>2024</v>
      </c>
    </row>
    <row r="65" ht="15.75" customHeight="1" spans="1:17">
      <c r="A65" s="37" t="s">
        <v>208</v>
      </c>
      <c r="B65" s="40">
        <v>45481</v>
      </c>
      <c r="C65" s="37" t="s">
        <v>209</v>
      </c>
      <c r="D65" s="37" t="s">
        <v>210</v>
      </c>
      <c r="E65" s="41" t="s">
        <v>78</v>
      </c>
      <c r="F65" s="41" t="s">
        <v>20</v>
      </c>
      <c r="G65" s="41" t="s">
        <v>79</v>
      </c>
      <c r="H65" s="41">
        <v>1</v>
      </c>
      <c r="I65" s="41">
        <v>149.99</v>
      </c>
      <c r="J65" s="41" t="s">
        <v>70</v>
      </c>
      <c r="K65" s="41" t="s">
        <v>33</v>
      </c>
      <c r="L65" s="41" t="s">
        <v>59</v>
      </c>
      <c r="M65" s="43">
        <v>44421</v>
      </c>
      <c r="N65" s="41">
        <v>149.99</v>
      </c>
      <c r="O65" s="41" t="str">
        <f t="shared" si="0"/>
        <v>2024-07</v>
      </c>
      <c r="P65" s="41">
        <f t="shared" si="1"/>
        <v>7</v>
      </c>
      <c r="Q65" s="41">
        <f t="shared" si="2"/>
        <v>2024</v>
      </c>
    </row>
    <row r="66" ht="15.75" customHeight="1" spans="1:17">
      <c r="A66" s="37" t="s">
        <v>211</v>
      </c>
      <c r="B66" s="40">
        <v>45481</v>
      </c>
      <c r="C66" s="37" t="s">
        <v>76</v>
      </c>
      <c r="D66" s="37" t="s">
        <v>77</v>
      </c>
      <c r="E66" s="41" t="s">
        <v>109</v>
      </c>
      <c r="F66" s="41" t="s">
        <v>28</v>
      </c>
      <c r="G66" s="41" t="s">
        <v>57</v>
      </c>
      <c r="H66" s="41">
        <v>2</v>
      </c>
      <c r="I66" s="41">
        <v>699.99</v>
      </c>
      <c r="J66" s="41" t="s">
        <v>70</v>
      </c>
      <c r="K66" s="41" t="s">
        <v>32</v>
      </c>
      <c r="L66" s="41" t="s">
        <v>64</v>
      </c>
      <c r="M66" s="43">
        <v>45389</v>
      </c>
      <c r="N66" s="41">
        <v>1399.98</v>
      </c>
      <c r="O66" s="41" t="str">
        <f t="shared" si="0"/>
        <v>2024-07</v>
      </c>
      <c r="P66" s="41">
        <f t="shared" si="1"/>
        <v>7</v>
      </c>
      <c r="Q66" s="41">
        <f t="shared" si="2"/>
        <v>2024</v>
      </c>
    </row>
    <row r="67" ht="15.75" customHeight="1" spans="1:17">
      <c r="A67" s="37" t="s">
        <v>212</v>
      </c>
      <c r="B67" s="40">
        <v>45481</v>
      </c>
      <c r="C67" s="37" t="s">
        <v>124</v>
      </c>
      <c r="D67" s="37" t="s">
        <v>125</v>
      </c>
      <c r="E67" s="41" t="s">
        <v>143</v>
      </c>
      <c r="F67" s="41" t="s">
        <v>24</v>
      </c>
      <c r="G67" s="41" t="s">
        <v>57</v>
      </c>
      <c r="H67" s="41">
        <v>5</v>
      </c>
      <c r="I67" s="41">
        <v>89.99</v>
      </c>
      <c r="J67" s="41" t="s">
        <v>88</v>
      </c>
      <c r="K67" s="41" t="s">
        <v>33</v>
      </c>
      <c r="L67" s="41" t="s">
        <v>64</v>
      </c>
      <c r="M67" s="43">
        <v>45161</v>
      </c>
      <c r="N67" s="41">
        <v>449.95</v>
      </c>
      <c r="O67" s="41" t="str">
        <f t="shared" ref="O67:O130" si="3">TEXT(B67,"yyyy-mm")</f>
        <v>2024-07</v>
      </c>
      <c r="P67" s="41">
        <f t="shared" ref="P67:P130" si="4">MONTH(B67)</f>
        <v>7</v>
      </c>
      <c r="Q67" s="41">
        <f t="shared" ref="Q67:Q130" si="5">YEAR(B67)</f>
        <v>2024</v>
      </c>
    </row>
    <row r="68" ht="15.75" customHeight="1" spans="1:17">
      <c r="A68" s="37" t="s">
        <v>213</v>
      </c>
      <c r="B68" s="40">
        <v>45482</v>
      </c>
      <c r="C68" s="37" t="s">
        <v>195</v>
      </c>
      <c r="D68" s="37" t="s">
        <v>196</v>
      </c>
      <c r="E68" s="41" t="s">
        <v>68</v>
      </c>
      <c r="F68" s="41" t="s">
        <v>19</v>
      </c>
      <c r="G68" s="41" t="s">
        <v>69</v>
      </c>
      <c r="H68" s="41">
        <v>4</v>
      </c>
      <c r="I68" s="41">
        <v>59.99</v>
      </c>
      <c r="J68" s="41" t="s">
        <v>58</v>
      </c>
      <c r="K68" s="41" t="s">
        <v>34</v>
      </c>
      <c r="L68" s="41" t="s">
        <v>71</v>
      </c>
      <c r="M68" s="43">
        <v>44509</v>
      </c>
      <c r="N68" s="41">
        <v>239.96</v>
      </c>
      <c r="O68" s="41" t="str">
        <f t="shared" si="3"/>
        <v>2024-07</v>
      </c>
      <c r="P68" s="41">
        <f t="shared" si="4"/>
        <v>7</v>
      </c>
      <c r="Q68" s="41">
        <f t="shared" si="5"/>
        <v>2024</v>
      </c>
    </row>
    <row r="69" ht="15.75" customHeight="1" spans="1:17">
      <c r="A69" s="37" t="s">
        <v>214</v>
      </c>
      <c r="B69" s="40">
        <v>45484</v>
      </c>
      <c r="C69" s="37" t="s">
        <v>61</v>
      </c>
      <c r="D69" s="37" t="s">
        <v>62</v>
      </c>
      <c r="E69" s="41" t="s">
        <v>84</v>
      </c>
      <c r="F69" s="41" t="s">
        <v>23</v>
      </c>
      <c r="G69" s="41" t="s">
        <v>57</v>
      </c>
      <c r="H69" s="41">
        <v>1</v>
      </c>
      <c r="I69" s="41">
        <v>149.99</v>
      </c>
      <c r="J69" s="41" t="s">
        <v>58</v>
      </c>
      <c r="K69" s="41" t="s">
        <v>31</v>
      </c>
      <c r="L69" s="41" t="s">
        <v>71</v>
      </c>
      <c r="M69" s="43">
        <v>44909</v>
      </c>
      <c r="N69" s="41">
        <v>149.99</v>
      </c>
      <c r="O69" s="41" t="str">
        <f t="shared" si="3"/>
        <v>2024-07</v>
      </c>
      <c r="P69" s="41">
        <f t="shared" si="4"/>
        <v>7</v>
      </c>
      <c r="Q69" s="41">
        <f t="shared" si="5"/>
        <v>2024</v>
      </c>
    </row>
    <row r="70" ht="15.75" customHeight="1" spans="1:17">
      <c r="A70" s="37" t="s">
        <v>215</v>
      </c>
      <c r="B70" s="40">
        <v>45484</v>
      </c>
      <c r="C70" s="37" t="s">
        <v>216</v>
      </c>
      <c r="D70" s="37" t="s">
        <v>217</v>
      </c>
      <c r="E70" s="41" t="s">
        <v>133</v>
      </c>
      <c r="F70" s="41" t="s">
        <v>22</v>
      </c>
      <c r="G70" s="41" t="s">
        <v>79</v>
      </c>
      <c r="H70" s="41">
        <v>1</v>
      </c>
      <c r="I70" s="41">
        <v>299.99</v>
      </c>
      <c r="J70" s="41" t="s">
        <v>63</v>
      </c>
      <c r="K70" s="41" t="s">
        <v>33</v>
      </c>
      <c r="L70" s="41" t="s">
        <v>64</v>
      </c>
      <c r="M70" s="43">
        <v>44891</v>
      </c>
      <c r="N70" s="41">
        <v>299.99</v>
      </c>
      <c r="O70" s="41" t="str">
        <f t="shared" si="3"/>
        <v>2024-07</v>
      </c>
      <c r="P70" s="41">
        <f t="shared" si="4"/>
        <v>7</v>
      </c>
      <c r="Q70" s="41">
        <f t="shared" si="5"/>
        <v>2024</v>
      </c>
    </row>
    <row r="71" ht="15.75" customHeight="1" spans="1:17">
      <c r="A71" s="37" t="s">
        <v>218</v>
      </c>
      <c r="B71" s="40">
        <v>45487</v>
      </c>
      <c r="C71" s="37" t="s">
        <v>216</v>
      </c>
      <c r="D71" s="37" t="s">
        <v>217</v>
      </c>
      <c r="E71" s="41" t="s">
        <v>151</v>
      </c>
      <c r="F71" s="41" t="s">
        <v>27</v>
      </c>
      <c r="G71" s="41" t="s">
        <v>79</v>
      </c>
      <c r="H71" s="41">
        <v>2</v>
      </c>
      <c r="I71" s="41">
        <v>199.99</v>
      </c>
      <c r="J71" s="41" t="s">
        <v>58</v>
      </c>
      <c r="K71" s="41" t="s">
        <v>33</v>
      </c>
      <c r="L71" s="41" t="s">
        <v>59</v>
      </c>
      <c r="M71" s="43">
        <v>44541</v>
      </c>
      <c r="N71" s="41">
        <v>399.98</v>
      </c>
      <c r="O71" s="41" t="str">
        <f t="shared" si="3"/>
        <v>2024-07</v>
      </c>
      <c r="P71" s="41">
        <f t="shared" si="4"/>
        <v>7</v>
      </c>
      <c r="Q71" s="41">
        <f t="shared" si="5"/>
        <v>2024</v>
      </c>
    </row>
    <row r="72" ht="15.75" customHeight="1" spans="1:17">
      <c r="A72" s="37" t="s">
        <v>219</v>
      </c>
      <c r="B72" s="40">
        <v>45490</v>
      </c>
      <c r="C72" s="37" t="s">
        <v>220</v>
      </c>
      <c r="D72" s="37" t="s">
        <v>221</v>
      </c>
      <c r="E72" s="41" t="s">
        <v>68</v>
      </c>
      <c r="F72" s="41" t="s">
        <v>19</v>
      </c>
      <c r="G72" s="41" t="s">
        <v>69</v>
      </c>
      <c r="H72" s="41">
        <v>3</v>
      </c>
      <c r="I72" s="41">
        <v>59.99</v>
      </c>
      <c r="J72" s="41" t="s">
        <v>63</v>
      </c>
      <c r="K72" s="41" t="s">
        <v>35</v>
      </c>
      <c r="L72" s="41" t="s">
        <v>59</v>
      </c>
      <c r="M72" s="43">
        <v>45130</v>
      </c>
      <c r="N72" s="41">
        <v>179.97</v>
      </c>
      <c r="O72" s="41" t="str">
        <f t="shared" si="3"/>
        <v>2024-07</v>
      </c>
      <c r="P72" s="41">
        <f t="shared" si="4"/>
        <v>7</v>
      </c>
      <c r="Q72" s="41">
        <f t="shared" si="5"/>
        <v>2024</v>
      </c>
    </row>
    <row r="73" ht="15.75" customHeight="1" spans="1:17">
      <c r="A73" s="37" t="s">
        <v>222</v>
      </c>
      <c r="B73" s="40">
        <v>45490</v>
      </c>
      <c r="C73" s="37" t="s">
        <v>101</v>
      </c>
      <c r="D73" s="37" t="s">
        <v>102</v>
      </c>
      <c r="E73" s="41" t="s">
        <v>78</v>
      </c>
      <c r="F73" s="41" t="s">
        <v>20</v>
      </c>
      <c r="G73" s="41" t="s">
        <v>79</v>
      </c>
      <c r="H73" s="41">
        <v>3</v>
      </c>
      <c r="I73" s="41">
        <v>149.99</v>
      </c>
      <c r="J73" s="41" t="s">
        <v>58</v>
      </c>
      <c r="K73" s="41" t="s">
        <v>31</v>
      </c>
      <c r="L73" s="41" t="s">
        <v>64</v>
      </c>
      <c r="M73" s="43">
        <v>45199</v>
      </c>
      <c r="N73" s="41">
        <v>449.97</v>
      </c>
      <c r="O73" s="41" t="str">
        <f t="shared" si="3"/>
        <v>2024-07</v>
      </c>
      <c r="P73" s="41">
        <f t="shared" si="4"/>
        <v>7</v>
      </c>
      <c r="Q73" s="41">
        <f t="shared" si="5"/>
        <v>2024</v>
      </c>
    </row>
    <row r="74" ht="15.75" customHeight="1" spans="1:17">
      <c r="A74" s="37" t="s">
        <v>223</v>
      </c>
      <c r="B74" s="40">
        <v>45491</v>
      </c>
      <c r="C74" s="37" t="s">
        <v>94</v>
      </c>
      <c r="D74" s="37" t="s">
        <v>95</v>
      </c>
      <c r="E74" s="41" t="s">
        <v>151</v>
      </c>
      <c r="F74" s="41" t="s">
        <v>27</v>
      </c>
      <c r="G74" s="41" t="s">
        <v>79</v>
      </c>
      <c r="H74" s="41">
        <v>3</v>
      </c>
      <c r="I74" s="41">
        <v>199.99</v>
      </c>
      <c r="J74" s="41" t="s">
        <v>58</v>
      </c>
      <c r="K74" s="41" t="s">
        <v>33</v>
      </c>
      <c r="L74" s="41" t="s">
        <v>64</v>
      </c>
      <c r="M74" s="43">
        <v>45254</v>
      </c>
      <c r="N74" s="41">
        <v>599.97</v>
      </c>
      <c r="O74" s="41" t="str">
        <f t="shared" si="3"/>
        <v>2024-07</v>
      </c>
      <c r="P74" s="41">
        <f t="shared" si="4"/>
        <v>7</v>
      </c>
      <c r="Q74" s="41">
        <f t="shared" si="5"/>
        <v>2024</v>
      </c>
    </row>
    <row r="75" ht="15.75" customHeight="1" spans="1:17">
      <c r="A75" s="37" t="s">
        <v>224</v>
      </c>
      <c r="B75" s="40">
        <v>45496</v>
      </c>
      <c r="C75" s="37" t="s">
        <v>174</v>
      </c>
      <c r="D75" s="37" t="s">
        <v>175</v>
      </c>
      <c r="E75" s="41" t="s">
        <v>92</v>
      </c>
      <c r="F75" s="41" t="s">
        <v>25</v>
      </c>
      <c r="G75" s="41" t="s">
        <v>57</v>
      </c>
      <c r="H75" s="41">
        <v>1</v>
      </c>
      <c r="I75" s="41">
        <v>899.99</v>
      </c>
      <c r="J75" s="41" t="s">
        <v>58</v>
      </c>
      <c r="K75" s="41" t="s">
        <v>31</v>
      </c>
      <c r="L75" s="41" t="s">
        <v>71</v>
      </c>
      <c r="M75" s="43">
        <v>45179</v>
      </c>
      <c r="N75" s="41">
        <v>899.99</v>
      </c>
      <c r="O75" s="41" t="str">
        <f t="shared" si="3"/>
        <v>2024-07</v>
      </c>
      <c r="P75" s="41">
        <f t="shared" si="4"/>
        <v>7</v>
      </c>
      <c r="Q75" s="41">
        <f t="shared" si="5"/>
        <v>2024</v>
      </c>
    </row>
    <row r="76" ht="15.75" customHeight="1" spans="1:17">
      <c r="A76" s="37" t="s">
        <v>225</v>
      </c>
      <c r="B76" s="40">
        <v>45497</v>
      </c>
      <c r="C76" s="37" t="s">
        <v>61</v>
      </c>
      <c r="D76" s="37" t="s">
        <v>62</v>
      </c>
      <c r="E76" s="41" t="s">
        <v>92</v>
      </c>
      <c r="F76" s="41" t="s">
        <v>25</v>
      </c>
      <c r="G76" s="41" t="s">
        <v>57</v>
      </c>
      <c r="H76" s="41">
        <v>5</v>
      </c>
      <c r="I76" s="41">
        <v>899.99</v>
      </c>
      <c r="J76" s="41" t="s">
        <v>88</v>
      </c>
      <c r="K76" s="41" t="s">
        <v>34</v>
      </c>
      <c r="L76" s="41" t="s">
        <v>71</v>
      </c>
      <c r="M76" s="43">
        <v>44899</v>
      </c>
      <c r="N76" s="41">
        <v>4499.95</v>
      </c>
      <c r="O76" s="41" t="str">
        <f t="shared" si="3"/>
        <v>2024-07</v>
      </c>
      <c r="P76" s="41">
        <f t="shared" si="4"/>
        <v>7</v>
      </c>
      <c r="Q76" s="41">
        <f t="shared" si="5"/>
        <v>2024</v>
      </c>
    </row>
    <row r="77" ht="15.75" customHeight="1" spans="1:17">
      <c r="A77" s="37" t="s">
        <v>226</v>
      </c>
      <c r="B77" s="40">
        <v>45498</v>
      </c>
      <c r="C77" s="37" t="s">
        <v>206</v>
      </c>
      <c r="D77" s="37" t="s">
        <v>207</v>
      </c>
      <c r="E77" s="41" t="s">
        <v>68</v>
      </c>
      <c r="F77" s="41" t="s">
        <v>19</v>
      </c>
      <c r="G77" s="41" t="s">
        <v>69</v>
      </c>
      <c r="H77" s="41">
        <v>2</v>
      </c>
      <c r="I77" s="41">
        <v>59.99</v>
      </c>
      <c r="J77" s="41" t="s">
        <v>58</v>
      </c>
      <c r="K77" s="41" t="s">
        <v>33</v>
      </c>
      <c r="L77" s="41" t="s">
        <v>71</v>
      </c>
      <c r="M77" s="43">
        <v>45152</v>
      </c>
      <c r="N77" s="41">
        <v>119.98</v>
      </c>
      <c r="O77" s="41" t="str">
        <f t="shared" si="3"/>
        <v>2024-07</v>
      </c>
      <c r="P77" s="41">
        <f t="shared" si="4"/>
        <v>7</v>
      </c>
      <c r="Q77" s="41">
        <f t="shared" si="5"/>
        <v>2024</v>
      </c>
    </row>
    <row r="78" ht="15.75" customHeight="1" spans="1:17">
      <c r="A78" s="37" t="s">
        <v>227</v>
      </c>
      <c r="B78" s="40">
        <v>45498</v>
      </c>
      <c r="C78" s="37" t="s">
        <v>220</v>
      </c>
      <c r="D78" s="37" t="s">
        <v>221</v>
      </c>
      <c r="E78" s="41" t="s">
        <v>56</v>
      </c>
      <c r="F78" s="41" t="s">
        <v>26</v>
      </c>
      <c r="G78" s="41" t="s">
        <v>57</v>
      </c>
      <c r="H78" s="41">
        <v>4</v>
      </c>
      <c r="I78" s="41">
        <v>249.99</v>
      </c>
      <c r="J78" s="41" t="s">
        <v>88</v>
      </c>
      <c r="K78" s="41" t="s">
        <v>31</v>
      </c>
      <c r="L78" s="41" t="s">
        <v>71</v>
      </c>
      <c r="M78" s="43">
        <v>45127</v>
      </c>
      <c r="N78" s="41">
        <v>999.96</v>
      </c>
      <c r="O78" s="41" t="str">
        <f t="shared" si="3"/>
        <v>2024-07</v>
      </c>
      <c r="P78" s="41">
        <f t="shared" si="4"/>
        <v>7</v>
      </c>
      <c r="Q78" s="41">
        <f t="shared" si="5"/>
        <v>2024</v>
      </c>
    </row>
    <row r="79" ht="15.75" customHeight="1" spans="1:17">
      <c r="A79" s="37" t="s">
        <v>228</v>
      </c>
      <c r="B79" s="40">
        <v>45500</v>
      </c>
      <c r="C79" s="37" t="s">
        <v>124</v>
      </c>
      <c r="D79" s="37" t="s">
        <v>125</v>
      </c>
      <c r="E79" s="41" t="s">
        <v>56</v>
      </c>
      <c r="F79" s="41" t="s">
        <v>26</v>
      </c>
      <c r="G79" s="41" t="s">
        <v>57</v>
      </c>
      <c r="H79" s="41">
        <v>2</v>
      </c>
      <c r="I79" s="41">
        <v>249.99</v>
      </c>
      <c r="J79" s="41" t="s">
        <v>58</v>
      </c>
      <c r="K79" s="41" t="s">
        <v>33</v>
      </c>
      <c r="L79" s="41" t="s">
        <v>64</v>
      </c>
      <c r="M79" s="43">
        <v>45164</v>
      </c>
      <c r="N79" s="41">
        <v>499.98</v>
      </c>
      <c r="O79" s="41" t="str">
        <f t="shared" si="3"/>
        <v>2024-07</v>
      </c>
      <c r="P79" s="41">
        <f t="shared" si="4"/>
        <v>7</v>
      </c>
      <c r="Q79" s="41">
        <f t="shared" si="5"/>
        <v>2024</v>
      </c>
    </row>
    <row r="80" ht="15.75" customHeight="1" spans="1:17">
      <c r="A80" s="37" t="s">
        <v>229</v>
      </c>
      <c r="B80" s="40">
        <v>45500</v>
      </c>
      <c r="C80" s="37" t="s">
        <v>171</v>
      </c>
      <c r="D80" s="37" t="s">
        <v>172</v>
      </c>
      <c r="E80" s="41" t="s">
        <v>133</v>
      </c>
      <c r="F80" s="41" t="s">
        <v>22</v>
      </c>
      <c r="G80" s="41" t="s">
        <v>79</v>
      </c>
      <c r="H80" s="41">
        <v>1</v>
      </c>
      <c r="I80" s="41">
        <v>299.99</v>
      </c>
      <c r="J80" s="41" t="s">
        <v>58</v>
      </c>
      <c r="K80" s="41" t="s">
        <v>34</v>
      </c>
      <c r="L80" s="41" t="s">
        <v>59</v>
      </c>
      <c r="M80" s="43">
        <v>44982</v>
      </c>
      <c r="N80" s="41">
        <v>299.99</v>
      </c>
      <c r="O80" s="41" t="str">
        <f t="shared" si="3"/>
        <v>2024-07</v>
      </c>
      <c r="P80" s="41">
        <f t="shared" si="4"/>
        <v>7</v>
      </c>
      <c r="Q80" s="41">
        <f t="shared" si="5"/>
        <v>2024</v>
      </c>
    </row>
    <row r="81" ht="15.75" customHeight="1" spans="1:17">
      <c r="A81" s="37" t="s">
        <v>230</v>
      </c>
      <c r="B81" s="40">
        <v>45501</v>
      </c>
      <c r="C81" s="37" t="s">
        <v>114</v>
      </c>
      <c r="D81" s="37" t="s">
        <v>115</v>
      </c>
      <c r="E81" s="41" t="s">
        <v>143</v>
      </c>
      <c r="F81" s="41" t="s">
        <v>24</v>
      </c>
      <c r="G81" s="41" t="s">
        <v>57</v>
      </c>
      <c r="H81" s="41">
        <v>2</v>
      </c>
      <c r="I81" s="41">
        <v>89.99</v>
      </c>
      <c r="J81" s="41" t="s">
        <v>70</v>
      </c>
      <c r="K81" s="41" t="s">
        <v>34</v>
      </c>
      <c r="L81" s="41" t="s">
        <v>59</v>
      </c>
      <c r="M81" s="43">
        <v>44976</v>
      </c>
      <c r="N81" s="41">
        <v>179.98</v>
      </c>
      <c r="O81" s="41" t="str">
        <f t="shared" si="3"/>
        <v>2024-07</v>
      </c>
      <c r="P81" s="41">
        <f t="shared" si="4"/>
        <v>7</v>
      </c>
      <c r="Q81" s="41">
        <f t="shared" si="5"/>
        <v>2024</v>
      </c>
    </row>
    <row r="82" ht="15.75" customHeight="1" spans="1:17">
      <c r="A82" s="37" t="s">
        <v>231</v>
      </c>
      <c r="B82" s="40">
        <v>45501</v>
      </c>
      <c r="C82" s="37" t="s">
        <v>171</v>
      </c>
      <c r="D82" s="37" t="s">
        <v>172</v>
      </c>
      <c r="E82" s="41" t="s">
        <v>133</v>
      </c>
      <c r="F82" s="41" t="s">
        <v>22</v>
      </c>
      <c r="G82" s="41" t="s">
        <v>79</v>
      </c>
      <c r="H82" s="41">
        <v>3</v>
      </c>
      <c r="I82" s="41">
        <v>299.99</v>
      </c>
      <c r="J82" s="41" t="s">
        <v>58</v>
      </c>
      <c r="K82" s="41" t="s">
        <v>31</v>
      </c>
      <c r="L82" s="41" t="s">
        <v>59</v>
      </c>
      <c r="M82" s="43">
        <v>44732</v>
      </c>
      <c r="N82" s="41">
        <v>899.97</v>
      </c>
      <c r="O82" s="41" t="str">
        <f t="shared" si="3"/>
        <v>2024-07</v>
      </c>
      <c r="P82" s="41">
        <f t="shared" si="4"/>
        <v>7</v>
      </c>
      <c r="Q82" s="41">
        <f t="shared" si="5"/>
        <v>2024</v>
      </c>
    </row>
    <row r="83" ht="15.75" customHeight="1" spans="1:17">
      <c r="A83" s="37" t="s">
        <v>232</v>
      </c>
      <c r="B83" s="40">
        <v>45503</v>
      </c>
      <c r="C83" s="37" t="s">
        <v>114</v>
      </c>
      <c r="D83" s="37" t="s">
        <v>115</v>
      </c>
      <c r="E83" s="41" t="s">
        <v>109</v>
      </c>
      <c r="F83" s="41" t="s">
        <v>28</v>
      </c>
      <c r="G83" s="41" t="s">
        <v>57</v>
      </c>
      <c r="H83" s="41">
        <v>2</v>
      </c>
      <c r="I83" s="41">
        <v>699.99</v>
      </c>
      <c r="J83" s="41" t="s">
        <v>63</v>
      </c>
      <c r="K83" s="41" t="s">
        <v>33</v>
      </c>
      <c r="L83" s="41" t="s">
        <v>64</v>
      </c>
      <c r="M83" s="43">
        <v>44999</v>
      </c>
      <c r="N83" s="41">
        <v>1399.98</v>
      </c>
      <c r="O83" s="41" t="str">
        <f t="shared" si="3"/>
        <v>2024-07</v>
      </c>
      <c r="P83" s="41">
        <f t="shared" si="4"/>
        <v>7</v>
      </c>
      <c r="Q83" s="41">
        <f t="shared" si="5"/>
        <v>2024</v>
      </c>
    </row>
    <row r="84" ht="15.75" customHeight="1" spans="1:17">
      <c r="A84" s="37" t="s">
        <v>233</v>
      </c>
      <c r="B84" s="40">
        <v>45504</v>
      </c>
      <c r="C84" s="37" t="s">
        <v>145</v>
      </c>
      <c r="D84" s="37" t="s">
        <v>146</v>
      </c>
      <c r="E84" s="41" t="s">
        <v>92</v>
      </c>
      <c r="F84" s="41" t="s">
        <v>25</v>
      </c>
      <c r="G84" s="41" t="s">
        <v>57</v>
      </c>
      <c r="H84" s="41">
        <v>4</v>
      </c>
      <c r="I84" s="41">
        <v>899.99</v>
      </c>
      <c r="J84" s="41" t="s">
        <v>88</v>
      </c>
      <c r="K84" s="41" t="s">
        <v>34</v>
      </c>
      <c r="L84" s="41" t="s">
        <v>71</v>
      </c>
      <c r="M84" s="43">
        <v>44523</v>
      </c>
      <c r="N84" s="41">
        <v>3599.96</v>
      </c>
      <c r="O84" s="41" t="str">
        <f t="shared" si="3"/>
        <v>2024-07</v>
      </c>
      <c r="P84" s="41">
        <f t="shared" si="4"/>
        <v>7</v>
      </c>
      <c r="Q84" s="41">
        <f t="shared" si="5"/>
        <v>2024</v>
      </c>
    </row>
    <row r="85" ht="15.75" customHeight="1" spans="1:17">
      <c r="A85" s="37" t="s">
        <v>234</v>
      </c>
      <c r="B85" s="40">
        <v>45509</v>
      </c>
      <c r="C85" s="37" t="s">
        <v>235</v>
      </c>
      <c r="D85" s="37" t="s">
        <v>236</v>
      </c>
      <c r="E85" s="41" t="s">
        <v>78</v>
      </c>
      <c r="F85" s="41" t="s">
        <v>20</v>
      </c>
      <c r="G85" s="41" t="s">
        <v>79</v>
      </c>
      <c r="H85" s="41">
        <v>2</v>
      </c>
      <c r="I85" s="41">
        <v>149.99</v>
      </c>
      <c r="J85" s="41" t="s">
        <v>63</v>
      </c>
      <c r="K85" s="41" t="s">
        <v>35</v>
      </c>
      <c r="L85" s="41" t="s">
        <v>59</v>
      </c>
      <c r="M85" s="43">
        <v>44542</v>
      </c>
      <c r="N85" s="41">
        <v>299.98</v>
      </c>
      <c r="O85" s="41" t="str">
        <f t="shared" si="3"/>
        <v>2024-08</v>
      </c>
      <c r="P85" s="41">
        <f t="shared" si="4"/>
        <v>8</v>
      </c>
      <c r="Q85" s="41">
        <f t="shared" si="5"/>
        <v>2024</v>
      </c>
    </row>
    <row r="86" ht="15.75" customHeight="1" spans="1:17">
      <c r="A86" s="37" t="s">
        <v>237</v>
      </c>
      <c r="B86" s="40">
        <v>45510</v>
      </c>
      <c r="C86" s="37" t="s">
        <v>130</v>
      </c>
      <c r="D86" s="37" t="s">
        <v>131</v>
      </c>
      <c r="E86" s="41" t="s">
        <v>78</v>
      </c>
      <c r="F86" s="41" t="s">
        <v>20</v>
      </c>
      <c r="G86" s="41" t="s">
        <v>79</v>
      </c>
      <c r="H86" s="41">
        <v>2</v>
      </c>
      <c r="I86" s="41">
        <v>149.99</v>
      </c>
      <c r="J86" s="41" t="s">
        <v>88</v>
      </c>
      <c r="K86" s="41" t="s">
        <v>32</v>
      </c>
      <c r="L86" s="41" t="s">
        <v>71</v>
      </c>
      <c r="M86" s="43">
        <v>44667</v>
      </c>
      <c r="N86" s="41">
        <v>299.98</v>
      </c>
      <c r="O86" s="41" t="str">
        <f t="shared" si="3"/>
        <v>2024-08</v>
      </c>
      <c r="P86" s="41">
        <f t="shared" si="4"/>
        <v>8</v>
      </c>
      <c r="Q86" s="41">
        <f t="shared" si="5"/>
        <v>2024</v>
      </c>
    </row>
    <row r="87" ht="15.75" customHeight="1" spans="1:17">
      <c r="A87" s="37" t="s">
        <v>238</v>
      </c>
      <c r="B87" s="40">
        <v>45513</v>
      </c>
      <c r="C87" s="37" t="s">
        <v>117</v>
      </c>
      <c r="D87" s="37" t="s">
        <v>118</v>
      </c>
      <c r="E87" s="41" t="s">
        <v>143</v>
      </c>
      <c r="F87" s="41" t="s">
        <v>24</v>
      </c>
      <c r="G87" s="41" t="s">
        <v>57</v>
      </c>
      <c r="H87" s="41">
        <v>1</v>
      </c>
      <c r="I87" s="41">
        <v>89.99</v>
      </c>
      <c r="J87" s="41" t="s">
        <v>63</v>
      </c>
      <c r="K87" s="41" t="s">
        <v>33</v>
      </c>
      <c r="L87" s="41" t="s">
        <v>71</v>
      </c>
      <c r="M87" s="43">
        <v>45393</v>
      </c>
      <c r="N87" s="41">
        <v>89.99</v>
      </c>
      <c r="O87" s="41" t="str">
        <f t="shared" si="3"/>
        <v>2024-08</v>
      </c>
      <c r="P87" s="41">
        <f t="shared" si="4"/>
        <v>8</v>
      </c>
      <c r="Q87" s="41">
        <f t="shared" si="5"/>
        <v>2024</v>
      </c>
    </row>
    <row r="88" ht="15.75" customHeight="1" spans="1:17">
      <c r="A88" s="37" t="s">
        <v>239</v>
      </c>
      <c r="B88" s="40">
        <v>45515</v>
      </c>
      <c r="C88" s="37" t="s">
        <v>114</v>
      </c>
      <c r="D88" s="37" t="s">
        <v>115</v>
      </c>
      <c r="E88" s="41" t="s">
        <v>133</v>
      </c>
      <c r="F88" s="41" t="s">
        <v>22</v>
      </c>
      <c r="G88" s="41" t="s">
        <v>79</v>
      </c>
      <c r="H88" s="41">
        <v>5</v>
      </c>
      <c r="I88" s="41">
        <v>299.99</v>
      </c>
      <c r="J88" s="41" t="s">
        <v>63</v>
      </c>
      <c r="K88" s="41" t="s">
        <v>33</v>
      </c>
      <c r="L88" s="41" t="s">
        <v>59</v>
      </c>
      <c r="M88" s="43">
        <v>44965</v>
      </c>
      <c r="N88" s="41">
        <v>1499.95</v>
      </c>
      <c r="O88" s="41" t="str">
        <f t="shared" si="3"/>
        <v>2024-08</v>
      </c>
      <c r="P88" s="41">
        <f t="shared" si="4"/>
        <v>8</v>
      </c>
      <c r="Q88" s="41">
        <f t="shared" si="5"/>
        <v>2024</v>
      </c>
    </row>
    <row r="89" ht="15.75" customHeight="1" spans="1:17">
      <c r="A89" s="37" t="s">
        <v>240</v>
      </c>
      <c r="B89" s="40">
        <v>45517</v>
      </c>
      <c r="C89" s="37" t="s">
        <v>206</v>
      </c>
      <c r="D89" s="37" t="s">
        <v>207</v>
      </c>
      <c r="E89" s="41" t="s">
        <v>84</v>
      </c>
      <c r="F89" s="41" t="s">
        <v>23</v>
      </c>
      <c r="G89" s="41" t="s">
        <v>57</v>
      </c>
      <c r="H89" s="41">
        <v>4</v>
      </c>
      <c r="I89" s="41">
        <v>149.99</v>
      </c>
      <c r="J89" s="41" t="s">
        <v>88</v>
      </c>
      <c r="K89" s="41" t="s">
        <v>34</v>
      </c>
      <c r="L89" s="41" t="s">
        <v>64</v>
      </c>
      <c r="M89" s="43">
        <v>44820</v>
      </c>
      <c r="N89" s="41">
        <v>599.96</v>
      </c>
      <c r="O89" s="41" t="str">
        <f t="shared" si="3"/>
        <v>2024-08</v>
      </c>
      <c r="P89" s="41">
        <f t="shared" si="4"/>
        <v>8</v>
      </c>
      <c r="Q89" s="41">
        <f t="shared" si="5"/>
        <v>2024</v>
      </c>
    </row>
    <row r="90" ht="15.75" customHeight="1" spans="1:17">
      <c r="A90" s="37" t="s">
        <v>241</v>
      </c>
      <c r="B90" s="40">
        <v>45517</v>
      </c>
      <c r="C90" s="37" t="s">
        <v>209</v>
      </c>
      <c r="D90" s="37" t="s">
        <v>210</v>
      </c>
      <c r="E90" s="41" t="s">
        <v>56</v>
      </c>
      <c r="F90" s="41" t="s">
        <v>26</v>
      </c>
      <c r="G90" s="41" t="s">
        <v>57</v>
      </c>
      <c r="H90" s="41">
        <v>5</v>
      </c>
      <c r="I90" s="41">
        <v>249.99</v>
      </c>
      <c r="J90" s="41" t="s">
        <v>70</v>
      </c>
      <c r="K90" s="41" t="s">
        <v>32</v>
      </c>
      <c r="L90" s="41" t="s">
        <v>64</v>
      </c>
      <c r="M90" s="43">
        <v>44782</v>
      </c>
      <c r="N90" s="41">
        <v>1249.95</v>
      </c>
      <c r="O90" s="41" t="str">
        <f t="shared" si="3"/>
        <v>2024-08</v>
      </c>
      <c r="P90" s="41">
        <f t="shared" si="4"/>
        <v>8</v>
      </c>
      <c r="Q90" s="41">
        <f t="shared" si="5"/>
        <v>2024</v>
      </c>
    </row>
    <row r="91" ht="15.75" customHeight="1" spans="1:17">
      <c r="A91" s="37" t="s">
        <v>242</v>
      </c>
      <c r="B91" s="40">
        <v>45517</v>
      </c>
      <c r="C91" s="37" t="s">
        <v>94</v>
      </c>
      <c r="D91" s="37" t="s">
        <v>95</v>
      </c>
      <c r="E91" s="41" t="s">
        <v>56</v>
      </c>
      <c r="F91" s="41" t="s">
        <v>26</v>
      </c>
      <c r="G91" s="41" t="s">
        <v>57</v>
      </c>
      <c r="H91" s="41">
        <v>3</v>
      </c>
      <c r="I91" s="41">
        <v>249.99</v>
      </c>
      <c r="J91" s="41" t="s">
        <v>70</v>
      </c>
      <c r="K91" s="41" t="s">
        <v>33</v>
      </c>
      <c r="L91" s="41" t="s">
        <v>64</v>
      </c>
      <c r="M91" s="43">
        <v>44465</v>
      </c>
      <c r="N91" s="41">
        <v>749.97</v>
      </c>
      <c r="O91" s="41" t="str">
        <f t="shared" si="3"/>
        <v>2024-08</v>
      </c>
      <c r="P91" s="41">
        <f t="shared" si="4"/>
        <v>8</v>
      </c>
      <c r="Q91" s="41">
        <f t="shared" si="5"/>
        <v>2024</v>
      </c>
    </row>
    <row r="92" ht="15.75" customHeight="1" spans="1:17">
      <c r="A92" s="37" t="s">
        <v>243</v>
      </c>
      <c r="B92" s="40">
        <v>45517</v>
      </c>
      <c r="C92" s="37" t="s">
        <v>73</v>
      </c>
      <c r="D92" s="37" t="s">
        <v>74</v>
      </c>
      <c r="E92" s="41" t="s">
        <v>151</v>
      </c>
      <c r="F92" s="41" t="s">
        <v>27</v>
      </c>
      <c r="G92" s="41" t="s">
        <v>79</v>
      </c>
      <c r="H92" s="41">
        <v>4</v>
      </c>
      <c r="I92" s="41">
        <v>199.99</v>
      </c>
      <c r="J92" s="41" t="s">
        <v>58</v>
      </c>
      <c r="K92" s="41" t="s">
        <v>33</v>
      </c>
      <c r="L92" s="41" t="s">
        <v>71</v>
      </c>
      <c r="M92" s="43">
        <v>44458</v>
      </c>
      <c r="N92" s="41">
        <v>799.96</v>
      </c>
      <c r="O92" s="41" t="str">
        <f t="shared" si="3"/>
        <v>2024-08</v>
      </c>
      <c r="P92" s="41">
        <f t="shared" si="4"/>
        <v>8</v>
      </c>
      <c r="Q92" s="41">
        <f t="shared" si="5"/>
        <v>2024</v>
      </c>
    </row>
    <row r="93" ht="15.75" customHeight="1" spans="1:17">
      <c r="A93" s="37" t="s">
        <v>244</v>
      </c>
      <c r="B93" s="40">
        <v>45519</v>
      </c>
      <c r="C93" s="37" t="s">
        <v>182</v>
      </c>
      <c r="D93" s="37" t="s">
        <v>183</v>
      </c>
      <c r="E93" s="41" t="s">
        <v>151</v>
      </c>
      <c r="F93" s="41" t="s">
        <v>27</v>
      </c>
      <c r="G93" s="41" t="s">
        <v>79</v>
      </c>
      <c r="H93" s="41">
        <v>5</v>
      </c>
      <c r="I93" s="41">
        <v>199.99</v>
      </c>
      <c r="J93" s="41" t="s">
        <v>58</v>
      </c>
      <c r="K93" s="41" t="s">
        <v>33</v>
      </c>
      <c r="L93" s="41" t="s">
        <v>64</v>
      </c>
      <c r="M93" s="43">
        <v>44991</v>
      </c>
      <c r="N93" s="41">
        <v>999.95</v>
      </c>
      <c r="O93" s="41" t="str">
        <f t="shared" si="3"/>
        <v>2024-08</v>
      </c>
      <c r="P93" s="41">
        <f t="shared" si="4"/>
        <v>8</v>
      </c>
      <c r="Q93" s="41">
        <f t="shared" si="5"/>
        <v>2024</v>
      </c>
    </row>
    <row r="94" ht="15.75" customHeight="1" spans="1:17">
      <c r="A94" s="37" t="s">
        <v>245</v>
      </c>
      <c r="B94" s="40">
        <v>45522</v>
      </c>
      <c r="C94" s="37" t="s">
        <v>114</v>
      </c>
      <c r="D94" s="37" t="s">
        <v>115</v>
      </c>
      <c r="E94" s="41" t="s">
        <v>143</v>
      </c>
      <c r="F94" s="41" t="s">
        <v>24</v>
      </c>
      <c r="G94" s="41" t="s">
        <v>57</v>
      </c>
      <c r="H94" s="41">
        <v>2</v>
      </c>
      <c r="I94" s="41">
        <v>89.99</v>
      </c>
      <c r="J94" s="41" t="s">
        <v>58</v>
      </c>
      <c r="K94" s="41" t="s">
        <v>32</v>
      </c>
      <c r="L94" s="41" t="s">
        <v>64</v>
      </c>
      <c r="M94" s="43">
        <v>44972</v>
      </c>
      <c r="N94" s="41">
        <v>179.98</v>
      </c>
      <c r="O94" s="41" t="str">
        <f t="shared" si="3"/>
        <v>2024-08</v>
      </c>
      <c r="P94" s="41">
        <f t="shared" si="4"/>
        <v>8</v>
      </c>
      <c r="Q94" s="41">
        <f t="shared" si="5"/>
        <v>2024</v>
      </c>
    </row>
    <row r="95" ht="15.75" customHeight="1" spans="1:17">
      <c r="A95" s="37" t="s">
        <v>246</v>
      </c>
      <c r="B95" s="40">
        <v>45523</v>
      </c>
      <c r="C95" s="37" t="s">
        <v>220</v>
      </c>
      <c r="D95" s="37" t="s">
        <v>221</v>
      </c>
      <c r="E95" s="41" t="s">
        <v>92</v>
      </c>
      <c r="F95" s="41" t="s">
        <v>25</v>
      </c>
      <c r="G95" s="41" t="s">
        <v>57</v>
      </c>
      <c r="H95" s="41">
        <v>5</v>
      </c>
      <c r="I95" s="41">
        <v>899.99</v>
      </c>
      <c r="J95" s="41" t="s">
        <v>88</v>
      </c>
      <c r="K95" s="41" t="s">
        <v>32</v>
      </c>
      <c r="L95" s="41" t="s">
        <v>59</v>
      </c>
      <c r="M95" s="43">
        <v>44526</v>
      </c>
      <c r="N95" s="41">
        <v>4499.95</v>
      </c>
      <c r="O95" s="41" t="str">
        <f t="shared" si="3"/>
        <v>2024-08</v>
      </c>
      <c r="P95" s="41">
        <f t="shared" si="4"/>
        <v>8</v>
      </c>
      <c r="Q95" s="41">
        <f t="shared" si="5"/>
        <v>2024</v>
      </c>
    </row>
    <row r="96" ht="15.75" customHeight="1" spans="1:17">
      <c r="A96" s="37" t="s">
        <v>247</v>
      </c>
      <c r="B96" s="40">
        <v>45523</v>
      </c>
      <c r="C96" s="37" t="s">
        <v>135</v>
      </c>
      <c r="D96" s="37" t="s">
        <v>136</v>
      </c>
      <c r="E96" s="41" t="s">
        <v>84</v>
      </c>
      <c r="F96" s="41" t="s">
        <v>23</v>
      </c>
      <c r="G96" s="41" t="s">
        <v>57</v>
      </c>
      <c r="H96" s="41">
        <v>3</v>
      </c>
      <c r="I96" s="41">
        <v>149.99</v>
      </c>
      <c r="J96" s="41" t="s">
        <v>70</v>
      </c>
      <c r="K96" s="41" t="s">
        <v>32</v>
      </c>
      <c r="L96" s="41" t="s">
        <v>59</v>
      </c>
      <c r="M96" s="43">
        <v>44574</v>
      </c>
      <c r="N96" s="41">
        <v>449.97</v>
      </c>
      <c r="O96" s="41" t="str">
        <f t="shared" si="3"/>
        <v>2024-08</v>
      </c>
      <c r="P96" s="41">
        <f t="shared" si="4"/>
        <v>8</v>
      </c>
      <c r="Q96" s="41">
        <f t="shared" si="5"/>
        <v>2024</v>
      </c>
    </row>
    <row r="97" ht="15.75" customHeight="1" spans="1:17">
      <c r="A97" s="37" t="s">
        <v>248</v>
      </c>
      <c r="B97" s="40">
        <v>45526</v>
      </c>
      <c r="C97" s="37" t="s">
        <v>130</v>
      </c>
      <c r="D97" s="37" t="s">
        <v>131</v>
      </c>
      <c r="E97" s="41" t="s">
        <v>78</v>
      </c>
      <c r="F97" s="41" t="s">
        <v>20</v>
      </c>
      <c r="G97" s="41" t="s">
        <v>79</v>
      </c>
      <c r="H97" s="41">
        <v>5</v>
      </c>
      <c r="I97" s="41">
        <v>149.99</v>
      </c>
      <c r="J97" s="41" t="s">
        <v>63</v>
      </c>
      <c r="K97" s="41" t="s">
        <v>31</v>
      </c>
      <c r="L97" s="41" t="s">
        <v>59</v>
      </c>
      <c r="M97" s="43">
        <v>45310</v>
      </c>
      <c r="N97" s="41">
        <v>749.95</v>
      </c>
      <c r="O97" s="41" t="str">
        <f t="shared" si="3"/>
        <v>2024-08</v>
      </c>
      <c r="P97" s="41">
        <f t="shared" si="4"/>
        <v>8</v>
      </c>
      <c r="Q97" s="41">
        <f t="shared" si="5"/>
        <v>2024</v>
      </c>
    </row>
    <row r="98" ht="15.75" customHeight="1" spans="1:17">
      <c r="A98" s="37" t="s">
        <v>249</v>
      </c>
      <c r="B98" s="40">
        <v>45528</v>
      </c>
      <c r="C98" s="37" t="s">
        <v>250</v>
      </c>
      <c r="D98" s="37" t="s">
        <v>251</v>
      </c>
      <c r="E98" s="41" t="s">
        <v>141</v>
      </c>
      <c r="F98" s="41" t="s">
        <v>21</v>
      </c>
      <c r="G98" s="41" t="s">
        <v>69</v>
      </c>
      <c r="H98" s="41">
        <v>3</v>
      </c>
      <c r="I98" s="41">
        <v>79.99</v>
      </c>
      <c r="J98" s="41" t="s">
        <v>58</v>
      </c>
      <c r="K98" s="41" t="s">
        <v>31</v>
      </c>
      <c r="L98" s="41" t="s">
        <v>64</v>
      </c>
      <c r="M98" s="43">
        <v>44779</v>
      </c>
      <c r="N98" s="41">
        <v>239.97</v>
      </c>
      <c r="O98" s="41" t="str">
        <f t="shared" si="3"/>
        <v>2024-08</v>
      </c>
      <c r="P98" s="41">
        <f t="shared" si="4"/>
        <v>8</v>
      </c>
      <c r="Q98" s="41">
        <f t="shared" si="5"/>
        <v>2024</v>
      </c>
    </row>
    <row r="99" ht="15.75" customHeight="1" spans="1:17">
      <c r="A99" s="37" t="s">
        <v>252</v>
      </c>
      <c r="B99" s="40">
        <v>45528</v>
      </c>
      <c r="C99" s="37" t="s">
        <v>168</v>
      </c>
      <c r="D99" s="37" t="s">
        <v>169</v>
      </c>
      <c r="E99" s="41" t="s">
        <v>56</v>
      </c>
      <c r="F99" s="41" t="s">
        <v>26</v>
      </c>
      <c r="G99" s="41" t="s">
        <v>57</v>
      </c>
      <c r="H99" s="41">
        <v>2</v>
      </c>
      <c r="I99" s="41">
        <v>249.99</v>
      </c>
      <c r="J99" s="41" t="s">
        <v>58</v>
      </c>
      <c r="K99" s="41" t="s">
        <v>34</v>
      </c>
      <c r="L99" s="41" t="s">
        <v>71</v>
      </c>
      <c r="M99" s="43">
        <v>44572</v>
      </c>
      <c r="N99" s="41">
        <v>499.98</v>
      </c>
      <c r="O99" s="41" t="str">
        <f t="shared" si="3"/>
        <v>2024-08</v>
      </c>
      <c r="P99" s="41">
        <f t="shared" si="4"/>
        <v>8</v>
      </c>
      <c r="Q99" s="41">
        <f t="shared" si="5"/>
        <v>2024</v>
      </c>
    </row>
    <row r="100" ht="15.75" customHeight="1" spans="1:17">
      <c r="A100" s="37" t="s">
        <v>253</v>
      </c>
      <c r="B100" s="40">
        <v>45532</v>
      </c>
      <c r="C100" s="37" t="s">
        <v>220</v>
      </c>
      <c r="D100" s="37" t="s">
        <v>221</v>
      </c>
      <c r="E100" s="41" t="s">
        <v>109</v>
      </c>
      <c r="F100" s="41" t="s">
        <v>28</v>
      </c>
      <c r="G100" s="41" t="s">
        <v>57</v>
      </c>
      <c r="H100" s="41">
        <v>1</v>
      </c>
      <c r="I100" s="41">
        <v>699.99</v>
      </c>
      <c r="J100" s="41" t="s">
        <v>58</v>
      </c>
      <c r="K100" s="41" t="s">
        <v>31</v>
      </c>
      <c r="L100" s="41" t="s">
        <v>64</v>
      </c>
      <c r="M100" s="43">
        <v>44497</v>
      </c>
      <c r="N100" s="41">
        <v>699.99</v>
      </c>
      <c r="O100" s="41" t="str">
        <f t="shared" si="3"/>
        <v>2024-08</v>
      </c>
      <c r="P100" s="41">
        <f t="shared" si="4"/>
        <v>8</v>
      </c>
      <c r="Q100" s="41">
        <f t="shared" si="5"/>
        <v>2024</v>
      </c>
    </row>
    <row r="101" ht="15.75" customHeight="1" spans="1:17">
      <c r="A101" s="37" t="s">
        <v>254</v>
      </c>
      <c r="B101" s="40">
        <v>45532</v>
      </c>
      <c r="C101" s="37" t="s">
        <v>255</v>
      </c>
      <c r="D101" s="37" t="s">
        <v>256</v>
      </c>
      <c r="E101" s="41" t="s">
        <v>84</v>
      </c>
      <c r="F101" s="41" t="s">
        <v>23</v>
      </c>
      <c r="G101" s="41" t="s">
        <v>57</v>
      </c>
      <c r="H101" s="41">
        <v>3</v>
      </c>
      <c r="I101" s="41">
        <v>149.99</v>
      </c>
      <c r="J101" s="41" t="s">
        <v>58</v>
      </c>
      <c r="K101" s="41" t="s">
        <v>35</v>
      </c>
      <c r="L101" s="41" t="s">
        <v>64</v>
      </c>
      <c r="M101" s="43">
        <v>45212</v>
      </c>
      <c r="N101" s="41">
        <v>449.97</v>
      </c>
      <c r="O101" s="41" t="str">
        <f t="shared" si="3"/>
        <v>2024-08</v>
      </c>
      <c r="P101" s="41">
        <f t="shared" si="4"/>
        <v>8</v>
      </c>
      <c r="Q101" s="41">
        <f t="shared" si="5"/>
        <v>2024</v>
      </c>
    </row>
    <row r="102" ht="15.75" customHeight="1" spans="1:17">
      <c r="A102" s="37" t="s">
        <v>257</v>
      </c>
      <c r="B102" s="40">
        <v>45534</v>
      </c>
      <c r="C102" s="37" t="s">
        <v>258</v>
      </c>
      <c r="D102" s="37" t="s">
        <v>259</v>
      </c>
      <c r="E102" s="41" t="s">
        <v>109</v>
      </c>
      <c r="F102" s="41" t="s">
        <v>28</v>
      </c>
      <c r="G102" s="41" t="s">
        <v>57</v>
      </c>
      <c r="H102" s="41">
        <v>2</v>
      </c>
      <c r="I102" s="41">
        <v>699.99</v>
      </c>
      <c r="J102" s="41" t="s">
        <v>63</v>
      </c>
      <c r="K102" s="41" t="s">
        <v>33</v>
      </c>
      <c r="L102" s="41" t="s">
        <v>64</v>
      </c>
      <c r="M102" s="43">
        <v>44421</v>
      </c>
      <c r="N102" s="41">
        <v>1399.98</v>
      </c>
      <c r="O102" s="41" t="str">
        <f t="shared" si="3"/>
        <v>2024-08</v>
      </c>
      <c r="P102" s="41">
        <f t="shared" si="4"/>
        <v>8</v>
      </c>
      <c r="Q102" s="41">
        <f t="shared" si="5"/>
        <v>2024</v>
      </c>
    </row>
    <row r="103" ht="15.75" customHeight="1" spans="1:17">
      <c r="A103" s="37" t="s">
        <v>260</v>
      </c>
      <c r="B103" s="40">
        <v>45537</v>
      </c>
      <c r="C103" s="37" t="s">
        <v>255</v>
      </c>
      <c r="D103" s="37" t="s">
        <v>256</v>
      </c>
      <c r="E103" s="41" t="s">
        <v>56</v>
      </c>
      <c r="F103" s="41" t="s">
        <v>26</v>
      </c>
      <c r="G103" s="41" t="s">
        <v>57</v>
      </c>
      <c r="H103" s="41">
        <v>1</v>
      </c>
      <c r="I103" s="41">
        <v>249.99</v>
      </c>
      <c r="J103" s="41" t="s">
        <v>63</v>
      </c>
      <c r="K103" s="41" t="s">
        <v>35</v>
      </c>
      <c r="L103" s="41" t="s">
        <v>64</v>
      </c>
      <c r="M103" s="43">
        <v>44685</v>
      </c>
      <c r="N103" s="41">
        <v>249.99</v>
      </c>
      <c r="O103" s="41" t="str">
        <f t="shared" si="3"/>
        <v>2024-09</v>
      </c>
      <c r="P103" s="41">
        <f t="shared" si="4"/>
        <v>9</v>
      </c>
      <c r="Q103" s="41">
        <f t="shared" si="5"/>
        <v>2024</v>
      </c>
    </row>
    <row r="104" ht="15.75" customHeight="1" spans="1:17">
      <c r="A104" s="37" t="s">
        <v>261</v>
      </c>
      <c r="B104" s="40">
        <v>45537</v>
      </c>
      <c r="C104" s="37" t="s">
        <v>54</v>
      </c>
      <c r="D104" s="37" t="s">
        <v>55</v>
      </c>
      <c r="E104" s="41" t="s">
        <v>56</v>
      </c>
      <c r="F104" s="41" t="s">
        <v>26</v>
      </c>
      <c r="G104" s="41" t="s">
        <v>57</v>
      </c>
      <c r="H104" s="41">
        <v>1</v>
      </c>
      <c r="I104" s="41">
        <v>249.99</v>
      </c>
      <c r="J104" s="41" t="s">
        <v>88</v>
      </c>
      <c r="K104" s="41" t="s">
        <v>33</v>
      </c>
      <c r="L104" s="41" t="s">
        <v>64</v>
      </c>
      <c r="M104" s="43">
        <v>45332</v>
      </c>
      <c r="N104" s="41">
        <v>249.99</v>
      </c>
      <c r="O104" s="41" t="str">
        <f t="shared" si="3"/>
        <v>2024-09</v>
      </c>
      <c r="P104" s="41">
        <f t="shared" si="4"/>
        <v>9</v>
      </c>
      <c r="Q104" s="41">
        <f t="shared" si="5"/>
        <v>2024</v>
      </c>
    </row>
    <row r="105" ht="15.75" customHeight="1" spans="1:17">
      <c r="A105" s="37" t="s">
        <v>262</v>
      </c>
      <c r="B105" s="40">
        <v>45538</v>
      </c>
      <c r="C105" s="37" t="s">
        <v>250</v>
      </c>
      <c r="D105" s="37" t="s">
        <v>251</v>
      </c>
      <c r="E105" s="41" t="s">
        <v>109</v>
      </c>
      <c r="F105" s="41" t="s">
        <v>28</v>
      </c>
      <c r="G105" s="41" t="s">
        <v>57</v>
      </c>
      <c r="H105" s="41">
        <v>2</v>
      </c>
      <c r="I105" s="41">
        <v>699.99</v>
      </c>
      <c r="J105" s="41" t="s">
        <v>88</v>
      </c>
      <c r="K105" s="41" t="s">
        <v>31</v>
      </c>
      <c r="L105" s="41" t="s">
        <v>64</v>
      </c>
      <c r="M105" s="43">
        <v>44870</v>
      </c>
      <c r="N105" s="41">
        <v>1399.98</v>
      </c>
      <c r="O105" s="41" t="str">
        <f t="shared" si="3"/>
        <v>2024-09</v>
      </c>
      <c r="P105" s="41">
        <f t="shared" si="4"/>
        <v>9</v>
      </c>
      <c r="Q105" s="41">
        <f t="shared" si="5"/>
        <v>2024</v>
      </c>
    </row>
    <row r="106" ht="15.75" customHeight="1" spans="1:17">
      <c r="A106" s="37" t="s">
        <v>263</v>
      </c>
      <c r="B106" s="40">
        <v>45541</v>
      </c>
      <c r="C106" s="37" t="s">
        <v>162</v>
      </c>
      <c r="D106" s="37" t="s">
        <v>163</v>
      </c>
      <c r="E106" s="41" t="s">
        <v>68</v>
      </c>
      <c r="F106" s="41" t="s">
        <v>19</v>
      </c>
      <c r="G106" s="41" t="s">
        <v>69</v>
      </c>
      <c r="H106" s="41">
        <v>3</v>
      </c>
      <c r="I106" s="41">
        <v>59.99</v>
      </c>
      <c r="J106" s="41" t="s">
        <v>63</v>
      </c>
      <c r="K106" s="41" t="s">
        <v>31</v>
      </c>
      <c r="L106" s="41" t="s">
        <v>64</v>
      </c>
      <c r="M106" s="43">
        <v>44717</v>
      </c>
      <c r="N106" s="41">
        <v>179.97</v>
      </c>
      <c r="O106" s="41" t="str">
        <f t="shared" si="3"/>
        <v>2024-09</v>
      </c>
      <c r="P106" s="41">
        <f t="shared" si="4"/>
        <v>9</v>
      </c>
      <c r="Q106" s="41">
        <f t="shared" si="5"/>
        <v>2024</v>
      </c>
    </row>
    <row r="107" ht="15.75" customHeight="1" spans="1:17">
      <c r="A107" s="37" t="s">
        <v>264</v>
      </c>
      <c r="B107" s="40">
        <v>45544</v>
      </c>
      <c r="C107" s="37" t="s">
        <v>156</v>
      </c>
      <c r="D107" s="37" t="s">
        <v>157</v>
      </c>
      <c r="E107" s="41" t="s">
        <v>68</v>
      </c>
      <c r="F107" s="41" t="s">
        <v>19</v>
      </c>
      <c r="G107" s="41" t="s">
        <v>69</v>
      </c>
      <c r="H107" s="41">
        <v>3</v>
      </c>
      <c r="I107" s="41">
        <v>59.99</v>
      </c>
      <c r="J107" s="41" t="s">
        <v>70</v>
      </c>
      <c r="K107" s="41" t="s">
        <v>32</v>
      </c>
      <c r="L107" s="41" t="s">
        <v>71</v>
      </c>
      <c r="M107" s="43">
        <v>44748</v>
      </c>
      <c r="N107" s="41">
        <v>179.97</v>
      </c>
      <c r="O107" s="41" t="str">
        <f t="shared" si="3"/>
        <v>2024-09</v>
      </c>
      <c r="P107" s="41">
        <f t="shared" si="4"/>
        <v>9</v>
      </c>
      <c r="Q107" s="41">
        <f t="shared" si="5"/>
        <v>2024</v>
      </c>
    </row>
    <row r="108" ht="15.75" customHeight="1" spans="1:17">
      <c r="A108" s="37" t="s">
        <v>265</v>
      </c>
      <c r="B108" s="40">
        <v>45544</v>
      </c>
      <c r="C108" s="37" t="s">
        <v>165</v>
      </c>
      <c r="D108" s="37" t="s">
        <v>166</v>
      </c>
      <c r="E108" s="41" t="s">
        <v>141</v>
      </c>
      <c r="F108" s="41" t="s">
        <v>21</v>
      </c>
      <c r="G108" s="41" t="s">
        <v>69</v>
      </c>
      <c r="H108" s="41">
        <v>4</v>
      </c>
      <c r="I108" s="41">
        <v>79.99</v>
      </c>
      <c r="J108" s="41" t="s">
        <v>58</v>
      </c>
      <c r="K108" s="41" t="s">
        <v>33</v>
      </c>
      <c r="L108" s="41" t="s">
        <v>59</v>
      </c>
      <c r="M108" s="43">
        <v>44530</v>
      </c>
      <c r="N108" s="41">
        <v>319.96</v>
      </c>
      <c r="O108" s="41" t="str">
        <f t="shared" si="3"/>
        <v>2024-09</v>
      </c>
      <c r="P108" s="41">
        <f t="shared" si="4"/>
        <v>9</v>
      </c>
      <c r="Q108" s="41">
        <f t="shared" si="5"/>
        <v>2024</v>
      </c>
    </row>
    <row r="109" ht="15.75" customHeight="1" spans="1:17">
      <c r="A109" s="37" t="s">
        <v>266</v>
      </c>
      <c r="B109" s="40">
        <v>45545</v>
      </c>
      <c r="C109" s="37" t="s">
        <v>86</v>
      </c>
      <c r="D109" s="37" t="s">
        <v>87</v>
      </c>
      <c r="E109" s="41" t="s">
        <v>141</v>
      </c>
      <c r="F109" s="41" t="s">
        <v>21</v>
      </c>
      <c r="G109" s="41" t="s">
        <v>69</v>
      </c>
      <c r="H109" s="41">
        <v>1</v>
      </c>
      <c r="I109" s="41">
        <v>79.99</v>
      </c>
      <c r="J109" s="41" t="s">
        <v>58</v>
      </c>
      <c r="K109" s="41" t="s">
        <v>35</v>
      </c>
      <c r="L109" s="41" t="s">
        <v>59</v>
      </c>
      <c r="M109" s="43">
        <v>44693</v>
      </c>
      <c r="N109" s="41">
        <v>79.99</v>
      </c>
      <c r="O109" s="41" t="str">
        <f t="shared" si="3"/>
        <v>2024-09</v>
      </c>
      <c r="P109" s="41">
        <f t="shared" si="4"/>
        <v>9</v>
      </c>
      <c r="Q109" s="41">
        <f t="shared" si="5"/>
        <v>2024</v>
      </c>
    </row>
    <row r="110" ht="15.75" customHeight="1" spans="1:17">
      <c r="A110" s="37" t="s">
        <v>267</v>
      </c>
      <c r="B110" s="40">
        <v>45547</v>
      </c>
      <c r="C110" s="37" t="s">
        <v>81</v>
      </c>
      <c r="D110" s="37" t="s">
        <v>82</v>
      </c>
      <c r="E110" s="41" t="s">
        <v>133</v>
      </c>
      <c r="F110" s="41" t="s">
        <v>22</v>
      </c>
      <c r="G110" s="41" t="s">
        <v>79</v>
      </c>
      <c r="H110" s="41">
        <v>3</v>
      </c>
      <c r="I110" s="41">
        <v>299.99</v>
      </c>
      <c r="J110" s="41" t="s">
        <v>63</v>
      </c>
      <c r="K110" s="41" t="s">
        <v>31</v>
      </c>
      <c r="L110" s="41" t="s">
        <v>64</v>
      </c>
      <c r="M110" s="43">
        <v>44494</v>
      </c>
      <c r="N110" s="41">
        <v>899.97</v>
      </c>
      <c r="O110" s="41" t="str">
        <f t="shared" si="3"/>
        <v>2024-09</v>
      </c>
      <c r="P110" s="41">
        <f t="shared" si="4"/>
        <v>9</v>
      </c>
      <c r="Q110" s="41">
        <f t="shared" si="5"/>
        <v>2024</v>
      </c>
    </row>
    <row r="111" ht="15.75" customHeight="1" spans="1:17">
      <c r="A111" s="37" t="s">
        <v>268</v>
      </c>
      <c r="B111" s="40">
        <v>45548</v>
      </c>
      <c r="C111" s="37" t="s">
        <v>73</v>
      </c>
      <c r="D111" s="37" t="s">
        <v>74</v>
      </c>
      <c r="E111" s="41" t="s">
        <v>143</v>
      </c>
      <c r="F111" s="41" t="s">
        <v>24</v>
      </c>
      <c r="G111" s="41" t="s">
        <v>57</v>
      </c>
      <c r="H111" s="41">
        <v>2</v>
      </c>
      <c r="I111" s="41">
        <v>89.99</v>
      </c>
      <c r="J111" s="41" t="s">
        <v>63</v>
      </c>
      <c r="K111" s="41" t="s">
        <v>34</v>
      </c>
      <c r="L111" s="41" t="s">
        <v>64</v>
      </c>
      <c r="M111" s="43">
        <v>44641</v>
      </c>
      <c r="N111" s="41">
        <v>179.98</v>
      </c>
      <c r="O111" s="41" t="str">
        <f t="shared" si="3"/>
        <v>2024-09</v>
      </c>
      <c r="P111" s="41">
        <f t="shared" si="4"/>
        <v>9</v>
      </c>
      <c r="Q111" s="41">
        <f t="shared" si="5"/>
        <v>2024</v>
      </c>
    </row>
    <row r="112" ht="15.75" customHeight="1" spans="1:17">
      <c r="A112" s="37" t="s">
        <v>269</v>
      </c>
      <c r="B112" s="40">
        <v>45550</v>
      </c>
      <c r="C112" s="37" t="s">
        <v>270</v>
      </c>
      <c r="D112" s="37" t="s">
        <v>271</v>
      </c>
      <c r="E112" s="41" t="s">
        <v>84</v>
      </c>
      <c r="F112" s="41" t="s">
        <v>23</v>
      </c>
      <c r="G112" s="41" t="s">
        <v>57</v>
      </c>
      <c r="H112" s="41">
        <v>4</v>
      </c>
      <c r="I112" s="41">
        <v>149.99</v>
      </c>
      <c r="J112" s="41" t="s">
        <v>58</v>
      </c>
      <c r="K112" s="41" t="s">
        <v>33</v>
      </c>
      <c r="L112" s="41" t="s">
        <v>59</v>
      </c>
      <c r="M112" s="43">
        <v>44909</v>
      </c>
      <c r="N112" s="41">
        <v>599.96</v>
      </c>
      <c r="O112" s="41" t="str">
        <f t="shared" si="3"/>
        <v>2024-09</v>
      </c>
      <c r="P112" s="41">
        <f t="shared" si="4"/>
        <v>9</v>
      </c>
      <c r="Q112" s="41">
        <f t="shared" si="5"/>
        <v>2024</v>
      </c>
    </row>
    <row r="113" ht="15.75" customHeight="1" spans="1:17">
      <c r="A113" s="37" t="s">
        <v>272</v>
      </c>
      <c r="B113" s="40">
        <v>45551</v>
      </c>
      <c r="C113" s="37" t="s">
        <v>94</v>
      </c>
      <c r="D113" s="37" t="s">
        <v>95</v>
      </c>
      <c r="E113" s="41" t="s">
        <v>56</v>
      </c>
      <c r="F113" s="41" t="s">
        <v>26</v>
      </c>
      <c r="G113" s="41" t="s">
        <v>57</v>
      </c>
      <c r="H113" s="41">
        <v>2</v>
      </c>
      <c r="I113" s="41">
        <v>249.99</v>
      </c>
      <c r="J113" s="41" t="s">
        <v>70</v>
      </c>
      <c r="K113" s="41" t="s">
        <v>34</v>
      </c>
      <c r="L113" s="41" t="s">
        <v>59</v>
      </c>
      <c r="M113" s="43">
        <v>44993</v>
      </c>
      <c r="N113" s="41">
        <v>499.98</v>
      </c>
      <c r="O113" s="41" t="str">
        <f t="shared" si="3"/>
        <v>2024-09</v>
      </c>
      <c r="P113" s="41">
        <f t="shared" si="4"/>
        <v>9</v>
      </c>
      <c r="Q113" s="41">
        <f t="shared" si="5"/>
        <v>2024</v>
      </c>
    </row>
    <row r="114" ht="15.75" customHeight="1" spans="1:17">
      <c r="A114" s="37" t="s">
        <v>273</v>
      </c>
      <c r="B114" s="40">
        <v>45551</v>
      </c>
      <c r="C114" s="37" t="s">
        <v>178</v>
      </c>
      <c r="D114" s="37" t="s">
        <v>179</v>
      </c>
      <c r="E114" s="41" t="s">
        <v>151</v>
      </c>
      <c r="F114" s="41" t="s">
        <v>27</v>
      </c>
      <c r="G114" s="41" t="s">
        <v>79</v>
      </c>
      <c r="H114" s="41">
        <v>4</v>
      </c>
      <c r="I114" s="41">
        <v>199.99</v>
      </c>
      <c r="J114" s="41" t="s">
        <v>88</v>
      </c>
      <c r="K114" s="41" t="s">
        <v>32</v>
      </c>
      <c r="L114" s="41" t="s">
        <v>59</v>
      </c>
      <c r="M114" s="43">
        <v>44458</v>
      </c>
      <c r="N114" s="41">
        <v>799.96</v>
      </c>
      <c r="O114" s="41" t="str">
        <f t="shared" si="3"/>
        <v>2024-09</v>
      </c>
      <c r="P114" s="41">
        <f t="shared" si="4"/>
        <v>9</v>
      </c>
      <c r="Q114" s="41">
        <f t="shared" si="5"/>
        <v>2024</v>
      </c>
    </row>
    <row r="115" ht="15.75" customHeight="1" spans="1:17">
      <c r="A115" s="37" t="s">
        <v>274</v>
      </c>
      <c r="B115" s="40">
        <v>45554</v>
      </c>
      <c r="C115" s="37" t="s">
        <v>171</v>
      </c>
      <c r="D115" s="37" t="s">
        <v>172</v>
      </c>
      <c r="E115" s="41" t="s">
        <v>143</v>
      </c>
      <c r="F115" s="41" t="s">
        <v>24</v>
      </c>
      <c r="G115" s="41" t="s">
        <v>57</v>
      </c>
      <c r="H115" s="41">
        <v>5</v>
      </c>
      <c r="I115" s="41">
        <v>89.99</v>
      </c>
      <c r="J115" s="41" t="s">
        <v>63</v>
      </c>
      <c r="K115" s="41" t="s">
        <v>32</v>
      </c>
      <c r="L115" s="41" t="s">
        <v>64</v>
      </c>
      <c r="M115" s="43">
        <v>44446</v>
      </c>
      <c r="N115" s="41">
        <v>449.95</v>
      </c>
      <c r="O115" s="41" t="str">
        <f t="shared" si="3"/>
        <v>2024-09</v>
      </c>
      <c r="P115" s="41">
        <f t="shared" si="4"/>
        <v>9</v>
      </c>
      <c r="Q115" s="41">
        <f t="shared" si="5"/>
        <v>2024</v>
      </c>
    </row>
    <row r="116" ht="15.75" customHeight="1" spans="1:17">
      <c r="A116" s="37" t="s">
        <v>275</v>
      </c>
      <c r="B116" s="40">
        <v>45554</v>
      </c>
      <c r="C116" s="37" t="s">
        <v>276</v>
      </c>
      <c r="D116" s="37" t="s">
        <v>277</v>
      </c>
      <c r="E116" s="41" t="s">
        <v>84</v>
      </c>
      <c r="F116" s="41" t="s">
        <v>23</v>
      </c>
      <c r="G116" s="41" t="s">
        <v>57</v>
      </c>
      <c r="H116" s="41">
        <v>1</v>
      </c>
      <c r="I116" s="41">
        <v>149.99</v>
      </c>
      <c r="J116" s="41" t="s">
        <v>70</v>
      </c>
      <c r="K116" s="41" t="s">
        <v>32</v>
      </c>
      <c r="L116" s="41" t="s">
        <v>71</v>
      </c>
      <c r="M116" s="43">
        <v>44482</v>
      </c>
      <c r="N116" s="41">
        <v>149.99</v>
      </c>
      <c r="O116" s="41" t="str">
        <f t="shared" si="3"/>
        <v>2024-09</v>
      </c>
      <c r="P116" s="41">
        <f t="shared" si="4"/>
        <v>9</v>
      </c>
      <c r="Q116" s="41">
        <f t="shared" si="5"/>
        <v>2024</v>
      </c>
    </row>
    <row r="117" ht="15.75" customHeight="1" spans="1:17">
      <c r="A117" s="37" t="s">
        <v>278</v>
      </c>
      <c r="B117" s="40">
        <v>45554</v>
      </c>
      <c r="C117" s="37" t="s">
        <v>101</v>
      </c>
      <c r="D117" s="37" t="s">
        <v>102</v>
      </c>
      <c r="E117" s="41" t="s">
        <v>109</v>
      </c>
      <c r="F117" s="41" t="s">
        <v>28</v>
      </c>
      <c r="G117" s="41" t="s">
        <v>57</v>
      </c>
      <c r="H117" s="41">
        <v>4</v>
      </c>
      <c r="I117" s="41">
        <v>699.99</v>
      </c>
      <c r="J117" s="41" t="s">
        <v>70</v>
      </c>
      <c r="K117" s="41" t="s">
        <v>34</v>
      </c>
      <c r="L117" s="41" t="s">
        <v>59</v>
      </c>
      <c r="M117" s="43">
        <v>44618</v>
      </c>
      <c r="N117" s="41">
        <v>2799.96</v>
      </c>
      <c r="O117" s="41" t="str">
        <f t="shared" si="3"/>
        <v>2024-09</v>
      </c>
      <c r="P117" s="41">
        <f t="shared" si="4"/>
        <v>9</v>
      </c>
      <c r="Q117" s="41">
        <f t="shared" si="5"/>
        <v>2024</v>
      </c>
    </row>
    <row r="118" ht="15.75" customHeight="1" spans="1:17">
      <c r="A118" s="37" t="s">
        <v>279</v>
      </c>
      <c r="B118" s="40">
        <v>45559</v>
      </c>
      <c r="C118" s="37" t="s">
        <v>258</v>
      </c>
      <c r="D118" s="37" t="s">
        <v>259</v>
      </c>
      <c r="E118" s="41" t="s">
        <v>92</v>
      </c>
      <c r="F118" s="41" t="s">
        <v>25</v>
      </c>
      <c r="G118" s="41" t="s">
        <v>57</v>
      </c>
      <c r="H118" s="41">
        <v>3</v>
      </c>
      <c r="I118" s="41">
        <v>899.99</v>
      </c>
      <c r="J118" s="41" t="s">
        <v>63</v>
      </c>
      <c r="K118" s="41" t="s">
        <v>33</v>
      </c>
      <c r="L118" s="41" t="s">
        <v>71</v>
      </c>
      <c r="M118" s="43">
        <v>45157</v>
      </c>
      <c r="N118" s="41">
        <v>2699.97</v>
      </c>
      <c r="O118" s="41" t="str">
        <f t="shared" si="3"/>
        <v>2024-09</v>
      </c>
      <c r="P118" s="41">
        <f t="shared" si="4"/>
        <v>9</v>
      </c>
      <c r="Q118" s="41">
        <f t="shared" si="5"/>
        <v>2024</v>
      </c>
    </row>
    <row r="119" ht="15.75" customHeight="1" spans="1:17">
      <c r="A119" s="37" t="s">
        <v>280</v>
      </c>
      <c r="B119" s="40">
        <v>45560</v>
      </c>
      <c r="C119" s="37" t="s">
        <v>139</v>
      </c>
      <c r="D119" s="37" t="s">
        <v>140</v>
      </c>
      <c r="E119" s="41" t="s">
        <v>78</v>
      </c>
      <c r="F119" s="41" t="s">
        <v>20</v>
      </c>
      <c r="G119" s="41" t="s">
        <v>79</v>
      </c>
      <c r="H119" s="41">
        <v>3</v>
      </c>
      <c r="I119" s="41">
        <v>149.99</v>
      </c>
      <c r="J119" s="41" t="s">
        <v>70</v>
      </c>
      <c r="K119" s="41" t="s">
        <v>32</v>
      </c>
      <c r="L119" s="41" t="s">
        <v>59</v>
      </c>
      <c r="M119" s="43">
        <v>44886</v>
      </c>
      <c r="N119" s="41">
        <v>449.97</v>
      </c>
      <c r="O119" s="41" t="str">
        <f t="shared" si="3"/>
        <v>2024-09</v>
      </c>
      <c r="P119" s="41">
        <f t="shared" si="4"/>
        <v>9</v>
      </c>
      <c r="Q119" s="41">
        <f t="shared" si="5"/>
        <v>2024</v>
      </c>
    </row>
    <row r="120" ht="15.75" customHeight="1" spans="1:17">
      <c r="A120" s="37" t="s">
        <v>281</v>
      </c>
      <c r="B120" s="40">
        <v>45563</v>
      </c>
      <c r="C120" s="37" t="s">
        <v>127</v>
      </c>
      <c r="D120" s="37" t="s">
        <v>128</v>
      </c>
      <c r="E120" s="41" t="s">
        <v>133</v>
      </c>
      <c r="F120" s="41" t="s">
        <v>22</v>
      </c>
      <c r="G120" s="41" t="s">
        <v>79</v>
      </c>
      <c r="H120" s="41">
        <v>2</v>
      </c>
      <c r="I120" s="41">
        <v>299.99</v>
      </c>
      <c r="J120" s="41" t="s">
        <v>88</v>
      </c>
      <c r="K120" s="41" t="s">
        <v>31</v>
      </c>
      <c r="L120" s="41" t="s">
        <v>59</v>
      </c>
      <c r="M120" s="43">
        <v>44569</v>
      </c>
      <c r="N120" s="41">
        <v>599.98</v>
      </c>
      <c r="O120" s="41" t="str">
        <f t="shared" si="3"/>
        <v>2024-09</v>
      </c>
      <c r="P120" s="41">
        <f t="shared" si="4"/>
        <v>9</v>
      </c>
      <c r="Q120" s="41">
        <f t="shared" si="5"/>
        <v>2024</v>
      </c>
    </row>
    <row r="121" ht="15.75" customHeight="1" spans="1:17">
      <c r="A121" s="37" t="s">
        <v>282</v>
      </c>
      <c r="B121" s="40">
        <v>45564</v>
      </c>
      <c r="C121" s="37" t="s">
        <v>283</v>
      </c>
      <c r="D121" s="37" t="s">
        <v>284</v>
      </c>
      <c r="E121" s="41" t="s">
        <v>151</v>
      </c>
      <c r="F121" s="41" t="s">
        <v>27</v>
      </c>
      <c r="G121" s="41" t="s">
        <v>79</v>
      </c>
      <c r="H121" s="41">
        <v>1</v>
      </c>
      <c r="I121" s="41">
        <v>199.99</v>
      </c>
      <c r="J121" s="41" t="s">
        <v>88</v>
      </c>
      <c r="K121" s="41" t="s">
        <v>32</v>
      </c>
      <c r="L121" s="41" t="s">
        <v>71</v>
      </c>
      <c r="M121" s="43">
        <v>44953</v>
      </c>
      <c r="N121" s="41">
        <v>199.99</v>
      </c>
      <c r="O121" s="41" t="str">
        <f t="shared" si="3"/>
        <v>2024-09</v>
      </c>
      <c r="P121" s="41">
        <f t="shared" si="4"/>
        <v>9</v>
      </c>
      <c r="Q121" s="41">
        <f t="shared" si="5"/>
        <v>2024</v>
      </c>
    </row>
    <row r="122" ht="15.75" customHeight="1" spans="1:17">
      <c r="A122" s="37" t="s">
        <v>285</v>
      </c>
      <c r="B122" s="40">
        <v>45566</v>
      </c>
      <c r="C122" s="37" t="s">
        <v>76</v>
      </c>
      <c r="D122" s="37" t="s">
        <v>77</v>
      </c>
      <c r="E122" s="41" t="s">
        <v>133</v>
      </c>
      <c r="F122" s="41" t="s">
        <v>22</v>
      </c>
      <c r="G122" s="41" t="s">
        <v>79</v>
      </c>
      <c r="H122" s="41">
        <v>4</v>
      </c>
      <c r="I122" s="41">
        <v>299.99</v>
      </c>
      <c r="J122" s="41" t="s">
        <v>58</v>
      </c>
      <c r="K122" s="41" t="s">
        <v>31</v>
      </c>
      <c r="L122" s="41" t="s">
        <v>64</v>
      </c>
      <c r="M122" s="43">
        <v>44460</v>
      </c>
      <c r="N122" s="41">
        <v>1199.96</v>
      </c>
      <c r="O122" s="41" t="str">
        <f t="shared" si="3"/>
        <v>2024-10</v>
      </c>
      <c r="P122" s="41">
        <f t="shared" si="4"/>
        <v>10</v>
      </c>
      <c r="Q122" s="41">
        <f t="shared" si="5"/>
        <v>2024</v>
      </c>
    </row>
    <row r="123" ht="15.75" customHeight="1" spans="1:17">
      <c r="A123" s="37" t="s">
        <v>286</v>
      </c>
      <c r="B123" s="40">
        <v>45572</v>
      </c>
      <c r="C123" s="37" t="s">
        <v>117</v>
      </c>
      <c r="D123" s="37" t="s">
        <v>118</v>
      </c>
      <c r="E123" s="41" t="s">
        <v>68</v>
      </c>
      <c r="F123" s="41" t="s">
        <v>19</v>
      </c>
      <c r="G123" s="41" t="s">
        <v>69</v>
      </c>
      <c r="H123" s="41">
        <v>2</v>
      </c>
      <c r="I123" s="41">
        <v>59.99</v>
      </c>
      <c r="J123" s="41" t="s">
        <v>63</v>
      </c>
      <c r="K123" s="41" t="s">
        <v>31</v>
      </c>
      <c r="L123" s="41" t="s">
        <v>59</v>
      </c>
      <c r="M123" s="43">
        <v>44579</v>
      </c>
      <c r="N123" s="41">
        <v>119.98</v>
      </c>
      <c r="O123" s="41" t="str">
        <f t="shared" si="3"/>
        <v>2024-10</v>
      </c>
      <c r="P123" s="41">
        <f t="shared" si="4"/>
        <v>10</v>
      </c>
      <c r="Q123" s="41">
        <f t="shared" si="5"/>
        <v>2024</v>
      </c>
    </row>
    <row r="124" ht="15.75" customHeight="1" spans="1:17">
      <c r="A124" s="37" t="s">
        <v>287</v>
      </c>
      <c r="B124" s="40">
        <v>45572</v>
      </c>
      <c r="C124" s="37" t="s">
        <v>258</v>
      </c>
      <c r="D124" s="37" t="s">
        <v>259</v>
      </c>
      <c r="E124" s="41" t="s">
        <v>84</v>
      </c>
      <c r="F124" s="41" t="s">
        <v>23</v>
      </c>
      <c r="G124" s="41" t="s">
        <v>57</v>
      </c>
      <c r="H124" s="41">
        <v>4</v>
      </c>
      <c r="I124" s="41">
        <v>149.99</v>
      </c>
      <c r="J124" s="41" t="s">
        <v>63</v>
      </c>
      <c r="K124" s="41" t="s">
        <v>33</v>
      </c>
      <c r="L124" s="41" t="s">
        <v>64</v>
      </c>
      <c r="M124" s="43">
        <v>45076</v>
      </c>
      <c r="N124" s="41">
        <v>599.96</v>
      </c>
      <c r="O124" s="41" t="str">
        <f t="shared" si="3"/>
        <v>2024-10</v>
      </c>
      <c r="P124" s="41">
        <f t="shared" si="4"/>
        <v>10</v>
      </c>
      <c r="Q124" s="41">
        <f t="shared" si="5"/>
        <v>2024</v>
      </c>
    </row>
    <row r="125" ht="15.75" customHeight="1" spans="1:17">
      <c r="A125" s="37" t="s">
        <v>288</v>
      </c>
      <c r="B125" s="40">
        <v>45573</v>
      </c>
      <c r="C125" s="37" t="s">
        <v>235</v>
      </c>
      <c r="D125" s="37" t="s">
        <v>236</v>
      </c>
      <c r="E125" s="41" t="s">
        <v>109</v>
      </c>
      <c r="F125" s="41" t="s">
        <v>28</v>
      </c>
      <c r="G125" s="41" t="s">
        <v>57</v>
      </c>
      <c r="H125" s="41">
        <v>2</v>
      </c>
      <c r="I125" s="41">
        <v>699.99</v>
      </c>
      <c r="J125" s="41" t="s">
        <v>88</v>
      </c>
      <c r="K125" s="41" t="s">
        <v>32</v>
      </c>
      <c r="L125" s="41" t="s">
        <v>64</v>
      </c>
      <c r="M125" s="43">
        <v>45274</v>
      </c>
      <c r="N125" s="41">
        <v>1399.98</v>
      </c>
      <c r="O125" s="41" t="str">
        <f t="shared" si="3"/>
        <v>2024-10</v>
      </c>
      <c r="P125" s="41">
        <f t="shared" si="4"/>
        <v>10</v>
      </c>
      <c r="Q125" s="41">
        <f t="shared" si="5"/>
        <v>2024</v>
      </c>
    </row>
    <row r="126" ht="15.75" customHeight="1" spans="1:17">
      <c r="A126" s="37" t="s">
        <v>289</v>
      </c>
      <c r="B126" s="40">
        <v>45573</v>
      </c>
      <c r="C126" s="37" t="s">
        <v>255</v>
      </c>
      <c r="D126" s="37" t="s">
        <v>256</v>
      </c>
      <c r="E126" s="41" t="s">
        <v>78</v>
      </c>
      <c r="F126" s="41" t="s">
        <v>20</v>
      </c>
      <c r="G126" s="41" t="s">
        <v>79</v>
      </c>
      <c r="H126" s="41">
        <v>3</v>
      </c>
      <c r="I126" s="41">
        <v>149.99</v>
      </c>
      <c r="J126" s="41" t="s">
        <v>63</v>
      </c>
      <c r="K126" s="41" t="s">
        <v>34</v>
      </c>
      <c r="L126" s="41" t="s">
        <v>71</v>
      </c>
      <c r="M126" s="43">
        <v>44940</v>
      </c>
      <c r="N126" s="41">
        <v>449.97</v>
      </c>
      <c r="O126" s="41" t="str">
        <f t="shared" si="3"/>
        <v>2024-10</v>
      </c>
      <c r="P126" s="41">
        <f t="shared" si="4"/>
        <v>10</v>
      </c>
      <c r="Q126" s="41">
        <f t="shared" si="5"/>
        <v>2024</v>
      </c>
    </row>
    <row r="127" ht="15.75" customHeight="1" spans="1:17">
      <c r="A127" s="37" t="s">
        <v>290</v>
      </c>
      <c r="B127" s="40">
        <v>45576</v>
      </c>
      <c r="C127" s="37" t="s">
        <v>171</v>
      </c>
      <c r="D127" s="37" t="s">
        <v>172</v>
      </c>
      <c r="E127" s="41" t="s">
        <v>133</v>
      </c>
      <c r="F127" s="41" t="s">
        <v>22</v>
      </c>
      <c r="G127" s="41" t="s">
        <v>79</v>
      </c>
      <c r="H127" s="41">
        <v>3</v>
      </c>
      <c r="I127" s="41">
        <v>299.99</v>
      </c>
      <c r="J127" s="41" t="s">
        <v>63</v>
      </c>
      <c r="K127" s="41" t="s">
        <v>31</v>
      </c>
      <c r="L127" s="41" t="s">
        <v>71</v>
      </c>
      <c r="M127" s="43">
        <v>45174</v>
      </c>
      <c r="N127" s="41">
        <v>899.97</v>
      </c>
      <c r="O127" s="41" t="str">
        <f t="shared" si="3"/>
        <v>2024-10</v>
      </c>
      <c r="P127" s="41">
        <f t="shared" si="4"/>
        <v>10</v>
      </c>
      <c r="Q127" s="41">
        <f t="shared" si="5"/>
        <v>2024</v>
      </c>
    </row>
    <row r="128" ht="15.75" customHeight="1" spans="1:17">
      <c r="A128" s="37" t="s">
        <v>291</v>
      </c>
      <c r="B128" s="40">
        <v>45579</v>
      </c>
      <c r="C128" s="37" t="s">
        <v>111</v>
      </c>
      <c r="D128" s="37" t="s">
        <v>112</v>
      </c>
      <c r="E128" s="41" t="s">
        <v>92</v>
      </c>
      <c r="F128" s="41" t="s">
        <v>25</v>
      </c>
      <c r="G128" s="41" t="s">
        <v>57</v>
      </c>
      <c r="H128" s="41">
        <v>3</v>
      </c>
      <c r="I128" s="41">
        <v>899.99</v>
      </c>
      <c r="J128" s="41" t="s">
        <v>70</v>
      </c>
      <c r="K128" s="41" t="s">
        <v>35</v>
      </c>
      <c r="L128" s="41" t="s">
        <v>59</v>
      </c>
      <c r="M128" s="43">
        <v>45215</v>
      </c>
      <c r="N128" s="41">
        <v>2699.97</v>
      </c>
      <c r="O128" s="41" t="str">
        <f t="shared" si="3"/>
        <v>2024-10</v>
      </c>
      <c r="P128" s="41">
        <f t="shared" si="4"/>
        <v>10</v>
      </c>
      <c r="Q128" s="41">
        <f t="shared" si="5"/>
        <v>2024</v>
      </c>
    </row>
    <row r="129" ht="15.75" customHeight="1" spans="1:17">
      <c r="A129" s="37" t="s">
        <v>292</v>
      </c>
      <c r="B129" s="40">
        <v>45581</v>
      </c>
      <c r="C129" s="37" t="s">
        <v>124</v>
      </c>
      <c r="D129" s="37" t="s">
        <v>125</v>
      </c>
      <c r="E129" s="41" t="s">
        <v>109</v>
      </c>
      <c r="F129" s="41" t="s">
        <v>28</v>
      </c>
      <c r="G129" s="41" t="s">
        <v>57</v>
      </c>
      <c r="H129" s="41">
        <v>5</v>
      </c>
      <c r="I129" s="41">
        <v>699.99</v>
      </c>
      <c r="J129" s="41" t="s">
        <v>58</v>
      </c>
      <c r="K129" s="41" t="s">
        <v>32</v>
      </c>
      <c r="L129" s="41" t="s">
        <v>71</v>
      </c>
      <c r="M129" s="43">
        <v>45008</v>
      </c>
      <c r="N129" s="41">
        <v>3499.95</v>
      </c>
      <c r="O129" s="41" t="str">
        <f t="shared" si="3"/>
        <v>2024-10</v>
      </c>
      <c r="P129" s="41">
        <f t="shared" si="4"/>
        <v>10</v>
      </c>
      <c r="Q129" s="41">
        <f t="shared" si="5"/>
        <v>2024</v>
      </c>
    </row>
    <row r="130" ht="15.75" customHeight="1" spans="1:17">
      <c r="A130" s="37" t="s">
        <v>293</v>
      </c>
      <c r="B130" s="40">
        <v>45581</v>
      </c>
      <c r="C130" s="37" t="s">
        <v>195</v>
      </c>
      <c r="D130" s="37" t="s">
        <v>196</v>
      </c>
      <c r="E130" s="41" t="s">
        <v>109</v>
      </c>
      <c r="F130" s="41" t="s">
        <v>28</v>
      </c>
      <c r="G130" s="41" t="s">
        <v>57</v>
      </c>
      <c r="H130" s="41">
        <v>4</v>
      </c>
      <c r="I130" s="41">
        <v>699.99</v>
      </c>
      <c r="J130" s="41" t="s">
        <v>63</v>
      </c>
      <c r="K130" s="41" t="s">
        <v>31</v>
      </c>
      <c r="L130" s="41" t="s">
        <v>59</v>
      </c>
      <c r="M130" s="43">
        <v>45385</v>
      </c>
      <c r="N130" s="41">
        <v>2799.96</v>
      </c>
      <c r="O130" s="41" t="str">
        <f t="shared" si="3"/>
        <v>2024-10</v>
      </c>
      <c r="P130" s="41">
        <f t="shared" si="4"/>
        <v>10</v>
      </c>
      <c r="Q130" s="41">
        <f t="shared" si="5"/>
        <v>2024</v>
      </c>
    </row>
    <row r="131" ht="15.75" customHeight="1" spans="1:17">
      <c r="A131" s="37" t="s">
        <v>294</v>
      </c>
      <c r="B131" s="40">
        <v>45581</v>
      </c>
      <c r="C131" s="37" t="s">
        <v>174</v>
      </c>
      <c r="D131" s="37" t="s">
        <v>175</v>
      </c>
      <c r="E131" s="41" t="s">
        <v>92</v>
      </c>
      <c r="F131" s="41" t="s">
        <v>25</v>
      </c>
      <c r="G131" s="41" t="s">
        <v>57</v>
      </c>
      <c r="H131" s="41">
        <v>1</v>
      </c>
      <c r="I131" s="41">
        <v>899.99</v>
      </c>
      <c r="J131" s="41" t="s">
        <v>63</v>
      </c>
      <c r="K131" s="41" t="s">
        <v>32</v>
      </c>
      <c r="L131" s="41" t="s">
        <v>71</v>
      </c>
      <c r="M131" s="43">
        <v>45369</v>
      </c>
      <c r="N131" s="41">
        <v>899.99</v>
      </c>
      <c r="O131" s="41" t="str">
        <f t="shared" ref="O131:O194" si="6">TEXT(B131,"yyyy-mm")</f>
        <v>2024-10</v>
      </c>
      <c r="P131" s="41">
        <f t="shared" ref="P131:P194" si="7">MONTH(B131)</f>
        <v>10</v>
      </c>
      <c r="Q131" s="41">
        <f t="shared" ref="Q131:Q194" si="8">YEAR(B131)</f>
        <v>2024</v>
      </c>
    </row>
    <row r="132" ht="15.75" customHeight="1" spans="1:17">
      <c r="A132" s="37" t="s">
        <v>295</v>
      </c>
      <c r="B132" s="40">
        <v>45583</v>
      </c>
      <c r="C132" s="37" t="s">
        <v>250</v>
      </c>
      <c r="D132" s="37" t="s">
        <v>251</v>
      </c>
      <c r="E132" s="41" t="s">
        <v>84</v>
      </c>
      <c r="F132" s="41" t="s">
        <v>23</v>
      </c>
      <c r="G132" s="41" t="s">
        <v>57</v>
      </c>
      <c r="H132" s="41">
        <v>2</v>
      </c>
      <c r="I132" s="41">
        <v>149.99</v>
      </c>
      <c r="J132" s="41" t="s">
        <v>63</v>
      </c>
      <c r="K132" s="41" t="s">
        <v>35</v>
      </c>
      <c r="L132" s="41" t="s">
        <v>59</v>
      </c>
      <c r="M132" s="43">
        <v>44916</v>
      </c>
      <c r="N132" s="41">
        <v>299.98</v>
      </c>
      <c r="O132" s="41" t="str">
        <f t="shared" si="6"/>
        <v>2024-10</v>
      </c>
      <c r="P132" s="41">
        <f t="shared" si="7"/>
        <v>10</v>
      </c>
      <c r="Q132" s="41">
        <f t="shared" si="8"/>
        <v>2024</v>
      </c>
    </row>
    <row r="133" ht="15.75" customHeight="1" spans="1:17">
      <c r="A133" s="37" t="s">
        <v>296</v>
      </c>
      <c r="B133" s="40">
        <v>45586</v>
      </c>
      <c r="C133" s="37" t="s">
        <v>250</v>
      </c>
      <c r="D133" s="37" t="s">
        <v>251</v>
      </c>
      <c r="E133" s="41" t="s">
        <v>143</v>
      </c>
      <c r="F133" s="41" t="s">
        <v>24</v>
      </c>
      <c r="G133" s="41" t="s">
        <v>57</v>
      </c>
      <c r="H133" s="41">
        <v>3</v>
      </c>
      <c r="I133" s="41">
        <v>89.99</v>
      </c>
      <c r="J133" s="41" t="s">
        <v>70</v>
      </c>
      <c r="K133" s="41" t="s">
        <v>31</v>
      </c>
      <c r="L133" s="41" t="s">
        <v>59</v>
      </c>
      <c r="M133" s="43">
        <v>44551</v>
      </c>
      <c r="N133" s="41">
        <v>269.97</v>
      </c>
      <c r="O133" s="41" t="str">
        <f t="shared" si="6"/>
        <v>2024-10</v>
      </c>
      <c r="P133" s="41">
        <f t="shared" si="7"/>
        <v>10</v>
      </c>
      <c r="Q133" s="41">
        <f t="shared" si="8"/>
        <v>2024</v>
      </c>
    </row>
    <row r="134" ht="15.75" customHeight="1" spans="1:17">
      <c r="A134" s="37" t="s">
        <v>297</v>
      </c>
      <c r="B134" s="40">
        <v>45588</v>
      </c>
      <c r="C134" s="37" t="s">
        <v>73</v>
      </c>
      <c r="D134" s="37" t="s">
        <v>74</v>
      </c>
      <c r="E134" s="41" t="s">
        <v>84</v>
      </c>
      <c r="F134" s="41" t="s">
        <v>23</v>
      </c>
      <c r="G134" s="41" t="s">
        <v>57</v>
      </c>
      <c r="H134" s="41">
        <v>2</v>
      </c>
      <c r="I134" s="41">
        <v>149.99</v>
      </c>
      <c r="J134" s="41" t="s">
        <v>70</v>
      </c>
      <c r="K134" s="41" t="s">
        <v>31</v>
      </c>
      <c r="L134" s="41" t="s">
        <v>59</v>
      </c>
      <c r="M134" s="43">
        <v>44473</v>
      </c>
      <c r="N134" s="41">
        <v>299.98</v>
      </c>
      <c r="O134" s="41" t="str">
        <f t="shared" si="6"/>
        <v>2024-10</v>
      </c>
      <c r="P134" s="41">
        <f t="shared" si="7"/>
        <v>10</v>
      </c>
      <c r="Q134" s="41">
        <f t="shared" si="8"/>
        <v>2024</v>
      </c>
    </row>
    <row r="135" ht="15.75" customHeight="1" spans="1:17">
      <c r="A135" s="37" t="s">
        <v>298</v>
      </c>
      <c r="B135" s="40">
        <v>45588</v>
      </c>
      <c r="C135" s="37" t="s">
        <v>178</v>
      </c>
      <c r="D135" s="37" t="s">
        <v>179</v>
      </c>
      <c r="E135" s="41" t="s">
        <v>109</v>
      </c>
      <c r="F135" s="41" t="s">
        <v>28</v>
      </c>
      <c r="G135" s="41" t="s">
        <v>57</v>
      </c>
      <c r="H135" s="41">
        <v>2</v>
      </c>
      <c r="I135" s="41">
        <v>699.99</v>
      </c>
      <c r="J135" s="41" t="s">
        <v>58</v>
      </c>
      <c r="K135" s="41" t="s">
        <v>31</v>
      </c>
      <c r="L135" s="41" t="s">
        <v>59</v>
      </c>
      <c r="M135" s="43">
        <v>44992</v>
      </c>
      <c r="N135" s="41">
        <v>1399.98</v>
      </c>
      <c r="O135" s="41" t="str">
        <f t="shared" si="6"/>
        <v>2024-10</v>
      </c>
      <c r="P135" s="41">
        <f t="shared" si="7"/>
        <v>10</v>
      </c>
      <c r="Q135" s="41">
        <f t="shared" si="8"/>
        <v>2024</v>
      </c>
    </row>
    <row r="136" ht="15.75" customHeight="1" spans="1:17">
      <c r="A136" s="37" t="s">
        <v>299</v>
      </c>
      <c r="B136" s="40">
        <v>45589</v>
      </c>
      <c r="C136" s="37" t="s">
        <v>182</v>
      </c>
      <c r="D136" s="37" t="s">
        <v>183</v>
      </c>
      <c r="E136" s="41" t="s">
        <v>109</v>
      </c>
      <c r="F136" s="41" t="s">
        <v>28</v>
      </c>
      <c r="G136" s="41" t="s">
        <v>57</v>
      </c>
      <c r="H136" s="41">
        <v>5</v>
      </c>
      <c r="I136" s="41">
        <v>699.99</v>
      </c>
      <c r="J136" s="41" t="s">
        <v>58</v>
      </c>
      <c r="K136" s="41" t="s">
        <v>33</v>
      </c>
      <c r="L136" s="41" t="s">
        <v>64</v>
      </c>
      <c r="M136" s="43">
        <v>44635</v>
      </c>
      <c r="N136" s="41">
        <v>3499.95</v>
      </c>
      <c r="O136" s="41" t="str">
        <f t="shared" si="6"/>
        <v>2024-10</v>
      </c>
      <c r="P136" s="41">
        <f t="shared" si="7"/>
        <v>10</v>
      </c>
      <c r="Q136" s="41">
        <f t="shared" si="8"/>
        <v>2024</v>
      </c>
    </row>
    <row r="137" ht="15.75" customHeight="1" spans="1:17">
      <c r="A137" s="37" t="s">
        <v>300</v>
      </c>
      <c r="B137" s="40">
        <v>45592</v>
      </c>
      <c r="C137" s="37" t="s">
        <v>195</v>
      </c>
      <c r="D137" s="37" t="s">
        <v>196</v>
      </c>
      <c r="E137" s="41" t="s">
        <v>143</v>
      </c>
      <c r="F137" s="41" t="s">
        <v>24</v>
      </c>
      <c r="G137" s="41" t="s">
        <v>57</v>
      </c>
      <c r="H137" s="41">
        <v>3</v>
      </c>
      <c r="I137" s="41">
        <v>89.99</v>
      </c>
      <c r="J137" s="41" t="s">
        <v>63</v>
      </c>
      <c r="K137" s="41" t="s">
        <v>33</v>
      </c>
      <c r="L137" s="41" t="s">
        <v>71</v>
      </c>
      <c r="M137" s="43">
        <v>44615</v>
      </c>
      <c r="N137" s="41">
        <v>269.97</v>
      </c>
      <c r="O137" s="41" t="str">
        <f t="shared" si="6"/>
        <v>2024-10</v>
      </c>
      <c r="P137" s="41">
        <f t="shared" si="7"/>
        <v>10</v>
      </c>
      <c r="Q137" s="41">
        <f t="shared" si="8"/>
        <v>2024</v>
      </c>
    </row>
    <row r="138" ht="15.75" customHeight="1" spans="1:17">
      <c r="A138" s="37" t="s">
        <v>301</v>
      </c>
      <c r="B138" s="40">
        <v>45597</v>
      </c>
      <c r="C138" s="37" t="s">
        <v>54</v>
      </c>
      <c r="D138" s="37" t="s">
        <v>55</v>
      </c>
      <c r="E138" s="41" t="s">
        <v>56</v>
      </c>
      <c r="F138" s="41" t="s">
        <v>26</v>
      </c>
      <c r="G138" s="41" t="s">
        <v>57</v>
      </c>
      <c r="H138" s="41">
        <v>5</v>
      </c>
      <c r="I138" s="41">
        <v>249.99</v>
      </c>
      <c r="J138" s="41" t="s">
        <v>63</v>
      </c>
      <c r="K138" s="41" t="s">
        <v>34</v>
      </c>
      <c r="L138" s="41" t="s">
        <v>71</v>
      </c>
      <c r="M138" s="43">
        <v>44881</v>
      </c>
      <c r="N138" s="41">
        <v>1249.95</v>
      </c>
      <c r="O138" s="41" t="str">
        <f t="shared" si="6"/>
        <v>2024-11</v>
      </c>
      <c r="P138" s="41">
        <f t="shared" si="7"/>
        <v>11</v>
      </c>
      <c r="Q138" s="41">
        <f t="shared" si="8"/>
        <v>2024</v>
      </c>
    </row>
    <row r="139" ht="15.75" customHeight="1" spans="1:17">
      <c r="A139" s="37" t="s">
        <v>302</v>
      </c>
      <c r="B139" s="40">
        <v>45600</v>
      </c>
      <c r="C139" s="37" t="s">
        <v>94</v>
      </c>
      <c r="D139" s="37" t="s">
        <v>95</v>
      </c>
      <c r="E139" s="41" t="s">
        <v>133</v>
      </c>
      <c r="F139" s="41" t="s">
        <v>22</v>
      </c>
      <c r="G139" s="41" t="s">
        <v>79</v>
      </c>
      <c r="H139" s="41">
        <v>3</v>
      </c>
      <c r="I139" s="41">
        <v>299.99</v>
      </c>
      <c r="J139" s="41" t="s">
        <v>63</v>
      </c>
      <c r="K139" s="41" t="s">
        <v>34</v>
      </c>
      <c r="L139" s="41" t="s">
        <v>71</v>
      </c>
      <c r="M139" s="43">
        <v>44502</v>
      </c>
      <c r="N139" s="41">
        <v>899.97</v>
      </c>
      <c r="O139" s="41" t="str">
        <f t="shared" si="6"/>
        <v>2024-11</v>
      </c>
      <c r="P139" s="41">
        <f t="shared" si="7"/>
        <v>11</v>
      </c>
      <c r="Q139" s="41">
        <f t="shared" si="8"/>
        <v>2024</v>
      </c>
    </row>
    <row r="140" ht="15.75" customHeight="1" spans="1:17">
      <c r="A140" s="37" t="s">
        <v>303</v>
      </c>
      <c r="B140" s="40">
        <v>45603</v>
      </c>
      <c r="C140" s="37" t="s">
        <v>127</v>
      </c>
      <c r="D140" s="37" t="s">
        <v>128</v>
      </c>
      <c r="E140" s="41" t="s">
        <v>143</v>
      </c>
      <c r="F140" s="41" t="s">
        <v>24</v>
      </c>
      <c r="G140" s="41" t="s">
        <v>57</v>
      </c>
      <c r="H140" s="41">
        <v>3</v>
      </c>
      <c r="I140" s="41">
        <v>89.99</v>
      </c>
      <c r="J140" s="41" t="s">
        <v>63</v>
      </c>
      <c r="K140" s="41" t="s">
        <v>33</v>
      </c>
      <c r="L140" s="41" t="s">
        <v>64</v>
      </c>
      <c r="M140" s="43">
        <v>44420</v>
      </c>
      <c r="N140" s="41">
        <v>269.97</v>
      </c>
      <c r="O140" s="41" t="str">
        <f t="shared" si="6"/>
        <v>2024-11</v>
      </c>
      <c r="P140" s="41">
        <f t="shared" si="7"/>
        <v>11</v>
      </c>
      <c r="Q140" s="41">
        <f t="shared" si="8"/>
        <v>2024</v>
      </c>
    </row>
    <row r="141" ht="15.75" customHeight="1" spans="1:17">
      <c r="A141" s="37" t="s">
        <v>304</v>
      </c>
      <c r="B141" s="40">
        <v>45604</v>
      </c>
      <c r="C141" s="37" t="s">
        <v>117</v>
      </c>
      <c r="D141" s="37" t="s">
        <v>118</v>
      </c>
      <c r="E141" s="41" t="s">
        <v>78</v>
      </c>
      <c r="F141" s="41" t="s">
        <v>20</v>
      </c>
      <c r="G141" s="41" t="s">
        <v>79</v>
      </c>
      <c r="H141" s="41">
        <v>2</v>
      </c>
      <c r="I141" s="41">
        <v>149.99</v>
      </c>
      <c r="J141" s="41" t="s">
        <v>63</v>
      </c>
      <c r="K141" s="41" t="s">
        <v>35</v>
      </c>
      <c r="L141" s="41" t="s">
        <v>64</v>
      </c>
      <c r="M141" s="43">
        <v>44848</v>
      </c>
      <c r="N141" s="41">
        <v>299.98</v>
      </c>
      <c r="O141" s="41" t="str">
        <f t="shared" si="6"/>
        <v>2024-11</v>
      </c>
      <c r="P141" s="41">
        <f t="shared" si="7"/>
        <v>11</v>
      </c>
      <c r="Q141" s="41">
        <f t="shared" si="8"/>
        <v>2024</v>
      </c>
    </row>
    <row r="142" ht="15.75" customHeight="1" spans="1:17">
      <c r="A142" s="37" t="s">
        <v>305</v>
      </c>
      <c r="B142" s="40">
        <v>45605</v>
      </c>
      <c r="C142" s="37" t="s">
        <v>209</v>
      </c>
      <c r="D142" s="37" t="s">
        <v>210</v>
      </c>
      <c r="E142" s="41" t="s">
        <v>56</v>
      </c>
      <c r="F142" s="41" t="s">
        <v>26</v>
      </c>
      <c r="G142" s="41" t="s">
        <v>57</v>
      </c>
      <c r="H142" s="41">
        <v>1</v>
      </c>
      <c r="I142" s="41">
        <v>249.99</v>
      </c>
      <c r="J142" s="41" t="s">
        <v>63</v>
      </c>
      <c r="K142" s="41" t="s">
        <v>33</v>
      </c>
      <c r="L142" s="41" t="s">
        <v>64</v>
      </c>
      <c r="M142" s="43">
        <v>44828</v>
      </c>
      <c r="N142" s="41">
        <v>249.99</v>
      </c>
      <c r="O142" s="41" t="str">
        <f t="shared" si="6"/>
        <v>2024-11</v>
      </c>
      <c r="P142" s="41">
        <f t="shared" si="7"/>
        <v>11</v>
      </c>
      <c r="Q142" s="41">
        <f t="shared" si="8"/>
        <v>2024</v>
      </c>
    </row>
    <row r="143" ht="15.75" customHeight="1" spans="1:17">
      <c r="A143" s="37" t="s">
        <v>306</v>
      </c>
      <c r="B143" s="40">
        <v>45607</v>
      </c>
      <c r="C143" s="37" t="s">
        <v>101</v>
      </c>
      <c r="D143" s="37" t="s">
        <v>102</v>
      </c>
      <c r="E143" s="41" t="s">
        <v>84</v>
      </c>
      <c r="F143" s="41" t="s">
        <v>23</v>
      </c>
      <c r="G143" s="41" t="s">
        <v>57</v>
      </c>
      <c r="H143" s="41">
        <v>3</v>
      </c>
      <c r="I143" s="41">
        <v>149.99</v>
      </c>
      <c r="J143" s="41" t="s">
        <v>58</v>
      </c>
      <c r="K143" s="41" t="s">
        <v>33</v>
      </c>
      <c r="L143" s="41" t="s">
        <v>59</v>
      </c>
      <c r="M143" s="43">
        <v>44769</v>
      </c>
      <c r="N143" s="41">
        <v>449.97</v>
      </c>
      <c r="O143" s="41" t="str">
        <f t="shared" si="6"/>
        <v>2024-11</v>
      </c>
      <c r="P143" s="41">
        <f t="shared" si="7"/>
        <v>11</v>
      </c>
      <c r="Q143" s="41">
        <f t="shared" si="8"/>
        <v>2024</v>
      </c>
    </row>
    <row r="144" ht="15.75" customHeight="1" spans="1:17">
      <c r="A144" s="37" t="s">
        <v>307</v>
      </c>
      <c r="B144" s="40">
        <v>45607</v>
      </c>
      <c r="C144" s="37" t="s">
        <v>54</v>
      </c>
      <c r="D144" s="37" t="s">
        <v>55</v>
      </c>
      <c r="E144" s="41" t="s">
        <v>68</v>
      </c>
      <c r="F144" s="41" t="s">
        <v>19</v>
      </c>
      <c r="G144" s="41" t="s">
        <v>69</v>
      </c>
      <c r="H144" s="41">
        <v>5</v>
      </c>
      <c r="I144" s="41">
        <v>59.99</v>
      </c>
      <c r="J144" s="41" t="s">
        <v>70</v>
      </c>
      <c r="K144" s="41" t="s">
        <v>35</v>
      </c>
      <c r="L144" s="41" t="s">
        <v>64</v>
      </c>
      <c r="M144" s="43">
        <v>44694</v>
      </c>
      <c r="N144" s="41">
        <v>299.95</v>
      </c>
      <c r="O144" s="41" t="str">
        <f t="shared" si="6"/>
        <v>2024-11</v>
      </c>
      <c r="P144" s="41">
        <f t="shared" si="7"/>
        <v>11</v>
      </c>
      <c r="Q144" s="41">
        <f t="shared" si="8"/>
        <v>2024</v>
      </c>
    </row>
    <row r="145" ht="15.75" customHeight="1" spans="1:17">
      <c r="A145" s="37" t="s">
        <v>308</v>
      </c>
      <c r="B145" s="40">
        <v>45607</v>
      </c>
      <c r="C145" s="37" t="s">
        <v>127</v>
      </c>
      <c r="D145" s="37" t="s">
        <v>128</v>
      </c>
      <c r="E145" s="41" t="s">
        <v>56</v>
      </c>
      <c r="F145" s="41" t="s">
        <v>26</v>
      </c>
      <c r="G145" s="41" t="s">
        <v>57</v>
      </c>
      <c r="H145" s="41">
        <v>4</v>
      </c>
      <c r="I145" s="41">
        <v>249.99</v>
      </c>
      <c r="J145" s="41" t="s">
        <v>63</v>
      </c>
      <c r="K145" s="41" t="s">
        <v>35</v>
      </c>
      <c r="L145" s="41" t="s">
        <v>71</v>
      </c>
      <c r="M145" s="43">
        <v>44659</v>
      </c>
      <c r="N145" s="41">
        <v>999.96</v>
      </c>
      <c r="O145" s="41" t="str">
        <f t="shared" si="6"/>
        <v>2024-11</v>
      </c>
      <c r="P145" s="41">
        <f t="shared" si="7"/>
        <v>11</v>
      </c>
      <c r="Q145" s="41">
        <f t="shared" si="8"/>
        <v>2024</v>
      </c>
    </row>
    <row r="146" ht="15.75" customHeight="1" spans="1:17">
      <c r="A146" s="37" t="s">
        <v>309</v>
      </c>
      <c r="B146" s="40">
        <v>45608</v>
      </c>
      <c r="C146" s="37" t="s">
        <v>178</v>
      </c>
      <c r="D146" s="37" t="s">
        <v>179</v>
      </c>
      <c r="E146" s="41" t="s">
        <v>78</v>
      </c>
      <c r="F146" s="41" t="s">
        <v>20</v>
      </c>
      <c r="G146" s="41" t="s">
        <v>79</v>
      </c>
      <c r="H146" s="41">
        <v>5</v>
      </c>
      <c r="I146" s="41">
        <v>149.99</v>
      </c>
      <c r="J146" s="41" t="s">
        <v>70</v>
      </c>
      <c r="K146" s="41" t="s">
        <v>31</v>
      </c>
      <c r="L146" s="41" t="s">
        <v>59</v>
      </c>
      <c r="M146" s="43">
        <v>44901</v>
      </c>
      <c r="N146" s="41">
        <v>749.95</v>
      </c>
      <c r="O146" s="41" t="str">
        <f t="shared" si="6"/>
        <v>2024-11</v>
      </c>
      <c r="P146" s="41">
        <f t="shared" si="7"/>
        <v>11</v>
      </c>
      <c r="Q146" s="41">
        <f t="shared" si="8"/>
        <v>2024</v>
      </c>
    </row>
    <row r="147" ht="15.75" customHeight="1" spans="1:17">
      <c r="A147" s="37" t="s">
        <v>310</v>
      </c>
      <c r="B147" s="40">
        <v>45608</v>
      </c>
      <c r="C147" s="37" t="s">
        <v>111</v>
      </c>
      <c r="D147" s="37" t="s">
        <v>112</v>
      </c>
      <c r="E147" s="41" t="s">
        <v>68</v>
      </c>
      <c r="F147" s="41" t="s">
        <v>19</v>
      </c>
      <c r="G147" s="41" t="s">
        <v>69</v>
      </c>
      <c r="H147" s="41">
        <v>3</v>
      </c>
      <c r="I147" s="41">
        <v>59.99</v>
      </c>
      <c r="J147" s="41" t="s">
        <v>88</v>
      </c>
      <c r="K147" s="41" t="s">
        <v>34</v>
      </c>
      <c r="L147" s="41" t="s">
        <v>71</v>
      </c>
      <c r="M147" s="43">
        <v>45260</v>
      </c>
      <c r="N147" s="41">
        <v>179.97</v>
      </c>
      <c r="O147" s="41" t="str">
        <f t="shared" si="6"/>
        <v>2024-11</v>
      </c>
      <c r="P147" s="41">
        <f t="shared" si="7"/>
        <v>11</v>
      </c>
      <c r="Q147" s="41">
        <f t="shared" si="8"/>
        <v>2024</v>
      </c>
    </row>
    <row r="148" ht="15.75" customHeight="1" spans="1:17">
      <c r="A148" s="37" t="s">
        <v>311</v>
      </c>
      <c r="B148" s="40">
        <v>45613</v>
      </c>
      <c r="C148" s="37" t="s">
        <v>258</v>
      </c>
      <c r="D148" s="37" t="s">
        <v>259</v>
      </c>
      <c r="E148" s="41" t="s">
        <v>78</v>
      </c>
      <c r="F148" s="41" t="s">
        <v>20</v>
      </c>
      <c r="G148" s="41" t="s">
        <v>79</v>
      </c>
      <c r="H148" s="41">
        <v>5</v>
      </c>
      <c r="I148" s="41">
        <v>149.99</v>
      </c>
      <c r="J148" s="41" t="s">
        <v>58</v>
      </c>
      <c r="K148" s="41" t="s">
        <v>33</v>
      </c>
      <c r="L148" s="41" t="s">
        <v>59</v>
      </c>
      <c r="M148" s="43">
        <v>44869</v>
      </c>
      <c r="N148" s="41">
        <v>749.95</v>
      </c>
      <c r="O148" s="41" t="str">
        <f t="shared" si="6"/>
        <v>2024-11</v>
      </c>
      <c r="P148" s="41">
        <f t="shared" si="7"/>
        <v>11</v>
      </c>
      <c r="Q148" s="41">
        <f t="shared" si="8"/>
        <v>2024</v>
      </c>
    </row>
    <row r="149" ht="15.75" customHeight="1" spans="1:17">
      <c r="A149" s="37" t="s">
        <v>312</v>
      </c>
      <c r="B149" s="40">
        <v>45613</v>
      </c>
      <c r="C149" s="37" t="s">
        <v>114</v>
      </c>
      <c r="D149" s="37" t="s">
        <v>115</v>
      </c>
      <c r="E149" s="41" t="s">
        <v>109</v>
      </c>
      <c r="F149" s="41" t="s">
        <v>28</v>
      </c>
      <c r="G149" s="41" t="s">
        <v>57</v>
      </c>
      <c r="H149" s="41">
        <v>2</v>
      </c>
      <c r="I149" s="41">
        <v>699.99</v>
      </c>
      <c r="J149" s="41" t="s">
        <v>70</v>
      </c>
      <c r="K149" s="41" t="s">
        <v>35</v>
      </c>
      <c r="L149" s="41" t="s">
        <v>71</v>
      </c>
      <c r="M149" s="43">
        <v>44770</v>
      </c>
      <c r="N149" s="41">
        <v>1399.98</v>
      </c>
      <c r="O149" s="41" t="str">
        <f t="shared" si="6"/>
        <v>2024-11</v>
      </c>
      <c r="P149" s="41">
        <f t="shared" si="7"/>
        <v>11</v>
      </c>
      <c r="Q149" s="41">
        <f t="shared" si="8"/>
        <v>2024</v>
      </c>
    </row>
    <row r="150" ht="15.75" customHeight="1" spans="1:17">
      <c r="A150" s="37" t="s">
        <v>313</v>
      </c>
      <c r="B150" s="40">
        <v>45617</v>
      </c>
      <c r="C150" s="37" t="s">
        <v>148</v>
      </c>
      <c r="D150" s="37" t="s">
        <v>149</v>
      </c>
      <c r="E150" s="41" t="s">
        <v>151</v>
      </c>
      <c r="F150" s="41" t="s">
        <v>27</v>
      </c>
      <c r="G150" s="41" t="s">
        <v>79</v>
      </c>
      <c r="H150" s="41">
        <v>4</v>
      </c>
      <c r="I150" s="41">
        <v>199.99</v>
      </c>
      <c r="J150" s="41" t="s">
        <v>88</v>
      </c>
      <c r="K150" s="41" t="s">
        <v>31</v>
      </c>
      <c r="L150" s="41" t="s">
        <v>64</v>
      </c>
      <c r="M150" s="43">
        <v>44427</v>
      </c>
      <c r="N150" s="41">
        <v>799.96</v>
      </c>
      <c r="O150" s="41" t="str">
        <f t="shared" si="6"/>
        <v>2024-11</v>
      </c>
      <c r="P150" s="41">
        <f t="shared" si="7"/>
        <v>11</v>
      </c>
      <c r="Q150" s="41">
        <f t="shared" si="8"/>
        <v>2024</v>
      </c>
    </row>
    <row r="151" ht="15.75" customHeight="1" spans="1:17">
      <c r="A151" s="37" t="s">
        <v>314</v>
      </c>
      <c r="B151" s="40">
        <v>45619</v>
      </c>
      <c r="C151" s="37" t="s">
        <v>216</v>
      </c>
      <c r="D151" s="37" t="s">
        <v>217</v>
      </c>
      <c r="E151" s="41" t="s">
        <v>68</v>
      </c>
      <c r="F151" s="41" t="s">
        <v>19</v>
      </c>
      <c r="G151" s="41" t="s">
        <v>69</v>
      </c>
      <c r="H151" s="41">
        <v>1</v>
      </c>
      <c r="I151" s="41">
        <v>59.99</v>
      </c>
      <c r="J151" s="41" t="s">
        <v>88</v>
      </c>
      <c r="K151" s="41" t="s">
        <v>35</v>
      </c>
      <c r="L151" s="41" t="s">
        <v>71</v>
      </c>
      <c r="M151" s="43">
        <v>44560</v>
      </c>
      <c r="N151" s="41">
        <v>59.99</v>
      </c>
      <c r="O151" s="41" t="str">
        <f t="shared" si="6"/>
        <v>2024-11</v>
      </c>
      <c r="P151" s="41">
        <f t="shared" si="7"/>
        <v>11</v>
      </c>
      <c r="Q151" s="41">
        <f t="shared" si="8"/>
        <v>2024</v>
      </c>
    </row>
    <row r="152" ht="15.75" customHeight="1" spans="1:17">
      <c r="A152" s="37" t="s">
        <v>315</v>
      </c>
      <c r="B152" s="40">
        <v>45619</v>
      </c>
      <c r="C152" s="37" t="s">
        <v>178</v>
      </c>
      <c r="D152" s="37" t="s">
        <v>179</v>
      </c>
      <c r="E152" s="41" t="s">
        <v>109</v>
      </c>
      <c r="F152" s="41" t="s">
        <v>28</v>
      </c>
      <c r="G152" s="41" t="s">
        <v>57</v>
      </c>
      <c r="H152" s="41">
        <v>3</v>
      </c>
      <c r="I152" s="41">
        <v>699.99</v>
      </c>
      <c r="J152" s="41" t="s">
        <v>70</v>
      </c>
      <c r="K152" s="41" t="s">
        <v>35</v>
      </c>
      <c r="L152" s="41" t="s">
        <v>71</v>
      </c>
      <c r="M152" s="43">
        <v>44583</v>
      </c>
      <c r="N152" s="41">
        <v>2099.97</v>
      </c>
      <c r="O152" s="41" t="str">
        <f t="shared" si="6"/>
        <v>2024-11</v>
      </c>
      <c r="P152" s="41">
        <f t="shared" si="7"/>
        <v>11</v>
      </c>
      <c r="Q152" s="41">
        <f t="shared" si="8"/>
        <v>2024</v>
      </c>
    </row>
    <row r="153" ht="15.75" customHeight="1" spans="1:17">
      <c r="A153" s="37" t="s">
        <v>316</v>
      </c>
      <c r="B153" s="40">
        <v>45622</v>
      </c>
      <c r="C153" s="37" t="s">
        <v>317</v>
      </c>
      <c r="D153" s="37" t="s">
        <v>318</v>
      </c>
      <c r="E153" s="41" t="s">
        <v>56</v>
      </c>
      <c r="F153" s="41" t="s">
        <v>26</v>
      </c>
      <c r="G153" s="41" t="s">
        <v>57</v>
      </c>
      <c r="H153" s="41">
        <v>5</v>
      </c>
      <c r="I153" s="41">
        <v>249.99</v>
      </c>
      <c r="J153" s="41" t="s">
        <v>63</v>
      </c>
      <c r="K153" s="41" t="s">
        <v>33</v>
      </c>
      <c r="L153" s="41" t="s">
        <v>59</v>
      </c>
      <c r="M153" s="43">
        <v>44873</v>
      </c>
      <c r="N153" s="41">
        <v>1249.95</v>
      </c>
      <c r="O153" s="41" t="str">
        <f t="shared" si="6"/>
        <v>2024-11</v>
      </c>
      <c r="P153" s="41">
        <f t="shared" si="7"/>
        <v>11</v>
      </c>
      <c r="Q153" s="41">
        <f t="shared" si="8"/>
        <v>2024</v>
      </c>
    </row>
    <row r="154" ht="15.75" customHeight="1" spans="1:17">
      <c r="A154" s="37" t="s">
        <v>319</v>
      </c>
      <c r="B154" s="40">
        <v>45623</v>
      </c>
      <c r="C154" s="37" t="s">
        <v>139</v>
      </c>
      <c r="D154" s="37" t="s">
        <v>140</v>
      </c>
      <c r="E154" s="41" t="s">
        <v>78</v>
      </c>
      <c r="F154" s="41" t="s">
        <v>20</v>
      </c>
      <c r="G154" s="41" t="s">
        <v>79</v>
      </c>
      <c r="H154" s="41">
        <v>2</v>
      </c>
      <c r="I154" s="41">
        <v>149.99</v>
      </c>
      <c r="J154" s="41" t="s">
        <v>58</v>
      </c>
      <c r="K154" s="41" t="s">
        <v>34</v>
      </c>
      <c r="L154" s="41" t="s">
        <v>71</v>
      </c>
      <c r="M154" s="43">
        <v>45101</v>
      </c>
      <c r="N154" s="41">
        <v>299.98</v>
      </c>
      <c r="O154" s="41" t="str">
        <f t="shared" si="6"/>
        <v>2024-11</v>
      </c>
      <c r="P154" s="41">
        <f t="shared" si="7"/>
        <v>11</v>
      </c>
      <c r="Q154" s="41">
        <f t="shared" si="8"/>
        <v>2024</v>
      </c>
    </row>
    <row r="155" ht="15.75" customHeight="1" spans="1:17">
      <c r="A155" s="37" t="s">
        <v>320</v>
      </c>
      <c r="B155" s="40">
        <v>45627</v>
      </c>
      <c r="C155" s="37" t="s">
        <v>66</v>
      </c>
      <c r="D155" s="37" t="s">
        <v>67</v>
      </c>
      <c r="E155" s="41" t="s">
        <v>133</v>
      </c>
      <c r="F155" s="41" t="s">
        <v>22</v>
      </c>
      <c r="G155" s="41" t="s">
        <v>79</v>
      </c>
      <c r="H155" s="41">
        <v>3</v>
      </c>
      <c r="I155" s="41">
        <v>299.99</v>
      </c>
      <c r="J155" s="41" t="s">
        <v>58</v>
      </c>
      <c r="K155" s="41" t="s">
        <v>34</v>
      </c>
      <c r="L155" s="41" t="s">
        <v>64</v>
      </c>
      <c r="M155" s="43">
        <v>44659</v>
      </c>
      <c r="N155" s="41">
        <v>899.97</v>
      </c>
      <c r="O155" s="41" t="str">
        <f t="shared" si="6"/>
        <v>2024-12</v>
      </c>
      <c r="P155" s="41">
        <f t="shared" si="7"/>
        <v>12</v>
      </c>
      <c r="Q155" s="41">
        <f t="shared" si="8"/>
        <v>2024</v>
      </c>
    </row>
    <row r="156" ht="15.75" customHeight="1" spans="1:17">
      <c r="A156" s="37" t="s">
        <v>321</v>
      </c>
      <c r="B156" s="40">
        <v>45627</v>
      </c>
      <c r="C156" s="37" t="s">
        <v>86</v>
      </c>
      <c r="D156" s="37" t="s">
        <v>87</v>
      </c>
      <c r="E156" s="41" t="s">
        <v>56</v>
      </c>
      <c r="F156" s="41" t="s">
        <v>26</v>
      </c>
      <c r="G156" s="41" t="s">
        <v>57</v>
      </c>
      <c r="H156" s="41">
        <v>5</v>
      </c>
      <c r="I156" s="41">
        <v>249.99</v>
      </c>
      <c r="J156" s="41" t="s">
        <v>58</v>
      </c>
      <c r="K156" s="41" t="s">
        <v>31</v>
      </c>
      <c r="L156" s="41" t="s">
        <v>64</v>
      </c>
      <c r="M156" s="43">
        <v>44485</v>
      </c>
      <c r="N156" s="41">
        <v>1249.95</v>
      </c>
      <c r="O156" s="41" t="str">
        <f t="shared" si="6"/>
        <v>2024-12</v>
      </c>
      <c r="P156" s="41">
        <f t="shared" si="7"/>
        <v>12</v>
      </c>
      <c r="Q156" s="41">
        <f t="shared" si="8"/>
        <v>2024</v>
      </c>
    </row>
    <row r="157" ht="15.75" customHeight="1" spans="1:17">
      <c r="A157" s="37" t="s">
        <v>322</v>
      </c>
      <c r="B157" s="40">
        <v>45627</v>
      </c>
      <c r="C157" s="37" t="s">
        <v>61</v>
      </c>
      <c r="D157" s="37" t="s">
        <v>62</v>
      </c>
      <c r="E157" s="41" t="s">
        <v>84</v>
      </c>
      <c r="F157" s="41" t="s">
        <v>23</v>
      </c>
      <c r="G157" s="41" t="s">
        <v>57</v>
      </c>
      <c r="H157" s="41">
        <v>2</v>
      </c>
      <c r="I157" s="41">
        <v>149.99</v>
      </c>
      <c r="J157" s="41" t="s">
        <v>58</v>
      </c>
      <c r="K157" s="41" t="s">
        <v>34</v>
      </c>
      <c r="L157" s="41" t="s">
        <v>64</v>
      </c>
      <c r="M157" s="43">
        <v>44475</v>
      </c>
      <c r="N157" s="41">
        <v>299.98</v>
      </c>
      <c r="O157" s="41" t="str">
        <f t="shared" si="6"/>
        <v>2024-12</v>
      </c>
      <c r="P157" s="41">
        <f t="shared" si="7"/>
        <v>12</v>
      </c>
      <c r="Q157" s="41">
        <f t="shared" si="8"/>
        <v>2024</v>
      </c>
    </row>
    <row r="158" ht="15.75" customHeight="1" spans="1:17">
      <c r="A158" s="37" t="s">
        <v>323</v>
      </c>
      <c r="B158" s="40">
        <v>45627</v>
      </c>
      <c r="C158" s="37" t="s">
        <v>114</v>
      </c>
      <c r="D158" s="37" t="s">
        <v>115</v>
      </c>
      <c r="E158" s="41" t="s">
        <v>109</v>
      </c>
      <c r="F158" s="41" t="s">
        <v>28</v>
      </c>
      <c r="G158" s="41" t="s">
        <v>57</v>
      </c>
      <c r="H158" s="41">
        <v>5</v>
      </c>
      <c r="I158" s="41">
        <v>699.99</v>
      </c>
      <c r="J158" s="41" t="s">
        <v>88</v>
      </c>
      <c r="K158" s="41" t="s">
        <v>35</v>
      </c>
      <c r="L158" s="41" t="s">
        <v>71</v>
      </c>
      <c r="M158" s="43">
        <v>44944</v>
      </c>
      <c r="N158" s="41">
        <v>3499.95</v>
      </c>
      <c r="O158" s="41" t="str">
        <f t="shared" si="6"/>
        <v>2024-12</v>
      </c>
      <c r="P158" s="41">
        <f t="shared" si="7"/>
        <v>12</v>
      </c>
      <c r="Q158" s="41">
        <f t="shared" si="8"/>
        <v>2024</v>
      </c>
    </row>
    <row r="159" ht="15.75" customHeight="1" spans="1:17">
      <c r="A159" s="37" t="s">
        <v>324</v>
      </c>
      <c r="B159" s="40">
        <v>45629</v>
      </c>
      <c r="C159" s="37" t="s">
        <v>276</v>
      </c>
      <c r="D159" s="37" t="s">
        <v>277</v>
      </c>
      <c r="E159" s="41" t="s">
        <v>56</v>
      </c>
      <c r="F159" s="41" t="s">
        <v>26</v>
      </c>
      <c r="G159" s="41" t="s">
        <v>57</v>
      </c>
      <c r="H159" s="41">
        <v>4</v>
      </c>
      <c r="I159" s="41">
        <v>249.99</v>
      </c>
      <c r="J159" s="41" t="s">
        <v>70</v>
      </c>
      <c r="K159" s="41" t="s">
        <v>32</v>
      </c>
      <c r="L159" s="41" t="s">
        <v>64</v>
      </c>
      <c r="M159" s="43">
        <v>45098</v>
      </c>
      <c r="N159" s="41">
        <v>999.96</v>
      </c>
      <c r="O159" s="41" t="str">
        <f t="shared" si="6"/>
        <v>2024-12</v>
      </c>
      <c r="P159" s="41">
        <f t="shared" si="7"/>
        <v>12</v>
      </c>
      <c r="Q159" s="41">
        <f t="shared" si="8"/>
        <v>2024</v>
      </c>
    </row>
    <row r="160" ht="15.75" customHeight="1" spans="1:17">
      <c r="A160" s="37" t="s">
        <v>325</v>
      </c>
      <c r="B160" s="40">
        <v>45630</v>
      </c>
      <c r="C160" s="37" t="s">
        <v>81</v>
      </c>
      <c r="D160" s="37" t="s">
        <v>82</v>
      </c>
      <c r="E160" s="41" t="s">
        <v>109</v>
      </c>
      <c r="F160" s="41" t="s">
        <v>28</v>
      </c>
      <c r="G160" s="41" t="s">
        <v>57</v>
      </c>
      <c r="H160" s="41">
        <v>4</v>
      </c>
      <c r="I160" s="41">
        <v>699.99</v>
      </c>
      <c r="J160" s="41" t="s">
        <v>63</v>
      </c>
      <c r="K160" s="41" t="s">
        <v>33</v>
      </c>
      <c r="L160" s="41" t="s">
        <v>64</v>
      </c>
      <c r="M160" s="43">
        <v>44703</v>
      </c>
      <c r="N160" s="41">
        <v>2799.96</v>
      </c>
      <c r="O160" s="41" t="str">
        <f t="shared" si="6"/>
        <v>2024-12</v>
      </c>
      <c r="P160" s="41">
        <f t="shared" si="7"/>
        <v>12</v>
      </c>
      <c r="Q160" s="41">
        <f t="shared" si="8"/>
        <v>2024</v>
      </c>
    </row>
    <row r="161" ht="15.75" customHeight="1" spans="1:17">
      <c r="A161" s="37" t="s">
        <v>326</v>
      </c>
      <c r="B161" s="40">
        <v>45635</v>
      </c>
      <c r="C161" s="37" t="s">
        <v>135</v>
      </c>
      <c r="D161" s="37" t="s">
        <v>136</v>
      </c>
      <c r="E161" s="41" t="s">
        <v>56</v>
      </c>
      <c r="F161" s="41" t="s">
        <v>26</v>
      </c>
      <c r="G161" s="41" t="s">
        <v>57</v>
      </c>
      <c r="H161" s="41">
        <v>2</v>
      </c>
      <c r="I161" s="41">
        <v>249.99</v>
      </c>
      <c r="J161" s="41" t="s">
        <v>63</v>
      </c>
      <c r="K161" s="41" t="s">
        <v>31</v>
      </c>
      <c r="L161" s="41" t="s">
        <v>64</v>
      </c>
      <c r="M161" s="43">
        <v>44396</v>
      </c>
      <c r="N161" s="41">
        <v>499.98</v>
      </c>
      <c r="O161" s="41" t="str">
        <f t="shared" si="6"/>
        <v>2024-12</v>
      </c>
      <c r="P161" s="41">
        <f t="shared" si="7"/>
        <v>12</v>
      </c>
      <c r="Q161" s="41">
        <f t="shared" si="8"/>
        <v>2024</v>
      </c>
    </row>
    <row r="162" ht="15.75" customHeight="1" spans="1:17">
      <c r="A162" s="37" t="s">
        <v>327</v>
      </c>
      <c r="B162" s="40">
        <v>45635</v>
      </c>
      <c r="C162" s="37" t="s">
        <v>328</v>
      </c>
      <c r="D162" s="37" t="s">
        <v>329</v>
      </c>
      <c r="E162" s="41" t="s">
        <v>68</v>
      </c>
      <c r="F162" s="41" t="s">
        <v>19</v>
      </c>
      <c r="G162" s="41" t="s">
        <v>69</v>
      </c>
      <c r="H162" s="41">
        <v>3</v>
      </c>
      <c r="I162" s="41">
        <v>59.99</v>
      </c>
      <c r="J162" s="41" t="s">
        <v>58</v>
      </c>
      <c r="K162" s="41" t="s">
        <v>31</v>
      </c>
      <c r="L162" s="41" t="s">
        <v>64</v>
      </c>
      <c r="M162" s="43">
        <v>45052</v>
      </c>
      <c r="N162" s="41">
        <v>179.97</v>
      </c>
      <c r="O162" s="41" t="str">
        <f t="shared" si="6"/>
        <v>2024-12</v>
      </c>
      <c r="P162" s="41">
        <f t="shared" si="7"/>
        <v>12</v>
      </c>
      <c r="Q162" s="41">
        <f t="shared" si="8"/>
        <v>2024</v>
      </c>
    </row>
    <row r="163" ht="15.75" customHeight="1" spans="1:17">
      <c r="A163" s="37" t="s">
        <v>330</v>
      </c>
      <c r="B163" s="40">
        <v>45635</v>
      </c>
      <c r="C163" s="37" t="s">
        <v>165</v>
      </c>
      <c r="D163" s="37" t="s">
        <v>166</v>
      </c>
      <c r="E163" s="41" t="s">
        <v>141</v>
      </c>
      <c r="F163" s="41" t="s">
        <v>21</v>
      </c>
      <c r="G163" s="41" t="s">
        <v>69</v>
      </c>
      <c r="H163" s="41">
        <v>4</v>
      </c>
      <c r="I163" s="41">
        <v>79.99</v>
      </c>
      <c r="J163" s="41" t="s">
        <v>88</v>
      </c>
      <c r="K163" s="41" t="s">
        <v>32</v>
      </c>
      <c r="L163" s="41" t="s">
        <v>71</v>
      </c>
      <c r="M163" s="43">
        <v>44921</v>
      </c>
      <c r="N163" s="41">
        <v>319.96</v>
      </c>
      <c r="O163" s="41" t="str">
        <f t="shared" si="6"/>
        <v>2024-12</v>
      </c>
      <c r="P163" s="41">
        <f t="shared" si="7"/>
        <v>12</v>
      </c>
      <c r="Q163" s="41">
        <f t="shared" si="8"/>
        <v>2024</v>
      </c>
    </row>
    <row r="164" ht="15.75" customHeight="1" spans="1:17">
      <c r="A164" s="37" t="s">
        <v>331</v>
      </c>
      <c r="B164" s="40">
        <v>45636</v>
      </c>
      <c r="C164" s="37" t="s">
        <v>145</v>
      </c>
      <c r="D164" s="37" t="s">
        <v>146</v>
      </c>
      <c r="E164" s="41" t="s">
        <v>141</v>
      </c>
      <c r="F164" s="41" t="s">
        <v>21</v>
      </c>
      <c r="G164" s="41" t="s">
        <v>69</v>
      </c>
      <c r="H164" s="41">
        <v>3</v>
      </c>
      <c r="I164" s="41">
        <v>79.99</v>
      </c>
      <c r="J164" s="41" t="s">
        <v>88</v>
      </c>
      <c r="K164" s="41" t="s">
        <v>32</v>
      </c>
      <c r="L164" s="41" t="s">
        <v>71</v>
      </c>
      <c r="M164" s="43">
        <v>44779</v>
      </c>
      <c r="N164" s="41">
        <v>239.97</v>
      </c>
      <c r="O164" s="41" t="str">
        <f t="shared" si="6"/>
        <v>2024-12</v>
      </c>
      <c r="P164" s="41">
        <f t="shared" si="7"/>
        <v>12</v>
      </c>
      <c r="Q164" s="41">
        <f t="shared" si="8"/>
        <v>2024</v>
      </c>
    </row>
    <row r="165" ht="15.75" customHeight="1" spans="1:17">
      <c r="A165" s="37" t="s">
        <v>332</v>
      </c>
      <c r="B165" s="40">
        <v>45638</v>
      </c>
      <c r="C165" s="37" t="s">
        <v>101</v>
      </c>
      <c r="D165" s="37" t="s">
        <v>102</v>
      </c>
      <c r="E165" s="41" t="s">
        <v>92</v>
      </c>
      <c r="F165" s="41" t="s">
        <v>25</v>
      </c>
      <c r="G165" s="41" t="s">
        <v>57</v>
      </c>
      <c r="H165" s="41">
        <v>2</v>
      </c>
      <c r="I165" s="41">
        <v>899.99</v>
      </c>
      <c r="J165" s="41" t="s">
        <v>58</v>
      </c>
      <c r="K165" s="41" t="s">
        <v>33</v>
      </c>
      <c r="L165" s="41" t="s">
        <v>59</v>
      </c>
      <c r="M165" s="43">
        <v>44406</v>
      </c>
      <c r="N165" s="41">
        <v>1799.98</v>
      </c>
      <c r="O165" s="41" t="str">
        <f t="shared" si="6"/>
        <v>2024-12</v>
      </c>
      <c r="P165" s="41">
        <f t="shared" si="7"/>
        <v>12</v>
      </c>
      <c r="Q165" s="41">
        <f t="shared" si="8"/>
        <v>2024</v>
      </c>
    </row>
    <row r="166" ht="15.75" customHeight="1" spans="1:17">
      <c r="A166" s="37" t="s">
        <v>333</v>
      </c>
      <c r="B166" s="40">
        <v>45641</v>
      </c>
      <c r="C166" s="37" t="s">
        <v>206</v>
      </c>
      <c r="D166" s="37" t="s">
        <v>207</v>
      </c>
      <c r="E166" s="41" t="s">
        <v>78</v>
      </c>
      <c r="F166" s="41" t="s">
        <v>20</v>
      </c>
      <c r="G166" s="41" t="s">
        <v>79</v>
      </c>
      <c r="H166" s="41">
        <v>1</v>
      </c>
      <c r="I166" s="41">
        <v>149.99</v>
      </c>
      <c r="J166" s="41" t="s">
        <v>88</v>
      </c>
      <c r="K166" s="41" t="s">
        <v>32</v>
      </c>
      <c r="L166" s="41" t="s">
        <v>71</v>
      </c>
      <c r="M166" s="43">
        <v>45200</v>
      </c>
      <c r="N166" s="41">
        <v>149.99</v>
      </c>
      <c r="O166" s="41" t="str">
        <f t="shared" si="6"/>
        <v>2024-12</v>
      </c>
      <c r="P166" s="41">
        <f t="shared" si="7"/>
        <v>12</v>
      </c>
      <c r="Q166" s="41">
        <f t="shared" si="8"/>
        <v>2024</v>
      </c>
    </row>
    <row r="167" ht="15.75" customHeight="1" spans="1:17">
      <c r="A167" s="37" t="s">
        <v>334</v>
      </c>
      <c r="B167" s="40">
        <v>45641</v>
      </c>
      <c r="C167" s="37" t="s">
        <v>162</v>
      </c>
      <c r="D167" s="37" t="s">
        <v>163</v>
      </c>
      <c r="E167" s="41" t="s">
        <v>133</v>
      </c>
      <c r="F167" s="41" t="s">
        <v>22</v>
      </c>
      <c r="G167" s="41" t="s">
        <v>79</v>
      </c>
      <c r="H167" s="41">
        <v>2</v>
      </c>
      <c r="I167" s="41">
        <v>299.99</v>
      </c>
      <c r="J167" s="41" t="s">
        <v>58</v>
      </c>
      <c r="K167" s="41" t="s">
        <v>32</v>
      </c>
      <c r="L167" s="41" t="s">
        <v>64</v>
      </c>
      <c r="M167" s="43">
        <v>44724</v>
      </c>
      <c r="N167" s="41">
        <v>599.98</v>
      </c>
      <c r="O167" s="41" t="str">
        <f t="shared" si="6"/>
        <v>2024-12</v>
      </c>
      <c r="P167" s="41">
        <f t="shared" si="7"/>
        <v>12</v>
      </c>
      <c r="Q167" s="41">
        <f t="shared" si="8"/>
        <v>2024</v>
      </c>
    </row>
    <row r="168" ht="15.75" customHeight="1" spans="1:17">
      <c r="A168" s="37" t="s">
        <v>335</v>
      </c>
      <c r="B168" s="40">
        <v>45644</v>
      </c>
      <c r="C168" s="37" t="s">
        <v>156</v>
      </c>
      <c r="D168" s="37" t="s">
        <v>157</v>
      </c>
      <c r="E168" s="41" t="s">
        <v>68</v>
      </c>
      <c r="F168" s="41" t="s">
        <v>19</v>
      </c>
      <c r="G168" s="41" t="s">
        <v>69</v>
      </c>
      <c r="H168" s="41">
        <v>2</v>
      </c>
      <c r="I168" s="41">
        <v>59.99</v>
      </c>
      <c r="J168" s="41" t="s">
        <v>58</v>
      </c>
      <c r="K168" s="41" t="s">
        <v>35</v>
      </c>
      <c r="L168" s="41" t="s">
        <v>59</v>
      </c>
      <c r="M168" s="43">
        <v>45191</v>
      </c>
      <c r="N168" s="41">
        <v>119.98</v>
      </c>
      <c r="O168" s="41" t="str">
        <f t="shared" si="6"/>
        <v>2024-12</v>
      </c>
      <c r="P168" s="41">
        <f t="shared" si="7"/>
        <v>12</v>
      </c>
      <c r="Q168" s="41">
        <f t="shared" si="8"/>
        <v>2024</v>
      </c>
    </row>
    <row r="169" ht="15.75" customHeight="1" spans="1:17">
      <c r="A169" s="37" t="s">
        <v>336</v>
      </c>
      <c r="B169" s="40">
        <v>45645</v>
      </c>
      <c r="C169" s="37" t="s">
        <v>206</v>
      </c>
      <c r="D169" s="37" t="s">
        <v>207</v>
      </c>
      <c r="E169" s="41" t="s">
        <v>143</v>
      </c>
      <c r="F169" s="41" t="s">
        <v>24</v>
      </c>
      <c r="G169" s="41" t="s">
        <v>57</v>
      </c>
      <c r="H169" s="41">
        <v>1</v>
      </c>
      <c r="I169" s="41">
        <v>89.99</v>
      </c>
      <c r="J169" s="41" t="s">
        <v>88</v>
      </c>
      <c r="K169" s="41" t="s">
        <v>31</v>
      </c>
      <c r="L169" s="41" t="s">
        <v>71</v>
      </c>
      <c r="M169" s="43">
        <v>44760</v>
      </c>
      <c r="N169" s="41">
        <v>89.99</v>
      </c>
      <c r="O169" s="41" t="str">
        <f t="shared" si="6"/>
        <v>2024-12</v>
      </c>
      <c r="P169" s="41">
        <f t="shared" si="7"/>
        <v>12</v>
      </c>
      <c r="Q169" s="41">
        <f t="shared" si="8"/>
        <v>2024</v>
      </c>
    </row>
    <row r="170" ht="15.75" customHeight="1" spans="1:17">
      <c r="A170" s="37" t="s">
        <v>337</v>
      </c>
      <c r="B170" s="40">
        <v>45645</v>
      </c>
      <c r="C170" s="37" t="s">
        <v>171</v>
      </c>
      <c r="D170" s="37" t="s">
        <v>172</v>
      </c>
      <c r="E170" s="41" t="s">
        <v>92</v>
      </c>
      <c r="F170" s="41" t="s">
        <v>25</v>
      </c>
      <c r="G170" s="41" t="s">
        <v>57</v>
      </c>
      <c r="H170" s="41">
        <v>5</v>
      </c>
      <c r="I170" s="41">
        <v>899.99</v>
      </c>
      <c r="J170" s="41" t="s">
        <v>88</v>
      </c>
      <c r="K170" s="41" t="s">
        <v>32</v>
      </c>
      <c r="L170" s="41" t="s">
        <v>71</v>
      </c>
      <c r="M170" s="43">
        <v>44625</v>
      </c>
      <c r="N170" s="41">
        <v>4499.95</v>
      </c>
      <c r="O170" s="41" t="str">
        <f t="shared" si="6"/>
        <v>2024-12</v>
      </c>
      <c r="P170" s="41">
        <f t="shared" si="7"/>
        <v>12</v>
      </c>
      <c r="Q170" s="41">
        <f t="shared" si="8"/>
        <v>2024</v>
      </c>
    </row>
    <row r="171" ht="15.75" customHeight="1" spans="1:17">
      <c r="A171" s="37" t="s">
        <v>338</v>
      </c>
      <c r="B171" s="40">
        <v>45646</v>
      </c>
      <c r="C171" s="37" t="s">
        <v>76</v>
      </c>
      <c r="D171" s="37" t="s">
        <v>77</v>
      </c>
      <c r="E171" s="41" t="s">
        <v>78</v>
      </c>
      <c r="F171" s="41" t="s">
        <v>20</v>
      </c>
      <c r="G171" s="41" t="s">
        <v>79</v>
      </c>
      <c r="H171" s="41">
        <v>2</v>
      </c>
      <c r="I171" s="41">
        <v>149.99</v>
      </c>
      <c r="J171" s="41" t="s">
        <v>58</v>
      </c>
      <c r="K171" s="41" t="s">
        <v>34</v>
      </c>
      <c r="L171" s="41" t="s">
        <v>59</v>
      </c>
      <c r="M171" s="43">
        <v>45239</v>
      </c>
      <c r="N171" s="41">
        <v>299.98</v>
      </c>
      <c r="O171" s="41" t="str">
        <f t="shared" si="6"/>
        <v>2024-12</v>
      </c>
      <c r="P171" s="41">
        <f t="shared" si="7"/>
        <v>12</v>
      </c>
      <c r="Q171" s="41">
        <f t="shared" si="8"/>
        <v>2024</v>
      </c>
    </row>
    <row r="172" ht="15.75" customHeight="1" spans="1:17">
      <c r="A172" s="37" t="s">
        <v>339</v>
      </c>
      <c r="B172" s="40">
        <v>45648</v>
      </c>
      <c r="C172" s="37" t="s">
        <v>139</v>
      </c>
      <c r="D172" s="37" t="s">
        <v>140</v>
      </c>
      <c r="E172" s="41" t="s">
        <v>84</v>
      </c>
      <c r="F172" s="41" t="s">
        <v>23</v>
      </c>
      <c r="G172" s="41" t="s">
        <v>57</v>
      </c>
      <c r="H172" s="41">
        <v>2</v>
      </c>
      <c r="I172" s="41">
        <v>149.99</v>
      </c>
      <c r="J172" s="41" t="s">
        <v>88</v>
      </c>
      <c r="K172" s="41" t="s">
        <v>35</v>
      </c>
      <c r="L172" s="41" t="s">
        <v>64</v>
      </c>
      <c r="M172" s="43">
        <v>45280</v>
      </c>
      <c r="N172" s="41">
        <v>299.98</v>
      </c>
      <c r="O172" s="41" t="str">
        <f t="shared" si="6"/>
        <v>2024-12</v>
      </c>
      <c r="P172" s="41">
        <f t="shared" si="7"/>
        <v>12</v>
      </c>
      <c r="Q172" s="41">
        <f t="shared" si="8"/>
        <v>2024</v>
      </c>
    </row>
    <row r="173" ht="15.75" customHeight="1" spans="1:17">
      <c r="A173" s="37" t="s">
        <v>340</v>
      </c>
      <c r="B173" s="40">
        <v>45648</v>
      </c>
      <c r="C173" s="37" t="s">
        <v>206</v>
      </c>
      <c r="D173" s="37" t="s">
        <v>207</v>
      </c>
      <c r="E173" s="41" t="s">
        <v>78</v>
      </c>
      <c r="F173" s="41" t="s">
        <v>20</v>
      </c>
      <c r="G173" s="41" t="s">
        <v>79</v>
      </c>
      <c r="H173" s="41">
        <v>3</v>
      </c>
      <c r="I173" s="41">
        <v>149.99</v>
      </c>
      <c r="J173" s="41" t="s">
        <v>88</v>
      </c>
      <c r="K173" s="41" t="s">
        <v>33</v>
      </c>
      <c r="L173" s="41" t="s">
        <v>71</v>
      </c>
      <c r="M173" s="43">
        <v>44522</v>
      </c>
      <c r="N173" s="41">
        <v>449.97</v>
      </c>
      <c r="O173" s="41" t="str">
        <f t="shared" si="6"/>
        <v>2024-12</v>
      </c>
      <c r="P173" s="41">
        <f t="shared" si="7"/>
        <v>12</v>
      </c>
      <c r="Q173" s="41">
        <f t="shared" si="8"/>
        <v>2024</v>
      </c>
    </row>
    <row r="174" ht="15.75" customHeight="1" spans="1:17">
      <c r="A174" s="37" t="s">
        <v>341</v>
      </c>
      <c r="B174" s="40">
        <v>45649</v>
      </c>
      <c r="C174" s="37" t="s">
        <v>66</v>
      </c>
      <c r="D174" s="37" t="s">
        <v>67</v>
      </c>
      <c r="E174" s="41" t="s">
        <v>133</v>
      </c>
      <c r="F174" s="41" t="s">
        <v>22</v>
      </c>
      <c r="G174" s="41" t="s">
        <v>79</v>
      </c>
      <c r="H174" s="41">
        <v>2</v>
      </c>
      <c r="I174" s="41">
        <v>299.99</v>
      </c>
      <c r="J174" s="41" t="s">
        <v>70</v>
      </c>
      <c r="K174" s="41" t="s">
        <v>34</v>
      </c>
      <c r="L174" s="41" t="s">
        <v>59</v>
      </c>
      <c r="M174" s="43">
        <v>44721</v>
      </c>
      <c r="N174" s="41">
        <v>599.98</v>
      </c>
      <c r="O174" s="41" t="str">
        <f t="shared" si="6"/>
        <v>2024-12</v>
      </c>
      <c r="P174" s="41">
        <f t="shared" si="7"/>
        <v>12</v>
      </c>
      <c r="Q174" s="41">
        <f t="shared" si="8"/>
        <v>2024</v>
      </c>
    </row>
    <row r="175" ht="15.75" customHeight="1" spans="1:17">
      <c r="A175" s="37" t="s">
        <v>342</v>
      </c>
      <c r="B175" s="40">
        <v>45654</v>
      </c>
      <c r="C175" s="37" t="s">
        <v>76</v>
      </c>
      <c r="D175" s="37" t="s">
        <v>77</v>
      </c>
      <c r="E175" s="41" t="s">
        <v>133</v>
      </c>
      <c r="F175" s="41" t="s">
        <v>22</v>
      </c>
      <c r="G175" s="41" t="s">
        <v>79</v>
      </c>
      <c r="H175" s="41">
        <v>2</v>
      </c>
      <c r="I175" s="41">
        <v>299.99</v>
      </c>
      <c r="J175" s="41" t="s">
        <v>58</v>
      </c>
      <c r="K175" s="41" t="s">
        <v>35</v>
      </c>
      <c r="L175" s="41" t="s">
        <v>59</v>
      </c>
      <c r="M175" s="43">
        <v>44771</v>
      </c>
      <c r="N175" s="41">
        <v>599.98</v>
      </c>
      <c r="O175" s="41" t="str">
        <f t="shared" si="6"/>
        <v>2024-12</v>
      </c>
      <c r="P175" s="41">
        <f t="shared" si="7"/>
        <v>12</v>
      </c>
      <c r="Q175" s="41">
        <f t="shared" si="8"/>
        <v>2024</v>
      </c>
    </row>
    <row r="176" ht="15.75" customHeight="1" spans="1:17">
      <c r="A176" s="37" t="s">
        <v>343</v>
      </c>
      <c r="B176" s="40">
        <v>45654</v>
      </c>
      <c r="C176" s="37" t="s">
        <v>145</v>
      </c>
      <c r="D176" s="37" t="s">
        <v>146</v>
      </c>
      <c r="E176" s="41" t="s">
        <v>151</v>
      </c>
      <c r="F176" s="41" t="s">
        <v>27</v>
      </c>
      <c r="G176" s="41" t="s">
        <v>79</v>
      </c>
      <c r="H176" s="41">
        <v>4</v>
      </c>
      <c r="I176" s="41">
        <v>199.99</v>
      </c>
      <c r="J176" s="41" t="s">
        <v>63</v>
      </c>
      <c r="K176" s="41" t="s">
        <v>31</v>
      </c>
      <c r="L176" s="41" t="s">
        <v>59</v>
      </c>
      <c r="M176" s="43">
        <v>44523</v>
      </c>
      <c r="N176" s="41">
        <v>799.96</v>
      </c>
      <c r="O176" s="41" t="str">
        <f t="shared" si="6"/>
        <v>2024-12</v>
      </c>
      <c r="P176" s="41">
        <f t="shared" si="7"/>
        <v>12</v>
      </c>
      <c r="Q176" s="41">
        <f t="shared" si="8"/>
        <v>2024</v>
      </c>
    </row>
    <row r="177" ht="15.75" customHeight="1" spans="1:17">
      <c r="A177" s="37" t="s">
        <v>344</v>
      </c>
      <c r="B177" s="40">
        <v>45655</v>
      </c>
      <c r="C177" s="37" t="s">
        <v>90</v>
      </c>
      <c r="D177" s="37" t="s">
        <v>91</v>
      </c>
      <c r="E177" s="41" t="s">
        <v>143</v>
      </c>
      <c r="F177" s="41" t="s">
        <v>24</v>
      </c>
      <c r="G177" s="41" t="s">
        <v>57</v>
      </c>
      <c r="H177" s="41">
        <v>1</v>
      </c>
      <c r="I177" s="41">
        <v>89.99</v>
      </c>
      <c r="J177" s="41" t="s">
        <v>63</v>
      </c>
      <c r="K177" s="41" t="s">
        <v>34</v>
      </c>
      <c r="L177" s="41" t="s">
        <v>64</v>
      </c>
      <c r="M177" s="43">
        <v>44591</v>
      </c>
      <c r="N177" s="41">
        <v>89.99</v>
      </c>
      <c r="O177" s="41" t="str">
        <f t="shared" si="6"/>
        <v>2024-12</v>
      </c>
      <c r="P177" s="41">
        <f t="shared" si="7"/>
        <v>12</v>
      </c>
      <c r="Q177" s="41">
        <f t="shared" si="8"/>
        <v>2024</v>
      </c>
    </row>
    <row r="178" ht="15.75" customHeight="1" spans="1:17">
      <c r="A178" s="37" t="s">
        <v>345</v>
      </c>
      <c r="B178" s="40">
        <v>45655</v>
      </c>
      <c r="C178" s="37" t="s">
        <v>135</v>
      </c>
      <c r="D178" s="37" t="s">
        <v>136</v>
      </c>
      <c r="E178" s="41" t="s">
        <v>78</v>
      </c>
      <c r="F178" s="41" t="s">
        <v>20</v>
      </c>
      <c r="G178" s="41" t="s">
        <v>79</v>
      </c>
      <c r="H178" s="41">
        <v>5</v>
      </c>
      <c r="I178" s="41">
        <v>149.99</v>
      </c>
      <c r="J178" s="41" t="s">
        <v>58</v>
      </c>
      <c r="K178" s="41" t="s">
        <v>31</v>
      </c>
      <c r="L178" s="41" t="s">
        <v>64</v>
      </c>
      <c r="M178" s="43">
        <v>45347</v>
      </c>
      <c r="N178" s="41">
        <v>749.95</v>
      </c>
      <c r="O178" s="41" t="str">
        <f t="shared" si="6"/>
        <v>2024-12</v>
      </c>
      <c r="P178" s="41">
        <f t="shared" si="7"/>
        <v>12</v>
      </c>
      <c r="Q178" s="41">
        <f t="shared" si="8"/>
        <v>2024</v>
      </c>
    </row>
    <row r="179" ht="15.75" customHeight="1" spans="1:17">
      <c r="A179" s="37" t="s">
        <v>346</v>
      </c>
      <c r="B179" s="40">
        <v>45657</v>
      </c>
      <c r="C179" s="37" t="s">
        <v>114</v>
      </c>
      <c r="D179" s="37" t="s">
        <v>115</v>
      </c>
      <c r="E179" s="41" t="s">
        <v>92</v>
      </c>
      <c r="F179" s="41" t="s">
        <v>25</v>
      </c>
      <c r="G179" s="41" t="s">
        <v>57</v>
      </c>
      <c r="H179" s="41">
        <v>1</v>
      </c>
      <c r="I179" s="41">
        <v>899.99</v>
      </c>
      <c r="J179" s="41" t="s">
        <v>70</v>
      </c>
      <c r="K179" s="41" t="s">
        <v>33</v>
      </c>
      <c r="L179" s="41" t="s">
        <v>64</v>
      </c>
      <c r="M179" s="43">
        <v>45050</v>
      </c>
      <c r="N179" s="41">
        <v>899.99</v>
      </c>
      <c r="O179" s="41" t="str">
        <f t="shared" si="6"/>
        <v>2024-12</v>
      </c>
      <c r="P179" s="41">
        <f t="shared" si="7"/>
        <v>12</v>
      </c>
      <c r="Q179" s="41">
        <f t="shared" si="8"/>
        <v>2024</v>
      </c>
    </row>
    <row r="180" ht="15.75" customHeight="1" spans="1:17">
      <c r="A180" s="37" t="s">
        <v>347</v>
      </c>
      <c r="B180" s="40">
        <v>45660</v>
      </c>
      <c r="C180" s="37" t="s">
        <v>171</v>
      </c>
      <c r="D180" s="37" t="s">
        <v>172</v>
      </c>
      <c r="E180" s="41" t="s">
        <v>143</v>
      </c>
      <c r="F180" s="41" t="s">
        <v>24</v>
      </c>
      <c r="G180" s="41" t="s">
        <v>57</v>
      </c>
      <c r="H180" s="41">
        <v>2</v>
      </c>
      <c r="I180" s="41">
        <v>89.99</v>
      </c>
      <c r="J180" s="41" t="s">
        <v>63</v>
      </c>
      <c r="K180" s="41" t="s">
        <v>34</v>
      </c>
      <c r="L180" s="41" t="s">
        <v>64</v>
      </c>
      <c r="M180" s="43">
        <v>44564</v>
      </c>
      <c r="N180" s="41">
        <v>179.98</v>
      </c>
      <c r="O180" s="41" t="str">
        <f t="shared" si="6"/>
        <v>2025-01</v>
      </c>
      <c r="P180" s="41">
        <f t="shared" si="7"/>
        <v>1</v>
      </c>
      <c r="Q180" s="41">
        <f t="shared" si="8"/>
        <v>2025</v>
      </c>
    </row>
    <row r="181" ht="15.75" customHeight="1" spans="1:17">
      <c r="A181" s="37" t="s">
        <v>348</v>
      </c>
      <c r="B181" s="40">
        <v>45661</v>
      </c>
      <c r="C181" s="37" t="s">
        <v>349</v>
      </c>
      <c r="D181" s="37" t="s">
        <v>350</v>
      </c>
      <c r="E181" s="41" t="s">
        <v>92</v>
      </c>
      <c r="F181" s="41" t="s">
        <v>25</v>
      </c>
      <c r="G181" s="41" t="s">
        <v>57</v>
      </c>
      <c r="H181" s="41">
        <v>1</v>
      </c>
      <c r="I181" s="41">
        <v>899.99</v>
      </c>
      <c r="J181" s="41" t="s">
        <v>70</v>
      </c>
      <c r="K181" s="41" t="s">
        <v>33</v>
      </c>
      <c r="L181" s="41" t="s">
        <v>71</v>
      </c>
      <c r="M181" s="43">
        <v>44752</v>
      </c>
      <c r="N181" s="41">
        <v>899.99</v>
      </c>
      <c r="O181" s="41" t="str">
        <f t="shared" si="6"/>
        <v>2025-01</v>
      </c>
      <c r="P181" s="41">
        <f t="shared" si="7"/>
        <v>1</v>
      </c>
      <c r="Q181" s="41">
        <f t="shared" si="8"/>
        <v>2025</v>
      </c>
    </row>
    <row r="182" ht="15.75" customHeight="1" spans="1:17">
      <c r="A182" s="37" t="s">
        <v>351</v>
      </c>
      <c r="B182" s="40">
        <v>45663</v>
      </c>
      <c r="C182" s="37" t="s">
        <v>153</v>
      </c>
      <c r="D182" s="37" t="s">
        <v>154</v>
      </c>
      <c r="E182" s="41" t="s">
        <v>84</v>
      </c>
      <c r="F182" s="41" t="s">
        <v>23</v>
      </c>
      <c r="G182" s="41" t="s">
        <v>57</v>
      </c>
      <c r="H182" s="41">
        <v>5</v>
      </c>
      <c r="I182" s="41">
        <v>149.99</v>
      </c>
      <c r="J182" s="41" t="s">
        <v>70</v>
      </c>
      <c r="K182" s="41" t="s">
        <v>32</v>
      </c>
      <c r="L182" s="41" t="s">
        <v>64</v>
      </c>
      <c r="M182" s="43">
        <v>44824</v>
      </c>
      <c r="N182" s="41">
        <v>749.95</v>
      </c>
      <c r="O182" s="41" t="str">
        <f t="shared" si="6"/>
        <v>2025-01</v>
      </c>
      <c r="P182" s="41">
        <f t="shared" si="7"/>
        <v>1</v>
      </c>
      <c r="Q182" s="41">
        <f t="shared" si="8"/>
        <v>2025</v>
      </c>
    </row>
    <row r="183" ht="15.75" customHeight="1" spans="1:17">
      <c r="A183" s="37" t="s">
        <v>352</v>
      </c>
      <c r="B183" s="40">
        <v>45663</v>
      </c>
      <c r="C183" s="37" t="s">
        <v>76</v>
      </c>
      <c r="D183" s="37" t="s">
        <v>77</v>
      </c>
      <c r="E183" s="41" t="s">
        <v>133</v>
      </c>
      <c r="F183" s="41" t="s">
        <v>22</v>
      </c>
      <c r="G183" s="41" t="s">
        <v>79</v>
      </c>
      <c r="H183" s="41">
        <v>3</v>
      </c>
      <c r="I183" s="41">
        <v>299.99</v>
      </c>
      <c r="J183" s="41" t="s">
        <v>58</v>
      </c>
      <c r="K183" s="41" t="s">
        <v>34</v>
      </c>
      <c r="L183" s="41" t="s">
        <v>71</v>
      </c>
      <c r="M183" s="43">
        <v>44422</v>
      </c>
      <c r="N183" s="41">
        <v>899.97</v>
      </c>
      <c r="O183" s="41" t="str">
        <f t="shared" si="6"/>
        <v>2025-01</v>
      </c>
      <c r="P183" s="41">
        <f t="shared" si="7"/>
        <v>1</v>
      </c>
      <c r="Q183" s="41">
        <f t="shared" si="8"/>
        <v>2025</v>
      </c>
    </row>
    <row r="184" ht="15.75" customHeight="1" spans="1:17">
      <c r="A184" s="37" t="s">
        <v>353</v>
      </c>
      <c r="B184" s="40">
        <v>45666</v>
      </c>
      <c r="C184" s="37" t="s">
        <v>94</v>
      </c>
      <c r="D184" s="37" t="s">
        <v>95</v>
      </c>
      <c r="E184" s="41" t="s">
        <v>109</v>
      </c>
      <c r="F184" s="41" t="s">
        <v>28</v>
      </c>
      <c r="G184" s="41" t="s">
        <v>57</v>
      </c>
      <c r="H184" s="41">
        <v>3</v>
      </c>
      <c r="I184" s="41">
        <v>699.99</v>
      </c>
      <c r="J184" s="41" t="s">
        <v>63</v>
      </c>
      <c r="K184" s="41" t="s">
        <v>31</v>
      </c>
      <c r="L184" s="41" t="s">
        <v>64</v>
      </c>
      <c r="M184" s="43">
        <v>45105</v>
      </c>
      <c r="N184" s="41">
        <v>2099.97</v>
      </c>
      <c r="O184" s="41" t="str">
        <f t="shared" si="6"/>
        <v>2025-01</v>
      </c>
      <c r="P184" s="41">
        <f t="shared" si="7"/>
        <v>1</v>
      </c>
      <c r="Q184" s="41">
        <f t="shared" si="8"/>
        <v>2025</v>
      </c>
    </row>
    <row r="185" ht="15.75" customHeight="1" spans="1:17">
      <c r="A185" s="37" t="s">
        <v>354</v>
      </c>
      <c r="B185" s="40">
        <v>45667</v>
      </c>
      <c r="C185" s="37" t="s">
        <v>135</v>
      </c>
      <c r="D185" s="37" t="s">
        <v>136</v>
      </c>
      <c r="E185" s="41" t="s">
        <v>151</v>
      </c>
      <c r="F185" s="41" t="s">
        <v>27</v>
      </c>
      <c r="G185" s="41" t="s">
        <v>79</v>
      </c>
      <c r="H185" s="41">
        <v>5</v>
      </c>
      <c r="I185" s="41">
        <v>199.99</v>
      </c>
      <c r="J185" s="41" t="s">
        <v>70</v>
      </c>
      <c r="K185" s="41" t="s">
        <v>31</v>
      </c>
      <c r="L185" s="41" t="s">
        <v>71</v>
      </c>
      <c r="M185" s="43">
        <v>44633</v>
      </c>
      <c r="N185" s="41">
        <v>999.95</v>
      </c>
      <c r="O185" s="41" t="str">
        <f t="shared" si="6"/>
        <v>2025-01</v>
      </c>
      <c r="P185" s="41">
        <f t="shared" si="7"/>
        <v>1</v>
      </c>
      <c r="Q185" s="41">
        <f t="shared" si="8"/>
        <v>2025</v>
      </c>
    </row>
    <row r="186" ht="15.75" customHeight="1" spans="1:17">
      <c r="A186" s="37" t="s">
        <v>355</v>
      </c>
      <c r="B186" s="40">
        <v>45667</v>
      </c>
      <c r="C186" s="37" t="s">
        <v>121</v>
      </c>
      <c r="D186" s="37" t="s">
        <v>122</v>
      </c>
      <c r="E186" s="41" t="s">
        <v>56</v>
      </c>
      <c r="F186" s="41" t="s">
        <v>26</v>
      </c>
      <c r="G186" s="41" t="s">
        <v>57</v>
      </c>
      <c r="H186" s="41">
        <v>5</v>
      </c>
      <c r="I186" s="41">
        <v>249.99</v>
      </c>
      <c r="J186" s="41" t="s">
        <v>63</v>
      </c>
      <c r="K186" s="41" t="s">
        <v>34</v>
      </c>
      <c r="L186" s="41" t="s">
        <v>59</v>
      </c>
      <c r="M186" s="43">
        <v>45330</v>
      </c>
      <c r="N186" s="41">
        <v>1249.95</v>
      </c>
      <c r="O186" s="41" t="str">
        <f t="shared" si="6"/>
        <v>2025-01</v>
      </c>
      <c r="P186" s="41">
        <f t="shared" si="7"/>
        <v>1</v>
      </c>
      <c r="Q186" s="41">
        <f t="shared" si="8"/>
        <v>2025</v>
      </c>
    </row>
    <row r="187" ht="15.75" customHeight="1" spans="1:17">
      <c r="A187" s="37" t="s">
        <v>356</v>
      </c>
      <c r="B187" s="40">
        <v>45668</v>
      </c>
      <c r="C187" s="37" t="s">
        <v>162</v>
      </c>
      <c r="D187" s="37" t="s">
        <v>163</v>
      </c>
      <c r="E187" s="41" t="s">
        <v>84</v>
      </c>
      <c r="F187" s="41" t="s">
        <v>23</v>
      </c>
      <c r="G187" s="41" t="s">
        <v>57</v>
      </c>
      <c r="H187" s="41">
        <v>4</v>
      </c>
      <c r="I187" s="41">
        <v>149.99</v>
      </c>
      <c r="J187" s="41" t="s">
        <v>88</v>
      </c>
      <c r="K187" s="41" t="s">
        <v>32</v>
      </c>
      <c r="L187" s="41" t="s">
        <v>71</v>
      </c>
      <c r="M187" s="43">
        <v>44536</v>
      </c>
      <c r="N187" s="41">
        <v>599.96</v>
      </c>
      <c r="O187" s="41" t="str">
        <f t="shared" si="6"/>
        <v>2025-01</v>
      </c>
      <c r="P187" s="41">
        <f t="shared" si="7"/>
        <v>1</v>
      </c>
      <c r="Q187" s="41">
        <f t="shared" si="8"/>
        <v>2025</v>
      </c>
    </row>
    <row r="188" ht="15.75" customHeight="1" spans="1:17">
      <c r="A188" s="37" t="s">
        <v>357</v>
      </c>
      <c r="B188" s="40">
        <v>45668</v>
      </c>
      <c r="C188" s="37" t="s">
        <v>107</v>
      </c>
      <c r="D188" s="37" t="s">
        <v>108</v>
      </c>
      <c r="E188" s="41" t="s">
        <v>109</v>
      </c>
      <c r="F188" s="41" t="s">
        <v>28</v>
      </c>
      <c r="G188" s="41" t="s">
        <v>57</v>
      </c>
      <c r="H188" s="41">
        <v>3</v>
      </c>
      <c r="I188" s="41">
        <v>699.99</v>
      </c>
      <c r="J188" s="41" t="s">
        <v>58</v>
      </c>
      <c r="K188" s="41" t="s">
        <v>33</v>
      </c>
      <c r="L188" s="41" t="s">
        <v>64</v>
      </c>
      <c r="M188" s="43">
        <v>44602</v>
      </c>
      <c r="N188" s="41">
        <v>2099.97</v>
      </c>
      <c r="O188" s="41" t="str">
        <f t="shared" si="6"/>
        <v>2025-01</v>
      </c>
      <c r="P188" s="41">
        <f t="shared" si="7"/>
        <v>1</v>
      </c>
      <c r="Q188" s="41">
        <f t="shared" si="8"/>
        <v>2025</v>
      </c>
    </row>
    <row r="189" ht="15.75" customHeight="1" spans="1:17">
      <c r="A189" s="37" t="s">
        <v>358</v>
      </c>
      <c r="B189" s="40">
        <v>45670</v>
      </c>
      <c r="C189" s="37" t="s">
        <v>317</v>
      </c>
      <c r="D189" s="37" t="s">
        <v>318</v>
      </c>
      <c r="E189" s="41" t="s">
        <v>141</v>
      </c>
      <c r="F189" s="41" t="s">
        <v>21</v>
      </c>
      <c r="G189" s="41" t="s">
        <v>69</v>
      </c>
      <c r="H189" s="41">
        <v>1</v>
      </c>
      <c r="I189" s="41">
        <v>79.99</v>
      </c>
      <c r="J189" s="41" t="s">
        <v>63</v>
      </c>
      <c r="K189" s="41" t="s">
        <v>34</v>
      </c>
      <c r="L189" s="41" t="s">
        <v>59</v>
      </c>
      <c r="M189" s="43">
        <v>45322</v>
      </c>
      <c r="N189" s="41">
        <v>79.99</v>
      </c>
      <c r="O189" s="41" t="str">
        <f t="shared" si="6"/>
        <v>2025-01</v>
      </c>
      <c r="P189" s="41">
        <f t="shared" si="7"/>
        <v>1</v>
      </c>
      <c r="Q189" s="41">
        <f t="shared" si="8"/>
        <v>2025</v>
      </c>
    </row>
    <row r="190" ht="15.75" customHeight="1" spans="1:17">
      <c r="A190" s="37" t="s">
        <v>359</v>
      </c>
      <c r="B190" s="40">
        <v>45670</v>
      </c>
      <c r="C190" s="37" t="s">
        <v>114</v>
      </c>
      <c r="D190" s="37" t="s">
        <v>115</v>
      </c>
      <c r="E190" s="41" t="s">
        <v>133</v>
      </c>
      <c r="F190" s="41" t="s">
        <v>22</v>
      </c>
      <c r="G190" s="41" t="s">
        <v>79</v>
      </c>
      <c r="H190" s="41">
        <v>1</v>
      </c>
      <c r="I190" s="41">
        <v>299.99</v>
      </c>
      <c r="J190" s="41" t="s">
        <v>63</v>
      </c>
      <c r="K190" s="41" t="s">
        <v>33</v>
      </c>
      <c r="L190" s="41" t="s">
        <v>59</v>
      </c>
      <c r="M190" s="43">
        <v>44436</v>
      </c>
      <c r="N190" s="41">
        <v>299.99</v>
      </c>
      <c r="O190" s="41" t="str">
        <f t="shared" si="6"/>
        <v>2025-01</v>
      </c>
      <c r="P190" s="41">
        <f t="shared" si="7"/>
        <v>1</v>
      </c>
      <c r="Q190" s="41">
        <f t="shared" si="8"/>
        <v>2025</v>
      </c>
    </row>
    <row r="191" ht="15.75" customHeight="1" spans="1:17">
      <c r="A191" s="37" t="s">
        <v>360</v>
      </c>
      <c r="B191" s="40">
        <v>45671</v>
      </c>
      <c r="C191" s="37" t="s">
        <v>182</v>
      </c>
      <c r="D191" s="37" t="s">
        <v>183</v>
      </c>
      <c r="E191" s="41" t="s">
        <v>56</v>
      </c>
      <c r="F191" s="41" t="s">
        <v>26</v>
      </c>
      <c r="G191" s="41" t="s">
        <v>57</v>
      </c>
      <c r="H191" s="41">
        <v>4</v>
      </c>
      <c r="I191" s="41">
        <v>249.99</v>
      </c>
      <c r="J191" s="41" t="s">
        <v>63</v>
      </c>
      <c r="K191" s="41" t="s">
        <v>33</v>
      </c>
      <c r="L191" s="41" t="s">
        <v>64</v>
      </c>
      <c r="M191" s="43">
        <v>44460</v>
      </c>
      <c r="N191" s="41">
        <v>999.96</v>
      </c>
      <c r="O191" s="41" t="str">
        <f t="shared" si="6"/>
        <v>2025-01</v>
      </c>
      <c r="P191" s="41">
        <f t="shared" si="7"/>
        <v>1</v>
      </c>
      <c r="Q191" s="41">
        <f t="shared" si="8"/>
        <v>2025</v>
      </c>
    </row>
    <row r="192" ht="15.75" customHeight="1" spans="1:17">
      <c r="A192" s="37" t="s">
        <v>361</v>
      </c>
      <c r="B192" s="40">
        <v>45671</v>
      </c>
      <c r="C192" s="37" t="s">
        <v>145</v>
      </c>
      <c r="D192" s="37" t="s">
        <v>146</v>
      </c>
      <c r="E192" s="41" t="s">
        <v>84</v>
      </c>
      <c r="F192" s="41" t="s">
        <v>23</v>
      </c>
      <c r="G192" s="41" t="s">
        <v>57</v>
      </c>
      <c r="H192" s="41">
        <v>2</v>
      </c>
      <c r="I192" s="41">
        <v>149.99</v>
      </c>
      <c r="J192" s="41" t="s">
        <v>58</v>
      </c>
      <c r="K192" s="41" t="s">
        <v>33</v>
      </c>
      <c r="L192" s="41" t="s">
        <v>71</v>
      </c>
      <c r="M192" s="43">
        <v>44913</v>
      </c>
      <c r="N192" s="41">
        <v>299.98</v>
      </c>
      <c r="O192" s="41" t="str">
        <f t="shared" si="6"/>
        <v>2025-01</v>
      </c>
      <c r="P192" s="41">
        <f t="shared" si="7"/>
        <v>1</v>
      </c>
      <c r="Q192" s="41">
        <f t="shared" si="8"/>
        <v>2025</v>
      </c>
    </row>
    <row r="193" ht="15.75" customHeight="1" spans="1:17">
      <c r="A193" s="37" t="s">
        <v>362</v>
      </c>
      <c r="B193" s="40">
        <v>45671</v>
      </c>
      <c r="C193" s="37" t="s">
        <v>258</v>
      </c>
      <c r="D193" s="37" t="s">
        <v>259</v>
      </c>
      <c r="E193" s="41" t="s">
        <v>133</v>
      </c>
      <c r="F193" s="41" t="s">
        <v>22</v>
      </c>
      <c r="G193" s="41" t="s">
        <v>79</v>
      </c>
      <c r="H193" s="41">
        <v>3</v>
      </c>
      <c r="I193" s="41">
        <v>299.99</v>
      </c>
      <c r="J193" s="41" t="s">
        <v>63</v>
      </c>
      <c r="K193" s="41" t="s">
        <v>34</v>
      </c>
      <c r="L193" s="41" t="s">
        <v>59</v>
      </c>
      <c r="M193" s="43">
        <v>45204</v>
      </c>
      <c r="N193" s="41">
        <v>899.97</v>
      </c>
      <c r="O193" s="41" t="str">
        <f t="shared" si="6"/>
        <v>2025-01</v>
      </c>
      <c r="P193" s="41">
        <f t="shared" si="7"/>
        <v>1</v>
      </c>
      <c r="Q193" s="41">
        <f t="shared" si="8"/>
        <v>2025</v>
      </c>
    </row>
    <row r="194" ht="15.75" customHeight="1" spans="1:17">
      <c r="A194" s="37" t="s">
        <v>363</v>
      </c>
      <c r="B194" s="40">
        <v>45673</v>
      </c>
      <c r="C194" s="37" t="s">
        <v>250</v>
      </c>
      <c r="D194" s="37" t="s">
        <v>251</v>
      </c>
      <c r="E194" s="41" t="s">
        <v>151</v>
      </c>
      <c r="F194" s="41" t="s">
        <v>27</v>
      </c>
      <c r="G194" s="41" t="s">
        <v>79</v>
      </c>
      <c r="H194" s="41">
        <v>4</v>
      </c>
      <c r="I194" s="41">
        <v>199.99</v>
      </c>
      <c r="J194" s="41" t="s">
        <v>88</v>
      </c>
      <c r="K194" s="41" t="s">
        <v>34</v>
      </c>
      <c r="L194" s="41" t="s">
        <v>71</v>
      </c>
      <c r="M194" s="43">
        <v>44544</v>
      </c>
      <c r="N194" s="41">
        <v>799.96</v>
      </c>
      <c r="O194" s="41" t="str">
        <f t="shared" si="6"/>
        <v>2025-01</v>
      </c>
      <c r="P194" s="41">
        <f t="shared" si="7"/>
        <v>1</v>
      </c>
      <c r="Q194" s="41">
        <f t="shared" si="8"/>
        <v>2025</v>
      </c>
    </row>
    <row r="195" ht="15.75" customHeight="1" spans="1:17">
      <c r="A195" s="37" t="s">
        <v>364</v>
      </c>
      <c r="B195" s="40">
        <v>45673</v>
      </c>
      <c r="C195" s="37" t="s">
        <v>235</v>
      </c>
      <c r="D195" s="37" t="s">
        <v>236</v>
      </c>
      <c r="E195" s="41" t="s">
        <v>133</v>
      </c>
      <c r="F195" s="41" t="s">
        <v>22</v>
      </c>
      <c r="G195" s="41" t="s">
        <v>79</v>
      </c>
      <c r="H195" s="41">
        <v>5</v>
      </c>
      <c r="I195" s="41">
        <v>299.99</v>
      </c>
      <c r="J195" s="41" t="s">
        <v>88</v>
      </c>
      <c r="K195" s="41" t="s">
        <v>31</v>
      </c>
      <c r="L195" s="41" t="s">
        <v>59</v>
      </c>
      <c r="M195" s="43">
        <v>44431</v>
      </c>
      <c r="N195" s="41">
        <v>1499.95</v>
      </c>
      <c r="O195" s="41" t="str">
        <f t="shared" ref="O195:O251" si="9">TEXT(B195,"yyyy-mm")</f>
        <v>2025-01</v>
      </c>
      <c r="P195" s="41">
        <f t="shared" ref="P195:P251" si="10">MONTH(B195)</f>
        <v>1</v>
      </c>
      <c r="Q195" s="41">
        <f t="shared" ref="Q195:Q251" si="11">YEAR(B195)</f>
        <v>2025</v>
      </c>
    </row>
    <row r="196" ht="15.75" customHeight="1" spans="1:17">
      <c r="A196" s="37" t="s">
        <v>365</v>
      </c>
      <c r="B196" s="40">
        <v>45673</v>
      </c>
      <c r="C196" s="37" t="s">
        <v>90</v>
      </c>
      <c r="D196" s="37" t="s">
        <v>91</v>
      </c>
      <c r="E196" s="41" t="s">
        <v>78</v>
      </c>
      <c r="F196" s="41" t="s">
        <v>20</v>
      </c>
      <c r="G196" s="41" t="s">
        <v>79</v>
      </c>
      <c r="H196" s="41">
        <v>3</v>
      </c>
      <c r="I196" s="41">
        <v>149.99</v>
      </c>
      <c r="J196" s="41" t="s">
        <v>63</v>
      </c>
      <c r="K196" s="41" t="s">
        <v>32</v>
      </c>
      <c r="L196" s="41" t="s">
        <v>71</v>
      </c>
      <c r="M196" s="43">
        <v>44395</v>
      </c>
      <c r="N196" s="41">
        <v>449.97</v>
      </c>
      <c r="O196" s="41" t="str">
        <f t="shared" si="9"/>
        <v>2025-01</v>
      </c>
      <c r="P196" s="41">
        <f t="shared" si="10"/>
        <v>1</v>
      </c>
      <c r="Q196" s="41">
        <f t="shared" si="11"/>
        <v>2025</v>
      </c>
    </row>
    <row r="197" ht="15.75" customHeight="1" spans="1:17">
      <c r="A197" s="37" t="s">
        <v>366</v>
      </c>
      <c r="B197" s="40">
        <v>45676</v>
      </c>
      <c r="C197" s="37" t="s">
        <v>153</v>
      </c>
      <c r="D197" s="37" t="s">
        <v>154</v>
      </c>
      <c r="E197" s="41" t="s">
        <v>68</v>
      </c>
      <c r="F197" s="41" t="s">
        <v>19</v>
      </c>
      <c r="G197" s="41" t="s">
        <v>69</v>
      </c>
      <c r="H197" s="41">
        <v>5</v>
      </c>
      <c r="I197" s="41">
        <v>59.99</v>
      </c>
      <c r="J197" s="41" t="s">
        <v>88</v>
      </c>
      <c r="K197" s="41" t="s">
        <v>32</v>
      </c>
      <c r="L197" s="41" t="s">
        <v>59</v>
      </c>
      <c r="M197" s="43">
        <v>44642</v>
      </c>
      <c r="N197" s="41">
        <v>299.95</v>
      </c>
      <c r="O197" s="41" t="str">
        <f t="shared" si="9"/>
        <v>2025-01</v>
      </c>
      <c r="P197" s="41">
        <f t="shared" si="10"/>
        <v>1</v>
      </c>
      <c r="Q197" s="41">
        <f t="shared" si="11"/>
        <v>2025</v>
      </c>
    </row>
    <row r="198" ht="15.75" customHeight="1" spans="1:17">
      <c r="A198" s="37" t="s">
        <v>367</v>
      </c>
      <c r="B198" s="40">
        <v>45682</v>
      </c>
      <c r="C198" s="37" t="s">
        <v>97</v>
      </c>
      <c r="D198" s="37" t="s">
        <v>98</v>
      </c>
      <c r="E198" s="41" t="s">
        <v>68</v>
      </c>
      <c r="F198" s="41" t="s">
        <v>19</v>
      </c>
      <c r="G198" s="41" t="s">
        <v>69</v>
      </c>
      <c r="H198" s="41">
        <v>4</v>
      </c>
      <c r="I198" s="41">
        <v>59.99</v>
      </c>
      <c r="J198" s="41" t="s">
        <v>88</v>
      </c>
      <c r="K198" s="41" t="s">
        <v>32</v>
      </c>
      <c r="L198" s="41" t="s">
        <v>71</v>
      </c>
      <c r="M198" s="43">
        <v>44564</v>
      </c>
      <c r="N198" s="41">
        <v>239.96</v>
      </c>
      <c r="O198" s="41" t="str">
        <f t="shared" si="9"/>
        <v>2025-01</v>
      </c>
      <c r="P198" s="41">
        <f t="shared" si="10"/>
        <v>1</v>
      </c>
      <c r="Q198" s="41">
        <f t="shared" si="11"/>
        <v>2025</v>
      </c>
    </row>
    <row r="199" ht="15.75" customHeight="1" spans="1:17">
      <c r="A199" s="37" t="s">
        <v>368</v>
      </c>
      <c r="B199" s="40">
        <v>45683</v>
      </c>
      <c r="C199" s="37" t="s">
        <v>81</v>
      </c>
      <c r="D199" s="37" t="s">
        <v>82</v>
      </c>
      <c r="E199" s="41" t="s">
        <v>56</v>
      </c>
      <c r="F199" s="41" t="s">
        <v>26</v>
      </c>
      <c r="G199" s="41" t="s">
        <v>57</v>
      </c>
      <c r="H199" s="41">
        <v>4</v>
      </c>
      <c r="I199" s="41">
        <v>249.99</v>
      </c>
      <c r="J199" s="41" t="s">
        <v>88</v>
      </c>
      <c r="K199" s="41" t="s">
        <v>31</v>
      </c>
      <c r="L199" s="41" t="s">
        <v>64</v>
      </c>
      <c r="M199" s="43">
        <v>45217</v>
      </c>
      <c r="N199" s="41">
        <v>999.96</v>
      </c>
      <c r="O199" s="41" t="str">
        <f t="shared" si="9"/>
        <v>2025-01</v>
      </c>
      <c r="P199" s="41">
        <f t="shared" si="10"/>
        <v>1</v>
      </c>
      <c r="Q199" s="41">
        <f t="shared" si="11"/>
        <v>2025</v>
      </c>
    </row>
    <row r="200" ht="15.75" customHeight="1" spans="1:17">
      <c r="A200" s="37" t="s">
        <v>369</v>
      </c>
      <c r="B200" s="40">
        <v>45686</v>
      </c>
      <c r="C200" s="37" t="s">
        <v>276</v>
      </c>
      <c r="D200" s="37" t="s">
        <v>277</v>
      </c>
      <c r="E200" s="41" t="s">
        <v>92</v>
      </c>
      <c r="F200" s="41" t="s">
        <v>25</v>
      </c>
      <c r="G200" s="41" t="s">
        <v>57</v>
      </c>
      <c r="H200" s="41">
        <v>4</v>
      </c>
      <c r="I200" s="41">
        <v>899.99</v>
      </c>
      <c r="J200" s="41" t="s">
        <v>70</v>
      </c>
      <c r="K200" s="41" t="s">
        <v>31</v>
      </c>
      <c r="L200" s="41" t="s">
        <v>59</v>
      </c>
      <c r="M200" s="43">
        <v>44734</v>
      </c>
      <c r="N200" s="41">
        <v>3599.96</v>
      </c>
      <c r="O200" s="41" t="str">
        <f t="shared" si="9"/>
        <v>2025-01</v>
      </c>
      <c r="P200" s="41">
        <f t="shared" si="10"/>
        <v>1</v>
      </c>
      <c r="Q200" s="41">
        <f t="shared" si="11"/>
        <v>2025</v>
      </c>
    </row>
    <row r="201" ht="15.75" customHeight="1" spans="1:17">
      <c r="A201" s="37" t="s">
        <v>370</v>
      </c>
      <c r="B201" s="40">
        <v>45686</v>
      </c>
      <c r="C201" s="37" t="s">
        <v>114</v>
      </c>
      <c r="D201" s="37" t="s">
        <v>115</v>
      </c>
      <c r="E201" s="41" t="s">
        <v>133</v>
      </c>
      <c r="F201" s="41" t="s">
        <v>22</v>
      </c>
      <c r="G201" s="41" t="s">
        <v>79</v>
      </c>
      <c r="H201" s="41">
        <v>3</v>
      </c>
      <c r="I201" s="41">
        <v>299.99</v>
      </c>
      <c r="J201" s="41" t="s">
        <v>88</v>
      </c>
      <c r="K201" s="41" t="s">
        <v>35</v>
      </c>
      <c r="L201" s="41" t="s">
        <v>71</v>
      </c>
      <c r="M201" s="43">
        <v>44952</v>
      </c>
      <c r="N201" s="41">
        <v>899.97</v>
      </c>
      <c r="O201" s="41" t="str">
        <f t="shared" si="9"/>
        <v>2025-01</v>
      </c>
      <c r="P201" s="41">
        <f t="shared" si="10"/>
        <v>1</v>
      </c>
      <c r="Q201" s="41">
        <f t="shared" si="11"/>
        <v>2025</v>
      </c>
    </row>
    <row r="202" ht="15.75" customHeight="1" spans="1:17">
      <c r="A202" s="37" t="s">
        <v>371</v>
      </c>
      <c r="B202" s="40">
        <v>45686</v>
      </c>
      <c r="C202" s="37" t="s">
        <v>317</v>
      </c>
      <c r="D202" s="37" t="s">
        <v>318</v>
      </c>
      <c r="E202" s="41" t="s">
        <v>109</v>
      </c>
      <c r="F202" s="41" t="s">
        <v>28</v>
      </c>
      <c r="G202" s="41" t="s">
        <v>57</v>
      </c>
      <c r="H202" s="41">
        <v>2</v>
      </c>
      <c r="I202" s="41">
        <v>699.99</v>
      </c>
      <c r="J202" s="41" t="s">
        <v>88</v>
      </c>
      <c r="K202" s="41" t="s">
        <v>31</v>
      </c>
      <c r="L202" s="41" t="s">
        <v>64</v>
      </c>
      <c r="M202" s="43">
        <v>44681</v>
      </c>
      <c r="N202" s="41">
        <v>1399.98</v>
      </c>
      <c r="O202" s="41" t="str">
        <f t="shared" si="9"/>
        <v>2025-01</v>
      </c>
      <c r="P202" s="41">
        <f t="shared" si="10"/>
        <v>1</v>
      </c>
      <c r="Q202" s="41">
        <f t="shared" si="11"/>
        <v>2025</v>
      </c>
    </row>
    <row r="203" ht="15.75" customHeight="1" spans="1:17">
      <c r="A203" s="37" t="s">
        <v>372</v>
      </c>
      <c r="B203" s="40">
        <v>45688</v>
      </c>
      <c r="C203" s="37" t="s">
        <v>94</v>
      </c>
      <c r="D203" s="37" t="s">
        <v>95</v>
      </c>
      <c r="E203" s="41" t="s">
        <v>109</v>
      </c>
      <c r="F203" s="41" t="s">
        <v>28</v>
      </c>
      <c r="G203" s="41" t="s">
        <v>57</v>
      </c>
      <c r="H203" s="41">
        <v>4</v>
      </c>
      <c r="I203" s="41">
        <v>699.99</v>
      </c>
      <c r="J203" s="41" t="s">
        <v>88</v>
      </c>
      <c r="K203" s="41" t="s">
        <v>35</v>
      </c>
      <c r="L203" s="41" t="s">
        <v>64</v>
      </c>
      <c r="M203" s="43">
        <v>44692</v>
      </c>
      <c r="N203" s="41">
        <v>2799.96</v>
      </c>
      <c r="O203" s="41" t="str">
        <f t="shared" si="9"/>
        <v>2025-01</v>
      </c>
      <c r="P203" s="41">
        <f t="shared" si="10"/>
        <v>1</v>
      </c>
      <c r="Q203" s="41">
        <f t="shared" si="11"/>
        <v>2025</v>
      </c>
    </row>
    <row r="204" ht="15.75" customHeight="1" spans="1:17">
      <c r="A204" s="37" t="s">
        <v>373</v>
      </c>
      <c r="B204" s="40">
        <v>45688</v>
      </c>
      <c r="C204" s="37" t="s">
        <v>148</v>
      </c>
      <c r="D204" s="37" t="s">
        <v>149</v>
      </c>
      <c r="E204" s="41" t="s">
        <v>143</v>
      </c>
      <c r="F204" s="41" t="s">
        <v>24</v>
      </c>
      <c r="G204" s="41" t="s">
        <v>57</v>
      </c>
      <c r="H204" s="41">
        <v>2</v>
      </c>
      <c r="I204" s="41">
        <v>89.99</v>
      </c>
      <c r="J204" s="41" t="s">
        <v>88</v>
      </c>
      <c r="K204" s="41" t="s">
        <v>34</v>
      </c>
      <c r="L204" s="41" t="s">
        <v>59</v>
      </c>
      <c r="M204" s="43">
        <v>44777</v>
      </c>
      <c r="N204" s="41">
        <v>179.98</v>
      </c>
      <c r="O204" s="41" t="str">
        <f t="shared" si="9"/>
        <v>2025-01</v>
      </c>
      <c r="P204" s="41">
        <f t="shared" si="10"/>
        <v>1</v>
      </c>
      <c r="Q204" s="41">
        <f t="shared" si="11"/>
        <v>2025</v>
      </c>
    </row>
    <row r="205" ht="15.75" customHeight="1" spans="1:17">
      <c r="A205" s="37" t="s">
        <v>374</v>
      </c>
      <c r="B205" s="40">
        <v>45688</v>
      </c>
      <c r="C205" s="37" t="s">
        <v>76</v>
      </c>
      <c r="D205" s="37" t="s">
        <v>77</v>
      </c>
      <c r="E205" s="41" t="s">
        <v>143</v>
      </c>
      <c r="F205" s="41" t="s">
        <v>24</v>
      </c>
      <c r="G205" s="41" t="s">
        <v>57</v>
      </c>
      <c r="H205" s="41">
        <v>3</v>
      </c>
      <c r="I205" s="41">
        <v>89.99</v>
      </c>
      <c r="J205" s="41" t="s">
        <v>88</v>
      </c>
      <c r="K205" s="41" t="s">
        <v>34</v>
      </c>
      <c r="L205" s="41" t="s">
        <v>64</v>
      </c>
      <c r="M205" s="43">
        <v>45307</v>
      </c>
      <c r="N205" s="41">
        <v>269.97</v>
      </c>
      <c r="O205" s="41" t="str">
        <f t="shared" si="9"/>
        <v>2025-01</v>
      </c>
      <c r="P205" s="41">
        <f t="shared" si="10"/>
        <v>1</v>
      </c>
      <c r="Q205" s="41">
        <f t="shared" si="11"/>
        <v>2025</v>
      </c>
    </row>
    <row r="206" ht="15.75" customHeight="1" spans="1:17">
      <c r="A206" s="37" t="s">
        <v>375</v>
      </c>
      <c r="B206" s="40">
        <v>45692</v>
      </c>
      <c r="C206" s="37" t="s">
        <v>349</v>
      </c>
      <c r="D206" s="37" t="s">
        <v>350</v>
      </c>
      <c r="E206" s="41" t="s">
        <v>68</v>
      </c>
      <c r="F206" s="41" t="s">
        <v>19</v>
      </c>
      <c r="G206" s="41" t="s">
        <v>69</v>
      </c>
      <c r="H206" s="41">
        <v>1</v>
      </c>
      <c r="I206" s="41">
        <v>59.99</v>
      </c>
      <c r="J206" s="41" t="s">
        <v>88</v>
      </c>
      <c r="K206" s="41" t="s">
        <v>31</v>
      </c>
      <c r="L206" s="41" t="s">
        <v>71</v>
      </c>
      <c r="M206" s="43">
        <v>45045</v>
      </c>
      <c r="N206" s="41">
        <v>59.99</v>
      </c>
      <c r="O206" s="41" t="str">
        <f t="shared" si="9"/>
        <v>2025-02</v>
      </c>
      <c r="P206" s="41">
        <f t="shared" si="10"/>
        <v>2</v>
      </c>
      <c r="Q206" s="41">
        <f t="shared" si="11"/>
        <v>2025</v>
      </c>
    </row>
    <row r="207" ht="15.75" customHeight="1" spans="1:17">
      <c r="A207" s="37" t="s">
        <v>376</v>
      </c>
      <c r="B207" s="40">
        <v>45695</v>
      </c>
      <c r="C207" s="37" t="s">
        <v>270</v>
      </c>
      <c r="D207" s="37" t="s">
        <v>271</v>
      </c>
      <c r="E207" s="41" t="s">
        <v>78</v>
      </c>
      <c r="F207" s="41" t="s">
        <v>20</v>
      </c>
      <c r="G207" s="41" t="s">
        <v>79</v>
      </c>
      <c r="H207" s="41">
        <v>3</v>
      </c>
      <c r="I207" s="41">
        <v>149.99</v>
      </c>
      <c r="J207" s="41" t="s">
        <v>88</v>
      </c>
      <c r="K207" s="41" t="s">
        <v>33</v>
      </c>
      <c r="L207" s="41" t="s">
        <v>64</v>
      </c>
      <c r="M207" s="43">
        <v>44564</v>
      </c>
      <c r="N207" s="41">
        <v>449.97</v>
      </c>
      <c r="O207" s="41" t="str">
        <f t="shared" si="9"/>
        <v>2025-02</v>
      </c>
      <c r="P207" s="41">
        <f t="shared" si="10"/>
        <v>2</v>
      </c>
      <c r="Q207" s="41">
        <f t="shared" si="11"/>
        <v>2025</v>
      </c>
    </row>
    <row r="208" ht="15.75" customHeight="1" spans="1:17">
      <c r="A208" s="37" t="s">
        <v>377</v>
      </c>
      <c r="B208" s="40">
        <v>45695</v>
      </c>
      <c r="C208" s="37" t="s">
        <v>121</v>
      </c>
      <c r="D208" s="37" t="s">
        <v>122</v>
      </c>
      <c r="E208" s="41" t="s">
        <v>133</v>
      </c>
      <c r="F208" s="41" t="s">
        <v>22</v>
      </c>
      <c r="G208" s="41" t="s">
        <v>79</v>
      </c>
      <c r="H208" s="41">
        <v>5</v>
      </c>
      <c r="I208" s="41">
        <v>299.99</v>
      </c>
      <c r="J208" s="41" t="s">
        <v>63</v>
      </c>
      <c r="K208" s="41" t="s">
        <v>34</v>
      </c>
      <c r="L208" s="41" t="s">
        <v>59</v>
      </c>
      <c r="M208" s="43">
        <v>44959</v>
      </c>
      <c r="N208" s="41">
        <v>1499.95</v>
      </c>
      <c r="O208" s="41" t="str">
        <f t="shared" si="9"/>
        <v>2025-02</v>
      </c>
      <c r="P208" s="41">
        <f t="shared" si="10"/>
        <v>2</v>
      </c>
      <c r="Q208" s="41">
        <f t="shared" si="11"/>
        <v>2025</v>
      </c>
    </row>
    <row r="209" ht="15.75" customHeight="1" spans="1:17">
      <c r="A209" s="37" t="s">
        <v>378</v>
      </c>
      <c r="B209" s="40">
        <v>45696</v>
      </c>
      <c r="C209" s="37" t="s">
        <v>174</v>
      </c>
      <c r="D209" s="37" t="s">
        <v>175</v>
      </c>
      <c r="E209" s="41" t="s">
        <v>68</v>
      </c>
      <c r="F209" s="41" t="s">
        <v>19</v>
      </c>
      <c r="G209" s="41" t="s">
        <v>69</v>
      </c>
      <c r="H209" s="41">
        <v>5</v>
      </c>
      <c r="I209" s="41">
        <v>59.99</v>
      </c>
      <c r="J209" s="41" t="s">
        <v>88</v>
      </c>
      <c r="K209" s="41" t="s">
        <v>31</v>
      </c>
      <c r="L209" s="41" t="s">
        <v>71</v>
      </c>
      <c r="M209" s="43">
        <v>45177</v>
      </c>
      <c r="N209" s="41">
        <v>299.95</v>
      </c>
      <c r="O209" s="41" t="str">
        <f t="shared" si="9"/>
        <v>2025-02</v>
      </c>
      <c r="P209" s="41">
        <f t="shared" si="10"/>
        <v>2</v>
      </c>
      <c r="Q209" s="41">
        <f t="shared" si="11"/>
        <v>2025</v>
      </c>
    </row>
    <row r="210" ht="15.75" customHeight="1" spans="1:17">
      <c r="A210" s="37" t="s">
        <v>379</v>
      </c>
      <c r="B210" s="40">
        <v>45701</v>
      </c>
      <c r="C210" s="37" t="s">
        <v>135</v>
      </c>
      <c r="D210" s="37" t="s">
        <v>136</v>
      </c>
      <c r="E210" s="41" t="s">
        <v>141</v>
      </c>
      <c r="F210" s="41" t="s">
        <v>21</v>
      </c>
      <c r="G210" s="41" t="s">
        <v>69</v>
      </c>
      <c r="H210" s="41">
        <v>3</v>
      </c>
      <c r="I210" s="41">
        <v>79.99</v>
      </c>
      <c r="J210" s="41" t="s">
        <v>58</v>
      </c>
      <c r="K210" s="41" t="s">
        <v>32</v>
      </c>
      <c r="L210" s="41" t="s">
        <v>64</v>
      </c>
      <c r="M210" s="43">
        <v>44436</v>
      </c>
      <c r="N210" s="41">
        <v>239.97</v>
      </c>
      <c r="O210" s="41" t="str">
        <f t="shared" si="9"/>
        <v>2025-02</v>
      </c>
      <c r="P210" s="41">
        <f t="shared" si="10"/>
        <v>2</v>
      </c>
      <c r="Q210" s="41">
        <f t="shared" si="11"/>
        <v>2025</v>
      </c>
    </row>
    <row r="211" ht="15.75" customHeight="1" spans="1:17">
      <c r="A211" s="37" t="s">
        <v>380</v>
      </c>
      <c r="B211" s="40">
        <v>45704</v>
      </c>
      <c r="C211" s="37" t="s">
        <v>66</v>
      </c>
      <c r="D211" s="37" t="s">
        <v>67</v>
      </c>
      <c r="E211" s="41" t="s">
        <v>151</v>
      </c>
      <c r="F211" s="41" t="s">
        <v>27</v>
      </c>
      <c r="G211" s="41" t="s">
        <v>79</v>
      </c>
      <c r="H211" s="41">
        <v>3</v>
      </c>
      <c r="I211" s="41">
        <v>199.99</v>
      </c>
      <c r="J211" s="41" t="s">
        <v>58</v>
      </c>
      <c r="K211" s="41" t="s">
        <v>31</v>
      </c>
      <c r="L211" s="41" t="s">
        <v>59</v>
      </c>
      <c r="M211" s="43">
        <v>44735</v>
      </c>
      <c r="N211" s="41">
        <v>599.97</v>
      </c>
      <c r="O211" s="41" t="str">
        <f t="shared" si="9"/>
        <v>2025-02</v>
      </c>
      <c r="P211" s="41">
        <f t="shared" si="10"/>
        <v>2</v>
      </c>
      <c r="Q211" s="41">
        <f t="shared" si="11"/>
        <v>2025</v>
      </c>
    </row>
    <row r="212" ht="15.75" customHeight="1" spans="1:17">
      <c r="A212" s="37" t="s">
        <v>381</v>
      </c>
      <c r="B212" s="40">
        <v>45704</v>
      </c>
      <c r="C212" s="37" t="s">
        <v>54</v>
      </c>
      <c r="D212" s="37" t="s">
        <v>55</v>
      </c>
      <c r="E212" s="41" t="s">
        <v>143</v>
      </c>
      <c r="F212" s="41" t="s">
        <v>24</v>
      </c>
      <c r="G212" s="41" t="s">
        <v>57</v>
      </c>
      <c r="H212" s="41">
        <v>2</v>
      </c>
      <c r="I212" s="41">
        <v>89.99</v>
      </c>
      <c r="J212" s="41" t="s">
        <v>70</v>
      </c>
      <c r="K212" s="41" t="s">
        <v>31</v>
      </c>
      <c r="L212" s="41" t="s">
        <v>59</v>
      </c>
      <c r="M212" s="43">
        <v>45257</v>
      </c>
      <c r="N212" s="41">
        <v>179.98</v>
      </c>
      <c r="O212" s="41" t="str">
        <f t="shared" si="9"/>
        <v>2025-02</v>
      </c>
      <c r="P212" s="41">
        <f t="shared" si="10"/>
        <v>2</v>
      </c>
      <c r="Q212" s="41">
        <f t="shared" si="11"/>
        <v>2025</v>
      </c>
    </row>
    <row r="213" ht="15.75" customHeight="1" spans="1:17">
      <c r="A213" s="37" t="s">
        <v>382</v>
      </c>
      <c r="B213" s="40">
        <v>45705</v>
      </c>
      <c r="C213" s="37" t="s">
        <v>283</v>
      </c>
      <c r="D213" s="37" t="s">
        <v>284</v>
      </c>
      <c r="E213" s="41" t="s">
        <v>78</v>
      </c>
      <c r="F213" s="41" t="s">
        <v>20</v>
      </c>
      <c r="G213" s="41" t="s">
        <v>79</v>
      </c>
      <c r="H213" s="41">
        <v>2</v>
      </c>
      <c r="I213" s="41">
        <v>149.99</v>
      </c>
      <c r="J213" s="41" t="s">
        <v>58</v>
      </c>
      <c r="K213" s="41" t="s">
        <v>34</v>
      </c>
      <c r="L213" s="41" t="s">
        <v>64</v>
      </c>
      <c r="M213" s="43">
        <v>44728</v>
      </c>
      <c r="N213" s="41">
        <v>299.98</v>
      </c>
      <c r="O213" s="41" t="str">
        <f t="shared" si="9"/>
        <v>2025-02</v>
      </c>
      <c r="P213" s="41">
        <f t="shared" si="10"/>
        <v>2</v>
      </c>
      <c r="Q213" s="41">
        <f t="shared" si="11"/>
        <v>2025</v>
      </c>
    </row>
    <row r="214" ht="15.75" customHeight="1" spans="1:17">
      <c r="A214" s="37" t="s">
        <v>383</v>
      </c>
      <c r="B214" s="40">
        <v>45707</v>
      </c>
      <c r="C214" s="37" t="s">
        <v>148</v>
      </c>
      <c r="D214" s="37" t="s">
        <v>149</v>
      </c>
      <c r="E214" s="41" t="s">
        <v>109</v>
      </c>
      <c r="F214" s="41" t="s">
        <v>28</v>
      </c>
      <c r="G214" s="41" t="s">
        <v>57</v>
      </c>
      <c r="H214" s="41">
        <v>5</v>
      </c>
      <c r="I214" s="41">
        <v>699.99</v>
      </c>
      <c r="J214" s="41" t="s">
        <v>70</v>
      </c>
      <c r="K214" s="41" t="s">
        <v>34</v>
      </c>
      <c r="L214" s="41" t="s">
        <v>64</v>
      </c>
      <c r="M214" s="43">
        <v>45352</v>
      </c>
      <c r="N214" s="41">
        <v>3499.95</v>
      </c>
      <c r="O214" s="41" t="str">
        <f t="shared" si="9"/>
        <v>2025-02</v>
      </c>
      <c r="P214" s="41">
        <f t="shared" si="10"/>
        <v>2</v>
      </c>
      <c r="Q214" s="41">
        <f t="shared" si="11"/>
        <v>2025</v>
      </c>
    </row>
    <row r="215" ht="15.75" customHeight="1" spans="1:17">
      <c r="A215" s="37" t="s">
        <v>384</v>
      </c>
      <c r="B215" s="40">
        <v>45707</v>
      </c>
      <c r="C215" s="37" t="s">
        <v>76</v>
      </c>
      <c r="D215" s="37" t="s">
        <v>77</v>
      </c>
      <c r="E215" s="41" t="s">
        <v>78</v>
      </c>
      <c r="F215" s="41" t="s">
        <v>20</v>
      </c>
      <c r="G215" s="41" t="s">
        <v>79</v>
      </c>
      <c r="H215" s="41">
        <v>3</v>
      </c>
      <c r="I215" s="41">
        <v>149.99</v>
      </c>
      <c r="J215" s="41" t="s">
        <v>70</v>
      </c>
      <c r="K215" s="41" t="s">
        <v>31</v>
      </c>
      <c r="L215" s="41" t="s">
        <v>71</v>
      </c>
      <c r="M215" s="43">
        <v>44633</v>
      </c>
      <c r="N215" s="41">
        <v>449.97</v>
      </c>
      <c r="O215" s="41" t="str">
        <f t="shared" si="9"/>
        <v>2025-02</v>
      </c>
      <c r="P215" s="41">
        <f t="shared" si="10"/>
        <v>2</v>
      </c>
      <c r="Q215" s="41">
        <f t="shared" si="11"/>
        <v>2025</v>
      </c>
    </row>
    <row r="216" ht="15.75" customHeight="1" spans="1:17">
      <c r="A216" s="37" t="s">
        <v>385</v>
      </c>
      <c r="B216" s="40">
        <v>45708</v>
      </c>
      <c r="C216" s="37" t="s">
        <v>124</v>
      </c>
      <c r="D216" s="37" t="s">
        <v>125</v>
      </c>
      <c r="E216" s="41" t="s">
        <v>92</v>
      </c>
      <c r="F216" s="41" t="s">
        <v>25</v>
      </c>
      <c r="G216" s="41" t="s">
        <v>57</v>
      </c>
      <c r="H216" s="41">
        <v>3</v>
      </c>
      <c r="I216" s="41">
        <v>899.99</v>
      </c>
      <c r="J216" s="41" t="s">
        <v>58</v>
      </c>
      <c r="K216" s="41" t="s">
        <v>32</v>
      </c>
      <c r="L216" s="41" t="s">
        <v>71</v>
      </c>
      <c r="M216" s="43">
        <v>44613</v>
      </c>
      <c r="N216" s="41">
        <v>2699.97</v>
      </c>
      <c r="O216" s="41" t="str">
        <f t="shared" si="9"/>
        <v>2025-02</v>
      </c>
      <c r="P216" s="41">
        <f t="shared" si="10"/>
        <v>2</v>
      </c>
      <c r="Q216" s="41">
        <f t="shared" si="11"/>
        <v>2025</v>
      </c>
    </row>
    <row r="217" ht="15.75" customHeight="1" spans="1:17">
      <c r="A217" s="37" t="s">
        <v>386</v>
      </c>
      <c r="B217" s="40">
        <v>45708</v>
      </c>
      <c r="C217" s="37" t="s">
        <v>216</v>
      </c>
      <c r="D217" s="37" t="s">
        <v>217</v>
      </c>
      <c r="E217" s="41" t="s">
        <v>151</v>
      </c>
      <c r="F217" s="41" t="s">
        <v>27</v>
      </c>
      <c r="G217" s="41" t="s">
        <v>79</v>
      </c>
      <c r="H217" s="41">
        <v>3</v>
      </c>
      <c r="I217" s="41">
        <v>199.99</v>
      </c>
      <c r="J217" s="41" t="s">
        <v>58</v>
      </c>
      <c r="K217" s="41" t="s">
        <v>35</v>
      </c>
      <c r="L217" s="41" t="s">
        <v>64</v>
      </c>
      <c r="M217" s="43">
        <v>44823</v>
      </c>
      <c r="N217" s="41">
        <v>599.97</v>
      </c>
      <c r="O217" s="41" t="str">
        <f t="shared" si="9"/>
        <v>2025-02</v>
      </c>
      <c r="P217" s="41">
        <f t="shared" si="10"/>
        <v>2</v>
      </c>
      <c r="Q217" s="41">
        <f t="shared" si="11"/>
        <v>2025</v>
      </c>
    </row>
    <row r="218" ht="15.75" customHeight="1" spans="1:17">
      <c r="A218" s="37" t="s">
        <v>387</v>
      </c>
      <c r="B218" s="40">
        <v>45710</v>
      </c>
      <c r="C218" s="37" t="s">
        <v>86</v>
      </c>
      <c r="D218" s="37" t="s">
        <v>87</v>
      </c>
      <c r="E218" s="41" t="s">
        <v>133</v>
      </c>
      <c r="F218" s="41" t="s">
        <v>22</v>
      </c>
      <c r="G218" s="41" t="s">
        <v>79</v>
      </c>
      <c r="H218" s="41">
        <v>5</v>
      </c>
      <c r="I218" s="41">
        <v>299.99</v>
      </c>
      <c r="J218" s="41" t="s">
        <v>58</v>
      </c>
      <c r="K218" s="41" t="s">
        <v>35</v>
      </c>
      <c r="L218" s="41" t="s">
        <v>71</v>
      </c>
      <c r="M218" s="43">
        <v>45142</v>
      </c>
      <c r="N218" s="41">
        <v>1499.95</v>
      </c>
      <c r="O218" s="41" t="str">
        <f t="shared" si="9"/>
        <v>2025-02</v>
      </c>
      <c r="P218" s="41">
        <f t="shared" si="10"/>
        <v>2</v>
      </c>
      <c r="Q218" s="41">
        <f t="shared" si="11"/>
        <v>2025</v>
      </c>
    </row>
    <row r="219" ht="15.75" customHeight="1" spans="1:17">
      <c r="A219" s="37" t="s">
        <v>388</v>
      </c>
      <c r="B219" s="40">
        <v>45710</v>
      </c>
      <c r="C219" s="37" t="s">
        <v>174</v>
      </c>
      <c r="D219" s="37" t="s">
        <v>175</v>
      </c>
      <c r="E219" s="41" t="s">
        <v>109</v>
      </c>
      <c r="F219" s="41" t="s">
        <v>28</v>
      </c>
      <c r="G219" s="41" t="s">
        <v>57</v>
      </c>
      <c r="H219" s="41">
        <v>1</v>
      </c>
      <c r="I219" s="41">
        <v>699.99</v>
      </c>
      <c r="J219" s="41" t="s">
        <v>70</v>
      </c>
      <c r="K219" s="41" t="s">
        <v>35</v>
      </c>
      <c r="L219" s="41" t="s">
        <v>59</v>
      </c>
      <c r="M219" s="43">
        <v>44934</v>
      </c>
      <c r="N219" s="41">
        <v>699.99</v>
      </c>
      <c r="O219" s="41" t="str">
        <f t="shared" si="9"/>
        <v>2025-02</v>
      </c>
      <c r="P219" s="41">
        <f t="shared" si="10"/>
        <v>2</v>
      </c>
      <c r="Q219" s="41">
        <f t="shared" si="11"/>
        <v>2025</v>
      </c>
    </row>
    <row r="220" ht="15.75" customHeight="1" spans="1:17">
      <c r="A220" s="37" t="s">
        <v>389</v>
      </c>
      <c r="B220" s="40">
        <v>45711</v>
      </c>
      <c r="C220" s="37" t="s">
        <v>270</v>
      </c>
      <c r="D220" s="37" t="s">
        <v>271</v>
      </c>
      <c r="E220" s="41" t="s">
        <v>109</v>
      </c>
      <c r="F220" s="41" t="s">
        <v>28</v>
      </c>
      <c r="G220" s="41" t="s">
        <v>57</v>
      </c>
      <c r="H220" s="41">
        <v>1</v>
      </c>
      <c r="I220" s="41">
        <v>699.99</v>
      </c>
      <c r="J220" s="41" t="s">
        <v>58</v>
      </c>
      <c r="K220" s="41" t="s">
        <v>33</v>
      </c>
      <c r="L220" s="41" t="s">
        <v>64</v>
      </c>
      <c r="M220" s="43">
        <v>44583</v>
      </c>
      <c r="N220" s="41">
        <v>699.99</v>
      </c>
      <c r="O220" s="41" t="str">
        <f t="shared" si="9"/>
        <v>2025-02</v>
      </c>
      <c r="P220" s="41">
        <f t="shared" si="10"/>
        <v>2</v>
      </c>
      <c r="Q220" s="41">
        <f t="shared" si="11"/>
        <v>2025</v>
      </c>
    </row>
    <row r="221" ht="15.75" customHeight="1" spans="1:17">
      <c r="A221" s="37" t="s">
        <v>390</v>
      </c>
      <c r="B221" s="40">
        <v>45711</v>
      </c>
      <c r="C221" s="37" t="s">
        <v>349</v>
      </c>
      <c r="D221" s="37" t="s">
        <v>350</v>
      </c>
      <c r="E221" s="41" t="s">
        <v>78</v>
      </c>
      <c r="F221" s="41" t="s">
        <v>20</v>
      </c>
      <c r="G221" s="41" t="s">
        <v>79</v>
      </c>
      <c r="H221" s="41">
        <v>4</v>
      </c>
      <c r="I221" s="41">
        <v>149.99</v>
      </c>
      <c r="J221" s="41" t="s">
        <v>70</v>
      </c>
      <c r="K221" s="41" t="s">
        <v>33</v>
      </c>
      <c r="L221" s="41" t="s">
        <v>64</v>
      </c>
      <c r="M221" s="43">
        <v>44412</v>
      </c>
      <c r="N221" s="41">
        <v>599.96</v>
      </c>
      <c r="O221" s="41" t="str">
        <f t="shared" si="9"/>
        <v>2025-02</v>
      </c>
      <c r="P221" s="41">
        <f t="shared" si="10"/>
        <v>2</v>
      </c>
      <c r="Q221" s="41">
        <f t="shared" si="11"/>
        <v>2025</v>
      </c>
    </row>
    <row r="222" ht="15.75" customHeight="1" spans="1:17">
      <c r="A222" s="37" t="s">
        <v>391</v>
      </c>
      <c r="B222" s="40">
        <v>45711</v>
      </c>
      <c r="C222" s="37" t="s">
        <v>235</v>
      </c>
      <c r="D222" s="37" t="s">
        <v>236</v>
      </c>
      <c r="E222" s="41" t="s">
        <v>143</v>
      </c>
      <c r="F222" s="41" t="s">
        <v>24</v>
      </c>
      <c r="G222" s="41" t="s">
        <v>57</v>
      </c>
      <c r="H222" s="41">
        <v>5</v>
      </c>
      <c r="I222" s="41">
        <v>89.99</v>
      </c>
      <c r="J222" s="41" t="s">
        <v>70</v>
      </c>
      <c r="K222" s="41" t="s">
        <v>35</v>
      </c>
      <c r="L222" s="41" t="s">
        <v>64</v>
      </c>
      <c r="M222" s="43">
        <v>45140</v>
      </c>
      <c r="N222" s="41">
        <v>449.95</v>
      </c>
      <c r="O222" s="41" t="str">
        <f t="shared" si="9"/>
        <v>2025-02</v>
      </c>
      <c r="P222" s="41">
        <f t="shared" si="10"/>
        <v>2</v>
      </c>
      <c r="Q222" s="41">
        <f t="shared" si="11"/>
        <v>2025</v>
      </c>
    </row>
    <row r="223" ht="15.75" customHeight="1" spans="1:17">
      <c r="A223" s="37" t="s">
        <v>392</v>
      </c>
      <c r="B223" s="40">
        <v>45712</v>
      </c>
      <c r="C223" s="37" t="s">
        <v>162</v>
      </c>
      <c r="D223" s="37" t="s">
        <v>163</v>
      </c>
      <c r="E223" s="41" t="s">
        <v>151</v>
      </c>
      <c r="F223" s="41" t="s">
        <v>27</v>
      </c>
      <c r="G223" s="41" t="s">
        <v>79</v>
      </c>
      <c r="H223" s="41">
        <v>2</v>
      </c>
      <c r="I223" s="41">
        <v>199.99</v>
      </c>
      <c r="J223" s="41" t="s">
        <v>58</v>
      </c>
      <c r="K223" s="41" t="s">
        <v>31</v>
      </c>
      <c r="L223" s="41" t="s">
        <v>64</v>
      </c>
      <c r="M223" s="43">
        <v>44573</v>
      </c>
      <c r="N223" s="41">
        <v>399.98</v>
      </c>
      <c r="O223" s="41" t="str">
        <f t="shared" si="9"/>
        <v>2025-02</v>
      </c>
      <c r="P223" s="41">
        <f t="shared" si="10"/>
        <v>2</v>
      </c>
      <c r="Q223" s="41">
        <f t="shared" si="11"/>
        <v>2025</v>
      </c>
    </row>
    <row r="224" ht="15.75" customHeight="1" spans="1:17">
      <c r="A224" s="37" t="s">
        <v>393</v>
      </c>
      <c r="B224" s="40">
        <v>45715</v>
      </c>
      <c r="C224" s="37" t="s">
        <v>283</v>
      </c>
      <c r="D224" s="37" t="s">
        <v>284</v>
      </c>
      <c r="E224" s="41" t="s">
        <v>68</v>
      </c>
      <c r="F224" s="41" t="s">
        <v>19</v>
      </c>
      <c r="G224" s="41" t="s">
        <v>69</v>
      </c>
      <c r="H224" s="41">
        <v>4</v>
      </c>
      <c r="I224" s="41">
        <v>59.99</v>
      </c>
      <c r="J224" s="41" t="s">
        <v>58</v>
      </c>
      <c r="K224" s="41" t="s">
        <v>35</v>
      </c>
      <c r="L224" s="41" t="s">
        <v>71</v>
      </c>
      <c r="M224" s="43">
        <v>45070</v>
      </c>
      <c r="N224" s="41">
        <v>239.96</v>
      </c>
      <c r="O224" s="41" t="str">
        <f t="shared" si="9"/>
        <v>2025-02</v>
      </c>
      <c r="P224" s="41">
        <f t="shared" si="10"/>
        <v>2</v>
      </c>
      <c r="Q224" s="41">
        <f t="shared" si="11"/>
        <v>2025</v>
      </c>
    </row>
    <row r="225" ht="15.75" customHeight="1" spans="1:17">
      <c r="A225" s="37" t="s">
        <v>394</v>
      </c>
      <c r="B225" s="40">
        <v>45715</v>
      </c>
      <c r="C225" s="37" t="s">
        <v>121</v>
      </c>
      <c r="D225" s="37" t="s">
        <v>122</v>
      </c>
      <c r="E225" s="41" t="s">
        <v>133</v>
      </c>
      <c r="F225" s="41" t="s">
        <v>22</v>
      </c>
      <c r="G225" s="41" t="s">
        <v>79</v>
      </c>
      <c r="H225" s="41">
        <v>2</v>
      </c>
      <c r="I225" s="41">
        <v>299.99</v>
      </c>
      <c r="J225" s="41" t="s">
        <v>70</v>
      </c>
      <c r="K225" s="41" t="s">
        <v>34</v>
      </c>
      <c r="L225" s="41" t="s">
        <v>59</v>
      </c>
      <c r="M225" s="43">
        <v>44576</v>
      </c>
      <c r="N225" s="41">
        <v>599.98</v>
      </c>
      <c r="O225" s="41" t="str">
        <f t="shared" si="9"/>
        <v>2025-02</v>
      </c>
      <c r="P225" s="41">
        <f t="shared" si="10"/>
        <v>2</v>
      </c>
      <c r="Q225" s="41">
        <f t="shared" si="11"/>
        <v>2025</v>
      </c>
    </row>
    <row r="226" ht="15.75" customHeight="1" spans="1:17">
      <c r="A226" s="37" t="s">
        <v>395</v>
      </c>
      <c r="B226" s="40">
        <v>45718</v>
      </c>
      <c r="C226" s="37" t="s">
        <v>86</v>
      </c>
      <c r="D226" s="37" t="s">
        <v>87</v>
      </c>
      <c r="E226" s="41" t="s">
        <v>78</v>
      </c>
      <c r="F226" s="41" t="s">
        <v>20</v>
      </c>
      <c r="G226" s="41" t="s">
        <v>79</v>
      </c>
      <c r="H226" s="41">
        <v>2</v>
      </c>
      <c r="I226" s="41">
        <v>149.99</v>
      </c>
      <c r="J226" s="41" t="s">
        <v>58</v>
      </c>
      <c r="K226" s="41" t="s">
        <v>31</v>
      </c>
      <c r="L226" s="41" t="s">
        <v>59</v>
      </c>
      <c r="M226" s="43">
        <v>45068</v>
      </c>
      <c r="N226" s="41">
        <v>299.98</v>
      </c>
      <c r="O226" s="41" t="str">
        <f t="shared" si="9"/>
        <v>2025-03</v>
      </c>
      <c r="P226" s="41">
        <f t="shared" si="10"/>
        <v>3</v>
      </c>
      <c r="Q226" s="41">
        <f t="shared" si="11"/>
        <v>2025</v>
      </c>
    </row>
    <row r="227" ht="15.75" customHeight="1" spans="1:17">
      <c r="A227" s="37" t="s">
        <v>396</v>
      </c>
      <c r="B227" s="40">
        <v>45720</v>
      </c>
      <c r="C227" s="37" t="s">
        <v>250</v>
      </c>
      <c r="D227" s="37" t="s">
        <v>251</v>
      </c>
      <c r="E227" s="41" t="s">
        <v>109</v>
      </c>
      <c r="F227" s="41" t="s">
        <v>28</v>
      </c>
      <c r="G227" s="41" t="s">
        <v>57</v>
      </c>
      <c r="H227" s="41">
        <v>5</v>
      </c>
      <c r="I227" s="41">
        <v>699.99</v>
      </c>
      <c r="J227" s="41" t="s">
        <v>88</v>
      </c>
      <c r="K227" s="41" t="s">
        <v>32</v>
      </c>
      <c r="L227" s="41" t="s">
        <v>64</v>
      </c>
      <c r="M227" s="43">
        <v>45161</v>
      </c>
      <c r="N227" s="41">
        <v>3499.95</v>
      </c>
      <c r="O227" s="41" t="str">
        <f t="shared" si="9"/>
        <v>2025-03</v>
      </c>
      <c r="P227" s="41">
        <f t="shared" si="10"/>
        <v>3</v>
      </c>
      <c r="Q227" s="41">
        <f t="shared" si="11"/>
        <v>2025</v>
      </c>
    </row>
    <row r="228" ht="15.75" customHeight="1" spans="1:17">
      <c r="A228" s="37" t="s">
        <v>397</v>
      </c>
      <c r="B228" s="40">
        <v>45721</v>
      </c>
      <c r="C228" s="37" t="s">
        <v>104</v>
      </c>
      <c r="D228" s="37" t="s">
        <v>105</v>
      </c>
      <c r="E228" s="41" t="s">
        <v>68</v>
      </c>
      <c r="F228" s="41" t="s">
        <v>19</v>
      </c>
      <c r="G228" s="41" t="s">
        <v>69</v>
      </c>
      <c r="H228" s="41">
        <v>5</v>
      </c>
      <c r="I228" s="41">
        <v>59.99</v>
      </c>
      <c r="J228" s="41" t="s">
        <v>58</v>
      </c>
      <c r="K228" s="41" t="s">
        <v>35</v>
      </c>
      <c r="L228" s="41" t="s">
        <v>64</v>
      </c>
      <c r="M228" s="43">
        <v>45291</v>
      </c>
      <c r="N228" s="41">
        <v>299.95</v>
      </c>
      <c r="O228" s="41" t="str">
        <f t="shared" si="9"/>
        <v>2025-03</v>
      </c>
      <c r="P228" s="41">
        <f t="shared" si="10"/>
        <v>3</v>
      </c>
      <c r="Q228" s="41">
        <f t="shared" si="11"/>
        <v>2025</v>
      </c>
    </row>
    <row r="229" ht="15.75" customHeight="1" spans="1:17">
      <c r="A229" s="37" t="s">
        <v>398</v>
      </c>
      <c r="B229" s="40">
        <v>45723</v>
      </c>
      <c r="C229" s="37" t="s">
        <v>54</v>
      </c>
      <c r="D229" s="37" t="s">
        <v>55</v>
      </c>
      <c r="E229" s="41" t="s">
        <v>143</v>
      </c>
      <c r="F229" s="41" t="s">
        <v>24</v>
      </c>
      <c r="G229" s="41" t="s">
        <v>57</v>
      </c>
      <c r="H229" s="41">
        <v>2</v>
      </c>
      <c r="I229" s="41">
        <v>89.99</v>
      </c>
      <c r="J229" s="41" t="s">
        <v>63</v>
      </c>
      <c r="K229" s="41" t="s">
        <v>35</v>
      </c>
      <c r="L229" s="41" t="s">
        <v>64</v>
      </c>
      <c r="M229" s="43">
        <v>45295</v>
      </c>
      <c r="N229" s="41">
        <v>179.98</v>
      </c>
      <c r="O229" s="41" t="str">
        <f t="shared" si="9"/>
        <v>2025-03</v>
      </c>
      <c r="P229" s="41">
        <f t="shared" si="10"/>
        <v>3</v>
      </c>
      <c r="Q229" s="41">
        <f t="shared" si="11"/>
        <v>2025</v>
      </c>
    </row>
    <row r="230" ht="15.75" customHeight="1" spans="1:17">
      <c r="A230" s="37" t="s">
        <v>399</v>
      </c>
      <c r="B230" s="40">
        <v>45723</v>
      </c>
      <c r="C230" s="37" t="s">
        <v>145</v>
      </c>
      <c r="D230" s="37" t="s">
        <v>146</v>
      </c>
      <c r="E230" s="41" t="s">
        <v>56</v>
      </c>
      <c r="F230" s="41" t="s">
        <v>26</v>
      </c>
      <c r="G230" s="41" t="s">
        <v>57</v>
      </c>
      <c r="H230" s="41">
        <v>5</v>
      </c>
      <c r="I230" s="41">
        <v>249.99</v>
      </c>
      <c r="J230" s="41" t="s">
        <v>58</v>
      </c>
      <c r="K230" s="41" t="s">
        <v>32</v>
      </c>
      <c r="L230" s="41" t="s">
        <v>71</v>
      </c>
      <c r="M230" s="43">
        <v>44540</v>
      </c>
      <c r="N230" s="41">
        <v>1249.95</v>
      </c>
      <c r="O230" s="41" t="str">
        <f t="shared" si="9"/>
        <v>2025-03</v>
      </c>
      <c r="P230" s="41">
        <f t="shared" si="10"/>
        <v>3</v>
      </c>
      <c r="Q230" s="41">
        <f t="shared" si="11"/>
        <v>2025</v>
      </c>
    </row>
    <row r="231" ht="15.75" customHeight="1" spans="1:17">
      <c r="A231" s="37" t="s">
        <v>400</v>
      </c>
      <c r="B231" s="40">
        <v>45724</v>
      </c>
      <c r="C231" s="37" t="s">
        <v>250</v>
      </c>
      <c r="D231" s="37" t="s">
        <v>251</v>
      </c>
      <c r="E231" s="41" t="s">
        <v>78</v>
      </c>
      <c r="F231" s="41" t="s">
        <v>20</v>
      </c>
      <c r="G231" s="41" t="s">
        <v>79</v>
      </c>
      <c r="H231" s="41">
        <v>2</v>
      </c>
      <c r="I231" s="41">
        <v>149.99</v>
      </c>
      <c r="J231" s="41" t="s">
        <v>70</v>
      </c>
      <c r="K231" s="41" t="s">
        <v>31</v>
      </c>
      <c r="L231" s="41" t="s">
        <v>64</v>
      </c>
      <c r="M231" s="43">
        <v>44632</v>
      </c>
      <c r="N231" s="41">
        <v>299.98</v>
      </c>
      <c r="O231" s="41" t="str">
        <f t="shared" si="9"/>
        <v>2025-03</v>
      </c>
      <c r="P231" s="41">
        <f t="shared" si="10"/>
        <v>3</v>
      </c>
      <c r="Q231" s="41">
        <f t="shared" si="11"/>
        <v>2025</v>
      </c>
    </row>
    <row r="232" ht="15.75" customHeight="1" spans="1:17">
      <c r="A232" s="37" t="s">
        <v>401</v>
      </c>
      <c r="B232" s="40">
        <v>45724</v>
      </c>
      <c r="C232" s="37" t="s">
        <v>168</v>
      </c>
      <c r="D232" s="37" t="s">
        <v>169</v>
      </c>
      <c r="E232" s="41" t="s">
        <v>92</v>
      </c>
      <c r="F232" s="41" t="s">
        <v>25</v>
      </c>
      <c r="G232" s="41" t="s">
        <v>57</v>
      </c>
      <c r="H232" s="41">
        <v>5</v>
      </c>
      <c r="I232" s="41">
        <v>899.99</v>
      </c>
      <c r="J232" s="41" t="s">
        <v>70</v>
      </c>
      <c r="K232" s="41" t="s">
        <v>32</v>
      </c>
      <c r="L232" s="41" t="s">
        <v>64</v>
      </c>
      <c r="M232" s="43">
        <v>45389</v>
      </c>
      <c r="N232" s="41">
        <v>4499.95</v>
      </c>
      <c r="O232" s="41" t="str">
        <f t="shared" si="9"/>
        <v>2025-03</v>
      </c>
      <c r="P232" s="41">
        <f t="shared" si="10"/>
        <v>3</v>
      </c>
      <c r="Q232" s="41">
        <f t="shared" si="11"/>
        <v>2025</v>
      </c>
    </row>
    <row r="233" ht="15.75" customHeight="1" spans="1:17">
      <c r="A233" s="37" t="s">
        <v>402</v>
      </c>
      <c r="B233" s="40">
        <v>45724</v>
      </c>
      <c r="C233" s="37" t="s">
        <v>86</v>
      </c>
      <c r="D233" s="37" t="s">
        <v>87</v>
      </c>
      <c r="E233" s="41" t="s">
        <v>78</v>
      </c>
      <c r="F233" s="41" t="s">
        <v>20</v>
      </c>
      <c r="G233" s="41" t="s">
        <v>79</v>
      </c>
      <c r="H233" s="41">
        <v>4</v>
      </c>
      <c r="I233" s="41">
        <v>149.99</v>
      </c>
      <c r="J233" s="41" t="s">
        <v>58</v>
      </c>
      <c r="K233" s="41" t="s">
        <v>31</v>
      </c>
      <c r="L233" s="41" t="s">
        <v>71</v>
      </c>
      <c r="M233" s="43">
        <v>45263</v>
      </c>
      <c r="N233" s="41">
        <v>599.96</v>
      </c>
      <c r="O233" s="41" t="str">
        <f t="shared" si="9"/>
        <v>2025-03</v>
      </c>
      <c r="P233" s="41">
        <f t="shared" si="10"/>
        <v>3</v>
      </c>
      <c r="Q233" s="41">
        <f t="shared" si="11"/>
        <v>2025</v>
      </c>
    </row>
    <row r="234" ht="15.75" customHeight="1" spans="1:17">
      <c r="A234" s="37" t="s">
        <v>403</v>
      </c>
      <c r="B234" s="40">
        <v>45726</v>
      </c>
      <c r="C234" s="37" t="s">
        <v>168</v>
      </c>
      <c r="D234" s="37" t="s">
        <v>169</v>
      </c>
      <c r="E234" s="41" t="s">
        <v>56</v>
      </c>
      <c r="F234" s="41" t="s">
        <v>26</v>
      </c>
      <c r="G234" s="41" t="s">
        <v>57</v>
      </c>
      <c r="H234" s="41">
        <v>1</v>
      </c>
      <c r="I234" s="41">
        <v>249.99</v>
      </c>
      <c r="J234" s="41" t="s">
        <v>58</v>
      </c>
      <c r="K234" s="41" t="s">
        <v>33</v>
      </c>
      <c r="L234" s="41" t="s">
        <v>71</v>
      </c>
      <c r="M234" s="43">
        <v>45117</v>
      </c>
      <c r="N234" s="41">
        <v>249.99</v>
      </c>
      <c r="O234" s="41" t="str">
        <f t="shared" si="9"/>
        <v>2025-03</v>
      </c>
      <c r="P234" s="41">
        <f t="shared" si="10"/>
        <v>3</v>
      </c>
      <c r="Q234" s="41">
        <f t="shared" si="11"/>
        <v>2025</v>
      </c>
    </row>
    <row r="235" ht="15.75" customHeight="1" spans="1:17">
      <c r="A235" s="37" t="s">
        <v>404</v>
      </c>
      <c r="B235" s="40">
        <v>45734</v>
      </c>
      <c r="C235" s="37" t="s">
        <v>216</v>
      </c>
      <c r="D235" s="37" t="s">
        <v>217</v>
      </c>
      <c r="E235" s="41" t="s">
        <v>68</v>
      </c>
      <c r="F235" s="41" t="s">
        <v>19</v>
      </c>
      <c r="G235" s="41" t="s">
        <v>69</v>
      </c>
      <c r="H235" s="41">
        <v>2</v>
      </c>
      <c r="I235" s="41">
        <v>59.99</v>
      </c>
      <c r="J235" s="41" t="s">
        <v>63</v>
      </c>
      <c r="K235" s="41" t="s">
        <v>35</v>
      </c>
      <c r="L235" s="41" t="s">
        <v>59</v>
      </c>
      <c r="M235" s="43">
        <v>45193</v>
      </c>
      <c r="N235" s="41">
        <v>119.98</v>
      </c>
      <c r="O235" s="41" t="str">
        <f t="shared" si="9"/>
        <v>2025-03</v>
      </c>
      <c r="P235" s="41">
        <f t="shared" si="10"/>
        <v>3</v>
      </c>
      <c r="Q235" s="41">
        <f t="shared" si="11"/>
        <v>2025</v>
      </c>
    </row>
    <row r="236" ht="15.75" customHeight="1" spans="1:17">
      <c r="A236" s="37" t="s">
        <v>405</v>
      </c>
      <c r="B236" s="40">
        <v>45737</v>
      </c>
      <c r="C236" s="37" t="s">
        <v>156</v>
      </c>
      <c r="D236" s="37" t="s">
        <v>157</v>
      </c>
      <c r="E236" s="41" t="s">
        <v>78</v>
      </c>
      <c r="F236" s="41" t="s">
        <v>20</v>
      </c>
      <c r="G236" s="41" t="s">
        <v>79</v>
      </c>
      <c r="H236" s="41">
        <v>2</v>
      </c>
      <c r="I236" s="41">
        <v>149.99</v>
      </c>
      <c r="J236" s="41" t="s">
        <v>58</v>
      </c>
      <c r="K236" s="41" t="s">
        <v>35</v>
      </c>
      <c r="L236" s="41" t="s">
        <v>64</v>
      </c>
      <c r="M236" s="43">
        <v>45233</v>
      </c>
      <c r="N236" s="41">
        <v>299.98</v>
      </c>
      <c r="O236" s="41" t="str">
        <f t="shared" si="9"/>
        <v>2025-03</v>
      </c>
      <c r="P236" s="41">
        <f t="shared" si="10"/>
        <v>3</v>
      </c>
      <c r="Q236" s="41">
        <f t="shared" si="11"/>
        <v>2025</v>
      </c>
    </row>
    <row r="237" ht="15.75" customHeight="1" spans="1:17">
      <c r="A237" s="37" t="s">
        <v>406</v>
      </c>
      <c r="B237" s="40">
        <v>45737</v>
      </c>
      <c r="C237" s="37" t="s">
        <v>174</v>
      </c>
      <c r="D237" s="37" t="s">
        <v>175</v>
      </c>
      <c r="E237" s="41" t="s">
        <v>92</v>
      </c>
      <c r="F237" s="41" t="s">
        <v>25</v>
      </c>
      <c r="G237" s="41" t="s">
        <v>57</v>
      </c>
      <c r="H237" s="41">
        <v>3</v>
      </c>
      <c r="I237" s="41">
        <v>899.99</v>
      </c>
      <c r="J237" s="41" t="s">
        <v>88</v>
      </c>
      <c r="K237" s="41" t="s">
        <v>33</v>
      </c>
      <c r="L237" s="41" t="s">
        <v>64</v>
      </c>
      <c r="M237" s="43">
        <v>44876</v>
      </c>
      <c r="N237" s="41">
        <v>2699.97</v>
      </c>
      <c r="O237" s="41" t="str">
        <f t="shared" si="9"/>
        <v>2025-03</v>
      </c>
      <c r="P237" s="41">
        <f t="shared" si="10"/>
        <v>3</v>
      </c>
      <c r="Q237" s="41">
        <f t="shared" si="11"/>
        <v>2025</v>
      </c>
    </row>
    <row r="238" ht="15.75" customHeight="1" spans="1:17">
      <c r="A238" s="37" t="s">
        <v>407</v>
      </c>
      <c r="B238" s="40">
        <v>45737</v>
      </c>
      <c r="C238" s="37" t="s">
        <v>81</v>
      </c>
      <c r="D238" s="37" t="s">
        <v>82</v>
      </c>
      <c r="E238" s="41" t="s">
        <v>92</v>
      </c>
      <c r="F238" s="41" t="s">
        <v>25</v>
      </c>
      <c r="G238" s="41" t="s">
        <v>57</v>
      </c>
      <c r="H238" s="41">
        <v>3</v>
      </c>
      <c r="I238" s="41">
        <v>899.99</v>
      </c>
      <c r="J238" s="41" t="s">
        <v>70</v>
      </c>
      <c r="K238" s="41" t="s">
        <v>33</v>
      </c>
      <c r="L238" s="41" t="s">
        <v>59</v>
      </c>
      <c r="M238" s="43">
        <v>44975</v>
      </c>
      <c r="N238" s="41">
        <v>2699.97</v>
      </c>
      <c r="O238" s="41" t="str">
        <f t="shared" si="9"/>
        <v>2025-03</v>
      </c>
      <c r="P238" s="41">
        <f t="shared" si="10"/>
        <v>3</v>
      </c>
      <c r="Q238" s="41">
        <f t="shared" si="11"/>
        <v>2025</v>
      </c>
    </row>
    <row r="239" ht="15.75" customHeight="1" spans="1:17">
      <c r="A239" s="37" t="s">
        <v>408</v>
      </c>
      <c r="B239" s="40">
        <v>45739</v>
      </c>
      <c r="C239" s="37" t="s">
        <v>54</v>
      </c>
      <c r="D239" s="37" t="s">
        <v>55</v>
      </c>
      <c r="E239" s="41" t="s">
        <v>133</v>
      </c>
      <c r="F239" s="41" t="s">
        <v>22</v>
      </c>
      <c r="G239" s="41" t="s">
        <v>79</v>
      </c>
      <c r="H239" s="41">
        <v>3</v>
      </c>
      <c r="I239" s="41">
        <v>299.99</v>
      </c>
      <c r="J239" s="41" t="s">
        <v>63</v>
      </c>
      <c r="K239" s="41" t="s">
        <v>35</v>
      </c>
      <c r="L239" s="41" t="s">
        <v>64</v>
      </c>
      <c r="M239" s="43">
        <v>45234</v>
      </c>
      <c r="N239" s="41">
        <v>899.97</v>
      </c>
      <c r="O239" s="41" t="str">
        <f t="shared" si="9"/>
        <v>2025-03</v>
      </c>
      <c r="P239" s="41">
        <f t="shared" si="10"/>
        <v>3</v>
      </c>
      <c r="Q239" s="41">
        <f t="shared" si="11"/>
        <v>2025</v>
      </c>
    </row>
    <row r="240" ht="15.75" customHeight="1" spans="1:17">
      <c r="A240" s="37" t="s">
        <v>409</v>
      </c>
      <c r="B240" s="40">
        <v>45740</v>
      </c>
      <c r="C240" s="37" t="s">
        <v>410</v>
      </c>
      <c r="D240" s="37" t="s">
        <v>411</v>
      </c>
      <c r="E240" s="41" t="s">
        <v>78</v>
      </c>
      <c r="F240" s="41" t="s">
        <v>20</v>
      </c>
      <c r="G240" s="41" t="s">
        <v>79</v>
      </c>
      <c r="H240" s="41">
        <v>4</v>
      </c>
      <c r="I240" s="41">
        <v>149.99</v>
      </c>
      <c r="J240" s="41" t="s">
        <v>70</v>
      </c>
      <c r="K240" s="41" t="s">
        <v>35</v>
      </c>
      <c r="L240" s="41" t="s">
        <v>71</v>
      </c>
      <c r="M240" s="43">
        <v>44560</v>
      </c>
      <c r="N240" s="41">
        <v>599.96</v>
      </c>
      <c r="O240" s="41" t="str">
        <f t="shared" si="9"/>
        <v>2025-03</v>
      </c>
      <c r="P240" s="41">
        <f t="shared" si="10"/>
        <v>3</v>
      </c>
      <c r="Q240" s="41">
        <f t="shared" si="11"/>
        <v>2025</v>
      </c>
    </row>
    <row r="241" ht="15.75" customHeight="1" spans="1:17">
      <c r="A241" s="37" t="s">
        <v>412</v>
      </c>
      <c r="B241" s="40">
        <v>45743</v>
      </c>
      <c r="C241" s="37" t="s">
        <v>130</v>
      </c>
      <c r="D241" s="37" t="s">
        <v>131</v>
      </c>
      <c r="E241" s="41" t="s">
        <v>141</v>
      </c>
      <c r="F241" s="41" t="s">
        <v>21</v>
      </c>
      <c r="G241" s="41" t="s">
        <v>69</v>
      </c>
      <c r="H241" s="41">
        <v>4</v>
      </c>
      <c r="I241" s="41">
        <v>79.99</v>
      </c>
      <c r="J241" s="41" t="s">
        <v>63</v>
      </c>
      <c r="K241" s="41" t="s">
        <v>31</v>
      </c>
      <c r="L241" s="41" t="s">
        <v>59</v>
      </c>
      <c r="M241" s="43">
        <v>45288</v>
      </c>
      <c r="N241" s="41">
        <v>319.96</v>
      </c>
      <c r="O241" s="41" t="str">
        <f t="shared" si="9"/>
        <v>2025-03</v>
      </c>
      <c r="P241" s="41">
        <f t="shared" si="10"/>
        <v>3</v>
      </c>
      <c r="Q241" s="41">
        <f t="shared" si="11"/>
        <v>2025</v>
      </c>
    </row>
    <row r="242" ht="15.75" customHeight="1" spans="1:17">
      <c r="A242" s="37" t="s">
        <v>413</v>
      </c>
      <c r="B242" s="40">
        <v>45745</v>
      </c>
      <c r="C242" s="37" t="s">
        <v>209</v>
      </c>
      <c r="D242" s="37" t="s">
        <v>210</v>
      </c>
      <c r="E242" s="41" t="s">
        <v>143</v>
      </c>
      <c r="F242" s="41" t="s">
        <v>24</v>
      </c>
      <c r="G242" s="41" t="s">
        <v>57</v>
      </c>
      <c r="H242" s="41">
        <v>5</v>
      </c>
      <c r="I242" s="41">
        <v>89.99</v>
      </c>
      <c r="J242" s="41" t="s">
        <v>70</v>
      </c>
      <c r="K242" s="41" t="s">
        <v>34</v>
      </c>
      <c r="L242" s="41" t="s">
        <v>59</v>
      </c>
      <c r="M242" s="43">
        <v>44704</v>
      </c>
      <c r="N242" s="41">
        <v>449.95</v>
      </c>
      <c r="O242" s="41" t="str">
        <f t="shared" si="9"/>
        <v>2025-03</v>
      </c>
      <c r="P242" s="41">
        <f t="shared" si="10"/>
        <v>3</v>
      </c>
      <c r="Q242" s="41">
        <f t="shared" si="11"/>
        <v>2025</v>
      </c>
    </row>
    <row r="243" ht="15.75" customHeight="1" spans="1:17">
      <c r="A243" s="37" t="s">
        <v>414</v>
      </c>
      <c r="B243" s="40">
        <v>45746</v>
      </c>
      <c r="C243" s="37" t="s">
        <v>121</v>
      </c>
      <c r="D243" s="37" t="s">
        <v>122</v>
      </c>
      <c r="E243" s="41" t="s">
        <v>78</v>
      </c>
      <c r="F243" s="41" t="s">
        <v>20</v>
      </c>
      <c r="G243" s="41" t="s">
        <v>79</v>
      </c>
      <c r="H243" s="41">
        <v>3</v>
      </c>
      <c r="I243" s="41">
        <v>149.99</v>
      </c>
      <c r="J243" s="41" t="s">
        <v>70</v>
      </c>
      <c r="K243" s="41" t="s">
        <v>31</v>
      </c>
      <c r="L243" s="41" t="s">
        <v>71</v>
      </c>
      <c r="M243" s="43">
        <v>45171</v>
      </c>
      <c r="N243" s="41">
        <v>449.97</v>
      </c>
      <c r="O243" s="41" t="str">
        <f t="shared" si="9"/>
        <v>2025-03</v>
      </c>
      <c r="P243" s="41">
        <f t="shared" si="10"/>
        <v>3</v>
      </c>
      <c r="Q243" s="41">
        <f t="shared" si="11"/>
        <v>2025</v>
      </c>
    </row>
    <row r="244" ht="15.75" customHeight="1" spans="1:17">
      <c r="A244" s="37" t="s">
        <v>415</v>
      </c>
      <c r="B244" s="40">
        <v>45746</v>
      </c>
      <c r="C244" s="37" t="s">
        <v>94</v>
      </c>
      <c r="D244" s="37" t="s">
        <v>95</v>
      </c>
      <c r="E244" s="41" t="s">
        <v>143</v>
      </c>
      <c r="F244" s="41" t="s">
        <v>24</v>
      </c>
      <c r="G244" s="41" t="s">
        <v>57</v>
      </c>
      <c r="H244" s="41">
        <v>2</v>
      </c>
      <c r="I244" s="41">
        <v>89.99</v>
      </c>
      <c r="J244" s="41" t="s">
        <v>88</v>
      </c>
      <c r="K244" s="41" t="s">
        <v>35</v>
      </c>
      <c r="L244" s="41" t="s">
        <v>64</v>
      </c>
      <c r="M244" s="43">
        <v>44522</v>
      </c>
      <c r="N244" s="41">
        <v>179.98</v>
      </c>
      <c r="O244" s="41" t="str">
        <f t="shared" si="9"/>
        <v>2025-03</v>
      </c>
      <c r="P244" s="41">
        <f t="shared" si="10"/>
        <v>3</v>
      </c>
      <c r="Q244" s="41">
        <f t="shared" si="11"/>
        <v>2025</v>
      </c>
    </row>
    <row r="245" ht="15.75" customHeight="1" spans="1:17">
      <c r="A245" s="37" t="s">
        <v>416</v>
      </c>
      <c r="B245" s="40">
        <v>45748</v>
      </c>
      <c r="C245" s="37" t="s">
        <v>130</v>
      </c>
      <c r="D245" s="37" t="s">
        <v>131</v>
      </c>
      <c r="E245" s="41" t="s">
        <v>109</v>
      </c>
      <c r="F245" s="41" t="s">
        <v>28</v>
      </c>
      <c r="G245" s="41" t="s">
        <v>57</v>
      </c>
      <c r="H245" s="41">
        <v>2</v>
      </c>
      <c r="I245" s="41">
        <v>699.99</v>
      </c>
      <c r="J245" s="41" t="s">
        <v>70</v>
      </c>
      <c r="K245" s="41" t="s">
        <v>33</v>
      </c>
      <c r="L245" s="41" t="s">
        <v>71</v>
      </c>
      <c r="M245" s="43">
        <v>44618</v>
      </c>
      <c r="N245" s="41">
        <v>1399.98</v>
      </c>
      <c r="O245" s="41" t="str">
        <f t="shared" si="9"/>
        <v>2025-04</v>
      </c>
      <c r="P245" s="41">
        <f t="shared" si="10"/>
        <v>4</v>
      </c>
      <c r="Q245" s="41">
        <f t="shared" si="11"/>
        <v>2025</v>
      </c>
    </row>
    <row r="246" ht="15.75" customHeight="1" spans="1:17">
      <c r="A246" s="37" t="s">
        <v>417</v>
      </c>
      <c r="B246" s="40">
        <v>45749</v>
      </c>
      <c r="C246" s="37" t="s">
        <v>148</v>
      </c>
      <c r="D246" s="37" t="s">
        <v>149</v>
      </c>
      <c r="E246" s="41" t="s">
        <v>92</v>
      </c>
      <c r="F246" s="41" t="s">
        <v>25</v>
      </c>
      <c r="G246" s="41" t="s">
        <v>57</v>
      </c>
      <c r="H246" s="41">
        <v>3</v>
      </c>
      <c r="I246" s="41">
        <v>899.99</v>
      </c>
      <c r="J246" s="41" t="s">
        <v>58</v>
      </c>
      <c r="K246" s="41" t="s">
        <v>31</v>
      </c>
      <c r="L246" s="41" t="s">
        <v>71</v>
      </c>
      <c r="M246" s="43">
        <v>44953</v>
      </c>
      <c r="N246" s="41">
        <v>2699.97</v>
      </c>
      <c r="O246" s="41" t="str">
        <f t="shared" si="9"/>
        <v>2025-04</v>
      </c>
      <c r="P246" s="41">
        <f t="shared" si="10"/>
        <v>4</v>
      </c>
      <c r="Q246" s="41">
        <f t="shared" si="11"/>
        <v>2025</v>
      </c>
    </row>
    <row r="247" ht="15.75" customHeight="1" spans="1:17">
      <c r="A247" s="37" t="s">
        <v>418</v>
      </c>
      <c r="B247" s="40">
        <v>45755</v>
      </c>
      <c r="C247" s="37" t="s">
        <v>121</v>
      </c>
      <c r="D247" s="37" t="s">
        <v>122</v>
      </c>
      <c r="E247" s="41" t="s">
        <v>141</v>
      </c>
      <c r="F247" s="41" t="s">
        <v>21</v>
      </c>
      <c r="G247" s="41" t="s">
        <v>69</v>
      </c>
      <c r="H247" s="41">
        <v>3</v>
      </c>
      <c r="I247" s="41">
        <v>79.99</v>
      </c>
      <c r="J247" s="41" t="s">
        <v>63</v>
      </c>
      <c r="K247" s="41" t="s">
        <v>33</v>
      </c>
      <c r="L247" s="41" t="s">
        <v>59</v>
      </c>
      <c r="M247" s="43">
        <v>44511</v>
      </c>
      <c r="N247" s="41">
        <v>239.97</v>
      </c>
      <c r="O247" s="41" t="str">
        <f t="shared" si="9"/>
        <v>2025-04</v>
      </c>
      <c r="P247" s="41">
        <f t="shared" si="10"/>
        <v>4</v>
      </c>
      <c r="Q247" s="41">
        <f t="shared" si="11"/>
        <v>2025</v>
      </c>
    </row>
    <row r="248" ht="15.75" customHeight="1" spans="1:17">
      <c r="A248" s="37" t="s">
        <v>419</v>
      </c>
      <c r="B248" s="40">
        <v>45756</v>
      </c>
      <c r="C248" s="37" t="s">
        <v>90</v>
      </c>
      <c r="D248" s="37" t="s">
        <v>91</v>
      </c>
      <c r="E248" s="41" t="s">
        <v>143</v>
      </c>
      <c r="F248" s="41" t="s">
        <v>24</v>
      </c>
      <c r="G248" s="41" t="s">
        <v>57</v>
      </c>
      <c r="H248" s="41">
        <v>1</v>
      </c>
      <c r="I248" s="41">
        <v>89.99</v>
      </c>
      <c r="J248" s="41" t="s">
        <v>88</v>
      </c>
      <c r="K248" s="41" t="s">
        <v>32</v>
      </c>
      <c r="L248" s="41" t="s">
        <v>59</v>
      </c>
      <c r="M248" s="43">
        <v>45346</v>
      </c>
      <c r="N248" s="41">
        <v>89.99</v>
      </c>
      <c r="O248" s="41" t="str">
        <f t="shared" si="9"/>
        <v>2025-04</v>
      </c>
      <c r="P248" s="41">
        <f t="shared" si="10"/>
        <v>4</v>
      </c>
      <c r="Q248" s="41">
        <f t="shared" si="11"/>
        <v>2025</v>
      </c>
    </row>
    <row r="249" ht="15.75" customHeight="1" spans="1:17">
      <c r="A249" s="37" t="s">
        <v>420</v>
      </c>
      <c r="B249" s="40">
        <v>45758</v>
      </c>
      <c r="C249" s="37" t="s">
        <v>317</v>
      </c>
      <c r="D249" s="37" t="s">
        <v>318</v>
      </c>
      <c r="E249" s="41" t="s">
        <v>109</v>
      </c>
      <c r="F249" s="41" t="s">
        <v>28</v>
      </c>
      <c r="G249" s="41" t="s">
        <v>57</v>
      </c>
      <c r="H249" s="41">
        <v>3</v>
      </c>
      <c r="I249" s="41">
        <v>699.99</v>
      </c>
      <c r="J249" s="41" t="s">
        <v>70</v>
      </c>
      <c r="K249" s="41" t="s">
        <v>33</v>
      </c>
      <c r="L249" s="41" t="s">
        <v>59</v>
      </c>
      <c r="M249" s="43">
        <v>44909</v>
      </c>
      <c r="N249" s="41">
        <v>2099.97</v>
      </c>
      <c r="O249" s="41" t="str">
        <f t="shared" si="9"/>
        <v>2025-04</v>
      </c>
      <c r="P249" s="41">
        <f t="shared" si="10"/>
        <v>4</v>
      </c>
      <c r="Q249" s="41">
        <f t="shared" si="11"/>
        <v>2025</v>
      </c>
    </row>
    <row r="250" ht="15.75" customHeight="1" spans="1:17">
      <c r="A250" s="37" t="s">
        <v>421</v>
      </c>
      <c r="B250" s="40">
        <v>45758</v>
      </c>
      <c r="C250" s="37" t="s">
        <v>250</v>
      </c>
      <c r="D250" s="37" t="s">
        <v>251</v>
      </c>
      <c r="E250" s="41" t="s">
        <v>143</v>
      </c>
      <c r="F250" s="41" t="s">
        <v>24</v>
      </c>
      <c r="G250" s="41" t="s">
        <v>57</v>
      </c>
      <c r="H250" s="41">
        <v>2</v>
      </c>
      <c r="I250" s="41">
        <v>89.99</v>
      </c>
      <c r="J250" s="41" t="s">
        <v>88</v>
      </c>
      <c r="K250" s="41" t="s">
        <v>32</v>
      </c>
      <c r="L250" s="41" t="s">
        <v>59</v>
      </c>
      <c r="M250" s="43">
        <v>45088</v>
      </c>
      <c r="N250" s="41">
        <v>179.98</v>
      </c>
      <c r="O250" s="41" t="str">
        <f t="shared" si="9"/>
        <v>2025-04</v>
      </c>
      <c r="P250" s="41">
        <f t="shared" si="10"/>
        <v>4</v>
      </c>
      <c r="Q250" s="41">
        <f t="shared" si="11"/>
        <v>2025</v>
      </c>
    </row>
    <row r="251" ht="15.75" customHeight="1" spans="1:17">
      <c r="A251" s="37" t="s">
        <v>422</v>
      </c>
      <c r="B251" s="40">
        <v>45758</v>
      </c>
      <c r="C251" s="37" t="s">
        <v>162</v>
      </c>
      <c r="D251" s="37" t="s">
        <v>163</v>
      </c>
      <c r="E251" s="41" t="s">
        <v>143</v>
      </c>
      <c r="F251" s="41" t="s">
        <v>24</v>
      </c>
      <c r="G251" s="41" t="s">
        <v>57</v>
      </c>
      <c r="H251" s="41">
        <v>3</v>
      </c>
      <c r="I251" s="41">
        <v>89.99</v>
      </c>
      <c r="J251" s="41" t="s">
        <v>88</v>
      </c>
      <c r="K251" s="41" t="s">
        <v>33</v>
      </c>
      <c r="L251" s="41" t="s">
        <v>64</v>
      </c>
      <c r="M251" s="43">
        <v>44878</v>
      </c>
      <c r="N251" s="41">
        <v>269.97</v>
      </c>
      <c r="O251" s="41" t="str">
        <f t="shared" si="9"/>
        <v>2025-04</v>
      </c>
      <c r="P251" s="41">
        <f t="shared" si="10"/>
        <v>4</v>
      </c>
      <c r="Q251" s="41">
        <f t="shared" si="11"/>
        <v>2025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4" sqref="A4"/>
    </sheetView>
  </sheetViews>
  <sheetFormatPr defaultColWidth="8.72727272727273" defaultRowHeight="14.5" outlineLevelCol="1"/>
  <cols>
    <col min="1" max="1" width="17.7272727272727"/>
    <col min="2" max="2" width="20.5454545454545"/>
  </cols>
  <sheetData>
    <row r="3" spans="1:2">
      <c r="A3" t="s">
        <v>423</v>
      </c>
      <c r="B3" t="s">
        <v>424</v>
      </c>
    </row>
    <row r="4" spans="1:2">
      <c r="A4" t="s">
        <v>55</v>
      </c>
      <c r="B4">
        <v>8309.74</v>
      </c>
    </row>
    <row r="5" spans="1:2">
      <c r="A5" t="s">
        <v>128</v>
      </c>
      <c r="B5">
        <v>9799.73</v>
      </c>
    </row>
    <row r="6" spans="1:2">
      <c r="A6" t="s">
        <v>115</v>
      </c>
      <c r="B6">
        <v>15659.65</v>
      </c>
    </row>
    <row r="7" spans="1:2">
      <c r="A7" t="s">
        <v>149</v>
      </c>
      <c r="B7">
        <v>11919.77</v>
      </c>
    </row>
    <row r="8" spans="1:2">
      <c r="A8" t="s">
        <v>125</v>
      </c>
      <c r="B8">
        <v>10649.8</v>
      </c>
    </row>
    <row r="9" spans="1:2">
      <c r="A9" t="s">
        <v>17</v>
      </c>
      <c r="B9">
        <v>56338.69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workbookViewId="0">
      <selection activeCell="B12" sqref="B12"/>
    </sheetView>
  </sheetViews>
  <sheetFormatPr defaultColWidth="8.72727272727273" defaultRowHeight="14.5"/>
  <cols>
    <col min="1" max="1" width="29.4545454545455" style="20" customWidth="1"/>
    <col min="2" max="3" width="13.2727272727273" style="20" customWidth="1"/>
    <col min="5" max="5" width="13.1818181818182" customWidth="1"/>
    <col min="6" max="6" width="13.2727272727273" style="21" customWidth="1"/>
    <col min="7" max="7" width="8.72727272727273" style="20" customWidth="1"/>
    <col min="9" max="9" width="11.8181818181818" customWidth="1"/>
    <col min="10" max="10" width="13.2727272727273" style="20" customWidth="1"/>
    <col min="11" max="11" width="18.5454545454545" customWidth="1"/>
    <col min="12" max="12" width="12.2727272727273" style="22" customWidth="1"/>
  </cols>
  <sheetData>
    <row r="1" ht="16" spans="1:12">
      <c r="A1" s="23" t="s">
        <v>425</v>
      </c>
      <c r="B1" s="23" t="s">
        <v>426</v>
      </c>
      <c r="C1" s="23"/>
      <c r="E1" s="24" t="s">
        <v>427</v>
      </c>
      <c r="F1" s="25" t="s">
        <v>428</v>
      </c>
      <c r="G1" s="23" t="s">
        <v>429</v>
      </c>
      <c r="I1" s="24" t="s">
        <v>2</v>
      </c>
      <c r="J1" s="23" t="s">
        <v>428</v>
      </c>
      <c r="K1" s="33" t="s">
        <v>430</v>
      </c>
      <c r="L1" s="34" t="s">
        <v>431</v>
      </c>
    </row>
    <row r="2" ht="16" spans="1:12">
      <c r="A2" s="16" t="s">
        <v>432</v>
      </c>
      <c r="B2" s="16">
        <f>COUNTA('Raw Data'!C2:C251)</f>
        <v>250</v>
      </c>
      <c r="C2" s="16"/>
      <c r="E2" s="18" t="str" cm="1">
        <f t="array" ref="E2:E11">_xlfn.UNIQUE('Raw Data'!F2:F251)</f>
        <v>Monitor</v>
      </c>
      <c r="F2" s="26">
        <f>SUMIFS('Raw Data'!N2:N251,'Raw Data'!F2:F251,E2)</f>
        <v>21999.12</v>
      </c>
      <c r="G2" s="16">
        <f>SUMIFS('Raw Data'!H2:H251,'Raw Data'!F2:F251,E2)</f>
        <v>88</v>
      </c>
      <c r="I2" s="18" t="str" cm="1">
        <f t="array" ref="I2:I14">_xlfn.UNIQUE('Raw Data'!O2:O251)</f>
        <v>2024-04</v>
      </c>
      <c r="J2" s="16">
        <f>SUMIFS('Raw Data'!N2:N251,'Raw Data'!O2:O251,I2)</f>
        <v>20919.33</v>
      </c>
      <c r="K2" s="16"/>
      <c r="L2" s="35" t="str">
        <f>IFERROR((K2-J2)/K2,"")</f>
        <v/>
      </c>
    </row>
    <row r="3" ht="16" spans="1:12">
      <c r="A3" s="16" t="s">
        <v>433</v>
      </c>
      <c r="B3" s="16" cm="1">
        <f t="array" ref="B3">COUNTA(_xlfn.UNIQUE('Raw Data'!D2:D251))</f>
        <v>50</v>
      </c>
      <c r="C3" s="16"/>
      <c r="E3" s="18" t="str">
        <v>Blender</v>
      </c>
      <c r="F3" s="26">
        <f>SUMIFS('Raw Data'!N3:N252,'Raw Data'!F3:F252,E3)</f>
        <v>5219.13</v>
      </c>
      <c r="G3" s="16">
        <f>SUMIFS('Raw Data'!H3:H252,'Raw Data'!F3:F252,E3)</f>
        <v>87</v>
      </c>
      <c r="I3" s="18" t="str">
        <v>2024-05</v>
      </c>
      <c r="J3" s="16">
        <f>SUMIFS('Raw Data'!N3:N252,'Raw Data'!O3:O252,I3)</f>
        <v>17039.35</v>
      </c>
      <c r="K3" s="16">
        <f>SUMIFS('Raw Data'!N2:N251,'Raw Data'!O2:O251,I2)</f>
        <v>20919.33</v>
      </c>
      <c r="L3" s="35">
        <f>IFERROR((J3-K3)/K3,"")</f>
        <v>-0.185473435334688</v>
      </c>
    </row>
    <row r="4" ht="16" spans="1:12">
      <c r="A4" s="16" t="s">
        <v>434</v>
      </c>
      <c r="B4" s="27">
        <f>SUM('Raw Data'!N2:N251)</f>
        <v>229192.47</v>
      </c>
      <c r="C4" s="27"/>
      <c r="E4" s="18" t="str">
        <v>Bookshelf</v>
      </c>
      <c r="F4" s="26">
        <f>SUMIFS('Raw Data'!N4:N253,'Raw Data'!F4:F253,E4)</f>
        <v>15298.98</v>
      </c>
      <c r="G4" s="16">
        <f>SUMIFS('Raw Data'!H4:H253,'Raw Data'!F4:F253,E4)</f>
        <v>102</v>
      </c>
      <c r="I4" s="18" t="str">
        <v>2024-06</v>
      </c>
      <c r="J4" s="16">
        <f>SUMIFS('Raw Data'!N4:N253,'Raw Data'!O4:O253,I4)</f>
        <v>19299.45</v>
      </c>
      <c r="K4" s="16">
        <f>SUMIFS('Raw Data'!N3:N252,'Raw Data'!O3:O252,I3)</f>
        <v>17039.35</v>
      </c>
      <c r="L4" s="35">
        <f t="shared" ref="L4:L14" si="0">IFERROR((J4-K4)/K4,"")</f>
        <v>0.132640036151614</v>
      </c>
    </row>
    <row r="5" ht="16" spans="1:12">
      <c r="A5" s="16" t="s">
        <v>435</v>
      </c>
      <c r="B5" s="16">
        <f>AVERAGE('Raw Data'!N2:N251)</f>
        <v>916.769880000001</v>
      </c>
      <c r="C5" s="16"/>
      <c r="E5" s="18" t="str">
        <v>Headphones</v>
      </c>
      <c r="F5" s="26">
        <f>SUMIFS('Raw Data'!N5:N254,'Raw Data'!F5:F254,E5)</f>
        <v>7049.53</v>
      </c>
      <c r="G5" s="16">
        <f>SUMIFS('Raw Data'!H5:H254,'Raw Data'!F5:F254,E5)</f>
        <v>47</v>
      </c>
      <c r="I5" s="18" t="str">
        <v>2024-07</v>
      </c>
      <c r="J5" s="16">
        <f>SUMIFS('Raw Data'!N5:N254,'Raw Data'!O5:O254,I5)</f>
        <v>18479.4</v>
      </c>
      <c r="K5" s="16">
        <f>SUMIFS('Raw Data'!N4:N253,'Raw Data'!O4:O253,I4)</f>
        <v>19299.45</v>
      </c>
      <c r="L5" s="35">
        <f t="shared" si="0"/>
        <v>-0.0424908481847928</v>
      </c>
    </row>
    <row r="6" ht="16" spans="1:12">
      <c r="A6" s="16" t="s">
        <v>436</v>
      </c>
      <c r="B6" s="28" t="str" cm="1">
        <f t="array" ref="B6">INDEX(E1:E11,MATCH(MAX(F1:F11),F1:F11,0))</f>
        <v>Laptop</v>
      </c>
      <c r="C6" s="29">
        <f>MAX(F1:F11)</f>
        <v>67499.25</v>
      </c>
      <c r="E6" s="18" t="str">
        <v>Laptop</v>
      </c>
      <c r="F6" s="26">
        <f>SUMIFS('Raw Data'!N6:N255,'Raw Data'!F6:F255,E6)</f>
        <v>67499.25</v>
      </c>
      <c r="G6" s="16">
        <f>SUMIFS('Raw Data'!H6:H255,'Raw Data'!F6:F255,E6)</f>
        <v>75</v>
      </c>
      <c r="I6" s="18" t="str">
        <v>2024-08</v>
      </c>
      <c r="J6" s="16">
        <f>SUMIFS('Raw Data'!N6:N255,'Raw Data'!O6:O255,I6)</f>
        <v>15759.43</v>
      </c>
      <c r="K6" s="16">
        <f>SUMIFS('Raw Data'!N5:N254,'Raw Data'!O5:O254,I5)</f>
        <v>18479.4</v>
      </c>
      <c r="L6" s="35">
        <f t="shared" si="0"/>
        <v>-0.147189302682987</v>
      </c>
    </row>
    <row r="7" ht="16" spans="1:12">
      <c r="A7" s="16" t="s">
        <v>437</v>
      </c>
      <c r="B7" s="16" t="str" cm="1">
        <f t="array" ref="B7">INDEX(E13:E18,MATCH(MAX(F13:F18),F13:F18,0))</f>
        <v>East</v>
      </c>
      <c r="C7" s="30">
        <f>MAX(F13:F18)</f>
        <v>59288.39</v>
      </c>
      <c r="E7" s="18" t="str">
        <v>Smartphone</v>
      </c>
      <c r="F7" s="26">
        <f>SUMIFS('Raw Data'!N7:N256,'Raw Data'!F7:F256,E7)</f>
        <v>67199.04</v>
      </c>
      <c r="G7" s="16">
        <f>SUMIFS('Raw Data'!H7:H256,'Raw Data'!F7:F256,E7)</f>
        <v>96</v>
      </c>
      <c r="I7" s="18" t="str">
        <v>2024-09</v>
      </c>
      <c r="J7" s="16">
        <f>SUMIFS('Raw Data'!N7:N256,'Raw Data'!O7:O256,I7)</f>
        <v>12989.51</v>
      </c>
      <c r="K7" s="16">
        <f>SUMIFS('Raw Data'!N6:N255,'Raw Data'!O6:O255,I6)</f>
        <v>15759.43</v>
      </c>
      <c r="L7" s="35">
        <f t="shared" si="0"/>
        <v>-0.175762702077423</v>
      </c>
    </row>
    <row r="8" ht="16" spans="1:12">
      <c r="A8" s="16" t="s">
        <v>438</v>
      </c>
      <c r="B8" s="16" t="str" cm="1">
        <f t="array" ref="B8">INDEX(A11:A61,MATCH(MAX(B11:B61),B11:B61,0))</f>
        <v>Mark Carter</v>
      </c>
      <c r="C8" s="30">
        <f>MAX(B11:B61)</f>
        <v>15659.65</v>
      </c>
      <c r="E8" s="18" t="str">
        <v>Desk</v>
      </c>
      <c r="F8" s="26">
        <f>SUMIFS('Raw Data'!N8:N257,'Raw Data'!F8:F257,E8)</f>
        <v>23399.22</v>
      </c>
      <c r="G8" s="16">
        <f>SUMIFS('Raw Data'!H8:H257,'Raw Data'!F8:F257,E8)</f>
        <v>78</v>
      </c>
      <c r="I8" s="18" t="str">
        <v>2024-10</v>
      </c>
      <c r="J8" s="16">
        <f>SUMIFS('Raw Data'!N8:N257,'Raw Data'!O8:O257,I8)</f>
        <v>20609.52</v>
      </c>
      <c r="K8" s="16">
        <f>SUMIFS('Raw Data'!N7:N256,'Raw Data'!O7:O256,I7)</f>
        <v>12989.51</v>
      </c>
      <c r="L8" s="35">
        <f t="shared" si="0"/>
        <v>0.586627979038471</v>
      </c>
    </row>
    <row r="9" ht="16" spans="1:12">
      <c r="A9" s="16"/>
      <c r="B9" s="31"/>
      <c r="C9" s="16"/>
      <c r="E9" s="18" t="str">
        <v>Coffee Maker</v>
      </c>
      <c r="F9" s="26">
        <f>SUMIFS('Raw Data'!N9:N258,'Raw Data'!F9:F258,E9)</f>
        <v>3119.61</v>
      </c>
      <c r="G9" s="16">
        <f>SUMIFS('Raw Data'!H9:H258,'Raw Data'!F9:F258,E9)</f>
        <v>39</v>
      </c>
      <c r="I9" s="18" t="str">
        <v>2024-11</v>
      </c>
      <c r="J9" s="16">
        <f>SUMIFS('Raw Data'!N9:N258,'Raw Data'!O9:O258,I9)</f>
        <v>12309.44</v>
      </c>
      <c r="K9" s="16">
        <f>SUMIFS('Raw Data'!N8:N257,'Raw Data'!O8:O257,I8)</f>
        <v>20609.52</v>
      </c>
      <c r="L9" s="35">
        <f t="shared" si="0"/>
        <v>-0.402730388674748</v>
      </c>
    </row>
    <row r="10" ht="16" spans="5:12">
      <c r="E10" s="18" t="str">
        <v>Keyboard</v>
      </c>
      <c r="F10" s="26">
        <f>SUMIFS('Raw Data'!N10:N259,'Raw Data'!F10:F259,E10)</f>
        <v>8009.11</v>
      </c>
      <c r="G10" s="16">
        <f>SUMIFS('Raw Data'!H10:H259,'Raw Data'!F10:F259,E10)</f>
        <v>89</v>
      </c>
      <c r="I10" s="18" t="str">
        <v>2024-12</v>
      </c>
      <c r="J10" s="16">
        <f>SUMIFS('Raw Data'!N10:N259,'Raw Data'!O10:O259,I10)</f>
        <v>23039.3</v>
      </c>
      <c r="K10" s="16">
        <f>SUMIFS('Raw Data'!N9:N258,'Raw Data'!O9:O258,I9)</f>
        <v>12309.44</v>
      </c>
      <c r="L10" s="35">
        <f t="shared" si="0"/>
        <v>0.871677346816752</v>
      </c>
    </row>
    <row r="11" ht="16" spans="1:12">
      <c r="A11" s="23" t="s">
        <v>423</v>
      </c>
      <c r="B11" s="23" t="s">
        <v>428</v>
      </c>
      <c r="C11" s="32"/>
      <c r="E11" s="18" t="str">
        <v>Office Chair</v>
      </c>
      <c r="F11" s="26">
        <f>SUMIFS('Raw Data'!N11:N260,'Raw Data'!F11:F260,E11)</f>
        <v>10399.48</v>
      </c>
      <c r="G11" s="16">
        <f>SUMIFS('Raw Data'!H11:H260,'Raw Data'!F11:F260,E11)</f>
        <v>52</v>
      </c>
      <c r="I11" s="18" t="str">
        <v>2025-01</v>
      </c>
      <c r="J11" s="16">
        <f>SUMIFS('Raw Data'!N11:N260,'Raw Data'!O11:O260,I11)</f>
        <v>25799.15</v>
      </c>
      <c r="K11" s="16">
        <f>SUMIFS('Raw Data'!N10:N259,'Raw Data'!O10:O259,I10)</f>
        <v>23039.3</v>
      </c>
      <c r="L11" s="35">
        <f t="shared" si="0"/>
        <v>0.119788795666535</v>
      </c>
    </row>
    <row r="12" ht="16" spans="1:12">
      <c r="A12" s="16" t="str" cm="1">
        <f t="array" ref="A12:A61">_xlfn.UNIQUE('Raw Data'!D2:D251)</f>
        <v>Paul Baker</v>
      </c>
      <c r="B12" s="16">
        <f>SUMIFS('Raw Data'!N2:N251,'Raw Data'!D2:D251,A12)</f>
        <v>8309.74</v>
      </c>
      <c r="I12" s="18" t="str">
        <v>2025-02</v>
      </c>
      <c r="J12" s="16">
        <f>SUMIFS('Raw Data'!N12:N261,'Raw Data'!O12:O261,I12)</f>
        <v>16069.38</v>
      </c>
      <c r="K12" s="16">
        <f>SUMIFS('Raw Data'!N11:N260,'Raw Data'!O11:O260,I11)</f>
        <v>25799.15</v>
      </c>
      <c r="L12" s="35">
        <f t="shared" si="0"/>
        <v>-0.377135293217025</v>
      </c>
    </row>
    <row r="13" ht="16" spans="1:12">
      <c r="A13" s="16" t="str">
        <v>Joseph Jackson</v>
      </c>
      <c r="B13" s="16">
        <f>SUMIFS('Raw Data'!N3:N252,'Raw Data'!D3:D252,A13)</f>
        <v>6949.84</v>
      </c>
      <c r="E13" s="24" t="s">
        <v>29</v>
      </c>
      <c r="F13" s="25" t="s">
        <v>428</v>
      </c>
      <c r="I13" s="18" t="str">
        <v>2025-03</v>
      </c>
      <c r="J13" s="16">
        <f>SUMIFS('Raw Data'!N13:N262,'Raw Data'!O13:O262,I13)</f>
        <v>19899.38</v>
      </c>
      <c r="K13" s="16">
        <f>SUMIFS('Raw Data'!N12:N261,'Raw Data'!O12:O261,I12)</f>
        <v>16069.38</v>
      </c>
      <c r="L13" s="35">
        <f t="shared" si="0"/>
        <v>0.238341491706588</v>
      </c>
    </row>
    <row r="14" ht="16" spans="1:12">
      <c r="A14" s="16" t="str">
        <v>Kevin Scott</v>
      </c>
      <c r="B14" s="16">
        <f>SUMIFS('Raw Data'!N4:N253,'Raw Data'!D4:D253,A14)</f>
        <v>3259.87</v>
      </c>
      <c r="E14" s="18" t="str" cm="1">
        <f t="array" ref="E14:E18">_xlfn.UNIQUE('Raw Data'!K2:K251)</f>
        <v>Central</v>
      </c>
      <c r="F14" s="26">
        <f>SUMIFS('Raw Data'!N2:N251,'Raw Data'!K2:K251,E14)</f>
        <v>41288.34</v>
      </c>
      <c r="I14" s="18" t="str">
        <v>2025-04</v>
      </c>
      <c r="J14" s="16">
        <f>SUMIFS('Raw Data'!N14:N263,'Raw Data'!O14:O263,I14)</f>
        <v>6979.83</v>
      </c>
      <c r="K14" s="16">
        <f>SUMIFS('Raw Data'!N13:N262,'Raw Data'!O13:O262,I13)</f>
        <v>19899.38</v>
      </c>
      <c r="L14" s="35">
        <f t="shared" si="0"/>
        <v>-0.64924384578816</v>
      </c>
    </row>
    <row r="15" ht="16" spans="1:6">
      <c r="A15" s="16" t="str">
        <v>Kathleen Bennett</v>
      </c>
      <c r="B15" s="16">
        <f>SUMIFS('Raw Data'!N5:N254,'Raw Data'!D5:D254,A15)</f>
        <v>4309.81</v>
      </c>
      <c r="E15" s="18" t="str">
        <v>South</v>
      </c>
      <c r="F15" s="26">
        <f>SUMIFS('Raw Data'!N3:N252,'Raw Data'!K3:K252,E15)</f>
        <v>36398.75</v>
      </c>
    </row>
    <row r="16" ht="16" spans="1:6">
      <c r="A16" s="16" t="str">
        <v>Michael Brown</v>
      </c>
      <c r="B16" s="16">
        <f>SUMIFS('Raw Data'!N6:N255,'Raw Data'!D6:D255,A16)</f>
        <v>6169.74</v>
      </c>
      <c r="E16" s="18" t="str">
        <v>North</v>
      </c>
      <c r="F16" s="26">
        <f>SUMIFS('Raw Data'!N4:N253,'Raw Data'!K4:K253,E16)</f>
        <v>50808.31</v>
      </c>
    </row>
    <row r="17" ht="16" spans="1:6">
      <c r="A17" s="16" t="str">
        <v>Dorothy Nelson</v>
      </c>
      <c r="B17" s="16">
        <f>SUMIFS('Raw Data'!N7:N256,'Raw Data'!D7:D256,A17)</f>
        <v>8269.79</v>
      </c>
      <c r="E17" s="18" t="str">
        <v>West</v>
      </c>
      <c r="F17" s="26">
        <f>SUMIFS('Raw Data'!N5:N254,'Raw Data'!K5:K254,E17)</f>
        <v>41408.68</v>
      </c>
    </row>
    <row r="18" ht="16" spans="1:9">
      <c r="A18" s="16" t="str">
        <v>Charles Allen</v>
      </c>
      <c r="B18" s="16">
        <f>SUMIFS('Raw Data'!N8:N257,'Raw Data'!D8:D257,A18)</f>
        <v>5089.73</v>
      </c>
      <c r="E18" s="18" t="str">
        <v>East</v>
      </c>
      <c r="F18" s="26">
        <f>SUMIFS('Raw Data'!N6:N255,'Raw Data'!K6:K255,E18)</f>
        <v>59288.39</v>
      </c>
      <c r="I18" s="36"/>
    </row>
    <row r="19" ht="16" spans="1:2">
      <c r="A19" s="16" t="str">
        <v>Robert Thomas</v>
      </c>
      <c r="B19" s="16">
        <f>SUMIFS('Raw Data'!N9:N258,'Raw Data'!D9:D258,A19)</f>
        <v>3509.9</v>
      </c>
    </row>
    <row r="20" ht="16" spans="1:2">
      <c r="A20" s="16" t="str">
        <v>Karen Hill</v>
      </c>
      <c r="B20" s="16">
        <f>SUMIFS('Raw Data'!N10:N259,'Raw Data'!D10:D259,A20)</f>
        <v>8009.77</v>
      </c>
    </row>
    <row r="21" ht="16" spans="1:2">
      <c r="A21" s="16" t="str">
        <v>Susan Green</v>
      </c>
      <c r="B21" s="16">
        <f>SUMIFS('Raw Data'!N11:N260,'Raw Data'!D11:D260,A21)</f>
        <v>1979.89</v>
      </c>
    </row>
    <row r="22" ht="16" spans="1:2">
      <c r="A22" s="16" t="str">
        <v>Peter Richardson</v>
      </c>
      <c r="B22" s="16">
        <f>SUMIFS('Raw Data'!N12:N261,'Raw Data'!D12:D261,A22)</f>
        <v>5949.85</v>
      </c>
    </row>
    <row r="23" ht="16" spans="1:2">
      <c r="A23" s="16" t="str">
        <v>Dennis Gray</v>
      </c>
      <c r="B23" s="16">
        <f>SUMIFS('Raw Data'!N13:N262,'Raw Data'!D13:D262,A23)</f>
        <v>479.92</v>
      </c>
    </row>
    <row r="24" ht="16" spans="1:2">
      <c r="A24" s="16" t="str">
        <v>Michelle Rogers</v>
      </c>
      <c r="B24" s="16">
        <f>SUMIFS('Raw Data'!N14:N263,'Raw Data'!D14:D263,A24)</f>
        <v>4199.94</v>
      </c>
    </row>
    <row r="25" ht="16" spans="1:2">
      <c r="A25" s="16" t="str">
        <v>George Adams</v>
      </c>
      <c r="B25" s="16">
        <f>SUMIFS('Raw Data'!N15:N264,'Raw Data'!D15:D264,A25)</f>
        <v>3779.93</v>
      </c>
    </row>
    <row r="26" ht="16" spans="1:2">
      <c r="A26" s="16" t="str">
        <v>Mark Carter</v>
      </c>
      <c r="B26" s="16">
        <f>SUMIFS('Raw Data'!N16:N265,'Raw Data'!D16:D265,A26)</f>
        <v>15659.65</v>
      </c>
    </row>
    <row r="27" ht="16" spans="1:2">
      <c r="A27" s="16" t="str">
        <v>Maria Garcia</v>
      </c>
      <c r="B27" s="16">
        <f>SUMIFS('Raw Data'!N17:N266,'Raw Data'!D17:D266,A27)</f>
        <v>1909.93</v>
      </c>
    </row>
    <row r="28" ht="16" spans="1:2">
      <c r="A28" s="16" t="str">
        <v>Virginia Sanders</v>
      </c>
      <c r="B28" s="16">
        <f>SUMIFS('Raw Data'!N18:N267,'Raw Data'!D18:D267,A28)</f>
        <v>4789.79</v>
      </c>
    </row>
    <row r="29" ht="16" spans="1:2">
      <c r="A29" s="16" t="str">
        <v>Barbara Young</v>
      </c>
      <c r="B29" s="16">
        <f>SUMIFS('Raw Data'!N19:N268,'Raw Data'!D19:D268,A29)</f>
        <v>10649.8</v>
      </c>
    </row>
    <row r="30" ht="16" spans="1:2">
      <c r="A30" s="16" t="str">
        <v>Patricia Moore</v>
      </c>
      <c r="B30" s="16">
        <f>SUMIFS('Raw Data'!N20:N269,'Raw Data'!D20:D269,A30)</f>
        <v>9799.73</v>
      </c>
    </row>
    <row r="31" ht="16" spans="1:2">
      <c r="A31" s="16" t="str">
        <v>Cynthia Price</v>
      </c>
      <c r="B31" s="16">
        <f>SUMIFS('Raw Data'!N21:N270,'Raw Data'!D21:D270,A31)</f>
        <v>3769.83</v>
      </c>
    </row>
    <row r="32" ht="16" spans="1:2">
      <c r="A32" s="16" t="str">
        <v>Nancy Collins</v>
      </c>
      <c r="B32" s="16">
        <f>SUMIFS('Raw Data'!N22:N271,'Raw Data'!D22:D271,A32)</f>
        <v>4189.77</v>
      </c>
    </row>
    <row r="33" ht="16" spans="1:2">
      <c r="A33" s="16" t="str">
        <v>Linda Martin</v>
      </c>
      <c r="B33" s="16">
        <f>SUMIFS('Raw Data'!N23:N272,'Raw Data'!D23:D272,A33)</f>
        <v>1289.9</v>
      </c>
    </row>
    <row r="34" ht="16" spans="1:2">
      <c r="A34" s="16" t="str">
        <v>Helen Roberts</v>
      </c>
      <c r="B34" s="16">
        <f>SUMIFS('Raw Data'!N24:N273,'Raw Data'!D24:D273,A34)</f>
        <v>6459.79</v>
      </c>
    </row>
    <row r="35" ht="16" spans="1:2">
      <c r="A35" s="16" t="str">
        <v>Edward Mitchell</v>
      </c>
      <c r="B35" s="16">
        <f>SUMIFS('Raw Data'!N25:N274,'Raw Data'!D25:D274,A35)</f>
        <v>11919.77</v>
      </c>
    </row>
    <row r="36" ht="16" spans="1:2">
      <c r="A36" s="16" t="str">
        <v>Lisa Anderson</v>
      </c>
      <c r="B36" s="16">
        <f>SUMIFS('Raw Data'!N26:N275,'Raw Data'!D26:D275,A36)</f>
        <v>2039.8</v>
      </c>
    </row>
    <row r="37" ht="16" spans="1:2">
      <c r="A37" s="16" t="str">
        <v>Emma Wilson</v>
      </c>
      <c r="B37" s="16">
        <f>SUMIFS('Raw Data'!N27:N276,'Raw Data'!D27:D276,A37)</f>
        <v>1229.88</v>
      </c>
    </row>
    <row r="38" ht="16" spans="1:2">
      <c r="A38" s="16" t="str">
        <v>Steven Turner</v>
      </c>
      <c r="B38" s="16">
        <f>SUMIFS('Raw Data'!N28:N277,'Raw Data'!D28:D277,A38)</f>
        <v>2649.83</v>
      </c>
    </row>
    <row r="39" ht="16" spans="1:2">
      <c r="A39" s="16" t="str">
        <v>Jennifer Taylor</v>
      </c>
      <c r="B39" s="16">
        <f>SUMIFS('Raw Data'!N29:N278,'Raw Data'!D29:D278,A39)</f>
        <v>4739.85</v>
      </c>
    </row>
    <row r="40" ht="16" spans="1:2">
      <c r="A40" s="16" t="str">
        <v>Harry Morgan</v>
      </c>
      <c r="B40" s="16">
        <f>SUMIFS('Raw Data'!N30:N279,'Raw Data'!D30:D279,A40)</f>
        <v>5519.89</v>
      </c>
    </row>
    <row r="41" ht="16" spans="1:2">
      <c r="A41" s="16" t="str">
        <v>Daniel King</v>
      </c>
      <c r="B41" s="16">
        <f>SUMIFS('Raw Data'!N31:N280,'Raw Data'!D31:D280,A41)</f>
        <v>7309.8</v>
      </c>
    </row>
    <row r="42" ht="16" spans="1:2">
      <c r="A42" s="16" t="str">
        <v>Sharon Butler</v>
      </c>
      <c r="B42" s="16">
        <f>SUMIFS('Raw Data'!N32:N281,'Raw Data'!D32:D281,A42)</f>
        <v>5619.87</v>
      </c>
    </row>
    <row r="43" ht="16" spans="1:2">
      <c r="A43" s="16" t="str">
        <v>Sarah Davis</v>
      </c>
      <c r="B43" s="16">
        <f>SUMIFS('Raw Data'!N33:N282,'Raw Data'!D33:D282,A43)</f>
        <v>5499.81</v>
      </c>
    </row>
    <row r="44" ht="16" spans="1:2">
      <c r="A44" s="16" t="str">
        <v>Betty Campbell</v>
      </c>
      <c r="B44" s="16">
        <f>SUMIFS('Raw Data'!N34:N283,'Raw Data'!D34:D283,A44)</f>
        <v>5649.84</v>
      </c>
    </row>
    <row r="45" ht="16" spans="1:2">
      <c r="A45" s="16" t="str">
        <v>Julie Foster</v>
      </c>
      <c r="B45" s="16">
        <f>SUMIFS('Raw Data'!N35:N284,'Raw Data'!D35:D284,A45)</f>
        <v>239.96</v>
      </c>
    </row>
    <row r="46" ht="16" spans="1:2">
      <c r="A46" s="16" t="str">
        <v>Raymond Ross</v>
      </c>
      <c r="B46" s="16">
        <f>SUMIFS('Raw Data'!N36:N285,'Raw Data'!D36:D285,A46)</f>
        <v>3669.85</v>
      </c>
    </row>
    <row r="47" ht="16" spans="1:2">
      <c r="A47" s="16" t="str">
        <v>David Martinez</v>
      </c>
      <c r="B47" s="16">
        <f>SUMIFS('Raw Data'!N37:N286,'Raw Data'!D37:D286,A47)</f>
        <v>1809.84</v>
      </c>
    </row>
    <row r="48" ht="16" spans="1:2">
      <c r="A48" s="16" t="str">
        <v>Margaret Wright</v>
      </c>
      <c r="B48" s="16">
        <f>SUMIFS('Raw Data'!N38:N287,'Raw Data'!D38:D287,A48)</f>
        <v>2099.88</v>
      </c>
    </row>
    <row r="49" ht="16" spans="1:2">
      <c r="A49" s="16" t="str">
        <v>Frank Torres</v>
      </c>
      <c r="B49" s="16">
        <f>SUMIFS('Raw Data'!N39:N288,'Raw Data'!D39:D288,A49)</f>
        <v>1479.91</v>
      </c>
    </row>
    <row r="50" ht="16" spans="1:2">
      <c r="A50" s="16" t="str">
        <v>Gerald Murphy</v>
      </c>
      <c r="B50" s="16">
        <f>SUMIFS('Raw Data'!N40:N289,'Raw Data'!D40:D289,A50)</f>
        <v>6379.87</v>
      </c>
    </row>
    <row r="51" ht="16" spans="1:2">
      <c r="A51" s="16" t="str">
        <v>Elizabeth Hall</v>
      </c>
      <c r="B51" s="16">
        <f>SUMIFS('Raw Data'!N41:N290,'Raw Data'!D41:D290,A51)</f>
        <v>3649.86</v>
      </c>
    </row>
    <row r="52" ht="16" spans="1:2">
      <c r="A52" s="16" t="str">
        <v>Lawrence Reed</v>
      </c>
      <c r="B52" s="16">
        <f>SUMIFS('Raw Data'!N42:N291,'Raw Data'!D42:D291,A52)</f>
        <v>6989.77</v>
      </c>
    </row>
    <row r="53" ht="16" spans="1:2">
      <c r="A53" s="16" t="str">
        <v>Carol Evans</v>
      </c>
      <c r="B53" s="16">
        <f>SUMIFS('Raw Data'!N43:N292,'Raw Data'!D43:D292,A53)</f>
        <v>1149.93</v>
      </c>
    </row>
    <row r="54" ht="16" spans="1:2">
      <c r="A54" s="16" t="str">
        <v>Sandra Phillips</v>
      </c>
      <c r="B54" s="16">
        <f>SUMIFS('Raw Data'!N44:N293,'Raw Data'!D44:D293,A54)</f>
        <v>6349.83</v>
      </c>
    </row>
    <row r="55" ht="16" spans="1:2">
      <c r="A55" s="16" t="str">
        <v>Ruth Brooks</v>
      </c>
      <c r="B55" s="16">
        <f>SUMIFS('Raw Data'!N45:N294,'Raw Data'!D45:D294,A55)</f>
        <v>1749.92</v>
      </c>
    </row>
    <row r="56" ht="16" spans="1:2">
      <c r="A56" s="16" t="str">
        <v>William White</v>
      </c>
      <c r="B56" s="16">
        <f>SUMIFS('Raw Data'!N46:N295,'Raw Data'!D46:D295,A56)</f>
        <v>4749.91</v>
      </c>
    </row>
    <row r="57" ht="16" spans="1:2">
      <c r="A57" s="16" t="str">
        <v>Richard Lee</v>
      </c>
      <c r="B57" s="16">
        <f>SUMIFS('Raw Data'!N47:N296,'Raw Data'!D47:D296,A57)</f>
        <v>739.93</v>
      </c>
    </row>
    <row r="58" ht="16" spans="1:2">
      <c r="A58" s="16" t="str">
        <v>Douglas Watson</v>
      </c>
      <c r="B58" s="16">
        <f>SUMIFS('Raw Data'!N48:N297,'Raw Data'!D48:D297,A58)</f>
        <v>4829.89</v>
      </c>
    </row>
    <row r="59" ht="16" spans="1:2">
      <c r="A59" s="16" t="str">
        <v>James Johnson</v>
      </c>
      <c r="B59" s="16">
        <f>SUMIFS('Raw Data'!N49:N298,'Raw Data'!D49:D298,A59)</f>
        <v>179.97</v>
      </c>
    </row>
    <row r="60" ht="16" spans="1:2">
      <c r="A60" s="16" t="str">
        <v>Arthur Edwards</v>
      </c>
      <c r="B60" s="16">
        <f>SUMIFS('Raw Data'!N50:N299,'Raw Data'!D50:D299,A60)</f>
        <v>1559.94</v>
      </c>
    </row>
    <row r="61" ht="16" spans="1:2">
      <c r="A61" s="16" t="str">
        <v>John Smith</v>
      </c>
      <c r="B61" s="16">
        <f>SUMIFS('Raw Data'!N51:N300,'Raw Data'!D51:D300,A61)</f>
        <v>599.96</v>
      </c>
    </row>
    <row r="62" ht="15.25"/>
  </sheetData>
  <conditionalFormatting sqref="L$1:L$1048576">
    <cfRule type="iconSet" priority="1">
      <iconSet iconSet="3TrafficLights1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B18" sqref="B18"/>
    </sheetView>
  </sheetViews>
  <sheetFormatPr defaultColWidth="8.72727272727273" defaultRowHeight="14.5" outlineLevelCol="3"/>
  <cols>
    <col min="1" max="1" width="30" customWidth="1"/>
    <col min="2" max="2" width="13.2727272727273" style="4" customWidth="1"/>
    <col min="3" max="3" width="15.9090909090909"/>
  </cols>
  <sheetData>
    <row r="1" ht="16" spans="1:3">
      <c r="A1" s="5" t="s">
        <v>439</v>
      </c>
      <c r="B1" s="5"/>
      <c r="C1" s="6"/>
    </row>
    <row r="2" ht="16" spans="1:3">
      <c r="A2" s="5"/>
      <c r="B2" s="5"/>
      <c r="C2" s="7"/>
    </row>
    <row r="3" ht="15.25" spans="1:3">
      <c r="A3" s="7" t="s">
        <v>440</v>
      </c>
      <c r="B3" s="8">
        <f ca="1">NOW()</f>
        <v>45970.8502777778</v>
      </c>
      <c r="C3" s="9"/>
    </row>
    <row r="4" spans="1:3">
      <c r="A4" s="7"/>
      <c r="B4" s="10"/>
      <c r="C4" s="7"/>
    </row>
    <row r="5" spans="1:3">
      <c r="A5" s="11" t="s">
        <v>441</v>
      </c>
      <c r="B5" s="10"/>
      <c r="C5" s="7"/>
    </row>
    <row r="6" spans="1:4">
      <c r="A6" s="11" t="s">
        <v>442</v>
      </c>
      <c r="B6" s="10"/>
      <c r="C6" s="7"/>
      <c r="D6" s="7"/>
    </row>
    <row r="7" spans="1:3">
      <c r="A7" s="11" t="s">
        <v>443</v>
      </c>
      <c r="B7" s="10"/>
      <c r="C7" s="7"/>
    </row>
    <row r="8" spans="1:3">
      <c r="A8" s="11" t="s">
        <v>444</v>
      </c>
      <c r="B8" s="10"/>
      <c r="C8" s="7"/>
    </row>
    <row r="9" spans="1:3">
      <c r="A9" s="11" t="s">
        <v>445</v>
      </c>
      <c r="B9" s="10"/>
      <c r="C9" s="7"/>
    </row>
    <row r="10" spans="1:4">
      <c r="A10" s="11" t="s">
        <v>446</v>
      </c>
      <c r="B10" s="10"/>
      <c r="C10" s="7"/>
      <c r="D10" s="7"/>
    </row>
    <row r="11" spans="1:3">
      <c r="A11" s="11" t="s">
        <v>447</v>
      </c>
      <c r="B11" s="10"/>
      <c r="C11" s="7"/>
    </row>
    <row r="12" spans="1:3">
      <c r="A12" s="11" t="s">
        <v>448</v>
      </c>
      <c r="B12" s="10"/>
      <c r="C12" s="7"/>
    </row>
    <row r="13" ht="15.25"/>
    <row r="14" ht="15.25" spans="1:2">
      <c r="A14" s="12" t="s">
        <v>449</v>
      </c>
      <c r="B14" s="13"/>
    </row>
    <row r="15" ht="15.25" spans="1:2">
      <c r="A15" s="14"/>
      <c r="B15" s="15"/>
    </row>
    <row r="16" ht="16" spans="1:2">
      <c r="A16" s="16" t="s">
        <v>423</v>
      </c>
      <c r="B16" s="17" t="s">
        <v>428</v>
      </c>
    </row>
    <row r="17" ht="16" spans="1:2">
      <c r="A17" s="18" t="str" cm="1">
        <f t="array" ref="A17">INDEX(_xlfn.ANCHORARRAY(Analysis!$A$12),MATCH(LARGE(Analysis!$B$12:$B$61,1),Analysis!$B$12:$B$61,0))</f>
        <v>Mark Carter</v>
      </c>
      <c r="B17" s="19">
        <f>LARGE(Analysis!$B$12:$B$61,1)</f>
        <v>15659.65</v>
      </c>
    </row>
    <row r="18" ht="16" spans="1:2">
      <c r="A18" s="18" t="str" cm="1">
        <f t="array" ref="A18">INDEX(_xlfn.ANCHORARRAY(Analysis!A12),MATCH(LARGE(Analysis!B12:B61,2),Analysis!B12:B61,0))</f>
        <v>Edward Mitchell</v>
      </c>
      <c r="B18" s="19">
        <v>11919.77</v>
      </c>
    </row>
    <row r="19" ht="16" spans="1:2">
      <c r="A19" s="18" t="str" cm="1">
        <f t="array" ref="A19">INDEX(_xlfn.ANCHORARRAY(Analysis!A12),MATCH(LARGE(Analysis!B12:B61,3),Analysis!B12:B61,0))</f>
        <v>Barbara Young</v>
      </c>
      <c r="B19" s="19">
        <v>10649.8</v>
      </c>
    </row>
    <row r="20" ht="16" spans="1:2">
      <c r="A20" s="18" t="str" cm="1">
        <f t="array" ref="A20">INDEX(_xlfn.ANCHORARRAY(Analysis!A12),MATCH(LARGE(Analysis!B12:B61,4),Analysis!B12:B61,0))</f>
        <v>Patricia Moore</v>
      </c>
      <c r="B20" s="19">
        <v>9799.73</v>
      </c>
    </row>
    <row r="21" ht="16" spans="1:2">
      <c r="A21" s="18" t="str" cm="1">
        <f t="array" ref="A21">INDEX(_xlfn.ANCHORARRAY(Analysis!A12),MATCH(LARGE(Analysis!B12:B61,5),Analysis!B12:B61,0))</f>
        <v>Paul Baker</v>
      </c>
      <c r="B21" s="19">
        <v>8309.74</v>
      </c>
    </row>
    <row r="22" ht="15.25"/>
  </sheetData>
  <mergeCells count="2">
    <mergeCell ref="A14:B15"/>
    <mergeCell ref="A1:B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9"/>
  <sheetViews>
    <sheetView showGridLines="0" showRowColHeaders="0" tabSelected="1" zoomScale="70" zoomScaleNormal="70" workbookViewId="0">
      <selection activeCell="AD10" sqref="AD10"/>
    </sheetView>
  </sheetViews>
  <sheetFormatPr defaultColWidth="8.72727272727273" defaultRowHeight="14.5"/>
  <sheetData>
    <row r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/>
      <c r="AD1" s="3"/>
      <c r="AE1" s="3"/>
      <c r="AF1" s="3"/>
      <c r="AG1" s="3"/>
      <c r="AH1" s="3"/>
      <c r="AI1" s="3"/>
    </row>
    <row r="2" spans="1: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"/>
      <c r="AD2" s="3"/>
      <c r="AE2" s="3"/>
      <c r="AF2" s="3"/>
      <c r="AG2" s="3"/>
      <c r="AH2" s="3"/>
      <c r="AI2" s="3"/>
    </row>
    <row r="3" spans="1: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"/>
      <c r="AD3" s="3"/>
      <c r="AE3" s="3"/>
      <c r="AF3" s="3"/>
      <c r="AG3" s="3"/>
      <c r="AH3" s="3"/>
      <c r="AI3" s="3"/>
    </row>
    <row r="4" spans="1: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3"/>
      <c r="AD4" s="3"/>
      <c r="AE4" s="3"/>
      <c r="AF4" s="3"/>
      <c r="AG4" s="3"/>
      <c r="AH4" s="3"/>
      <c r="AI4" s="3"/>
    </row>
    <row r="5" spans="1: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3"/>
      <c r="AD5" s="3"/>
      <c r="AE5" s="3"/>
      <c r="AF5" s="3"/>
      <c r="AG5" s="3"/>
      <c r="AH5" s="3"/>
      <c r="AI5" s="3"/>
    </row>
    <row r="6" spans="1: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3"/>
      <c r="AD6" s="3"/>
      <c r="AE6" s="3"/>
      <c r="AF6" s="3"/>
      <c r="AG6" s="3"/>
      <c r="AH6" s="3"/>
      <c r="AI6" s="3"/>
    </row>
    <row r="7" spans="1: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3"/>
      <c r="AD7" s="3"/>
      <c r="AE7" s="3"/>
      <c r="AF7" s="3"/>
      <c r="AG7" s="3"/>
      <c r="AH7" s="3"/>
      <c r="AI7" s="3"/>
    </row>
    <row r="8" spans="1: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3"/>
      <c r="AD8" s="3"/>
      <c r="AE8" s="3"/>
      <c r="AF8" s="3"/>
      <c r="AG8" s="3"/>
      <c r="AH8" s="3"/>
      <c r="AI8" s="3"/>
    </row>
    <row r="9" spans="1: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3"/>
      <c r="AD9" s="3"/>
      <c r="AE9" s="3"/>
      <c r="AF9" s="3"/>
      <c r="AG9" s="3"/>
      <c r="AH9" s="3"/>
      <c r="AI9" s="3"/>
    </row>
    <row r="10" spans="1: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3"/>
      <c r="AD10" s="3"/>
      <c r="AE10" s="3"/>
      <c r="AF10" s="3"/>
      <c r="AG10" s="3"/>
      <c r="AH10" s="3"/>
      <c r="AI10" s="3"/>
    </row>
    <row r="11" spans="1: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3"/>
      <c r="AD11" s="3"/>
      <c r="AE11" s="3"/>
      <c r="AF11" s="3"/>
      <c r="AG11" s="3"/>
      <c r="AH11" s="3"/>
      <c r="AI11" s="3"/>
    </row>
    <row r="12" spans="1: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3"/>
      <c r="AD12" s="3"/>
      <c r="AE12" s="3"/>
      <c r="AF12" s="3"/>
      <c r="AG12" s="3"/>
      <c r="AH12" s="3"/>
      <c r="AI12" s="3"/>
    </row>
    <row r="13" spans="1: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3"/>
      <c r="AD13" s="3"/>
      <c r="AE13" s="3"/>
      <c r="AF13" s="3"/>
      <c r="AG13" s="3"/>
      <c r="AH13" s="3"/>
      <c r="AI13" s="3"/>
    </row>
    <row r="14" spans="1: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3"/>
      <c r="AD14" s="3"/>
      <c r="AE14" s="3"/>
      <c r="AF14" s="3"/>
      <c r="AG14" s="3"/>
      <c r="AH14" s="3"/>
      <c r="AI14" s="3"/>
    </row>
    <row r="15" spans="1: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3"/>
      <c r="AD15" s="3"/>
      <c r="AE15" s="3"/>
      <c r="AF15" s="3"/>
      <c r="AG15" s="3"/>
      <c r="AH15" s="3"/>
      <c r="AI15" s="3"/>
    </row>
    <row r="16" spans="1: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3"/>
      <c r="AD16" s="3"/>
      <c r="AE16" s="3"/>
      <c r="AF16" s="3"/>
      <c r="AG16" s="3"/>
      <c r="AH16" s="3"/>
      <c r="AI16" s="3"/>
    </row>
    <row r="17" spans="1: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3"/>
      <c r="AD17" s="3"/>
      <c r="AE17" s="3"/>
      <c r="AF17" s="3"/>
      <c r="AG17" s="3"/>
      <c r="AH17" s="3"/>
      <c r="AI17" s="3"/>
    </row>
    <row r="18" spans="1: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3"/>
      <c r="AD18" s="3"/>
      <c r="AE18" s="3"/>
      <c r="AF18" s="3"/>
      <c r="AG18" s="3"/>
      <c r="AH18" s="3"/>
      <c r="AI18" s="3"/>
    </row>
    <row r="19" spans="1: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3"/>
      <c r="AD19" s="3"/>
      <c r="AE19" s="3"/>
      <c r="AF19" s="3"/>
      <c r="AG19" s="3"/>
      <c r="AH19" s="3"/>
      <c r="AI19" s="3"/>
    </row>
    <row r="20" spans="1: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"/>
      <c r="AD20" s="3"/>
      <c r="AE20" s="3"/>
      <c r="AF20" s="3"/>
      <c r="AG20" s="3"/>
      <c r="AH20" s="3"/>
      <c r="AI20" s="3"/>
    </row>
    <row r="21" spans="1: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3"/>
      <c r="AD21" s="3"/>
      <c r="AE21" s="3"/>
      <c r="AF21" s="3"/>
      <c r="AG21" s="3"/>
      <c r="AH21" s="3"/>
      <c r="AI21" s="3"/>
    </row>
    <row r="22" spans="1: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3"/>
      <c r="AD22" s="3"/>
      <c r="AE22" s="3"/>
      <c r="AF22" s="3"/>
      <c r="AG22" s="3"/>
      <c r="AH22" s="3"/>
      <c r="AI22" s="3"/>
    </row>
    <row r="23" spans="1: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3"/>
      <c r="AD23" s="3"/>
      <c r="AE23" s="3"/>
      <c r="AF23" s="3"/>
      <c r="AG23" s="3"/>
      <c r="AH23" s="3"/>
      <c r="AI23" s="3"/>
    </row>
    <row r="24" spans="1: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3"/>
      <c r="AD24" s="3"/>
      <c r="AE24" s="3"/>
      <c r="AF24" s="3"/>
      <c r="AG24" s="3"/>
      <c r="AH24" s="3"/>
      <c r="AI24" s="3"/>
    </row>
    <row r="25" spans="1: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3"/>
      <c r="AD25" s="3"/>
      <c r="AE25" s="3"/>
      <c r="AF25" s="3"/>
      <c r="AG25" s="3"/>
      <c r="AH25" s="3"/>
      <c r="AI25" s="3"/>
    </row>
    <row r="26" spans="1: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3"/>
      <c r="AD26" s="3"/>
      <c r="AE26" s="3"/>
      <c r="AF26" s="3"/>
      <c r="AG26" s="3"/>
      <c r="AH26" s="3"/>
      <c r="AI26" s="3"/>
    </row>
    <row r="27" spans="1: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3"/>
      <c r="AD27" s="3"/>
      <c r="AE27" s="3"/>
      <c r="AF27" s="3"/>
      <c r="AG27" s="3"/>
      <c r="AH27" s="3"/>
      <c r="AI27" s="3"/>
    </row>
    <row r="28" spans="1: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3"/>
      <c r="AD28" s="3"/>
      <c r="AE28" s="3"/>
      <c r="AF28" s="3"/>
      <c r="AG28" s="3"/>
      <c r="AH28" s="3"/>
      <c r="AI28" s="3"/>
    </row>
    <row r="29" spans="1: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3"/>
      <c r="AD29" s="3"/>
      <c r="AE29" s="3"/>
      <c r="AF29" s="3"/>
      <c r="AG29" s="3"/>
      <c r="AH29" s="3"/>
      <c r="AI29" s="3"/>
    </row>
    <row r="30" spans="1: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3"/>
      <c r="AD30" s="3"/>
      <c r="AE30" s="3"/>
      <c r="AF30" s="3"/>
      <c r="AG30" s="3"/>
      <c r="AH30" s="3"/>
      <c r="AI30" s="3"/>
    </row>
    <row r="31" spans="1: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3"/>
      <c r="AD31" s="3"/>
      <c r="AE31" s="3"/>
      <c r="AF31" s="3"/>
      <c r="AG31" s="3"/>
      <c r="AH31" s="3"/>
      <c r="AI31" s="3"/>
    </row>
    <row r="32" spans="1: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3"/>
      <c r="AD32" s="3"/>
      <c r="AE32" s="3"/>
      <c r="AF32" s="3"/>
      <c r="AG32" s="3"/>
      <c r="AH32" s="3"/>
      <c r="AI32" s="3"/>
    </row>
    <row r="33" spans="1: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3"/>
      <c r="AD33" s="3"/>
      <c r="AE33" s="3"/>
      <c r="AF33" s="3"/>
      <c r="AG33" s="3"/>
      <c r="AH33" s="3"/>
      <c r="AI33" s="3"/>
    </row>
    <row r="34" spans="1: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3"/>
      <c r="AD34" s="3"/>
      <c r="AE34" s="3"/>
      <c r="AF34" s="3"/>
      <c r="AG34" s="3"/>
      <c r="AH34" s="3"/>
      <c r="AI34" s="3"/>
    </row>
    <row r="35" spans="1: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3"/>
      <c r="AD35" s="3"/>
      <c r="AE35" s="3"/>
      <c r="AF35" s="3"/>
      <c r="AG35" s="3"/>
      <c r="AH35" s="3"/>
      <c r="AI35" s="3"/>
    </row>
    <row r="36" spans="1: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3"/>
      <c r="AD36" s="3"/>
      <c r="AE36" s="3"/>
      <c r="AF36" s="3"/>
      <c r="AG36" s="3"/>
      <c r="AH36" s="3"/>
      <c r="AI36" s="3"/>
    </row>
    <row r="37" spans="1: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3"/>
      <c r="AD37" s="3"/>
      <c r="AE37" s="3"/>
      <c r="AF37" s="3"/>
      <c r="AG37" s="3"/>
      <c r="AH37" s="3"/>
      <c r="AI37" s="3"/>
    </row>
    <row r="38" spans="1: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3"/>
      <c r="AD38" s="3"/>
      <c r="AE38" s="3"/>
      <c r="AF38" s="3"/>
      <c r="AG38" s="3"/>
      <c r="AH38" s="3"/>
      <c r="AI38" s="3"/>
    </row>
    <row r="39" spans="1: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3"/>
      <c r="AD39" s="3"/>
      <c r="AE39" s="3"/>
      <c r="AF39" s="3"/>
      <c r="AG39" s="3"/>
      <c r="AH39" s="3"/>
      <c r="AI39" s="3"/>
    </row>
    <row r="40" spans="1: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3"/>
      <c r="AD40" s="3"/>
      <c r="AE40" s="3"/>
      <c r="AF40" s="3"/>
      <c r="AG40" s="3"/>
      <c r="AH40" s="3"/>
      <c r="AI40" s="3"/>
    </row>
    <row r="41" spans="1: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3"/>
      <c r="AD41" s="3"/>
      <c r="AE41" s="3"/>
      <c r="AF41" s="3"/>
      <c r="AG41" s="3"/>
      <c r="AH41" s="3"/>
      <c r="AI41" s="3"/>
    </row>
    <row r="42" spans="1: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3"/>
      <c r="AD42" s="3"/>
      <c r="AE42" s="3"/>
      <c r="AF42" s="3"/>
      <c r="AG42" s="3"/>
      <c r="AH42" s="3"/>
      <c r="AI42" s="3"/>
    </row>
    <row r="43" spans="1: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3"/>
      <c r="AD43" s="3"/>
      <c r="AE43" s="3"/>
      <c r="AF43" s="3"/>
      <c r="AG43" s="3"/>
      <c r="AH43" s="3"/>
      <c r="AI43" s="3"/>
    </row>
    <row r="44" spans="1: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3"/>
      <c r="AD44" s="3"/>
      <c r="AE44" s="3"/>
      <c r="AF44" s="3"/>
      <c r="AG44" s="3"/>
      <c r="AH44" s="3"/>
      <c r="AI44" s="3"/>
    </row>
    <row r="45" spans="1: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3"/>
      <c r="AD45" s="3"/>
      <c r="AE45" s="3"/>
      <c r="AF45" s="3"/>
      <c r="AG45" s="3"/>
      <c r="AH45" s="3"/>
      <c r="AI45" s="3"/>
    </row>
    <row r="46" spans="1: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3"/>
      <c r="AD46" s="3"/>
      <c r="AE46" s="3"/>
      <c r="AF46" s="3"/>
      <c r="AG46" s="3"/>
      <c r="AH46" s="3"/>
      <c r="AI46" s="3"/>
    </row>
    <row r="47" spans="1: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3"/>
      <c r="AD47" s="3"/>
      <c r="AE47" s="3"/>
      <c r="AF47" s="3"/>
      <c r="AG47" s="3"/>
      <c r="AH47" s="3"/>
      <c r="AI47" s="3"/>
    </row>
    <row r="48" spans="1: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3"/>
      <c r="AD48" s="3"/>
      <c r="AE48" s="3"/>
      <c r="AF48" s="3"/>
      <c r="AG48" s="3"/>
      <c r="AH48" s="3"/>
      <c r="AI48" s="3"/>
    </row>
    <row r="49" spans="1: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3"/>
      <c r="AD49" s="3"/>
      <c r="AE49" s="3"/>
      <c r="AF49" s="3"/>
      <c r="AG49" s="3"/>
      <c r="AH49" s="3"/>
      <c r="AI49" s="3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Project Instructions</vt:lpstr>
      <vt:lpstr>Sales By Month</vt:lpstr>
      <vt:lpstr>Sales By Product</vt:lpstr>
      <vt:lpstr>Customer Count</vt:lpstr>
      <vt:lpstr>kpi helper</vt:lpstr>
      <vt:lpstr>Product count per category</vt:lpstr>
      <vt:lpstr>Raw Data</vt:lpstr>
      <vt:lpstr>Top 5 Customer</vt:lpstr>
      <vt:lpstr>Analysis</vt:lpstr>
      <vt:lpstr>Summary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2025-10-27T04:06:00Z</dcterms:created>
  <dcterms:modified xsi:type="dcterms:W3CDTF">2025-11-09T14:54:38Z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A1F6612524E846888E76A549651E9C9A_12</vt:lpwstr>
  </property>
  <property fmtid="{D5CDD505-2E9C-101B-9397-08002B2CF9AE}" pid="3" name="KSOProductBuildVer">
    <vt:lpwstr>1033-12.2.0.23155</vt:lpwstr>
  </property>
</Properties>
</file>