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ashboard" sheetId="10" r:id="rId1"/>
    <sheet name="Top 5 customer by revenue" sheetId="3" r:id="rId2"/>
    <sheet name="City wise Customer" sheetId="4" r:id="rId3"/>
    <sheet name="Monthly Sales" sheetId="5" r:id="rId4"/>
    <sheet name="Payment By Sales" sheetId="6" r:id="rId5"/>
    <sheet name="Item per Quentity" sheetId="7" r:id="rId6"/>
    <sheet name="Resatorent By sales" sheetId="8" r:id="rId7"/>
    <sheet name="Rawdata" sheetId="1" r:id="rId8"/>
    <sheet name="analysis" sheetId="2" r:id="rId9"/>
    <sheet name="Summary" sheetId="9" r:id="rId10"/>
  </sheets>
  <definedNames>
    <definedName name="Slicer_Customer_Name">#N/A</definedName>
    <definedName name="Slicer_City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<sst xmlns="http://schemas.openxmlformats.org/spreadsheetml/2006/main" count="8188" uniqueCount="1483">
  <si>
    <t>Customer_Name</t>
  </si>
  <si>
    <t>Sum of Final_Amount</t>
  </si>
  <si>
    <t>Aanya</t>
  </si>
  <si>
    <t>Aarav</t>
  </si>
  <si>
    <t>Arjun</t>
  </si>
  <si>
    <t>Diya</t>
  </si>
  <si>
    <t>Isha</t>
  </si>
  <si>
    <t>Kabir</t>
  </si>
  <si>
    <t>Priya</t>
  </si>
  <si>
    <t>Rohan</t>
  </si>
  <si>
    <t>Sneha</t>
  </si>
  <si>
    <t>Vivaan</t>
  </si>
  <si>
    <t>Grand Total</t>
  </si>
  <si>
    <t>City</t>
  </si>
  <si>
    <t>Count of Customer_Name</t>
  </si>
  <si>
    <t>Ahmedabad</t>
  </si>
  <si>
    <t>Bangalore</t>
  </si>
  <si>
    <t>Chennai</t>
  </si>
  <si>
    <t>Delhi</t>
  </si>
  <si>
    <t>Hyderabad</t>
  </si>
  <si>
    <t>Jaipur</t>
  </si>
  <si>
    <t>Kolkata</t>
  </si>
  <si>
    <t>Mumbai</t>
  </si>
  <si>
    <t>Pune</t>
  </si>
  <si>
    <t>Surat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</si>
  <si>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</si>
  <si>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</si>
  <si>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</si>
  <si>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</si>
  <si>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</si>
  <si>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</si>
  <si>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</si>
  <si>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</si>
  <si>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</si>
  <si>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</si>
  <si>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</si>
  <si>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Payment_Method</t>
  </si>
  <si>
    <t>Cash</t>
  </si>
  <si>
    <t>Credit Card</t>
  </si>
  <si>
    <t>Debit Card</t>
  </si>
  <si>
    <t>Net Banking</t>
  </si>
  <si>
    <t>UPI</t>
  </si>
  <si>
    <t>Wallet</t>
  </si>
  <si>
    <t>Cuisine_Type</t>
  </si>
  <si>
    <t>Sum of Quantity</t>
  </si>
  <si>
    <t>American</t>
  </si>
  <si>
    <t>Chinese</t>
  </si>
  <si>
    <t>Indian</t>
  </si>
  <si>
    <t>Italian</t>
  </si>
  <si>
    <t>Japanese</t>
  </si>
  <si>
    <t>Mexican</t>
  </si>
  <si>
    <t>Thai</t>
  </si>
  <si>
    <t>Restaurant_Name</t>
  </si>
  <si>
    <t>Biryani Bliss</t>
  </si>
  <si>
    <t>Burger Hub</t>
  </si>
  <si>
    <t>Curry Corner</t>
  </si>
  <si>
    <t>Grill Master</t>
  </si>
  <si>
    <t>Pasta Palace</t>
  </si>
  <si>
    <t>Pizza Point</t>
  </si>
  <si>
    <t>Spice Villa</t>
  </si>
  <si>
    <t>Sushi Spot</t>
  </si>
  <si>
    <t>Sweet Tooth</t>
  </si>
  <si>
    <t>Tandoori Treats</t>
  </si>
  <si>
    <t>Order_ID</t>
  </si>
  <si>
    <t>Item_Name</t>
  </si>
  <si>
    <t>Quantity</t>
  </si>
  <si>
    <t>Price_per_Item</t>
  </si>
  <si>
    <t>Total_Amount</t>
  </si>
  <si>
    <t>Discount_%</t>
  </si>
  <si>
    <t>Final_Amount</t>
  </si>
  <si>
    <t>Rating</t>
  </si>
  <si>
    <t>Delivery_Partner</t>
  </si>
  <si>
    <t>Delivery_Time_Minutes</t>
  </si>
  <si>
    <t>Order_Date</t>
  </si>
  <si>
    <t>Year</t>
  </si>
  <si>
    <t>ORD1000</t>
  </si>
  <si>
    <t>Indian Dish 28</t>
  </si>
  <si>
    <t>Zomato Partner 2</t>
  </si>
  <si>
    <t>ORD1001</t>
  </si>
  <si>
    <t>American Dish 28</t>
  </si>
  <si>
    <t>Zomato Partner 1</t>
  </si>
  <si>
    <t>ORD1002</t>
  </si>
  <si>
    <t>Italian Dish 43</t>
  </si>
  <si>
    <t>Zomato Partner 4</t>
  </si>
  <si>
    <t>ORD1003</t>
  </si>
  <si>
    <t>American Dish 1</t>
  </si>
  <si>
    <t>ORD1004</t>
  </si>
  <si>
    <t>American Dish 35</t>
  </si>
  <si>
    <t>ORD1005</t>
  </si>
  <si>
    <t>Italian Dish 33</t>
  </si>
  <si>
    <t>ORD1006</t>
  </si>
  <si>
    <t>Indian Dish 12</t>
  </si>
  <si>
    <t>ORD1007</t>
  </si>
  <si>
    <t>American Dish 40</t>
  </si>
  <si>
    <t>ORD1008</t>
  </si>
  <si>
    <t>American Dish 29</t>
  </si>
  <si>
    <t>Zomato Partner 3</t>
  </si>
  <si>
    <t>ORD1009</t>
  </si>
  <si>
    <t>Indian Dish 13</t>
  </si>
  <si>
    <t>ORD1010</t>
  </si>
  <si>
    <t>ORD1011</t>
  </si>
  <si>
    <t>Thai Dish 24</t>
  </si>
  <si>
    <t>ORD1012</t>
  </si>
  <si>
    <t>Japanese Dish 42</t>
  </si>
  <si>
    <t>ORD1013</t>
  </si>
  <si>
    <t>Mexican Dish 15</t>
  </si>
  <si>
    <t>ORD1014</t>
  </si>
  <si>
    <t>Italian Dish 14</t>
  </si>
  <si>
    <t>ORD1015</t>
  </si>
  <si>
    <t>American Dish 47</t>
  </si>
  <si>
    <t>ORD1016</t>
  </si>
  <si>
    <t>Thai Dish 17</t>
  </si>
  <si>
    <t>ORD1017</t>
  </si>
  <si>
    <t>Indian Dish 10</t>
  </si>
  <si>
    <t>ORD1018</t>
  </si>
  <si>
    <t>Thai Dish 2</t>
  </si>
  <si>
    <t>ORD1019</t>
  </si>
  <si>
    <t>Italian Dish 1</t>
  </si>
  <si>
    <t>ORD1020</t>
  </si>
  <si>
    <t>Indian Dish 11</t>
  </si>
  <si>
    <t>ORD1021</t>
  </si>
  <si>
    <t>ORD1022</t>
  </si>
  <si>
    <t>Mexican Dish 13</t>
  </si>
  <si>
    <t>ORD1023</t>
  </si>
  <si>
    <t>Italian Dish 12</t>
  </si>
  <si>
    <t>ORD1024</t>
  </si>
  <si>
    <t>Mexican Dish 28</t>
  </si>
  <si>
    <t>ORD1025</t>
  </si>
  <si>
    <t>American Dish 5</t>
  </si>
  <si>
    <t>ORD1026</t>
  </si>
  <si>
    <t>Mexican Dish 2</t>
  </si>
  <si>
    <t>ORD1027</t>
  </si>
  <si>
    <t>Chinese Dish 50</t>
  </si>
  <si>
    <t>ORD1028</t>
  </si>
  <si>
    <t>Japanese Dish 5</t>
  </si>
  <si>
    <t>ORD1029</t>
  </si>
  <si>
    <t>American Dish 27</t>
  </si>
  <si>
    <t>ORD1030</t>
  </si>
  <si>
    <t>Indian Dish 8</t>
  </si>
  <si>
    <t>ORD1031</t>
  </si>
  <si>
    <t>Mexican Dish 19</t>
  </si>
  <si>
    <t>ORD1032</t>
  </si>
  <si>
    <t>American Dish 20</t>
  </si>
  <si>
    <t>ORD1033</t>
  </si>
  <si>
    <t>Italian Dish 45</t>
  </si>
  <si>
    <t>ORD1034</t>
  </si>
  <si>
    <t>ORD1035</t>
  </si>
  <si>
    <t>Indian Dish 4</t>
  </si>
  <si>
    <t>ORD1036</t>
  </si>
  <si>
    <t>Chinese Dish 21</t>
  </si>
  <si>
    <t>ORD1037</t>
  </si>
  <si>
    <t>American Dish 32</t>
  </si>
  <si>
    <t>ORD1038</t>
  </si>
  <si>
    <t>Thai Dish 16</t>
  </si>
  <si>
    <t>ORD1039</t>
  </si>
  <si>
    <t>Chinese Dish 32</t>
  </si>
  <si>
    <t>ORD1040</t>
  </si>
  <si>
    <t>Chinese Dish 15</t>
  </si>
  <si>
    <t>ORD1041</t>
  </si>
  <si>
    <t>ORD1042</t>
  </si>
  <si>
    <t>Indian Dish 31</t>
  </si>
  <si>
    <t>ORD1043</t>
  </si>
  <si>
    <t>Mexican Dish 33</t>
  </si>
  <si>
    <t>ORD1044</t>
  </si>
  <si>
    <t>Chinese Dish 26</t>
  </si>
  <si>
    <t>ORD1045</t>
  </si>
  <si>
    <t>Chinese Dish 8</t>
  </si>
  <si>
    <t>ORD1046</t>
  </si>
  <si>
    <t>American Dish 46</t>
  </si>
  <si>
    <t>ORD1047</t>
  </si>
  <si>
    <t>American Dish 39</t>
  </si>
  <si>
    <t>ORD1048</t>
  </si>
  <si>
    <t>Chinese Dish 22</t>
  </si>
  <si>
    <t>ORD1049</t>
  </si>
  <si>
    <t>Chinese Dish 44</t>
  </si>
  <si>
    <t>ORD1050</t>
  </si>
  <si>
    <t>Japanese Dish 44</t>
  </si>
  <si>
    <t>ORD1051</t>
  </si>
  <si>
    <t>Mexican Dish 48</t>
  </si>
  <si>
    <t>ORD1052</t>
  </si>
  <si>
    <t>American Dish 22</t>
  </si>
  <si>
    <t>ORD1053</t>
  </si>
  <si>
    <t>Thai Dish 15</t>
  </si>
  <si>
    <t>ORD1054</t>
  </si>
  <si>
    <t>American Dish 7</t>
  </si>
  <si>
    <t>ORD1055</t>
  </si>
  <si>
    <t>Italian Dish 20</t>
  </si>
  <si>
    <t>ORD1056</t>
  </si>
  <si>
    <t>Indian Dish 1</t>
  </si>
  <si>
    <t>ORD1057</t>
  </si>
  <si>
    <t>ORD1058</t>
  </si>
  <si>
    <t>ORD1059</t>
  </si>
  <si>
    <t>Indian Dish 46</t>
  </si>
  <si>
    <t>ORD1060</t>
  </si>
  <si>
    <t>Thai Dish 44</t>
  </si>
  <si>
    <t>ORD1061</t>
  </si>
  <si>
    <t>ORD1062</t>
  </si>
  <si>
    <t>Japanese Dish 12</t>
  </si>
  <si>
    <t>ORD1063</t>
  </si>
  <si>
    <t>Mexican Dish 23</t>
  </si>
  <si>
    <t>ORD1064</t>
  </si>
  <si>
    <t>Italian Dish 16</t>
  </si>
  <si>
    <t>ORD1065</t>
  </si>
  <si>
    <t>Thai Dish 49</t>
  </si>
  <si>
    <t>ORD1066</t>
  </si>
  <si>
    <t>Japanese Dish 31</t>
  </si>
  <si>
    <t>ORD1067</t>
  </si>
  <si>
    <t>ORD1068</t>
  </si>
  <si>
    <t>Japanese Dish 8</t>
  </si>
  <si>
    <t>ORD1069</t>
  </si>
  <si>
    <t>Italian Dish 26</t>
  </si>
  <si>
    <t>ORD1070</t>
  </si>
  <si>
    <t>Chinese Dish 48</t>
  </si>
  <si>
    <t>ORD1071</t>
  </si>
  <si>
    <t>ORD1072</t>
  </si>
  <si>
    <t>Japanese Dish 25</t>
  </si>
  <si>
    <t>ORD1073</t>
  </si>
  <si>
    <t>ORD1074</t>
  </si>
  <si>
    <t>Italian Dish 42</t>
  </si>
  <si>
    <t>ORD1075</t>
  </si>
  <si>
    <t>Japanese Dish 43</t>
  </si>
  <si>
    <t>ORD1076</t>
  </si>
  <si>
    <t>Japanese Dish 26</t>
  </si>
  <si>
    <t>ORD1077</t>
  </si>
  <si>
    <t>Thai Dish 47</t>
  </si>
  <si>
    <t>ORD1078</t>
  </si>
  <si>
    <t>Indian Dish 48</t>
  </si>
  <si>
    <t>ORD1079</t>
  </si>
  <si>
    <t>American Dish 37</t>
  </si>
  <si>
    <t>ORD1080</t>
  </si>
  <si>
    <t>Thai Dish 13</t>
  </si>
  <si>
    <t>ORD1081</t>
  </si>
  <si>
    <t>Thai Dish 5</t>
  </si>
  <si>
    <t>ORD1082</t>
  </si>
  <si>
    <t>Japanese Dish 9</t>
  </si>
  <si>
    <t>ORD1083</t>
  </si>
  <si>
    <t>Chinese Dish 4</t>
  </si>
  <si>
    <t>ORD1084</t>
  </si>
  <si>
    <t>Italian Dish 5</t>
  </si>
  <si>
    <t>ORD1085</t>
  </si>
  <si>
    <t>ORD1086</t>
  </si>
  <si>
    <t>Thai Dish 43</t>
  </si>
  <si>
    <t>ORD1087</t>
  </si>
  <si>
    <t>ORD1088</t>
  </si>
  <si>
    <t>Italian Dish 15</t>
  </si>
  <si>
    <t>ORD1089</t>
  </si>
  <si>
    <t>American Dish 9</t>
  </si>
  <si>
    <t>ORD1090</t>
  </si>
  <si>
    <t>Italian Dish 28</t>
  </si>
  <si>
    <t>ORD1091</t>
  </si>
  <si>
    <t>Thai Dish 1</t>
  </si>
  <si>
    <t>ORD1092</t>
  </si>
  <si>
    <t>ORD1093</t>
  </si>
  <si>
    <t>Japanese Dish 14</t>
  </si>
  <si>
    <t>ORD1094</t>
  </si>
  <si>
    <t>Italian Dish 21</t>
  </si>
  <si>
    <t>ORD1095</t>
  </si>
  <si>
    <t>Chinese Dish 20</t>
  </si>
  <si>
    <t>ORD1096</t>
  </si>
  <si>
    <t>Indian Dish 32</t>
  </si>
  <si>
    <t>ORD1097</t>
  </si>
  <si>
    <t>Indian Dish 25</t>
  </si>
  <si>
    <t>ORD1098</t>
  </si>
  <si>
    <t>Japanese Dish 49</t>
  </si>
  <si>
    <t>ORD1099</t>
  </si>
  <si>
    <t>ORD1100</t>
  </si>
  <si>
    <t>Italian Dish 11</t>
  </si>
  <si>
    <t>ORD1101</t>
  </si>
  <si>
    <t>Italian Dish 37</t>
  </si>
  <si>
    <t>ORD1102</t>
  </si>
  <si>
    <t>ORD1103</t>
  </si>
  <si>
    <t>Mexican Dish 4</t>
  </si>
  <si>
    <t>ORD1104</t>
  </si>
  <si>
    <t>Thai Dish 32</t>
  </si>
  <si>
    <t>ORD1105</t>
  </si>
  <si>
    <t>Thai Dish 29</t>
  </si>
  <si>
    <t>ORD1106</t>
  </si>
  <si>
    <t>American Dish 3</t>
  </si>
  <si>
    <t>ORD1107</t>
  </si>
  <si>
    <t>Japanese Dish 24</t>
  </si>
  <si>
    <t>ORD1108</t>
  </si>
  <si>
    <t>American Dish 24</t>
  </si>
  <si>
    <t>ORD1109</t>
  </si>
  <si>
    <t>Indian Dish 7</t>
  </si>
  <si>
    <t>ORD1110</t>
  </si>
  <si>
    <t>Thai Dish 42</t>
  </si>
  <si>
    <t>ORD1111</t>
  </si>
  <si>
    <t>American Dish 34</t>
  </si>
  <si>
    <t>ORD1112</t>
  </si>
  <si>
    <t>Italian Dish 48</t>
  </si>
  <si>
    <t>ORD1113</t>
  </si>
  <si>
    <t>ORD1114</t>
  </si>
  <si>
    <t>ORD1115</t>
  </si>
  <si>
    <t>Japanese Dish 32</t>
  </si>
  <si>
    <t>ORD1116</t>
  </si>
  <si>
    <t>Chinese Dish 3</t>
  </si>
  <si>
    <t>ORD1117</t>
  </si>
  <si>
    <t>Mexican Dish 45</t>
  </si>
  <si>
    <t>ORD1118</t>
  </si>
  <si>
    <t>Mexican Dish 27</t>
  </si>
  <si>
    <t>ORD1119</t>
  </si>
  <si>
    <t>Chinese Dish 1</t>
  </si>
  <si>
    <t>ORD1120</t>
  </si>
  <si>
    <t>ORD1121</t>
  </si>
  <si>
    <t>ORD1122</t>
  </si>
  <si>
    <t>Italian Dish 32</t>
  </si>
  <si>
    <t>ORD1123</t>
  </si>
  <si>
    <t>Chinese Dish 36</t>
  </si>
  <si>
    <t>ORD1124</t>
  </si>
  <si>
    <t>ORD1125</t>
  </si>
  <si>
    <t>ORD1126</t>
  </si>
  <si>
    <t>Chinese Dish 33</t>
  </si>
  <si>
    <t>ORD1127</t>
  </si>
  <si>
    <t>ORD1128</t>
  </si>
  <si>
    <t>ORD1129</t>
  </si>
  <si>
    <t>ORD1130</t>
  </si>
  <si>
    <t>Mexican Dish 34</t>
  </si>
  <si>
    <t>ORD1131</t>
  </si>
  <si>
    <t>Italian Dish 7</t>
  </si>
  <si>
    <t>ORD1132</t>
  </si>
  <si>
    <t>Mexican Dish 21</t>
  </si>
  <si>
    <t>ORD1133</t>
  </si>
  <si>
    <t>Italian Dish 18</t>
  </si>
  <si>
    <t>ORD1134</t>
  </si>
  <si>
    <t>Mexican Dish 17</t>
  </si>
  <si>
    <t>ORD1135</t>
  </si>
  <si>
    <t>ORD1136</t>
  </si>
  <si>
    <t>Thai Dish 46</t>
  </si>
  <si>
    <t>ORD1137</t>
  </si>
  <si>
    <t>Thai Dish 35</t>
  </si>
  <si>
    <t>ORD1138</t>
  </si>
  <si>
    <t>Indian Dish 3</t>
  </si>
  <si>
    <t>ORD1139</t>
  </si>
  <si>
    <t>Chinese Dish 41</t>
  </si>
  <si>
    <t>ORD1140</t>
  </si>
  <si>
    <t>ORD1141</t>
  </si>
  <si>
    <t>ORD1142</t>
  </si>
  <si>
    <t>Chinese Dish 27</t>
  </si>
  <si>
    <t>ORD1143</t>
  </si>
  <si>
    <t>ORD1144</t>
  </si>
  <si>
    <t>Italian Dish 10</t>
  </si>
  <si>
    <t>ORD1145</t>
  </si>
  <si>
    <t>Japanese Dish 47</t>
  </si>
  <si>
    <t>ORD1146</t>
  </si>
  <si>
    <t>ORD1147</t>
  </si>
  <si>
    <t>Italian Dish 30</t>
  </si>
  <si>
    <t>ORD1148</t>
  </si>
  <si>
    <t>American Dish 8</t>
  </si>
  <si>
    <t>ORD1149</t>
  </si>
  <si>
    <t>American Dish 36</t>
  </si>
  <si>
    <t>ORD1150</t>
  </si>
  <si>
    <t>ORD1151</t>
  </si>
  <si>
    <t>ORD1152</t>
  </si>
  <si>
    <t>ORD1153</t>
  </si>
  <si>
    <t>Chinese Dish 5</t>
  </si>
  <si>
    <t>ORD1154</t>
  </si>
  <si>
    <t>Italian Dish 40</t>
  </si>
  <si>
    <t>ORD1155</t>
  </si>
  <si>
    <t>ORD1156</t>
  </si>
  <si>
    <t>ORD1157</t>
  </si>
  <si>
    <t>Indian Dish 9</t>
  </si>
  <si>
    <t>ORD1158</t>
  </si>
  <si>
    <t>Mexican Dish 25</t>
  </si>
  <si>
    <t>ORD1159</t>
  </si>
  <si>
    <t>American Dish 10</t>
  </si>
  <si>
    <t>ORD1160</t>
  </si>
  <si>
    <t>ORD1161</t>
  </si>
  <si>
    <t>Chinese Dish 29</t>
  </si>
  <si>
    <t>ORD1162</t>
  </si>
  <si>
    <t>Japanese Dish 18</t>
  </si>
  <si>
    <t>ORD1163</t>
  </si>
  <si>
    <t>ORD1164</t>
  </si>
  <si>
    <t>Japanese Dish 46</t>
  </si>
  <si>
    <t>ORD1165</t>
  </si>
  <si>
    <t>Indian Dish 35</t>
  </si>
  <si>
    <t>ORD1166</t>
  </si>
  <si>
    <t>Japanese Dish 1</t>
  </si>
  <si>
    <t>ORD1167</t>
  </si>
  <si>
    <t>Mexican Dish 3</t>
  </si>
  <si>
    <t>ORD1168</t>
  </si>
  <si>
    <t>ORD1169</t>
  </si>
  <si>
    <t>Italian Dish 38</t>
  </si>
  <si>
    <t>ORD1170</t>
  </si>
  <si>
    <t>American Dish 49</t>
  </si>
  <si>
    <t>ORD1171</t>
  </si>
  <si>
    <t>Chinese Dish 13</t>
  </si>
  <si>
    <t>ORD1172</t>
  </si>
  <si>
    <t>Italian Dish 23</t>
  </si>
  <si>
    <t>ORD1173</t>
  </si>
  <si>
    <t>American Dish 44</t>
  </si>
  <si>
    <t>ORD1174</t>
  </si>
  <si>
    <t>Italian Dish 3</t>
  </si>
  <si>
    <t>ORD1175</t>
  </si>
  <si>
    <t>Indian Dish 21</t>
  </si>
  <si>
    <t>ORD1176</t>
  </si>
  <si>
    <t>ORD1177</t>
  </si>
  <si>
    <t>Italian Dish 47</t>
  </si>
  <si>
    <t>ORD1178</t>
  </si>
  <si>
    <t>Mexican Dish 50</t>
  </si>
  <si>
    <t>ORD1179</t>
  </si>
  <si>
    <t>Chinese Dish 37</t>
  </si>
  <si>
    <t>ORD1180</t>
  </si>
  <si>
    <t>Mexican Dish 1</t>
  </si>
  <si>
    <t>ORD1181</t>
  </si>
  <si>
    <t>American Dish 16</t>
  </si>
  <si>
    <t>ORD1182</t>
  </si>
  <si>
    <t>American Dish 14</t>
  </si>
  <si>
    <t>ORD1183</t>
  </si>
  <si>
    <t>Thai Dish 21</t>
  </si>
  <si>
    <t>ORD1184</t>
  </si>
  <si>
    <t>Chinese Dish 39</t>
  </si>
  <si>
    <t>ORD1185</t>
  </si>
  <si>
    <t>American Dish 15</t>
  </si>
  <si>
    <t>ORD1186</t>
  </si>
  <si>
    <t>Chinese Dish 19</t>
  </si>
  <si>
    <t>ORD1187</t>
  </si>
  <si>
    <t>Mexican Dish 6</t>
  </si>
  <si>
    <t>ORD1188</t>
  </si>
  <si>
    <t>Mexican Dish 44</t>
  </si>
  <si>
    <t>ORD1189</t>
  </si>
  <si>
    <t>ORD1190</t>
  </si>
  <si>
    <t>Indian Dish 22</t>
  </si>
  <si>
    <t>ORD1191</t>
  </si>
  <si>
    <t>ORD1192</t>
  </si>
  <si>
    <t>ORD1193</t>
  </si>
  <si>
    <t>Japanese Dish 48</t>
  </si>
  <si>
    <t>ORD1194</t>
  </si>
  <si>
    <t>ORD1195</t>
  </si>
  <si>
    <t>ORD1196</t>
  </si>
  <si>
    <t>Thai Dish 28</t>
  </si>
  <si>
    <t>ORD1197</t>
  </si>
  <si>
    <t>Mexican Dish 14</t>
  </si>
  <si>
    <t>ORD1198</t>
  </si>
  <si>
    <t>ORD1199</t>
  </si>
  <si>
    <t>American Dish 21</t>
  </si>
  <si>
    <t>ORD1200</t>
  </si>
  <si>
    <t>ORD1201</t>
  </si>
  <si>
    <t>ORD1202</t>
  </si>
  <si>
    <t>Italian Dish 49</t>
  </si>
  <si>
    <t>ORD1203</t>
  </si>
  <si>
    <t>Mexican Dish 49</t>
  </si>
  <si>
    <t>ORD1204</t>
  </si>
  <si>
    <t>Thai Dish 8</t>
  </si>
  <si>
    <t>ORD1205</t>
  </si>
  <si>
    <t>ORD1206</t>
  </si>
  <si>
    <t>ORD1207</t>
  </si>
  <si>
    <t>Japanese Dish 22</t>
  </si>
  <si>
    <t>ORD1208</t>
  </si>
  <si>
    <t>Chinese Dish 40</t>
  </si>
  <si>
    <t>ORD1209</t>
  </si>
  <si>
    <t>American Dish 31</t>
  </si>
  <si>
    <t>ORD1210</t>
  </si>
  <si>
    <t>ORD1211</t>
  </si>
  <si>
    <t>Mexican Dish 16</t>
  </si>
  <si>
    <t>ORD1212</t>
  </si>
  <si>
    <t>Mexican Dish 47</t>
  </si>
  <si>
    <t>ORD1213</t>
  </si>
  <si>
    <t>ORD1214</t>
  </si>
  <si>
    <t>ORD1215</t>
  </si>
  <si>
    <t>ORD1216</t>
  </si>
  <si>
    <t>Mexican Dish 46</t>
  </si>
  <si>
    <t>ORD1217</t>
  </si>
  <si>
    <t>Japanese Dish 3</t>
  </si>
  <si>
    <t>ORD1218</t>
  </si>
  <si>
    <t>Japanese Dish 41</t>
  </si>
  <si>
    <t>ORD1219</t>
  </si>
  <si>
    <t>Italian Dish 41</t>
  </si>
  <si>
    <t>ORD1220</t>
  </si>
  <si>
    <t>Mexican Dish 31</t>
  </si>
  <si>
    <t>ORD1221</t>
  </si>
  <si>
    <t>ORD1222</t>
  </si>
  <si>
    <t>ORD1223</t>
  </si>
  <si>
    <t>Thai Dish 48</t>
  </si>
  <si>
    <t>ORD1224</t>
  </si>
  <si>
    <t>Japanese Dish 35</t>
  </si>
  <si>
    <t>ORD1225</t>
  </si>
  <si>
    <t>ORD1226</t>
  </si>
  <si>
    <t>Italian Dish 4</t>
  </si>
  <si>
    <t>ORD1227</t>
  </si>
  <si>
    <t>Chinese Dish 31</t>
  </si>
  <si>
    <t>ORD1228</t>
  </si>
  <si>
    <t>Indian Dish 38</t>
  </si>
  <si>
    <t>ORD1229</t>
  </si>
  <si>
    <t>ORD1230</t>
  </si>
  <si>
    <t>ORD1231</t>
  </si>
  <si>
    <t>Chinese Dish 12</t>
  </si>
  <si>
    <t>ORD1232</t>
  </si>
  <si>
    <t>ORD1233</t>
  </si>
  <si>
    <t>ORD1234</t>
  </si>
  <si>
    <t>Chinese Dish 17</t>
  </si>
  <si>
    <t>ORD1235</t>
  </si>
  <si>
    <t>ORD1236</t>
  </si>
  <si>
    <t>ORD1237</t>
  </si>
  <si>
    <t>ORD1238</t>
  </si>
  <si>
    <t>ORD1239</t>
  </si>
  <si>
    <t>ORD1240</t>
  </si>
  <si>
    <t>Italian Dish 50</t>
  </si>
  <si>
    <t>ORD1241</t>
  </si>
  <si>
    <t>ORD1242</t>
  </si>
  <si>
    <t>ORD1243</t>
  </si>
  <si>
    <t>American Dish 2</t>
  </si>
  <si>
    <t>ORD1244</t>
  </si>
  <si>
    <t>Indian Dish 37</t>
  </si>
  <si>
    <t>ORD1245</t>
  </si>
  <si>
    <t>Indian Dish 36</t>
  </si>
  <si>
    <t>ORD1246</t>
  </si>
  <si>
    <t>ORD1247</t>
  </si>
  <si>
    <t>Japanese Dish 19</t>
  </si>
  <si>
    <t>ORD1248</t>
  </si>
  <si>
    <t>ORD1249</t>
  </si>
  <si>
    <t>Chinese Dish 7</t>
  </si>
  <si>
    <t>ORD1250</t>
  </si>
  <si>
    <t>ORD1251</t>
  </si>
  <si>
    <t>ORD1252</t>
  </si>
  <si>
    <t>ORD1253</t>
  </si>
  <si>
    <t>ORD1254</t>
  </si>
  <si>
    <t>ORD1255</t>
  </si>
  <si>
    <t>American Dish 42</t>
  </si>
  <si>
    <t>ORD1256</t>
  </si>
  <si>
    <t>Chinese Dish 34</t>
  </si>
  <si>
    <t>ORD1257</t>
  </si>
  <si>
    <t>Mexican Dish 12</t>
  </si>
  <si>
    <t>ORD1258</t>
  </si>
  <si>
    <t>ORD1259</t>
  </si>
  <si>
    <t>ORD1260</t>
  </si>
  <si>
    <t>Mexican Dish 5</t>
  </si>
  <si>
    <t>ORD1261</t>
  </si>
  <si>
    <t>ORD1262</t>
  </si>
  <si>
    <t>ORD1263</t>
  </si>
  <si>
    <t>ORD1264</t>
  </si>
  <si>
    <t>Mexican Dish 24</t>
  </si>
  <si>
    <t>ORD1265</t>
  </si>
  <si>
    <t>ORD1266</t>
  </si>
  <si>
    <t>Chinese Dish 30</t>
  </si>
  <si>
    <t>ORD1267</t>
  </si>
  <si>
    <t>ORD1268</t>
  </si>
  <si>
    <t>ORD1269</t>
  </si>
  <si>
    <t>Mexican Dish 36</t>
  </si>
  <si>
    <t>ORD1270</t>
  </si>
  <si>
    <t>American Dish 48</t>
  </si>
  <si>
    <t>ORD1271</t>
  </si>
  <si>
    <t>ORD1272</t>
  </si>
  <si>
    <t>Italian Dish 25</t>
  </si>
  <si>
    <t>ORD1273</t>
  </si>
  <si>
    <t>ORD1274</t>
  </si>
  <si>
    <t>ORD1275</t>
  </si>
  <si>
    <t>Mexican Dish 8</t>
  </si>
  <si>
    <t>ORD1276</t>
  </si>
  <si>
    <t>Italian Dish 34</t>
  </si>
  <si>
    <t>ORD1277</t>
  </si>
  <si>
    <t>ORD1278</t>
  </si>
  <si>
    <t>Thai Dish 19</t>
  </si>
  <si>
    <t>ORD1279</t>
  </si>
  <si>
    <t>ORD1280</t>
  </si>
  <si>
    <t>ORD1281</t>
  </si>
  <si>
    <t>Thai Dish 37</t>
  </si>
  <si>
    <t>ORD1282</t>
  </si>
  <si>
    <t>ORD1283</t>
  </si>
  <si>
    <t>Mexican Dish 41</t>
  </si>
  <si>
    <t>ORD1284</t>
  </si>
  <si>
    <t>American Dish 30</t>
  </si>
  <si>
    <t>ORD1285</t>
  </si>
  <si>
    <t>Thai Dish 11</t>
  </si>
  <si>
    <t>ORD1286</t>
  </si>
  <si>
    <t>ORD1287</t>
  </si>
  <si>
    <t>ORD1288</t>
  </si>
  <si>
    <t>Italian Dish 2</t>
  </si>
  <si>
    <t>ORD1289</t>
  </si>
  <si>
    <t>Chinese Dish 6</t>
  </si>
  <si>
    <t>ORD1290</t>
  </si>
  <si>
    <t>ORD1291</t>
  </si>
  <si>
    <t>ORD1292</t>
  </si>
  <si>
    <t>Indian Dish 40</t>
  </si>
  <si>
    <t>ORD1293</t>
  </si>
  <si>
    <t>ORD1294</t>
  </si>
  <si>
    <t>Indian Dish 45</t>
  </si>
  <si>
    <t>ORD1295</t>
  </si>
  <si>
    <t>Indian Dish 39</t>
  </si>
  <si>
    <t>ORD1296</t>
  </si>
  <si>
    <t>Japanese Dish 28</t>
  </si>
  <si>
    <t>ORD1297</t>
  </si>
  <si>
    <t>American Dish 23</t>
  </si>
  <si>
    <t>ORD1298</t>
  </si>
  <si>
    <t>ORD1299</t>
  </si>
  <si>
    <t>ORD1300</t>
  </si>
  <si>
    <t>ORD1301</t>
  </si>
  <si>
    <t>ORD1302</t>
  </si>
  <si>
    <t>Chinese Dish 46</t>
  </si>
  <si>
    <t>ORD1303</t>
  </si>
  <si>
    <t>Italian Dish 29</t>
  </si>
  <si>
    <t>ORD1304</t>
  </si>
  <si>
    <t>Indian Dish 34</t>
  </si>
  <si>
    <t>ORD1305</t>
  </si>
  <si>
    <t>ORD1306</t>
  </si>
  <si>
    <t>ORD1307</t>
  </si>
  <si>
    <t>ORD1308</t>
  </si>
  <si>
    <t>ORD1309</t>
  </si>
  <si>
    <t>ORD1310</t>
  </si>
  <si>
    <t>ORD1311</t>
  </si>
  <si>
    <t>Italian Dish 36</t>
  </si>
  <si>
    <t>ORD1312</t>
  </si>
  <si>
    <t>ORD1313</t>
  </si>
  <si>
    <t>Italian Dish 35</t>
  </si>
  <si>
    <t>ORD1314</t>
  </si>
  <si>
    <t>ORD1315</t>
  </si>
  <si>
    <t>ORD1316</t>
  </si>
  <si>
    <t>Chinese Dish 10</t>
  </si>
  <si>
    <t>ORD1317</t>
  </si>
  <si>
    <t>Mexican Dish 18</t>
  </si>
  <si>
    <t>ORD1318</t>
  </si>
  <si>
    <t>Indian Dish 41</t>
  </si>
  <si>
    <t>ORD1319</t>
  </si>
  <si>
    <t>ORD1320</t>
  </si>
  <si>
    <t>ORD1321</t>
  </si>
  <si>
    <t>Mexican Dish 40</t>
  </si>
  <si>
    <t>ORD1322</t>
  </si>
  <si>
    <t>ORD1323</t>
  </si>
  <si>
    <t>ORD1324</t>
  </si>
  <si>
    <t>Japanese Dish 34</t>
  </si>
  <si>
    <t>ORD1325</t>
  </si>
  <si>
    <t>Japanese Dish 2</t>
  </si>
  <si>
    <t>ORD1326</t>
  </si>
  <si>
    <t>ORD1327</t>
  </si>
  <si>
    <t>American Dish 25</t>
  </si>
  <si>
    <t>ORD1328</t>
  </si>
  <si>
    <t>Mexican Dish 35</t>
  </si>
  <si>
    <t>ORD1329</t>
  </si>
  <si>
    <t>Thai Dish 20</t>
  </si>
  <si>
    <t>ORD1330</t>
  </si>
  <si>
    <t>ORD1331</t>
  </si>
  <si>
    <t>Chinese Dish 16</t>
  </si>
  <si>
    <t>ORD1332</t>
  </si>
  <si>
    <t>Mexican Dish 10</t>
  </si>
  <si>
    <t>ORD1333</t>
  </si>
  <si>
    <t>ORD1334</t>
  </si>
  <si>
    <t>Japanese Dish 13</t>
  </si>
  <si>
    <t>ORD1335</t>
  </si>
  <si>
    <t>ORD1336</t>
  </si>
  <si>
    <t>ORD1337</t>
  </si>
  <si>
    <t>ORD1338</t>
  </si>
  <si>
    <t>ORD1339</t>
  </si>
  <si>
    <t>ORD1340</t>
  </si>
  <si>
    <t>Italian Dish 22</t>
  </si>
  <si>
    <t>ORD1341</t>
  </si>
  <si>
    <t>Italian Dish 46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</si>
  <si>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</si>
  <si>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</si>
  <si>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</si>
  <si>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</si>
  <si>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</si>
  <si>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</si>
  <si>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</si>
  <si>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</si>
  <si>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</si>
  <si>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American Dish 12</t>
  </si>
  <si>
    <t>ORD1351</t>
  </si>
  <si>
    <t>ORD1352</t>
  </si>
  <si>
    <t>ORD1353</t>
  </si>
  <si>
    <t>Indian Dish 42</t>
  </si>
  <si>
    <t>ORD1354</t>
  </si>
  <si>
    <t>Indian Dish 44</t>
  </si>
  <si>
    <t>ORD1355</t>
  </si>
  <si>
    <t>ORD1356</t>
  </si>
  <si>
    <t>ORD1357</t>
  </si>
  <si>
    <t>ORD1358</t>
  </si>
  <si>
    <t>ORD1359</t>
  </si>
  <si>
    <t>Mexican Dish 39</t>
  </si>
  <si>
    <t>ORD1360</t>
  </si>
  <si>
    <t>ORD1361</t>
  </si>
  <si>
    <t>ORD1362</t>
  </si>
  <si>
    <t>ORD1363</t>
  </si>
  <si>
    <t>ORD1364</t>
  </si>
  <si>
    <t>ORD1365</t>
  </si>
  <si>
    <t>Indian Dish 29</t>
  </si>
  <si>
    <t>ORD1366</t>
  </si>
  <si>
    <t>ORD1367</t>
  </si>
  <si>
    <t>Japanese Dish 39</t>
  </si>
  <si>
    <t>ORD1368</t>
  </si>
  <si>
    <t>ORD1369</t>
  </si>
  <si>
    <t>ORD1370</t>
  </si>
  <si>
    <t>ORD1371</t>
  </si>
  <si>
    <t>ORD1372</t>
  </si>
  <si>
    <t>ORD1373</t>
  </si>
  <si>
    <t>Japanese Dish 11</t>
  </si>
  <si>
    <t>ORD1374</t>
  </si>
  <si>
    <t>Japanese Dish 4</t>
  </si>
  <si>
    <t>ORD1375</t>
  </si>
  <si>
    <t>ORD1376</t>
  </si>
  <si>
    <t>Chinese Dish 9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</si>
  <si>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</si>
  <si>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</si>
  <si>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</si>
  <si>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</si>
  <si>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</si>
  <si>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</si>
  <si>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</si>
  <si>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</si>
  <si>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</si>
  <si>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American Dish 13</t>
  </si>
  <si>
    <t>ORD1386</t>
  </si>
  <si>
    <t>ORD1387</t>
  </si>
  <si>
    <t>Mexican Dish 38</t>
  </si>
  <si>
    <t>ORD1388</t>
  </si>
  <si>
    <t>ORD1389</t>
  </si>
  <si>
    <t>ORD1390</t>
  </si>
  <si>
    <t>ORD1391</t>
  </si>
  <si>
    <t>Thai Dish 31</t>
  </si>
  <si>
    <t>ORD1392</t>
  </si>
  <si>
    <t>ORD1393</t>
  </si>
  <si>
    <t>Italian Dish 9</t>
  </si>
  <si>
    <t>ORD1394</t>
  </si>
  <si>
    <t>ORD1395</t>
  </si>
  <si>
    <t>ORD1396</t>
  </si>
  <si>
    <t>ORD1397</t>
  </si>
  <si>
    <t>ORD1398</t>
  </si>
  <si>
    <t>ORD1399</t>
  </si>
  <si>
    <t>ORD1400</t>
  </si>
  <si>
    <t>Japanese Dish 38</t>
  </si>
  <si>
    <t>ORD1401</t>
  </si>
  <si>
    <t>ORD1402</t>
  </si>
  <si>
    <t>ORD1403</t>
  </si>
  <si>
    <t>ORD1404</t>
  </si>
  <si>
    <t>Japanese Dish 29</t>
  </si>
  <si>
    <t>ORD1405</t>
  </si>
  <si>
    <t>ORD1406</t>
  </si>
  <si>
    <t>Mexican Dish 32</t>
  </si>
  <si>
    <t>ORD1407</t>
  </si>
  <si>
    <t>ORD1408</t>
  </si>
  <si>
    <t>ORD1409</t>
  </si>
  <si>
    <t>ORD1410</t>
  </si>
  <si>
    <t>ORD1411</t>
  </si>
  <si>
    <t>ORD1412</t>
  </si>
  <si>
    <t>ORD1413</t>
  </si>
  <si>
    <t>Chinese Dish 43</t>
  </si>
  <si>
    <t>ORD1414</t>
  </si>
  <si>
    <t>ORD1415</t>
  </si>
  <si>
    <t>ORD1416</t>
  </si>
  <si>
    <t>Japanese Dish 15</t>
  </si>
  <si>
    <t>ORD1417</t>
  </si>
  <si>
    <t>ORD1418</t>
  </si>
  <si>
    <t>ORD1419</t>
  </si>
  <si>
    <t>ORD1420</t>
  </si>
  <si>
    <t>Japanese Dish 40</t>
  </si>
  <si>
    <t>ORD1421</t>
  </si>
  <si>
    <t>Chinese Dish 23</t>
  </si>
  <si>
    <t>ORD1422</t>
  </si>
  <si>
    <t>Thai Dish 9</t>
  </si>
  <si>
    <t>ORD1423</t>
  </si>
  <si>
    <t>ORD1424</t>
  </si>
  <si>
    <t>American Dish 18</t>
  </si>
  <si>
    <t>ORD1425</t>
  </si>
  <si>
    <t>Indian Dish 5</t>
  </si>
  <si>
    <t>ORD1426</t>
  </si>
  <si>
    <t>ORD1427</t>
  </si>
  <si>
    <t>ORD1428</t>
  </si>
  <si>
    <t>Thai Dish 7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</si>
  <si>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</si>
  <si>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</si>
  <si>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</si>
  <si>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</si>
  <si>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</si>
  <si>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</si>
  <si>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</si>
  <si>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</si>
  <si>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</si>
  <si>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</si>
  <si>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Chinese Dish 11</t>
  </si>
  <si>
    <t>ORD1439</t>
  </si>
  <si>
    <t>American Dish 11</t>
  </si>
  <si>
    <t>ORD1440</t>
  </si>
  <si>
    <t>Chinese Dish 28</t>
  </si>
  <si>
    <t>ORD1441</t>
  </si>
  <si>
    <t>ORD1442</t>
  </si>
  <si>
    <t>ORD1443</t>
  </si>
  <si>
    <t>ORD1444</t>
  </si>
  <si>
    <t>ORD1445</t>
  </si>
  <si>
    <t>ORD1446</t>
  </si>
  <si>
    <t>ORD1447</t>
  </si>
  <si>
    <t>Japanese Dish 27</t>
  </si>
  <si>
    <t>ORD1448</t>
  </si>
  <si>
    <t>ORD1449</t>
  </si>
  <si>
    <t>ORD1450</t>
  </si>
  <si>
    <t>Mexican Dish 30</t>
  </si>
  <si>
    <t>ORD1451</t>
  </si>
  <si>
    <t>ORD1452</t>
  </si>
  <si>
    <t>ORD1453</t>
  </si>
  <si>
    <t>Indian Dish 33</t>
  </si>
  <si>
    <t>ORD1454</t>
  </si>
  <si>
    <t>Italian Dish 19</t>
  </si>
  <si>
    <t>ORD1455</t>
  </si>
  <si>
    <t>ORD1456</t>
  </si>
  <si>
    <t>ORD1457</t>
  </si>
  <si>
    <t>ORD1458</t>
  </si>
  <si>
    <t>ORD1459</t>
  </si>
  <si>
    <t>Japanese Dish 36</t>
  </si>
  <si>
    <t>ORD1460</t>
  </si>
  <si>
    <t>Thai Dish 39</t>
  </si>
  <si>
    <t>ORD1461</t>
  </si>
  <si>
    <t>ORD1462</t>
  </si>
  <si>
    <t>ORD1463</t>
  </si>
  <si>
    <t>ORD1464</t>
  </si>
  <si>
    <t>Italian Dish 8</t>
  </si>
  <si>
    <t>ORD1465</t>
  </si>
  <si>
    <t>ORD1466</t>
  </si>
  <si>
    <t>ORD1467</t>
  </si>
  <si>
    <t>ORD1468</t>
  </si>
  <si>
    <t>ORD1469</t>
  </si>
  <si>
    <t>Thai Dish 34</t>
  </si>
  <si>
    <t>ORD1470</t>
  </si>
  <si>
    <t>ORD1471</t>
  </si>
  <si>
    <t>ORD1472</t>
  </si>
  <si>
    <t>ORD1473</t>
  </si>
  <si>
    <t>ORD1474</t>
  </si>
  <si>
    <t>Mexican Dish 42</t>
  </si>
  <si>
    <t>ORD1475</t>
  </si>
  <si>
    <t>ORD1476</t>
  </si>
  <si>
    <t>Thai Dish 45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</si>
  <si>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</si>
  <si>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</si>
  <si>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</si>
  <si>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</si>
  <si>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</si>
  <si>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</si>
  <si>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</si>
  <si>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</si>
  <si>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</si>
  <si>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</si>
  <si>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</si>
  <si>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Thai Dish 50</t>
  </si>
  <si>
    <t>ORD1488</t>
  </si>
  <si>
    <t>Mexican Dish 43</t>
  </si>
  <si>
    <t>ORD1489</t>
  </si>
  <si>
    <t>ORD1490</t>
  </si>
  <si>
    <t>ORD1491</t>
  </si>
  <si>
    <t>ORD1492</t>
  </si>
  <si>
    <t>ORD1493</t>
  </si>
  <si>
    <t>ORD1494</t>
  </si>
  <si>
    <t>ORD1495</t>
  </si>
  <si>
    <t>Thai Dish 25</t>
  </si>
  <si>
    <t>ORD1496</t>
  </si>
  <si>
    <t>Indian Dish 19</t>
  </si>
  <si>
    <t>ORD1497</t>
  </si>
  <si>
    <t>ORD1498</t>
  </si>
  <si>
    <t>Japanese Dish 45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</si>
  <si>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</si>
  <si>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</si>
  <si>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</si>
  <si>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</si>
  <si>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</si>
  <si>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</si>
  <si>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</si>
  <si>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</si>
  <si>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</si>
  <si>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</si>
  <si>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Italian Dish 13</t>
  </si>
  <si>
    <t>ORD1509</t>
  </si>
  <si>
    <t>Thai Dish 4</t>
  </si>
  <si>
    <t>ORD1510</t>
  </si>
  <si>
    <t>ORD1511</t>
  </si>
  <si>
    <t>ORD1512</t>
  </si>
  <si>
    <t>ORD1513</t>
  </si>
  <si>
    <t>ORD1514</t>
  </si>
  <si>
    <t>ORD1515</t>
  </si>
  <si>
    <t>ORD1516</t>
  </si>
  <si>
    <t>American Dish 26</t>
  </si>
  <si>
    <t>ORD1517</t>
  </si>
  <si>
    <t>Italian Dish 31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</si>
  <si>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</si>
  <si>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</si>
  <si>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</si>
  <si>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</si>
  <si>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</si>
  <si>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</si>
  <si>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</si>
  <si>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</si>
  <si>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</si>
  <si>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</si>
  <si>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</si>
  <si>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Italian Dish 17</t>
  </si>
  <si>
    <t>ORD1529</t>
  </si>
  <si>
    <t>ORD1530</t>
  </si>
  <si>
    <t>ORD1531</t>
  </si>
  <si>
    <t>ORD1532</t>
  </si>
  <si>
    <t>Thai Dish 14</t>
  </si>
  <si>
    <t>ORD1533</t>
  </si>
  <si>
    <t>American Dish 41</t>
  </si>
  <si>
    <t>ORD1534</t>
  </si>
  <si>
    <t>ORD1535</t>
  </si>
  <si>
    <t>ORD1536</t>
  </si>
  <si>
    <t>ORD1537</t>
  </si>
  <si>
    <t>ORD1538</t>
  </si>
  <si>
    <t>ORD1539</t>
  </si>
  <si>
    <t>Japanese Dish 10</t>
  </si>
  <si>
    <t>ORD1540</t>
  </si>
  <si>
    <t>American Dish 4</t>
  </si>
  <si>
    <t>ORD1541</t>
  </si>
  <si>
    <t>ORD1542</t>
  </si>
  <si>
    <t>ORD1543</t>
  </si>
  <si>
    <t>ORD1544</t>
  </si>
  <si>
    <t>ORD1545</t>
  </si>
  <si>
    <t>ORD1546</t>
  </si>
  <si>
    <t>Indian Dish 20</t>
  </si>
  <si>
    <t>ORD1547</t>
  </si>
  <si>
    <t>ORD1548</t>
  </si>
  <si>
    <t>Mexican Dish 20</t>
  </si>
  <si>
    <t>ORD1549</t>
  </si>
  <si>
    <t>ORD1550</t>
  </si>
  <si>
    <t>Chinese Dish 14</t>
  </si>
  <si>
    <t>ORD1551</t>
  </si>
  <si>
    <t>Thai Dish 10</t>
  </si>
  <si>
    <t>ORD1552</t>
  </si>
  <si>
    <t>Japanese Dish 6</t>
  </si>
  <si>
    <t>ORD1553</t>
  </si>
  <si>
    <t>Thai Dish 40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</si>
  <si>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</si>
  <si>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</si>
  <si>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</si>
  <si>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</si>
  <si>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</si>
  <si>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</si>
  <si>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</si>
  <si>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</si>
  <si>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</si>
  <si>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</si>
  <si>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</si>
  <si>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</si>
  <si>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</si>
  <si>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</si>
  <si>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</si>
  <si>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Thai Dish 36</t>
  </si>
  <si>
    <t>ORD1569</t>
  </si>
  <si>
    <t>ORD1570</t>
  </si>
  <si>
    <t>ORD1571</t>
  </si>
  <si>
    <t>ORD1572</t>
  </si>
  <si>
    <t>ORD1573</t>
  </si>
  <si>
    <t>ORD1574</t>
  </si>
  <si>
    <t>Thai Dish 23</t>
  </si>
  <si>
    <t>ORD1575</t>
  </si>
  <si>
    <t>ORD1576</t>
  </si>
  <si>
    <t>ORD1577</t>
  </si>
  <si>
    <t>ORD1578</t>
  </si>
  <si>
    <t>American Dish 33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</si>
  <si>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</si>
  <si>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</si>
  <si>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</si>
  <si>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</si>
  <si>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</si>
  <si>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</si>
  <si>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</si>
  <si>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</si>
  <si>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Indian Dish 14</t>
  </si>
  <si>
    <t>ORD1587</t>
  </si>
  <si>
    <t>Thai Dish 33</t>
  </si>
  <si>
    <t>ORD1588</t>
  </si>
  <si>
    <t>ORD1589</t>
  </si>
  <si>
    <t>ORD1590</t>
  </si>
  <si>
    <t>ORD1591</t>
  </si>
  <si>
    <t>American Dish 6</t>
  </si>
  <si>
    <t>ORD1592</t>
  </si>
  <si>
    <t>ORD1593</t>
  </si>
  <si>
    <t>ORD1594</t>
  </si>
  <si>
    <t>ORD1595</t>
  </si>
  <si>
    <t>ORD1596</t>
  </si>
  <si>
    <t>ORD1597</t>
  </si>
  <si>
    <t>American Dish 17</t>
  </si>
  <si>
    <t>ORD1598</t>
  </si>
  <si>
    <t>ORD1599</t>
  </si>
  <si>
    <t>ORD1600</t>
  </si>
  <si>
    <t>American Dish 45</t>
  </si>
  <si>
    <t>ORD1601</t>
  </si>
  <si>
    <t>ORD1602</t>
  </si>
  <si>
    <t>ORD1603</t>
  </si>
  <si>
    <t>Indian Dish 47</t>
  </si>
  <si>
    <t>ORD1604</t>
  </si>
  <si>
    <t>ORD1605</t>
  </si>
  <si>
    <t>Indian Dish 26</t>
  </si>
  <si>
    <t>ORD1606</t>
  </si>
  <si>
    <t>ORD1607</t>
  </si>
  <si>
    <t>ORD1608</t>
  </si>
  <si>
    <t>ORD1609</t>
  </si>
  <si>
    <t>ORD1610</t>
  </si>
  <si>
    <t>ORD1611</t>
  </si>
  <si>
    <t>Italian Dish 24</t>
  </si>
  <si>
    <t>ORD1612</t>
  </si>
  <si>
    <t>ORD1613</t>
  </si>
  <si>
    <t>ORD1614</t>
  </si>
  <si>
    <t>Indian Dish 24</t>
  </si>
  <si>
    <t>ORD1615</t>
  </si>
  <si>
    <t>Chinese Dish 47</t>
  </si>
  <si>
    <t>ORD1616</t>
  </si>
  <si>
    <t>Indian Dish 2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</si>
  <si>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</si>
  <si>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</si>
  <si>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</si>
  <si>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</si>
  <si>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</si>
  <si>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</si>
  <si>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</si>
  <si>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</si>
  <si>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</si>
  <si>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</si>
  <si>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</si>
  <si>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Chinese Dish 42</t>
  </si>
  <si>
    <t>ORD1628</t>
  </si>
  <si>
    <t>ORD1629</t>
  </si>
  <si>
    <t>ORD1630</t>
  </si>
  <si>
    <t>Mexican Dish 9</t>
  </si>
  <si>
    <t>ORD1631</t>
  </si>
  <si>
    <t>ORD1632</t>
  </si>
  <si>
    <t>ORD1633</t>
  </si>
  <si>
    <t>ORD1634</t>
  </si>
  <si>
    <t>ORD1635</t>
  </si>
  <si>
    <t>Italian Dish 27</t>
  </si>
  <si>
    <t>ORD1636</t>
  </si>
  <si>
    <t>ORD1637</t>
  </si>
  <si>
    <t>ORD1638</t>
  </si>
  <si>
    <t>ORD1639</t>
  </si>
  <si>
    <t>ORD1640</t>
  </si>
  <si>
    <t>Japanese Dish 33</t>
  </si>
  <si>
    <t>ORD1641</t>
  </si>
  <si>
    <t>Indian Dish 49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</si>
  <si>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</si>
  <si>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</si>
  <si>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</si>
  <si>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</si>
  <si>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</si>
  <si>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</si>
  <si>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</si>
  <si>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</si>
  <si>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</si>
  <si>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</si>
  <si>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Japanese Dish 23</t>
  </si>
  <si>
    <t>ORD1652</t>
  </si>
  <si>
    <t>ORD1653</t>
  </si>
  <si>
    <t>American Dish 50</t>
  </si>
  <si>
    <t>ORD1654</t>
  </si>
  <si>
    <t>ORD1655</t>
  </si>
  <si>
    <t>ORD1656</t>
  </si>
  <si>
    <t>ORD1657</t>
  </si>
  <si>
    <t>ORD1658</t>
  </si>
  <si>
    <t>Mexican Dish 7</t>
  </si>
  <si>
    <t>ORD1659</t>
  </si>
  <si>
    <t>ORD1660</t>
  </si>
  <si>
    <t>Thai Dish 6</t>
  </si>
  <si>
    <t>ORD1661</t>
  </si>
  <si>
    <t>Chinese Dish 38</t>
  </si>
  <si>
    <t>ORD1662</t>
  </si>
  <si>
    <t>ORD1663</t>
  </si>
  <si>
    <t>ORD1664</t>
  </si>
  <si>
    <t>ORD1665</t>
  </si>
  <si>
    <t>ORD1666</t>
  </si>
  <si>
    <t>ORD1667</t>
  </si>
  <si>
    <t>ORD1668</t>
  </si>
  <si>
    <t>Indian Dish 17</t>
  </si>
  <si>
    <t>ORD1669</t>
  </si>
  <si>
    <t>ORD1670</t>
  </si>
  <si>
    <t>Thai Dish 38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</si>
  <si>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</si>
  <si>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</si>
  <si>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</si>
  <si>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</si>
  <si>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</si>
  <si>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</si>
  <si>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</si>
  <si>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</si>
  <si>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</si>
  <si>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</si>
  <si>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</si>
  <si>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</si>
  <si>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Italian Dish 6</t>
  </si>
  <si>
    <t>ORD1683</t>
  </si>
  <si>
    <t>Italian Dish 44</t>
  </si>
  <si>
    <t>ORD1684</t>
  </si>
  <si>
    <t>ORD1685</t>
  </si>
  <si>
    <t>ORD1686</t>
  </si>
  <si>
    <t>ORD1687</t>
  </si>
  <si>
    <t>Japanese Dish 37</t>
  </si>
  <si>
    <t>ORD1688</t>
  </si>
  <si>
    <t>Chinese Dish 49</t>
  </si>
  <si>
    <t>ORD1689</t>
  </si>
  <si>
    <t>ORD1690</t>
  </si>
  <si>
    <t>ORD1691</t>
  </si>
  <si>
    <t>Chinese Dish 24</t>
  </si>
  <si>
    <t>ORD1692</t>
  </si>
  <si>
    <t>American Dish 19</t>
  </si>
  <si>
    <t>ORD1693</t>
  </si>
  <si>
    <t>Chinese Dish 45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</si>
  <si>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</si>
  <si>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</si>
  <si>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</si>
  <si>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</si>
  <si>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</si>
  <si>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</si>
  <si>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</si>
  <si>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</si>
  <si>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</si>
  <si>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</si>
  <si>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</si>
  <si>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</si>
  <si>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</si>
  <si>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</si>
  <si>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</si>
  <si>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</si>
  <si>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</si>
  <si>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</si>
  <si>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Indian Dish 30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</si>
  <si>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</si>
  <si>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</si>
  <si>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</si>
  <si>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</si>
  <si>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</si>
  <si>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</si>
  <si>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</si>
  <si>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</si>
  <si>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</si>
  <si>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</si>
  <si>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Japanese Dish 30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</si>
  <si>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</si>
  <si>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</si>
  <si>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</si>
  <si>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</si>
  <si>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</si>
  <si>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</si>
  <si>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</si>
  <si>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</si>
  <si>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</si>
  <si>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</si>
  <si>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</si>
  <si>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</si>
  <si>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</si>
  <si>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</si>
  <si>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</si>
  <si>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</si>
  <si>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</si>
  <si>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</si>
  <si>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</si>
  <si>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</si>
  <si>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</si>
  <si>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</si>
  <si>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</si>
  <si>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</si>
  <si>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</si>
  <si>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</si>
  <si>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Indian Dish 23</t>
  </si>
  <si>
    <t>ORD1748</t>
  </si>
  <si>
    <t>ORD1749</t>
  </si>
  <si>
    <t>ORD1750</t>
  </si>
  <si>
    <t>Japanese Dish 20</t>
  </si>
  <si>
    <t>ORD1751</t>
  </si>
  <si>
    <t>ORD1752</t>
  </si>
  <si>
    <t>ORD1753</t>
  </si>
  <si>
    <t>ORD1754</t>
  </si>
  <si>
    <t>ORD1755</t>
  </si>
  <si>
    <t>ORD1756</t>
  </si>
  <si>
    <t>Thai Dish 41</t>
  </si>
  <si>
    <t>ORD1757</t>
  </si>
  <si>
    <t>ORD1758</t>
  </si>
  <si>
    <t>ORD1759</t>
  </si>
  <si>
    <t>Indian Dish 15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</si>
  <si>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</si>
  <si>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</si>
  <si>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</si>
  <si>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</si>
  <si>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</si>
  <si>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</si>
  <si>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</si>
  <si>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</si>
  <si>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</si>
  <si>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</si>
  <si>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</si>
  <si>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</si>
  <si>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</si>
  <si>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</si>
  <si>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</si>
  <si>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</si>
  <si>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Japanese Dish 17</t>
  </si>
  <si>
    <t>ORD1776</t>
  </si>
  <si>
    <t>ORD1777</t>
  </si>
  <si>
    <t>ORD1778</t>
  </si>
  <si>
    <t>ORD1779</t>
  </si>
  <si>
    <t>ORD1780</t>
  </si>
  <si>
    <t>American Dish 43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</si>
  <si>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</si>
  <si>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</si>
  <si>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</si>
  <si>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</si>
  <si>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</si>
  <si>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</si>
  <si>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</si>
  <si>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</si>
  <si>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</si>
  <si>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</si>
  <si>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</si>
  <si>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</si>
  <si>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</si>
  <si>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</si>
  <si>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</si>
  <si>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</si>
  <si>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</si>
  <si>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</si>
  <si>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</si>
  <si>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</si>
  <si>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</si>
  <si>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</si>
  <si>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</si>
  <si>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</si>
  <si>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</si>
  <si>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</si>
  <si>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</si>
  <si>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</si>
  <si>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</si>
  <si>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Mexican Dish 37</t>
  </si>
  <si>
    <t>ORD1810</t>
  </si>
  <si>
    <t>ORD1811</t>
  </si>
  <si>
    <t>ORD1812</t>
  </si>
  <si>
    <t>ORD1813</t>
  </si>
  <si>
    <t>Mexican Dish 29</t>
  </si>
  <si>
    <t>ORD1814</t>
  </si>
  <si>
    <t>ORD1815</t>
  </si>
  <si>
    <t>ORD1816</t>
  </si>
  <si>
    <t>ORD1817</t>
  </si>
  <si>
    <t>Mexican Dish 11</t>
  </si>
  <si>
    <t>ORD1818</t>
  </si>
  <si>
    <t>ORD1819</t>
  </si>
  <si>
    <t>ORD1820</t>
  </si>
  <si>
    <t>ORD1821</t>
  </si>
  <si>
    <t>Mexican Dish 26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</si>
  <si>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</si>
  <si>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</si>
  <si>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</si>
  <si>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</si>
  <si>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</si>
  <si>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</si>
  <si>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</si>
  <si>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</si>
  <si>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</si>
  <si>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</si>
  <si>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</si>
  <si>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</si>
  <si>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</si>
  <si>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</si>
  <si>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</si>
  <si>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</si>
  <si>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</si>
  <si>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</si>
  <si>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</si>
  <si>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</si>
  <si>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</si>
  <si>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</si>
  <si>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</si>
  <si>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</si>
  <si>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</si>
  <si>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</si>
  <si>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</si>
  <si>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</si>
  <si>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</si>
  <si>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</si>
  <si>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</si>
  <si>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</si>
  <si>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</si>
  <si>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</si>
  <si>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</si>
  <si>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</si>
  <si>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</si>
  <si>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</si>
  <si>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</si>
  <si>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</si>
  <si>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</si>
  <si>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</si>
  <si>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</si>
  <si>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</si>
  <si>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Thai Dish 30</t>
  </si>
  <si>
    <t>ORD1866</t>
  </si>
  <si>
    <t>ORD1867</t>
  </si>
  <si>
    <t>ORD1868</t>
  </si>
  <si>
    <t>ORD1869</t>
  </si>
  <si>
    <t>ORD1870</t>
  </si>
  <si>
    <t>Thai Dish 12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</si>
  <si>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</si>
  <si>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</si>
  <si>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</si>
  <si>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</si>
  <si>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</si>
  <si>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</si>
  <si>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</si>
  <si>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</si>
  <si>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</si>
  <si>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</si>
  <si>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</si>
  <si>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</si>
  <si>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Chinese Dish 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</si>
  <si>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</si>
  <si>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</si>
  <si>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</si>
  <si>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</si>
  <si>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</si>
  <si>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</si>
  <si>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</si>
  <si>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</si>
  <si>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</si>
  <si>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</si>
  <si>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</si>
  <si>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Japanese Dish 50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</si>
  <si>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</si>
  <si>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</si>
  <si>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</si>
  <si>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</si>
  <si>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</si>
  <si>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</si>
  <si>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</si>
  <si>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</si>
  <si>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</si>
  <si>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</si>
  <si>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</si>
  <si>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</si>
  <si>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</si>
  <si>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</si>
  <si>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</si>
  <si>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</si>
  <si>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</si>
  <si>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</si>
  <si>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</si>
  <si>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</si>
  <si>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</si>
  <si>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</si>
  <si>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</si>
  <si>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</si>
  <si>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</si>
  <si>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</si>
  <si>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</si>
  <si>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</si>
  <si>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</si>
  <si>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</si>
  <si>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</si>
  <si>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</si>
  <si>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</si>
  <si>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</si>
  <si>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</si>
  <si>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</si>
  <si>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</si>
  <si>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</si>
  <si>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</si>
  <si>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</si>
  <si>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</si>
  <si>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</si>
  <si>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</si>
  <si>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</si>
  <si>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</si>
  <si>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</si>
  <si>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</si>
  <si>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</si>
  <si>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</si>
  <si>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</si>
  <si>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</si>
  <si>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</si>
  <si>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</si>
  <si>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</si>
  <si>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</si>
  <si>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</si>
  <si>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</si>
  <si>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</si>
  <si>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</si>
  <si>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</si>
  <si>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</si>
  <si>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</si>
  <si>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</si>
  <si>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</si>
  <si>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</si>
  <si>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</si>
  <si>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</si>
  <si>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</si>
  <si>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</si>
  <si>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</si>
  <si>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</si>
  <si>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</si>
  <si>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</si>
  <si>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</si>
  <si>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</si>
  <si>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</si>
  <si>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</si>
  <si>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</si>
  <si>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</si>
  <si>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</si>
  <si>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</si>
  <si>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</si>
  <si>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</si>
  <si>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</si>
  <si>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</si>
  <si>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</si>
  <si>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</si>
  <si>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</si>
  <si>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</si>
  <si>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</si>
  <si>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</si>
  <si>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</si>
  <si>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</si>
  <si>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</si>
  <si>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</si>
  <si>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</si>
  <si>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</si>
  <si>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</si>
  <si>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</si>
  <si>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</si>
  <si>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</si>
  <si>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</si>
  <si>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</si>
  <si>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</si>
  <si>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</si>
  <si>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</si>
  <si>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Customer wise sales</t>
  </si>
  <si>
    <t>Metric</t>
  </si>
  <si>
    <t>Monthly sales</t>
  </si>
  <si>
    <t>Customer Name</t>
  </si>
  <si>
    <t>Total Sales</t>
  </si>
  <si>
    <t>Avarege Discount %</t>
  </si>
  <si>
    <t>Value</t>
  </si>
  <si>
    <t>Total sales</t>
  </si>
  <si>
    <t>Last Month Sales</t>
  </si>
  <si>
    <t>Growth Rate %</t>
  </si>
  <si>
    <t>Total Revenue</t>
  </si>
  <si>
    <t>Total Transaction</t>
  </si>
  <si>
    <t>Avarage Discount %</t>
  </si>
  <si>
    <t>Total Quentity</t>
  </si>
  <si>
    <t>Top Customer</t>
  </si>
  <si>
    <t>Top City</t>
  </si>
  <si>
    <t>Top Restaurant Name</t>
  </si>
  <si>
    <t>Top Month Sales</t>
  </si>
  <si>
    <t>Avarage Deliverytime( In Minute)</t>
  </si>
  <si>
    <t>Avarge Price per Item</t>
  </si>
  <si>
    <t>Total</t>
  </si>
  <si>
    <t>City wise sales</t>
  </si>
  <si>
    <t>cuisine Type</t>
  </si>
  <si>
    <t>Avarage Rating</t>
  </si>
  <si>
    <t>🍽️ ZOMATO SALES DASHBOARD SUMMARY</t>
  </si>
  <si>
    <t>📊 Overall Metrics</t>
  </si>
  <si>
    <r>
      <rPr>
        <b/>
        <sz val="11"/>
        <color theme="1"/>
        <rFont val="Calibri"/>
        <charset val="134"/>
        <scheme val="minor"/>
      </rPr>
      <t>Total Revenue:</t>
    </r>
    <r>
      <rPr>
        <sz val="11"/>
        <color theme="1"/>
        <rFont val="Calibri"/>
        <charset val="134"/>
        <scheme val="minor"/>
      </rPr>
      <t xml:space="preserve"> ₹1,757,615.81</t>
    </r>
  </si>
  <si>
    <r>
      <rPr>
        <b/>
        <sz val="11"/>
        <color theme="1"/>
        <rFont val="Calibri"/>
        <charset val="134"/>
        <scheme val="minor"/>
      </rPr>
      <t>Total Transactions:</t>
    </r>
    <r>
      <rPr>
        <sz val="11"/>
        <color theme="1"/>
        <rFont val="Calibri"/>
        <charset val="134"/>
        <scheme val="minor"/>
      </rPr>
      <t xml:space="preserve"> 1,000</t>
    </r>
  </si>
  <si>
    <r>
      <rPr>
        <b/>
        <sz val="11"/>
        <color theme="1"/>
        <rFont val="Calibri"/>
        <charset val="134"/>
        <scheme val="minor"/>
      </rPr>
      <t>Total Quantity Sold:</t>
    </r>
    <r>
      <rPr>
        <sz val="11"/>
        <color theme="1"/>
        <rFont val="Calibri"/>
        <charset val="134"/>
        <scheme val="minor"/>
      </rPr>
      <t xml:space="preserve"> 2,952</t>
    </r>
  </si>
  <si>
    <r>
      <rPr>
        <b/>
        <sz val="11"/>
        <color theme="1"/>
        <rFont val="Calibri"/>
        <charset val="134"/>
        <scheme val="minor"/>
      </rPr>
      <t>Average Discount:</t>
    </r>
    <r>
      <rPr>
        <sz val="11"/>
        <color theme="1"/>
        <rFont val="Calibri"/>
        <charset val="134"/>
        <scheme val="minor"/>
      </rPr>
      <t xml:space="preserve"> 12.01%</t>
    </r>
  </si>
  <si>
    <r>
      <rPr>
        <b/>
        <sz val="11"/>
        <color theme="1"/>
        <rFont val="Calibri"/>
        <charset val="134"/>
        <scheme val="minor"/>
      </rPr>
      <t>Average Price per Item:</t>
    </r>
    <r>
      <rPr>
        <sz val="11"/>
        <color theme="1"/>
        <rFont val="Calibri"/>
        <charset val="134"/>
        <scheme val="minor"/>
      </rPr>
      <t xml:space="preserve"> ₹677.69</t>
    </r>
  </si>
  <si>
    <r>
      <rPr>
        <b/>
        <sz val="11"/>
        <color theme="1"/>
        <rFont val="Calibri"/>
        <charset val="134"/>
        <scheme val="minor"/>
      </rPr>
      <t>Average Delivery Time:</t>
    </r>
    <r>
      <rPr>
        <sz val="11"/>
        <color theme="1"/>
        <rFont val="Calibri"/>
        <charset val="134"/>
        <scheme val="minor"/>
      </rPr>
      <t xml:space="preserve"> 54 minutes</t>
    </r>
  </si>
  <si>
    <t>👤 Top Performers</t>
  </si>
  <si>
    <r>
      <rPr>
        <b/>
        <sz val="11"/>
        <color theme="1"/>
        <rFont val="Calibri"/>
        <charset val="134"/>
        <scheme val="minor"/>
      </rPr>
      <t>Top Customer:</t>
    </r>
    <r>
      <rPr>
        <sz val="11"/>
        <color theme="1"/>
        <rFont val="Calibri"/>
        <charset val="134"/>
        <scheme val="minor"/>
      </rPr>
      <t xml:space="preserve"> Sneha — ₹201,041.14</t>
    </r>
  </si>
  <si>
    <r>
      <rPr>
        <b/>
        <sz val="11"/>
        <color theme="1"/>
        <rFont val="Calibri"/>
        <charset val="134"/>
        <scheme val="minor"/>
      </rPr>
      <t>Top City:</t>
    </r>
    <r>
      <rPr>
        <sz val="11"/>
        <color theme="1"/>
        <rFont val="Calibri"/>
        <charset val="134"/>
        <scheme val="minor"/>
      </rPr>
      <t xml:space="preserve"> Chennai — ₹198,451.56</t>
    </r>
  </si>
  <si>
    <r>
      <rPr>
        <b/>
        <sz val="11"/>
        <color theme="1"/>
        <rFont val="Calibri"/>
        <charset val="134"/>
        <scheme val="minor"/>
      </rPr>
      <t>Top Restaurant:</t>
    </r>
    <r>
      <rPr>
        <sz val="11"/>
        <color theme="1"/>
        <rFont val="Calibri"/>
        <charset val="134"/>
        <scheme val="minor"/>
      </rPr>
      <t xml:space="preserve"> Curry Corner — ₹197,290.20</t>
    </r>
  </si>
  <si>
    <r>
      <rPr>
        <b/>
        <sz val="11"/>
        <color theme="1"/>
        <rFont val="Calibri"/>
        <charset val="134"/>
        <scheme val="minor"/>
      </rPr>
      <t>Top Sales Month:</t>
    </r>
    <r>
      <rPr>
        <sz val="11"/>
        <color theme="1"/>
        <rFont val="Calibri"/>
        <charset val="134"/>
        <scheme val="minor"/>
      </rPr>
      <t xml:space="preserve"> August — ₹195,646.87</t>
    </r>
  </si>
  <si>
    <t>📅 Monthly Sales Trend</t>
  </si>
  <si>
    <t>Growth Rate</t>
  </si>
  <si>
    <t>June</t>
  </si>
  <si>
    <t>₹190,166.67</t>
  </si>
  <si>
    <t>—</t>
  </si>
  <si>
    <t>July</t>
  </si>
  <si>
    <t>₹191,515.82</t>
  </si>
  <si>
    <t>⬆ 31%</t>
  </si>
  <si>
    <t>August</t>
  </si>
  <si>
    <t>₹195,646.87</t>
  </si>
  <si>
    <t>⬆ 2%</t>
  </si>
  <si>
    <t>September</t>
  </si>
  <si>
    <t>₹181,924.61</t>
  </si>
  <si>
    <t>⬆ 7%</t>
  </si>
  <si>
    <t>October</t>
  </si>
  <si>
    <t>₹187,152.98</t>
  </si>
  <si>
    <t>⬇ 2%</t>
  </si>
  <si>
    <t>Others</t>
  </si>
  <si>
    <t>₹160k–₹170k range</t>
  </si>
  <si>
    <t>🏙️ City Wise Sales</t>
  </si>
  <si>
    <t>₹198,451.56</t>
  </si>
  <si>
    <t>₹196,788.53</t>
  </si>
  <si>
    <t>₹196,597.16</t>
  </si>
  <si>
    <t>₹195,116.34</t>
  </si>
  <si>
    <t>₹179,927.72</t>
  </si>
  <si>
    <r>
      <rPr>
        <b/>
        <sz val="11"/>
        <color theme="1"/>
        <rFont val="Calibri"/>
        <charset val="134"/>
        <scheme val="minor"/>
      </rPr>
      <t>Top City:</t>
    </r>
    <r>
      <rPr>
        <sz val="11"/>
        <color theme="1"/>
        <rFont val="Calibri"/>
        <charset val="134"/>
        <scheme val="minor"/>
      </rPr>
      <t xml:space="preserve"> </t>
    </r>
    <r>
      <rPr>
        <i/>
        <sz val="11"/>
        <color theme="1"/>
        <rFont val="Calibri"/>
        <charset val="134"/>
        <scheme val="minor"/>
      </rPr>
      <t>Chennai</t>
    </r>
  </si>
  <si>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Lowest Sales:</t>
    </r>
    <r>
      <rPr>
        <sz val="11"/>
        <color theme="1"/>
        <rFont val="Calibri"/>
        <charset val="134"/>
        <scheme val="minor"/>
      </rPr>
      <t xml:space="preserve"> </t>
    </r>
    <r>
      <rPr>
        <i/>
        <sz val="11"/>
        <color theme="1"/>
        <rFont val="Calibri"/>
        <charset val="134"/>
        <scheme val="minor"/>
      </rPr>
      <t>Kolkata (₹121,475.08)</t>
    </r>
  </si>
  <si>
    <t>🏢 Restaurant Insights</t>
  </si>
  <si>
    <t>Restaurant</t>
  </si>
  <si>
    <t>Sales</t>
  </si>
  <si>
    <t>₹197,290.20</t>
  </si>
  <si>
    <t>⭐3</t>
  </si>
  <si>
    <t>₹197,283.45</t>
  </si>
  <si>
    <t>₹192,487.95</t>
  </si>
  <si>
    <t>₹190,209.87</t>
  </si>
  <si>
    <r>
      <rPr>
        <sz val="11"/>
        <color theme="1"/>
        <rFont val="Calibri"/>
        <charset val="134"/>
        <scheme val="minor"/>
      </rPr>
      <t xml:space="preserve">✅ </t>
    </r>
    <r>
      <rPr>
        <b/>
        <sz val="11"/>
        <color theme="1"/>
        <rFont val="Calibri"/>
        <charset val="134"/>
        <scheme val="minor"/>
      </rPr>
      <t>Top Restaurant:</t>
    </r>
    <r>
      <rPr>
        <sz val="11"/>
        <color theme="1"/>
        <rFont val="Calibri"/>
        <charset val="134"/>
        <scheme val="minor"/>
      </rPr>
      <t xml:space="preserve"> </t>
    </r>
    <r>
      <rPr>
        <i/>
        <sz val="11"/>
        <color theme="1"/>
        <rFont val="Calibri"/>
        <charset val="134"/>
        <scheme val="minor"/>
      </rPr>
      <t>Curry Corner</t>
    </r>
  </si>
  <si>
    <r>
      <rPr>
        <sz val="11"/>
        <color theme="1"/>
        <rFont val="Calibri"/>
        <charset val="134"/>
        <scheme val="minor"/>
      </rPr>
      <t xml:space="preserve">⭐ </t>
    </r>
    <r>
      <rPr>
        <b/>
        <sz val="11"/>
        <color theme="1"/>
        <rFont val="Calibri"/>
        <charset val="134"/>
        <scheme val="minor"/>
      </rPr>
      <t>Average Rating:</t>
    </r>
    <r>
      <rPr>
        <sz val="11"/>
        <color theme="1"/>
        <rFont val="Calibri"/>
        <charset val="134"/>
        <scheme val="minor"/>
      </rPr>
      <t xml:space="preserve"> 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</si>
</sst>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#,##0.00"/>
    <numFmt numFmtId="179" formatCode="&quot;₹&quot;\&#13;\&#10;#,##0.00"/>
    <numFmt numFmtId="180" formatCode="0.00_ "/>
    <numFmt numFmtId="181" formatCode="0_);[Red]\(0\)"/>
    <numFmt numFmtId="182" formatCode="0.00_);[Red]\(0.00\)"/>
    <numFmt numFmtId="183" formatCode="yyyy\-mm\-dd\ hh:mm:ss"/>
  </numFmts>
  <fonts count="24">
    <font>
      <sz val="11"/>
      <color theme="1"/>
      <name val="Calibri"/>
      <charset val="134"/>
      <scheme val="minor"/>
    </font>
    <font>
      <b/>
      <u/>
      <sz val="14.05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3" applyNumberFormat="0" applyAlignment="0" applyProtection="0">
      <alignment vertical="center"/>
    </xf>
    <xf numFmtId="0" fontId="13" fillId="8" borderId="14" applyNumberFormat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9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66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inden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0" borderId="0" xfId="0" applyFont="1"/>
    <xf numFmtId="0" fontId="0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178" fontId="0" fillId="0" borderId="0" xfId="0" applyNumberFormat="1" applyAlignment="1">
      <alignment horizontal="left"/>
    </xf>
    <xf numFmtId="179" fontId="0" fillId="0" borderId="0" xfId="0" applyNumberFormat="1" applyFont="1" applyAlignment="1">
      <alignment horizontal="left"/>
    </xf>
    <xf numFmtId="0" fontId="0" fillId="0" borderId="1" xfId="0" applyBorder="1"/>
    <xf numFmtId="179" fontId="0" fillId="0" borderId="0" xfId="0" applyNumberFormat="1" applyAlignment="1">
      <alignment horizontal="left"/>
    </xf>
    <xf numFmtId="9" fontId="0" fillId="0" borderId="0" xfId="3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0" fillId="0" borderId="2" xfId="0" applyBorder="1"/>
    <xf numFmtId="0" fontId="3" fillId="3" borderId="1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3" fillId="3" borderId="3" xfId="0" applyFont="1" applyFill="1" applyBorder="1" applyAlignment="1">
      <alignment horizontal="left"/>
    </xf>
    <xf numFmtId="178" fontId="3" fillId="3" borderId="1" xfId="0" applyNumberFormat="1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0" fillId="2" borderId="5" xfId="0" applyFill="1" applyBorder="1"/>
    <xf numFmtId="0" fontId="3" fillId="3" borderId="1" xfId="0" applyFont="1" applyFill="1" applyBorder="1"/>
    <xf numFmtId="179" fontId="0" fillId="3" borderId="1" xfId="0" applyNumberFormat="1" applyFont="1" applyFill="1" applyBorder="1" applyAlignment="1">
      <alignment horizontal="left"/>
    </xf>
    <xf numFmtId="0" fontId="0" fillId="2" borderId="0" xfId="0" applyFill="1" applyBorder="1"/>
    <xf numFmtId="0" fontId="0" fillId="2" borderId="1" xfId="0" applyFill="1" applyBorder="1" applyAlignment="1">
      <alignment horizontal="left"/>
    </xf>
    <xf numFmtId="178" fontId="0" fillId="2" borderId="1" xfId="0" applyNumberFormat="1" applyFill="1" applyBorder="1" applyAlignment="1">
      <alignment horizontal="left"/>
    </xf>
    <xf numFmtId="180" fontId="0" fillId="0" borderId="1" xfId="0" applyNumberFormat="1" applyBorder="1" applyAlignment="1">
      <alignment horizontal="left"/>
    </xf>
    <xf numFmtId="0" fontId="3" fillId="0" borderId="1" xfId="0" applyFont="1" applyBorder="1"/>
    <xf numFmtId="179" fontId="0" fillId="0" borderId="1" xfId="0" applyNumberFormat="1" applyFont="1" applyBorder="1" applyAlignment="1">
      <alignment horizontal="left"/>
    </xf>
    <xf numFmtId="0" fontId="0" fillId="0" borderId="0" xfId="0" applyBorder="1"/>
    <xf numFmtId="0" fontId="0" fillId="0" borderId="6" xfId="0" applyBorder="1"/>
    <xf numFmtId="181" fontId="0" fillId="0" borderId="1" xfId="0" applyNumberFormat="1" applyFont="1" applyBorder="1" applyAlignment="1">
      <alignment horizontal="left"/>
    </xf>
    <xf numFmtId="182" fontId="0" fillId="0" borderId="1" xfId="0" applyNumberFormat="1" applyFont="1" applyBorder="1" applyAlignment="1">
      <alignment horizontal="left"/>
    </xf>
    <xf numFmtId="0" fontId="0" fillId="2" borderId="1" xfId="0" applyFill="1" applyBorder="1" applyAlignment="1">
      <alignment horizontal="left"/>
    </xf>
    <xf numFmtId="178" fontId="0" fillId="2" borderId="1" xfId="0" applyNumberFormat="1" applyFill="1" applyBorder="1" applyAlignment="1">
      <alignment horizontal="left"/>
    </xf>
    <xf numFmtId="180" fontId="0" fillId="0" borderId="1" xfId="0" applyNumberFormat="1" applyBorder="1" applyAlignment="1">
      <alignment horizontal="left"/>
    </xf>
    <xf numFmtId="0" fontId="3" fillId="2" borderId="0" xfId="0" applyFont="1" applyFill="1"/>
    <xf numFmtId="0" fontId="3" fillId="3" borderId="3" xfId="0" applyFont="1" applyFill="1" applyBorder="1"/>
    <xf numFmtId="0" fontId="0" fillId="0" borderId="1" xfId="0" applyBorder="1" applyAlignment="1">
      <alignment horizontal="left"/>
    </xf>
    <xf numFmtId="178" fontId="0" fillId="0" borderId="1" xfId="0" applyNumberFormat="1" applyBorder="1" applyAlignment="1">
      <alignment horizontal="left"/>
    </xf>
    <xf numFmtId="0" fontId="0" fillId="2" borderId="0" xfId="0" applyFill="1"/>
    <xf numFmtId="0" fontId="3" fillId="2" borderId="1" xfId="0" applyFont="1" applyFill="1" applyBorder="1"/>
    <xf numFmtId="9" fontId="3" fillId="3" borderId="1" xfId="3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179" fontId="3" fillId="3" borderId="7" xfId="0" applyNumberFormat="1" applyFont="1" applyFill="1" applyBorder="1" applyAlignment="1">
      <alignment horizontal="left"/>
    </xf>
    <xf numFmtId="179" fontId="3" fillId="3" borderId="0" xfId="0" applyNumberFormat="1" applyFont="1" applyFill="1" applyAlignment="1">
      <alignment horizontal="left"/>
    </xf>
    <xf numFmtId="9" fontId="3" fillId="3" borderId="0" xfId="3" applyFont="1" applyFill="1" applyAlignment="1">
      <alignment horizontal="left"/>
    </xf>
    <xf numFmtId="179" fontId="0" fillId="0" borderId="1" xfId="0" applyNumberFormat="1" applyBorder="1" applyAlignment="1">
      <alignment horizontal="left"/>
    </xf>
    <xf numFmtId="9" fontId="0" fillId="0" borderId="1" xfId="3" applyBorder="1" applyAlignment="1">
      <alignment horizontal="left"/>
    </xf>
    <xf numFmtId="179" fontId="3" fillId="3" borderId="8" xfId="0" applyNumberFormat="1" applyFont="1" applyFill="1" applyBorder="1" applyAlignment="1">
      <alignment horizontal="left"/>
    </xf>
    <xf numFmtId="179" fontId="3" fillId="3" borderId="1" xfId="0" applyNumberFormat="1" applyFont="1" applyFill="1" applyBorder="1" applyAlignment="1">
      <alignment horizontal="left"/>
    </xf>
    <xf numFmtId="179" fontId="0" fillId="0" borderId="8" xfId="0" applyNumberFormat="1" applyBorder="1" applyAlignment="1">
      <alignment horizontal="left"/>
    </xf>
    <xf numFmtId="181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3" fillId="0" borderId="9" xfId="0" applyFont="1" applyBorder="1" applyAlignment="1">
      <alignment horizontal="center" vertical="top"/>
    </xf>
    <xf numFmtId="18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82" fontId="0" fillId="0" borderId="0" xfId="0" applyNumberFormat="1"/>
    <xf numFmtId="0" fontId="0" fillId="4" borderId="0" xfId="0" applyFill="1"/>
    <xf numFmtId="0" fontId="0" fillId="5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4">
    <dxf>
      <numFmt numFmtId="179" formatCode="&quot;₹&quot;\&#13;\&#10;#,##0.00"/>
    </dxf>
    <dxf>
      <numFmt numFmtId="179" formatCode="&quot;₹&quot;\&#13;\&#10;#,##0.00"/>
    </dxf>
    <dxf>
      <numFmt numFmtId="182" formatCode="0.00_);[Red]\(0.00\)"/>
    </dxf>
    <dxf>
      <numFmt numFmtId="182" formatCode="0.00_);[Red]\(0.00\)"/>
    </dxf>
    <dxf>
      <numFmt numFmtId="179" formatCode="&quot;₹&quot;\&#13;\&#10;#,##0.00"/>
    </dxf>
    <dxf>
      <numFmt numFmtId="179" formatCode="&quot;₹&quot;\&#13;\&#10;#,##0.00"/>
    </dxf>
    <dxf>
      <numFmt numFmtId="182" formatCode="0.00_);[Red]\(0.00\)"/>
    </dxf>
    <dxf>
      <numFmt numFmtId="182" formatCode="0.00_);[Red]\(0.00\)"/>
    </dxf>
    <dxf>
      <numFmt numFmtId="179" formatCode="&quot;₹&quot;\&#13;\&#10;#,##0.00"/>
    </dxf>
    <dxf>
      <numFmt numFmtId="179" formatCode="&quot;₹&quot;\&#13;\&#10;#,##0.00"/>
    </dxf>
    <dxf>
      <numFmt numFmtId="182" formatCode="0.00_);[Red]\(0.00\)"/>
    </dxf>
    <dxf>
      <numFmt numFmtId="182" formatCode="0.00_);[Red]\(0.00\)"/>
    </dxf>
    <dxf>
      <numFmt numFmtId="179" formatCode="&quot;₹&quot;\&#13;\&#10;#,##0.00"/>
    </dxf>
    <dxf>
      <numFmt numFmtId="179" formatCode="&quot;₹&quot;\&#13;\&#10;#,##0.00"/>
    </dxf>
    <dxf>
      <numFmt numFmtId="182" formatCode="0.00_);[Red]\(0.00\)"/>
    </dxf>
    <dxf>
      <numFmt numFmtId="182" formatCode="0.00_);[Red]\(0.00\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3" formatCode="yyyy\-mm\-dd\ hh:mm:ss"/>
      <alignment horizontal="center"/>
    </dxf>
    <dxf>
      <numFmt numFmtId="0" formatCode="General"/>
      <alignment horizontal="center"/>
    </dxf>
    <dxf>
      <numFmt numFmtId="0" formatCode="General"/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[Zomato_Dashboard_Single_Table.xlsx]Top 5 customer by revenue!PivotTable1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</a:rPr>
              <a:t>Top 5 Customer By Revenue</a:t>
            </a:r>
            <a:endParaRPr b="1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accent3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customer by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customer by revenue'!$A$4:$A$14</c:f>
              <c:strCache>
                <c:ptCount val="10"/>
                <c:pt idx="0">
                  <c:v>Aanya</c:v>
                </c:pt>
                <c:pt idx="1">
                  <c:v>Aarav</c:v>
                </c:pt>
                <c:pt idx="2">
                  <c:v>Arjun</c:v>
                </c:pt>
                <c:pt idx="3">
                  <c:v>Diya</c:v>
                </c:pt>
                <c:pt idx="4">
                  <c:v>Isha</c:v>
                </c:pt>
                <c:pt idx="5">
                  <c:v>Kabir</c:v>
                </c:pt>
                <c:pt idx="6">
                  <c:v>Priya</c:v>
                </c:pt>
                <c:pt idx="7">
                  <c:v>Rohan</c:v>
                </c:pt>
                <c:pt idx="8">
                  <c:v>Sneha</c:v>
                </c:pt>
                <c:pt idx="9">
                  <c:v>Vivaan</c:v>
                </c:pt>
              </c:strCache>
            </c:strRef>
          </c:cat>
          <c:val>
            <c:numRef>
              <c:f>'Top 5 customer by revenue'!$B$4:$B$14</c:f>
              <c:numCache>
                <c:formatCode>0.00_);[Red]\(0.00\)</c:formatCode>
                <c:ptCount val="10"/>
                <c:pt idx="0">
                  <c:v>179195.98</c:v>
                </c:pt>
                <c:pt idx="1">
                  <c:v>179959.06</c:v>
                </c:pt>
                <c:pt idx="2">
                  <c:v>161050.91</c:v>
                </c:pt>
                <c:pt idx="3">
                  <c:v>164368.97</c:v>
                </c:pt>
                <c:pt idx="4">
                  <c:v>167272.26</c:v>
                </c:pt>
                <c:pt idx="5">
                  <c:v>192360.52</c:v>
                </c:pt>
                <c:pt idx="6">
                  <c:v>147979.43</c:v>
                </c:pt>
                <c:pt idx="7">
                  <c:v>167011.61</c:v>
                </c:pt>
                <c:pt idx="8">
                  <c:v>201041.14</c:v>
                </c:pt>
                <c:pt idx="9">
                  <c:v>197375.93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640332338"/>
        <c:axId val="709947893"/>
      </c:barChart>
      <c:catAx>
        <c:axId val="6403323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9947893"/>
        <c:crosses val="autoZero"/>
        <c:auto val="1"/>
        <c:lblAlgn val="ctr"/>
        <c:lblOffset val="100"/>
        <c:noMultiLvlLbl val="0"/>
      </c:catAx>
      <c:valAx>
        <c:axId val="709947893"/>
        <c:scaling>
          <c:orientation val="minMax"/>
        </c:scaling>
        <c:delete val="1"/>
        <c:axPos val="l"/>
        <c:numFmt formatCode="0.00_);[Red]\(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33233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22bcad-bd4a-41b9-ba30-58b9346729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[Zomato_Dashboard_Single_Table.xlsx]City wise Customer!PivotTable2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Count Of Customer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accent3"/>
        </a:solidFill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'City wise Customer'!$B$3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3">
                  <a:shade val="4272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shade val="55455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shade val="68182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3">
                  <a:shade val="80909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shade val="93636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3">
                  <a:tint val="93636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3">
                  <a:tint val="80909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3">
                  <a:tint val="68182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tint val="55455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3">
                  <a:tint val="4272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wise Customer'!$A$4:$A$14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Surat</c:v>
                </c:pt>
              </c:strCache>
            </c:strRef>
          </c:cat>
          <c:val>
            <c:numRef>
              <c:f>'City wise Customer'!$B$4:$B$14</c:f>
              <c:numCache>
                <c:formatCode>General</c:formatCode>
                <c:ptCount val="10"/>
                <c:pt idx="0">
                  <c:v>94</c:v>
                </c:pt>
                <c:pt idx="1">
                  <c:v>110</c:v>
                </c:pt>
                <c:pt idx="2">
                  <c:v>104</c:v>
                </c:pt>
                <c:pt idx="3">
                  <c:v>116</c:v>
                </c:pt>
                <c:pt idx="4">
                  <c:v>96</c:v>
                </c:pt>
                <c:pt idx="5">
                  <c:v>99</c:v>
                </c:pt>
                <c:pt idx="6">
                  <c:v>78</c:v>
                </c:pt>
                <c:pt idx="7">
                  <c:v>100</c:v>
                </c:pt>
                <c:pt idx="8">
                  <c:v>91</c:v>
                </c:pt>
                <c:pt idx="9">
                  <c:v>112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0409d9-1cdb-450d-a535-8eab20104f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[Zomato_Dashboard_Single_Table.xlsx]Monthly Sales!PivotTable3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</a:t>
            </a:r>
          </a:p>
        </c:rich>
      </c:tx>
      <c:layout>
        <c:manualLayout>
          <c:xMode val="edge"/>
          <c:yMode val="edge"/>
          <c:x val="0.399078947368421"/>
          <c:y val="0.04444444345103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0.00522159127994256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-0.0052624654650703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65269890999282"/>
                  <c:y val="-0.02631232732535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Sales'!$A$4:$A$14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'Monthly Sales'!$B$4:$B$14</c:f>
              <c:numCache>
                <c:formatCode>0.00_);[Red]\(0.00\)</c:formatCode>
                <c:ptCount val="10"/>
                <c:pt idx="0">
                  <c:v>160097.26</c:v>
                </c:pt>
                <c:pt idx="1">
                  <c:v>166469.65</c:v>
                </c:pt>
                <c:pt idx="2">
                  <c:v>169968.72</c:v>
                </c:pt>
                <c:pt idx="3">
                  <c:v>146677.87</c:v>
                </c:pt>
                <c:pt idx="4">
                  <c:v>167995.36</c:v>
                </c:pt>
                <c:pt idx="5">
                  <c:v>190166.67</c:v>
                </c:pt>
                <c:pt idx="6">
                  <c:v>191515.82</c:v>
                </c:pt>
                <c:pt idx="7">
                  <c:v>195646.87</c:v>
                </c:pt>
                <c:pt idx="8">
                  <c:v>181924.61</c:v>
                </c:pt>
                <c:pt idx="9">
                  <c:v>187152.98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480690"/>
        <c:axId val="254971565"/>
      </c:lineChart>
      <c:catAx>
        <c:axId val="1794806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971565"/>
        <c:crosses val="autoZero"/>
        <c:auto val="1"/>
        <c:lblAlgn val="ctr"/>
        <c:lblOffset val="100"/>
        <c:noMultiLvlLbl val="0"/>
      </c:catAx>
      <c:valAx>
        <c:axId val="2549715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4806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7aeab3-3f85-48e4-a4e2-4587e46f21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[Zomato_Dashboard_Single_Table.xlsx]Payment By Sales!PivotTable4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solidFill>
                  <a:schemeClr val="bg1"/>
                </a:solidFill>
              </a:rPr>
              <a:t>Payment By Total sales</a:t>
            </a:r>
            <a:endParaRPr sz="1600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accent3"/>
        </a:solidFill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'Payment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3">
                  <a:shade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shade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shade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3">
                  <a:tint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tint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3">
                  <a:tint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By Sales'!$A$4:$A$10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'Payment By Sales'!$B$4:$B$10</c:f>
              <c:numCache>
                <c:formatCode>0.00_);[Red]\(0.00\)</c:formatCode>
                <c:ptCount val="6"/>
                <c:pt idx="0">
                  <c:v>304302.04</c:v>
                </c:pt>
                <c:pt idx="1">
                  <c:v>324438.61</c:v>
                </c:pt>
                <c:pt idx="2">
                  <c:v>269598.65</c:v>
                </c:pt>
                <c:pt idx="3">
                  <c:v>292567.7</c:v>
                </c:pt>
                <c:pt idx="4">
                  <c:v>263149.62</c:v>
                </c:pt>
                <c:pt idx="5">
                  <c:v>303559.19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3117d8-6280-4dfc-bf96-060f1fa331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[Zomato_Dashboard_Single_Table.xlsx]Resatorent By sales!PivotTable6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000" b="1">
                <a:solidFill>
                  <a:schemeClr val="bg1"/>
                </a:solidFill>
              </a:rPr>
              <a:t>Sales Per Restaurant </a:t>
            </a:r>
            <a:endParaRPr sz="20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99989511823035"/>
          <c:y val="0.0220521532016005"/>
        </c:manualLayout>
      </c:layout>
      <c:overlay val="0"/>
      <c:spPr>
        <a:solidFill>
          <a:schemeClr val="accent3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'Resatorent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2855209742895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0844083452779109"/>
                  <c:y val="0.37473143519924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236237192758931"/>
                  <c:y val="0.16731379967413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0.23910690121786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0955566172957477"/>
                  <c:y val="0.18728010825439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00477783086478739"/>
                  <c:y val="0.27970230040595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"/>
                  <c:y val="0.14438430311231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064022933588151"/>
                  <c:y val="0.1196211096075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'Resatorent By sales'!$A$4:$A$14</c:f>
              <c:strCache>
                <c:ptCount val="10"/>
                <c:pt idx="0">
                  <c:v>Biryani Bliss</c:v>
                </c:pt>
                <c:pt idx="1">
                  <c:v>Burger Hub</c:v>
                </c:pt>
                <c:pt idx="2">
                  <c:v>Curry Corner</c:v>
                </c:pt>
                <c:pt idx="3">
                  <c:v>Grill Master</c:v>
                </c:pt>
                <c:pt idx="4">
                  <c:v>Pasta Palace</c:v>
                </c:pt>
                <c:pt idx="5">
                  <c:v>Pizza Point</c:v>
                </c:pt>
                <c:pt idx="6">
                  <c:v>Spice Villa</c:v>
                </c:pt>
                <c:pt idx="7">
                  <c:v>Sushi Spot</c:v>
                </c:pt>
                <c:pt idx="8">
                  <c:v>Sweet Tooth</c:v>
                </c:pt>
                <c:pt idx="9">
                  <c:v>Tandoori Treats</c:v>
                </c:pt>
              </c:strCache>
            </c:strRef>
          </c:cat>
          <c:val>
            <c:numRef>
              <c:f>'Resatorent By sales'!$B$4:$B$14</c:f>
              <c:numCache>
                <c:formatCode>0.00_);[Red]\(0.00\)</c:formatCode>
                <c:ptCount val="10"/>
                <c:pt idx="0">
                  <c:v>146815.91</c:v>
                </c:pt>
                <c:pt idx="1">
                  <c:v>197283.45</c:v>
                </c:pt>
                <c:pt idx="2">
                  <c:v>197290.2</c:v>
                </c:pt>
                <c:pt idx="3">
                  <c:v>190209.87</c:v>
                </c:pt>
                <c:pt idx="4">
                  <c:v>144760.6</c:v>
                </c:pt>
                <c:pt idx="5">
                  <c:v>172570.01</c:v>
                </c:pt>
                <c:pt idx="6">
                  <c:v>163045.65</c:v>
                </c:pt>
                <c:pt idx="7">
                  <c:v>174125.38</c:v>
                </c:pt>
                <c:pt idx="8">
                  <c:v>192487.95</c:v>
                </c:pt>
                <c:pt idx="9">
                  <c:v>179026.79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64852168"/>
        <c:axId val="671873421"/>
      </c:barChart>
      <c:catAx>
        <c:axId val="964852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1873421"/>
        <c:crosses val="autoZero"/>
        <c:auto val="1"/>
        <c:lblAlgn val="ctr"/>
        <c:lblOffset val="100"/>
        <c:noMultiLvlLbl val="0"/>
      </c:catAx>
      <c:valAx>
        <c:axId val="671873421"/>
        <c:scaling>
          <c:orientation val="minMax"/>
        </c:scaling>
        <c:delete val="1"/>
        <c:axPos val="l"/>
        <c:numFmt formatCode="0.00_);[Red]\(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852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b7da941-98b2-47e8-9bb2-eb61c984f3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[Zomato_Dashboard_Single_Table.xlsx]Item per Quentity!PivotTable5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Item Per Quentity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'Item per Quentity'!$B$3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 per Quentity'!$A$4:$A$11</c:f>
              <c:strCache>
                <c:ptCount val="7"/>
                <c:pt idx="0">
                  <c:v>American</c:v>
                </c:pt>
                <c:pt idx="1">
                  <c:v>Chinese</c:v>
                </c:pt>
                <c:pt idx="2">
                  <c:v>Indian</c:v>
                </c:pt>
                <c:pt idx="3">
                  <c:v>Italian</c:v>
                </c:pt>
                <c:pt idx="4">
                  <c:v>Japanese</c:v>
                </c:pt>
                <c:pt idx="5">
                  <c:v>Mexican</c:v>
                </c:pt>
                <c:pt idx="6">
                  <c:v>Thai</c:v>
                </c:pt>
              </c:strCache>
            </c:strRef>
          </c:cat>
          <c:val>
            <c:numRef>
              <c:f>'Item per Quentity'!$B$4:$B$11</c:f>
              <c:numCache>
                <c:formatCode>General</c:formatCode>
                <c:ptCount val="7"/>
                <c:pt idx="0">
                  <c:v>484</c:v>
                </c:pt>
                <c:pt idx="1">
                  <c:v>429</c:v>
                </c:pt>
                <c:pt idx="2">
                  <c:v>350</c:v>
                </c:pt>
                <c:pt idx="3">
                  <c:v>435</c:v>
                </c:pt>
                <c:pt idx="4">
                  <c:v>374</c:v>
                </c:pt>
                <c:pt idx="5">
                  <c:v>489</c:v>
                </c:pt>
                <c:pt idx="6">
                  <c:v>391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39983032"/>
        <c:axId val="32358168"/>
      </c:barChart>
      <c:catAx>
        <c:axId val="63998303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358168"/>
        <c:crosses val="autoZero"/>
        <c:auto val="1"/>
        <c:lblAlgn val="ctr"/>
        <c:lblOffset val="100"/>
        <c:noMultiLvlLbl val="0"/>
      </c:catAx>
      <c:valAx>
        <c:axId val="32358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983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017178e-0ffa-4845-b0a5-2a8d3d054c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[Zomato_Dashboard_Single_Table.xlsx]Top 5 customer by revenue!PivotTable1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Customer By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customer by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customer by revenue'!$A$4:$A$14</c:f>
              <c:strCache>
                <c:ptCount val="10"/>
                <c:pt idx="0">
                  <c:v>Aanya</c:v>
                </c:pt>
                <c:pt idx="1">
                  <c:v>Aarav</c:v>
                </c:pt>
                <c:pt idx="2">
                  <c:v>Arjun</c:v>
                </c:pt>
                <c:pt idx="3">
                  <c:v>Diya</c:v>
                </c:pt>
                <c:pt idx="4">
                  <c:v>Isha</c:v>
                </c:pt>
                <c:pt idx="5">
                  <c:v>Kabir</c:v>
                </c:pt>
                <c:pt idx="6">
                  <c:v>Priya</c:v>
                </c:pt>
                <c:pt idx="7">
                  <c:v>Rohan</c:v>
                </c:pt>
                <c:pt idx="8">
                  <c:v>Sneha</c:v>
                </c:pt>
                <c:pt idx="9">
                  <c:v>Vivaan</c:v>
                </c:pt>
              </c:strCache>
            </c:strRef>
          </c:cat>
          <c:val>
            <c:numRef>
              <c:f>'Top 5 customer by revenue'!$B$4:$B$14</c:f>
              <c:numCache>
                <c:formatCode>0.00_);[Red]\(0.00\)</c:formatCode>
                <c:ptCount val="10"/>
                <c:pt idx="0">
                  <c:v>179195.98</c:v>
                </c:pt>
                <c:pt idx="1">
                  <c:v>179959.06</c:v>
                </c:pt>
                <c:pt idx="2">
                  <c:v>161050.91</c:v>
                </c:pt>
                <c:pt idx="3">
                  <c:v>164368.97</c:v>
                </c:pt>
                <c:pt idx="4">
                  <c:v>167272.26</c:v>
                </c:pt>
                <c:pt idx="5">
                  <c:v>192360.52</c:v>
                </c:pt>
                <c:pt idx="6">
                  <c:v>147979.43</c:v>
                </c:pt>
                <c:pt idx="7">
                  <c:v>167011.61</c:v>
                </c:pt>
                <c:pt idx="8">
                  <c:v>201041.14</c:v>
                </c:pt>
                <c:pt idx="9">
                  <c:v>197375.93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0332338"/>
        <c:axId val="709947893"/>
      </c:barChart>
      <c:catAx>
        <c:axId val="6403323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9947893"/>
        <c:crosses val="autoZero"/>
        <c:auto val="1"/>
        <c:lblAlgn val="ctr"/>
        <c:lblOffset val="100"/>
        <c:noMultiLvlLbl val="0"/>
      </c:catAx>
      <c:valAx>
        <c:axId val="7099478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033233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22bcad-bd4a-41b9-ba30-58b9346729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[Zomato_Dashboard_Single_Table.xlsx]City wise Customer!PivotTable2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Count Of Customer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'City wise Customer'!$B$3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wise Customer'!$A$4:$A$14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Surat</c:v>
                </c:pt>
              </c:strCache>
            </c:strRef>
          </c:cat>
          <c:val>
            <c:numRef>
              <c:f>'City wise Customer'!$B$4:$B$14</c:f>
              <c:numCache>
                <c:formatCode>General</c:formatCode>
                <c:ptCount val="10"/>
                <c:pt idx="0">
                  <c:v>94</c:v>
                </c:pt>
                <c:pt idx="1">
                  <c:v>110</c:v>
                </c:pt>
                <c:pt idx="2">
                  <c:v>104</c:v>
                </c:pt>
                <c:pt idx="3">
                  <c:v>116</c:v>
                </c:pt>
                <c:pt idx="4">
                  <c:v>96</c:v>
                </c:pt>
                <c:pt idx="5">
                  <c:v>99</c:v>
                </c:pt>
                <c:pt idx="6">
                  <c:v>78</c:v>
                </c:pt>
                <c:pt idx="7">
                  <c:v>100</c:v>
                </c:pt>
                <c:pt idx="8">
                  <c:v>91</c:v>
                </c:pt>
                <c:pt idx="9">
                  <c:v>112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0409d9-1cdb-450d-a535-8eab20104f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[Zomato_Dashboard_Single_Table.xlsx]Monthly Sales!PivotTable3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</a:t>
            </a:r>
          </a:p>
        </c:rich>
      </c:tx>
      <c:layout>
        <c:manualLayout>
          <c:xMode val="edge"/>
          <c:yMode val="edge"/>
          <c:x val="0.399078947368421"/>
          <c:y val="0.04444444345103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Sales'!$A$4:$A$14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'Monthly Sales'!$B$4:$B$14</c:f>
              <c:numCache>
                <c:formatCode>0.00_);[Red]\(0.00\)</c:formatCode>
                <c:ptCount val="10"/>
                <c:pt idx="0">
                  <c:v>160097.26</c:v>
                </c:pt>
                <c:pt idx="1">
                  <c:v>166469.65</c:v>
                </c:pt>
                <c:pt idx="2">
                  <c:v>169968.72</c:v>
                </c:pt>
                <c:pt idx="3">
                  <c:v>146677.87</c:v>
                </c:pt>
                <c:pt idx="4">
                  <c:v>167995.36</c:v>
                </c:pt>
                <c:pt idx="5">
                  <c:v>190166.67</c:v>
                </c:pt>
                <c:pt idx="6">
                  <c:v>191515.82</c:v>
                </c:pt>
                <c:pt idx="7">
                  <c:v>195646.87</c:v>
                </c:pt>
                <c:pt idx="8">
                  <c:v>181924.61</c:v>
                </c:pt>
                <c:pt idx="9">
                  <c:v>187152.98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480690"/>
        <c:axId val="254971565"/>
      </c:lineChart>
      <c:catAx>
        <c:axId val="1794806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971565"/>
        <c:crosses val="autoZero"/>
        <c:auto val="1"/>
        <c:lblAlgn val="ctr"/>
        <c:lblOffset val="100"/>
        <c:noMultiLvlLbl val="0"/>
      </c:catAx>
      <c:valAx>
        <c:axId val="2549715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4806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7aeab3-3f85-48e4-a4e2-4587e46f21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[Zomato_Dashboard_Single_Table.xlsx]Payment By Sales!PivotTable4</c:name>
    <c:fmtId val="0"/>
  </c:pivotSource>
  <c:chart>
    <c:autoTitleDeleted val="1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'Payment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3">
                  <a:shade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shade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shade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3">
                  <a:tint val="9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tint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3">
                  <a:tint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By Sales'!$A$4:$A$10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'Payment By Sales'!$B$4:$B$10</c:f>
              <c:numCache>
                <c:formatCode>0.00_);[Red]\(0.00\)</c:formatCode>
                <c:ptCount val="6"/>
                <c:pt idx="0">
                  <c:v>304302.04</c:v>
                </c:pt>
                <c:pt idx="1">
                  <c:v>324438.61</c:v>
                </c:pt>
                <c:pt idx="2">
                  <c:v>269598.65</c:v>
                </c:pt>
                <c:pt idx="3">
                  <c:v>292567.7</c:v>
                </c:pt>
                <c:pt idx="4">
                  <c:v>263149.62</c:v>
                </c:pt>
                <c:pt idx="5">
                  <c:v>303559.19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3117d8-6280-4dfc-bf96-060f1fa331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[Zomato_Dashboard_Single_Table.xlsx]Item per Quentity!PivotTable5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Item Per Quentity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'Item per Quentity'!$B$3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 per Quentity'!$A$4:$A$11</c:f>
              <c:strCache>
                <c:ptCount val="7"/>
                <c:pt idx="0">
                  <c:v>American</c:v>
                </c:pt>
                <c:pt idx="1">
                  <c:v>Chinese</c:v>
                </c:pt>
                <c:pt idx="2">
                  <c:v>Indian</c:v>
                </c:pt>
                <c:pt idx="3">
                  <c:v>Italian</c:v>
                </c:pt>
                <c:pt idx="4">
                  <c:v>Japanese</c:v>
                </c:pt>
                <c:pt idx="5">
                  <c:v>Mexican</c:v>
                </c:pt>
                <c:pt idx="6">
                  <c:v>Thai</c:v>
                </c:pt>
              </c:strCache>
            </c:strRef>
          </c:cat>
          <c:val>
            <c:numRef>
              <c:f>'Item per Quentity'!$B$4:$B$11</c:f>
              <c:numCache>
                <c:formatCode>General</c:formatCode>
                <c:ptCount val="7"/>
                <c:pt idx="0">
                  <c:v>484</c:v>
                </c:pt>
                <c:pt idx="1">
                  <c:v>429</c:v>
                </c:pt>
                <c:pt idx="2">
                  <c:v>350</c:v>
                </c:pt>
                <c:pt idx="3">
                  <c:v>435</c:v>
                </c:pt>
                <c:pt idx="4">
                  <c:v>374</c:v>
                </c:pt>
                <c:pt idx="5">
                  <c:v>489</c:v>
                </c:pt>
                <c:pt idx="6">
                  <c:v>391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639983032"/>
        <c:axId val="32358168"/>
      </c:barChart>
      <c:catAx>
        <c:axId val="63998303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358168"/>
        <c:crosses val="autoZero"/>
        <c:auto val="1"/>
        <c:lblAlgn val="ctr"/>
        <c:lblOffset val="100"/>
        <c:noMultiLvlLbl val="0"/>
      </c:catAx>
      <c:valAx>
        <c:axId val="32358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983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017178e-0ffa-4845-b0a5-2a8d3d054c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[Zomato_Dashboard_Single_Table.xlsx]Resatorent By sales!PivotTable6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Per Restaurant </a:t>
            </a:r>
          </a:p>
        </c:rich>
      </c:tx>
      <c:layout>
        <c:manualLayout>
          <c:xMode val="edge"/>
          <c:yMode val="edge"/>
          <c:x val="0.457960526315789"/>
          <c:y val="0.1138888878954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'Resatorent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'Resatorent By sales'!$A$4:$A$14</c:f>
              <c:strCache>
                <c:ptCount val="10"/>
                <c:pt idx="0">
                  <c:v>Biryani Bliss</c:v>
                </c:pt>
                <c:pt idx="1">
                  <c:v>Burger Hub</c:v>
                </c:pt>
                <c:pt idx="2">
                  <c:v>Curry Corner</c:v>
                </c:pt>
                <c:pt idx="3">
                  <c:v>Grill Master</c:v>
                </c:pt>
                <c:pt idx="4">
                  <c:v>Pasta Palace</c:v>
                </c:pt>
                <c:pt idx="5">
                  <c:v>Pizza Point</c:v>
                </c:pt>
                <c:pt idx="6">
                  <c:v>Spice Villa</c:v>
                </c:pt>
                <c:pt idx="7">
                  <c:v>Sushi Spot</c:v>
                </c:pt>
                <c:pt idx="8">
                  <c:v>Sweet Tooth</c:v>
                </c:pt>
                <c:pt idx="9">
                  <c:v>Tandoori Treats</c:v>
                </c:pt>
              </c:strCache>
            </c:strRef>
          </c:cat>
          <c:val>
            <c:numRef>
              <c:f>'Resatorent By sales'!$B$4:$B$14</c:f>
              <c:numCache>
                <c:formatCode>0.00_);[Red]\(0.00\)</c:formatCode>
                <c:ptCount val="10"/>
                <c:pt idx="0">
                  <c:v>146815.91</c:v>
                </c:pt>
                <c:pt idx="1">
                  <c:v>197283.45</c:v>
                </c:pt>
                <c:pt idx="2">
                  <c:v>197290.2</c:v>
                </c:pt>
                <c:pt idx="3">
                  <c:v>190209.87</c:v>
                </c:pt>
                <c:pt idx="4">
                  <c:v>144760.6</c:v>
                </c:pt>
                <c:pt idx="5">
                  <c:v>172570.01</c:v>
                </c:pt>
                <c:pt idx="6">
                  <c:v>163045.65</c:v>
                </c:pt>
                <c:pt idx="7">
                  <c:v>174125.38</c:v>
                </c:pt>
                <c:pt idx="8">
                  <c:v>192487.95</c:v>
                </c:pt>
                <c:pt idx="9">
                  <c:v>179026.79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64852168"/>
        <c:axId val="671873421"/>
      </c:barChart>
      <c:catAx>
        <c:axId val="964852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1873421"/>
        <c:crosses val="autoZero"/>
        <c:auto val="1"/>
        <c:lblAlgn val="ctr"/>
        <c:lblOffset val="100"/>
        <c:noMultiLvlLbl val="0"/>
      </c:catAx>
      <c:valAx>
        <c:axId val="671873421"/>
        <c:scaling>
          <c:orientation val="minMax"/>
        </c:scaling>
        <c:delete val="1"/>
        <c:axPos val="l"/>
        <c:numFmt formatCode="0.00_);[Red]\(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85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7da941-98b2-47e8-9bb2-eb61c984f3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7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7</xdr:row>
      <xdr:rowOff>169545</xdr:rowOff>
    </xdr:from>
    <xdr:to>
      <xdr:col>2</xdr:col>
      <xdr:colOff>598805</xdr:colOff>
      <xdr:row>62</xdr:row>
      <xdr:rowOff>57785</xdr:rowOff>
    </xdr:to>
    <xdr:sp>
      <xdr:nvSpPr>
        <xdr:cNvPr id="4" name="Rounded Rectangle 3"/>
        <xdr:cNvSpPr/>
      </xdr:nvSpPr>
      <xdr:spPr>
        <a:xfrm>
          <a:off x="6350" y="1458595"/>
          <a:ext cx="1811655" cy="1001649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161925</xdr:colOff>
      <xdr:row>0</xdr:row>
      <xdr:rowOff>34290</xdr:rowOff>
    </xdr:from>
    <xdr:to>
      <xdr:col>31</xdr:col>
      <xdr:colOff>79375</xdr:colOff>
      <xdr:row>5</xdr:row>
      <xdr:rowOff>6985</xdr:rowOff>
    </xdr:to>
    <xdr:sp>
      <xdr:nvSpPr>
        <xdr:cNvPr id="5" name="Rounded Rectangle 4"/>
        <xdr:cNvSpPr/>
      </xdr:nvSpPr>
      <xdr:spPr>
        <a:xfrm>
          <a:off x="1990725" y="34290"/>
          <a:ext cx="16986250" cy="89344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3</xdr:col>
      <xdr:colOff>135255</xdr:colOff>
      <xdr:row>5</xdr:row>
      <xdr:rowOff>103505</xdr:rowOff>
    </xdr:from>
    <xdr:to>
      <xdr:col>10</xdr:col>
      <xdr:colOff>342265</xdr:colOff>
      <xdr:row>12</xdr:row>
      <xdr:rowOff>21590</xdr:rowOff>
    </xdr:to>
    <xdr:sp>
      <xdr:nvSpPr>
        <xdr:cNvPr id="7" name="Rounded Rectangle 6"/>
        <xdr:cNvSpPr/>
      </xdr:nvSpPr>
      <xdr:spPr>
        <a:xfrm>
          <a:off x="1964055" y="1024255"/>
          <a:ext cx="4474210" cy="120713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8</xdr:col>
      <xdr:colOff>486410</xdr:colOff>
      <xdr:row>0</xdr:row>
      <xdr:rowOff>10795</xdr:rowOff>
    </xdr:from>
    <xdr:ext cx="8475345" cy="904875"/>
    <xdr:sp>
      <xdr:nvSpPr>
        <xdr:cNvPr id="8" name="Text Box 7"/>
        <xdr:cNvSpPr txBox="1"/>
      </xdr:nvSpPr>
      <xdr:spPr>
        <a:xfrm>
          <a:off x="5363210" y="10795"/>
          <a:ext cx="8475345" cy="9048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ctr"/>
          <a:r>
            <a:rPr lang="en-US" sz="4800">
              <a:solidFill>
                <a:schemeClr val="bg1"/>
              </a:solidFill>
            </a:rPr>
            <a:t>Zomato Sales Analysis Dashboard</a:t>
          </a:r>
          <a:endParaRPr lang="en-US" sz="48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69850</xdr:colOff>
      <xdr:row>12</xdr:row>
      <xdr:rowOff>147320</xdr:rowOff>
    </xdr:from>
    <xdr:to>
      <xdr:col>10</xdr:col>
      <xdr:colOff>332105</xdr:colOff>
      <xdr:row>30</xdr:row>
      <xdr:rowOff>144145</xdr:rowOff>
    </xdr:to>
    <xdr:sp>
      <xdr:nvSpPr>
        <xdr:cNvPr id="9" name="Rounded Rectangle 8"/>
        <xdr:cNvSpPr/>
      </xdr:nvSpPr>
      <xdr:spPr>
        <a:xfrm>
          <a:off x="1898650" y="2357120"/>
          <a:ext cx="4529455" cy="331152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22860</xdr:colOff>
      <xdr:row>12</xdr:row>
      <xdr:rowOff>75565</xdr:rowOff>
    </xdr:from>
    <xdr:to>
      <xdr:col>10</xdr:col>
      <xdr:colOff>344170</xdr:colOff>
      <xdr:row>36</xdr:row>
      <xdr:rowOff>52070</xdr:rowOff>
    </xdr:to>
    <xdr:graphicFrame>
      <xdr:nvGraphicFramePr>
        <xdr:cNvPr id="14" name="Chart 13"/>
        <xdr:cNvGraphicFramePr/>
      </xdr:nvGraphicFramePr>
      <xdr:xfrm>
        <a:off x="1851660" y="2285365"/>
        <a:ext cx="4588510" cy="4396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308610</xdr:colOff>
      <xdr:row>5</xdr:row>
      <xdr:rowOff>52705</xdr:rowOff>
    </xdr:from>
    <xdr:to>
      <xdr:col>31</xdr:col>
      <xdr:colOff>46990</xdr:colOff>
      <xdr:row>19</xdr:row>
      <xdr:rowOff>177165</xdr:rowOff>
    </xdr:to>
    <xdr:graphicFrame>
      <xdr:nvGraphicFramePr>
        <xdr:cNvPr id="15" name="Chart 14"/>
        <xdr:cNvGraphicFramePr/>
      </xdr:nvGraphicFramePr>
      <xdr:xfrm>
        <a:off x="11891010" y="973455"/>
        <a:ext cx="7053580" cy="270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</xdr:colOff>
      <xdr:row>36</xdr:row>
      <xdr:rowOff>137160</xdr:rowOff>
    </xdr:from>
    <xdr:to>
      <xdr:col>19</xdr:col>
      <xdr:colOff>23495</xdr:colOff>
      <xdr:row>62</xdr:row>
      <xdr:rowOff>99060</xdr:rowOff>
    </xdr:to>
    <xdr:graphicFrame>
      <xdr:nvGraphicFramePr>
        <xdr:cNvPr id="16" name="Chart 15"/>
        <xdr:cNvGraphicFramePr/>
      </xdr:nvGraphicFramePr>
      <xdr:xfrm>
        <a:off x="17145" y="6766560"/>
        <a:ext cx="11588750" cy="474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293370</xdr:colOff>
      <xdr:row>20</xdr:row>
      <xdr:rowOff>39370</xdr:rowOff>
    </xdr:from>
    <xdr:to>
      <xdr:col>31</xdr:col>
      <xdr:colOff>64135</xdr:colOff>
      <xdr:row>35</xdr:row>
      <xdr:rowOff>10160</xdr:rowOff>
    </xdr:to>
    <xdr:graphicFrame>
      <xdr:nvGraphicFramePr>
        <xdr:cNvPr id="17" name="Chart 16"/>
        <xdr:cNvGraphicFramePr/>
      </xdr:nvGraphicFramePr>
      <xdr:xfrm>
        <a:off x="11875770" y="3722370"/>
        <a:ext cx="7085965" cy="273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101600</xdr:colOff>
      <xdr:row>35</xdr:row>
      <xdr:rowOff>110490</xdr:rowOff>
    </xdr:from>
    <xdr:to>
      <xdr:col>31</xdr:col>
      <xdr:colOff>111760</xdr:colOff>
      <xdr:row>61</xdr:row>
      <xdr:rowOff>71755</xdr:rowOff>
    </xdr:to>
    <xdr:graphicFrame>
      <xdr:nvGraphicFramePr>
        <xdr:cNvPr id="18" name="Chart 17"/>
        <xdr:cNvGraphicFramePr/>
      </xdr:nvGraphicFramePr>
      <xdr:xfrm>
        <a:off x="11684000" y="6555740"/>
        <a:ext cx="7325360" cy="4749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380365</xdr:colOff>
      <xdr:row>5</xdr:row>
      <xdr:rowOff>70485</xdr:rowOff>
    </xdr:from>
    <xdr:to>
      <xdr:col>19</xdr:col>
      <xdr:colOff>219710</xdr:colOff>
      <xdr:row>36</xdr:row>
      <xdr:rowOff>67310</xdr:rowOff>
    </xdr:to>
    <xdr:graphicFrame>
      <xdr:nvGraphicFramePr>
        <xdr:cNvPr id="19" name="Chart 18"/>
        <xdr:cNvGraphicFramePr/>
      </xdr:nvGraphicFramePr>
      <xdr:xfrm>
        <a:off x="6476365" y="991235"/>
        <a:ext cx="5325745" cy="5705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3</xdr:col>
      <xdr:colOff>482600</xdr:colOff>
      <xdr:row>5</xdr:row>
      <xdr:rowOff>165735</xdr:rowOff>
    </xdr:from>
    <xdr:ext cx="3848735" cy="570230"/>
    <xdr:sp>
      <xdr:nvSpPr>
        <xdr:cNvPr id="20" name="Text Box 19"/>
        <xdr:cNvSpPr txBox="1"/>
      </xdr:nvSpPr>
      <xdr:spPr>
        <a:xfrm>
          <a:off x="2311400" y="1086485"/>
          <a:ext cx="3848735" cy="5702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ctr"/>
          <a:r>
            <a:rPr lang="en-US" sz="2800">
              <a:solidFill>
                <a:schemeClr val="bg1"/>
              </a:solidFill>
            </a:rPr>
            <a:t>Toatl Sales</a:t>
          </a:r>
          <a:endParaRPr lang="en-US" sz="2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26035</xdr:colOff>
      <xdr:row>8</xdr:row>
      <xdr:rowOff>67945</xdr:rowOff>
    </xdr:from>
    <xdr:ext cx="3216910" cy="639445"/>
    <xdr:sp textlink="'Monthly Sales'!$B$14">
      <xdr:nvSpPr>
        <xdr:cNvPr id="21" name="Text Box 20"/>
        <xdr:cNvSpPr txBox="1"/>
      </xdr:nvSpPr>
      <xdr:spPr>
        <a:xfrm>
          <a:off x="2464435" y="1541145"/>
          <a:ext cx="3216910" cy="6394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fld id="{BB962C8B-B14F-4D97-AF65-F5344CB8AC3E}" type="TxLink">
            <a:rPr lang="en-US" sz="2400" b="1"/>
            <a:t>1757615.81 </a:t>
          </a:fld>
          <a:endParaRPr lang="en-US" sz="2400" b="1"/>
        </a:p>
      </xdr:txBody>
    </xdr:sp>
    <xdr:clientData/>
  </xdr:oneCellAnchor>
  <xdr:twoCellAnchor editAs="oneCell">
    <xdr:from>
      <xdr:col>0</xdr:col>
      <xdr:colOff>6350</xdr:colOff>
      <xdr:row>7</xdr:row>
      <xdr:rowOff>133350</xdr:rowOff>
    </xdr:from>
    <xdr:to>
      <xdr:col>3</xdr:col>
      <xdr:colOff>8255</xdr:colOff>
      <xdr:row>24</xdr:row>
      <xdr:rowOff>41910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Customer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1422400"/>
              <a:ext cx="1830705" cy="3039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</xdr:colOff>
      <xdr:row>24</xdr:row>
      <xdr:rowOff>177165</xdr:rowOff>
    </xdr:from>
    <xdr:to>
      <xdr:col>3</xdr:col>
      <xdr:colOff>0</xdr:colOff>
      <xdr:row>37</xdr:row>
      <xdr:rowOff>53340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4596765"/>
              <a:ext cx="1822450" cy="227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</xdr:colOff>
      <xdr:row>0</xdr:row>
      <xdr:rowOff>6350</xdr:rowOff>
    </xdr:from>
    <xdr:to>
      <xdr:col>3</xdr:col>
      <xdr:colOff>64135</xdr:colOff>
      <xdr:row>7</xdr:row>
      <xdr:rowOff>74930</xdr:rowOff>
    </xdr:to>
    <xdr:pic>
      <xdr:nvPicPr>
        <xdr:cNvPr id="27" name="Picture 26" descr="Gemini_Generated_Image_bzkuzobzkuzobzku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0" y="6350"/>
          <a:ext cx="1886585" cy="1357630"/>
        </a:xfrm>
        <a:prstGeom prst="rect">
          <a:avLst/>
        </a:prstGeom>
      </xdr:spPr>
    </xdr:pic>
    <xdr:clientData/>
  </xdr:twoCellAnchor>
  <xdr:twoCellAnchor editAs="oneCell">
    <xdr:from>
      <xdr:col>26</xdr:col>
      <xdr:colOff>438150</xdr:colOff>
      <xdr:row>0</xdr:row>
      <xdr:rowOff>57150</xdr:rowOff>
    </xdr:from>
    <xdr:to>
      <xdr:col>28</xdr:col>
      <xdr:colOff>528955</xdr:colOff>
      <xdr:row>4</xdr:row>
      <xdr:rowOff>156210</xdr:rowOff>
    </xdr:to>
    <xdr:pic>
      <xdr:nvPicPr>
        <xdr:cNvPr id="31" name="Picture 30" descr="Gemini_Generated_Image_no615bno615bno6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287750" y="57150"/>
          <a:ext cx="1310005" cy="835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6350</xdr:colOff>
      <xdr:row>3</xdr:row>
      <xdr:rowOff>120650</xdr:rowOff>
    </xdr:from>
    <xdr:to>
      <xdr:col>10</xdr:col>
      <xdr:colOff>565150</xdr:colOff>
      <xdr:row>18</xdr:row>
      <xdr:rowOff>101600</xdr:rowOff>
    </xdr:to>
    <xdr:graphicFrame>
      <xdr:nvGraphicFramePr>
        <xdr:cNvPr id="2" name="Chart 1"/>
        <xdr:cNvGraphicFramePr/>
      </xdr:nvGraphicFramePr>
      <xdr:xfrm>
        <a:off x="3352800" y="673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476250</xdr:colOff>
      <xdr:row>3</xdr:row>
      <xdr:rowOff>114300</xdr:rowOff>
    </xdr:from>
    <xdr:to>
      <xdr:col>10</xdr:col>
      <xdr:colOff>425450</xdr:colOff>
      <xdr:row>18</xdr:row>
      <xdr:rowOff>95250</xdr:rowOff>
    </xdr:to>
    <xdr:graphicFrame>
      <xdr:nvGraphicFramePr>
        <xdr:cNvPr id="2" name="Chart 1"/>
        <xdr:cNvGraphicFramePr/>
      </xdr:nvGraphicFramePr>
      <xdr:xfrm>
        <a:off x="3067050" y="666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120650</xdr:colOff>
      <xdr:row>3</xdr:row>
      <xdr:rowOff>158750</xdr:rowOff>
    </xdr:from>
    <xdr:to>
      <xdr:col>11</xdr:col>
      <xdr:colOff>69850</xdr:colOff>
      <xdr:row>18</xdr:row>
      <xdr:rowOff>139700</xdr:rowOff>
    </xdr:to>
    <xdr:graphicFrame>
      <xdr:nvGraphicFramePr>
        <xdr:cNvPr id="2" name="Chart 1"/>
        <xdr:cNvGraphicFramePr/>
      </xdr:nvGraphicFramePr>
      <xdr:xfrm>
        <a:off x="2997200" y="711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203200</xdr:colOff>
      <xdr:row>3</xdr:row>
      <xdr:rowOff>88900</xdr:rowOff>
    </xdr:from>
    <xdr:to>
      <xdr:col>11</xdr:col>
      <xdr:colOff>152400</xdr:colOff>
      <xdr:row>18</xdr:row>
      <xdr:rowOff>69850</xdr:rowOff>
    </xdr:to>
    <xdr:graphicFrame>
      <xdr:nvGraphicFramePr>
        <xdr:cNvPr id="2" name="Chart 1"/>
        <xdr:cNvGraphicFramePr/>
      </xdr:nvGraphicFramePr>
      <xdr:xfrm>
        <a:off x="3638550" y="641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</xdr:row>
      <xdr:rowOff>171450</xdr:rowOff>
    </xdr:from>
    <xdr:to>
      <xdr:col>11</xdr:col>
      <xdr:colOff>558800</xdr:colOff>
      <xdr:row>16</xdr:row>
      <xdr:rowOff>152400</xdr:rowOff>
    </xdr:to>
    <xdr:graphicFrame>
      <xdr:nvGraphicFramePr>
        <xdr:cNvPr id="2" name="Chart 1"/>
        <xdr:cNvGraphicFramePr/>
      </xdr:nvGraphicFramePr>
      <xdr:xfrm>
        <a:off x="4032250" y="355600"/>
        <a:ext cx="60134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444500</xdr:colOff>
      <xdr:row>2</xdr:row>
      <xdr:rowOff>133350</xdr:rowOff>
    </xdr:from>
    <xdr:to>
      <xdr:col>10</xdr:col>
      <xdr:colOff>393700</xdr:colOff>
      <xdr:row>17</xdr:row>
      <xdr:rowOff>114300</xdr:rowOff>
    </xdr:to>
    <xdr:graphicFrame>
      <xdr:nvGraphicFramePr>
        <xdr:cNvPr id="2" name="Chart 1"/>
        <xdr:cNvGraphicFramePr/>
      </xdr:nvGraphicFramePr>
      <xdr:xfrm>
        <a:off x="3270250" y="5016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0</xdr:colOff>
          <xdr:row>93</xdr:row>
          <xdr:rowOff>0</xdr:rowOff>
        </xdr:to>
        <xdr:sp>
          <xdr:nvSpPr>
            <xdr:cNvPr id="7169" name="Host Control 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0" y="18497550"/>
              <a:ext cx="0" cy="1841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9.8055208333" refreshedBy="hp" recordCount="1000">
  <cacheSource type="worksheet">
    <worksheetSource name="Table1"/>
  </cacheSource>
  <cacheFields count="18">
    <cacheField name="Order_ID" numFmtId="0">
      <sharedItems count="1000"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  <s v="ORD1300"/>
        <s v="ORD1301"/>
        <s v="ORD1302"/>
        <s v="ORD1303"/>
        <s v="ORD1304"/>
        <s v="ORD1305"/>
        <s v="ORD1306"/>
        <s v="ORD1307"/>
        <s v="ORD1308"/>
        <s v="ORD1309"/>
        <s v="ORD1310"/>
        <s v="ORD1311"/>
        <s v="ORD1312"/>
        <s v="ORD1313"/>
        <s v="ORD1314"/>
        <s v="ORD1315"/>
        <s v="ORD1316"/>
        <s v="ORD1317"/>
        <s v="ORD1318"/>
        <s v="ORD1319"/>
        <s v="ORD1320"/>
        <s v="ORD1321"/>
        <s v="ORD1322"/>
        <s v="ORD1323"/>
        <s v="ORD1324"/>
        <s v="ORD1325"/>
        <s v="ORD1326"/>
        <s v="ORD1327"/>
        <s v="ORD1328"/>
        <s v="ORD1329"/>
        <s v="ORD1330"/>
        <s v="ORD1331"/>
        <s v="ORD1332"/>
        <s v="ORD1333"/>
        <s v="ORD1334"/>
        <s v="ORD1335"/>
        <s v="ORD1336"/>
        <s v="ORD1337"/>
        <s v="ORD1338"/>
        <s v="ORD1339"/>
        <s v="ORD1340"/>
        <s v="ORD1341"/>
        <s v="ORD1342"/>
        <s v="ORD1343"/>
        <s v="ORD1344"/>
        <s v="ORD1345"/>
        <s v="ORD1346"/>
        <s v="ORD1347"/>
        <s v="ORD1348"/>
        <s v="ORD1349"/>
        <s v="ORD1350"/>
        <s v="ORD1351"/>
        <s v="ORD1352"/>
        <s v="ORD1353"/>
        <s v="ORD1354"/>
        <s v="ORD1355"/>
        <s v="ORD1356"/>
        <s v="ORD1357"/>
        <s v="ORD1358"/>
        <s v="ORD1359"/>
        <s v="ORD1360"/>
        <s v="ORD1361"/>
        <s v="ORD1362"/>
        <s v="ORD1363"/>
        <s v="ORD1364"/>
        <s v="ORD1365"/>
        <s v="ORD1366"/>
        <s v="ORD1367"/>
        <s v="ORD1368"/>
        <s v="ORD1369"/>
        <s v="ORD1370"/>
        <s v="ORD1371"/>
        <s v="ORD1372"/>
        <s v="ORD1373"/>
        <s v="ORD1374"/>
        <s v="ORD1375"/>
        <s v="ORD1376"/>
        <s v="ORD1377"/>
        <s v="ORD1378"/>
        <s v="ORD1379"/>
        <s v="ORD1380"/>
        <s v="ORD1381"/>
        <s v="ORD1382"/>
        <s v="ORD1383"/>
        <s v="ORD1384"/>
        <s v="ORD1385"/>
        <s v="ORD1386"/>
        <s v="ORD1387"/>
        <s v="ORD1388"/>
        <s v="ORD1389"/>
        <s v="ORD1390"/>
        <s v="ORD1391"/>
        <s v="ORD1392"/>
        <s v="ORD1393"/>
        <s v="ORD1394"/>
        <s v="ORD1395"/>
        <s v="ORD1396"/>
        <s v="ORD1397"/>
        <s v="ORD1398"/>
        <s v="ORD1399"/>
        <s v="ORD1400"/>
        <s v="ORD1401"/>
        <s v="ORD1402"/>
        <s v="ORD1403"/>
        <s v="ORD1404"/>
        <s v="ORD1405"/>
        <s v="ORD1406"/>
        <s v="ORD1407"/>
        <s v="ORD1408"/>
        <s v="ORD1409"/>
        <s v="ORD1410"/>
        <s v="ORD1411"/>
        <s v="ORD1412"/>
        <s v="ORD1413"/>
        <s v="ORD1414"/>
        <s v="ORD1415"/>
        <s v="ORD1416"/>
        <s v="ORD1417"/>
        <s v="ORD1418"/>
        <s v="ORD1419"/>
        <s v="ORD1420"/>
        <s v="ORD1421"/>
        <s v="ORD1422"/>
        <s v="ORD1423"/>
        <s v="ORD1424"/>
        <s v="ORD1425"/>
        <s v="ORD1426"/>
        <s v="ORD1427"/>
        <s v="ORD1428"/>
        <s v="ORD1429"/>
        <s v="ORD1430"/>
        <s v="ORD1431"/>
        <s v="ORD1432"/>
        <s v="ORD1433"/>
        <s v="ORD1434"/>
        <s v="ORD1435"/>
        <s v="ORD1436"/>
        <s v="ORD1437"/>
        <s v="ORD1438"/>
        <s v="ORD1439"/>
        <s v="ORD1440"/>
        <s v="ORD1441"/>
        <s v="ORD1442"/>
        <s v="ORD1443"/>
        <s v="ORD1444"/>
        <s v="ORD1445"/>
        <s v="ORD1446"/>
        <s v="ORD1447"/>
        <s v="ORD1448"/>
        <s v="ORD1449"/>
        <s v="ORD1450"/>
        <s v="ORD1451"/>
        <s v="ORD1452"/>
        <s v="ORD1453"/>
        <s v="ORD1454"/>
        <s v="ORD1455"/>
        <s v="ORD1456"/>
        <s v="ORD1457"/>
        <s v="ORD1458"/>
        <s v="ORD1459"/>
        <s v="ORD1460"/>
        <s v="ORD1461"/>
        <s v="ORD1462"/>
        <s v="ORD1463"/>
        <s v="ORD1464"/>
        <s v="ORD1465"/>
        <s v="ORD1466"/>
        <s v="ORD1467"/>
        <s v="ORD1468"/>
        <s v="ORD1469"/>
        <s v="ORD1470"/>
        <s v="ORD1471"/>
        <s v="ORD1472"/>
        <s v="ORD1473"/>
        <s v="ORD1474"/>
        <s v="ORD1475"/>
        <s v="ORD1476"/>
        <s v="ORD1477"/>
        <s v="ORD1478"/>
        <s v="ORD1479"/>
        <s v="ORD1480"/>
        <s v="ORD1481"/>
        <s v="ORD1482"/>
        <s v="ORD1483"/>
        <s v="ORD1484"/>
        <s v="ORD1485"/>
        <s v="ORD1486"/>
        <s v="ORD1487"/>
        <s v="ORD1488"/>
        <s v="ORD1489"/>
        <s v="ORD1490"/>
        <s v="ORD1491"/>
        <s v="ORD1492"/>
        <s v="ORD1493"/>
        <s v="ORD1494"/>
        <s v="ORD1495"/>
        <s v="ORD1496"/>
        <s v="ORD1497"/>
        <s v="ORD1498"/>
        <s v="ORD1499"/>
        <s v="ORD1500"/>
        <s v="ORD1501"/>
        <s v="ORD1502"/>
        <s v="ORD1503"/>
        <s v="ORD1504"/>
        <s v="ORD1505"/>
        <s v="ORD1506"/>
        <s v="ORD1507"/>
        <s v="ORD1508"/>
        <s v="ORD1509"/>
        <s v="ORD1510"/>
        <s v="ORD1511"/>
        <s v="ORD1512"/>
        <s v="ORD1513"/>
        <s v="ORD1514"/>
        <s v="ORD1515"/>
        <s v="ORD1516"/>
        <s v="ORD1517"/>
        <s v="ORD1518"/>
        <s v="ORD1519"/>
        <s v="ORD1520"/>
        <s v="ORD1521"/>
        <s v="ORD1522"/>
        <s v="ORD1523"/>
        <s v="ORD1524"/>
        <s v="ORD1525"/>
        <s v="ORD1526"/>
        <s v="ORD1527"/>
        <s v="ORD1528"/>
        <s v="ORD1529"/>
        <s v="ORD1530"/>
        <s v="ORD1531"/>
        <s v="ORD1532"/>
        <s v="ORD1533"/>
        <s v="ORD1534"/>
        <s v="ORD1535"/>
        <s v="ORD1536"/>
        <s v="ORD1537"/>
        <s v="ORD1538"/>
        <s v="ORD1539"/>
        <s v="ORD1540"/>
        <s v="ORD1541"/>
        <s v="ORD1542"/>
        <s v="ORD1543"/>
        <s v="ORD1544"/>
        <s v="ORD1545"/>
        <s v="ORD1546"/>
        <s v="ORD1547"/>
        <s v="ORD1548"/>
        <s v="ORD1549"/>
        <s v="ORD1550"/>
        <s v="ORD1551"/>
        <s v="ORD1552"/>
        <s v="ORD1553"/>
        <s v="ORD1554"/>
        <s v="ORD1555"/>
        <s v="ORD1556"/>
        <s v="ORD1557"/>
        <s v="ORD1558"/>
        <s v="ORD1559"/>
        <s v="ORD1560"/>
        <s v="ORD1561"/>
        <s v="ORD1562"/>
        <s v="ORD1563"/>
        <s v="ORD1564"/>
        <s v="ORD1565"/>
        <s v="ORD1566"/>
        <s v="ORD1567"/>
        <s v="ORD1568"/>
        <s v="ORD1569"/>
        <s v="ORD1570"/>
        <s v="ORD1571"/>
        <s v="ORD1572"/>
        <s v="ORD1573"/>
        <s v="ORD1574"/>
        <s v="ORD1575"/>
        <s v="ORD1576"/>
        <s v="ORD1577"/>
        <s v="ORD1578"/>
        <s v="ORD1579"/>
        <s v="ORD1580"/>
        <s v="ORD1581"/>
        <s v="ORD1582"/>
        <s v="ORD1583"/>
        <s v="ORD1584"/>
        <s v="ORD1585"/>
        <s v="ORD1586"/>
        <s v="ORD1587"/>
        <s v="ORD1588"/>
        <s v="ORD1589"/>
        <s v="ORD1590"/>
        <s v="ORD1591"/>
        <s v="ORD1592"/>
        <s v="ORD1593"/>
        <s v="ORD1594"/>
        <s v="ORD1595"/>
        <s v="ORD1596"/>
        <s v="ORD1597"/>
        <s v="ORD1598"/>
        <s v="ORD1599"/>
        <s v="ORD1600"/>
        <s v="ORD1601"/>
        <s v="ORD1602"/>
        <s v="ORD1603"/>
        <s v="ORD1604"/>
        <s v="ORD1605"/>
        <s v="ORD1606"/>
        <s v="ORD1607"/>
        <s v="ORD1608"/>
        <s v="ORD1609"/>
        <s v="ORD1610"/>
        <s v="ORD1611"/>
        <s v="ORD1612"/>
        <s v="ORD1613"/>
        <s v="ORD1614"/>
        <s v="ORD1615"/>
        <s v="ORD1616"/>
        <s v="ORD1617"/>
        <s v="ORD1618"/>
        <s v="ORD1619"/>
        <s v="ORD1620"/>
        <s v="ORD1621"/>
        <s v="ORD1622"/>
        <s v="ORD1623"/>
        <s v="ORD1624"/>
        <s v="ORD1625"/>
        <s v="ORD1626"/>
        <s v="ORD1627"/>
        <s v="ORD1628"/>
        <s v="ORD1629"/>
        <s v="ORD1630"/>
        <s v="ORD1631"/>
        <s v="ORD1632"/>
        <s v="ORD1633"/>
        <s v="ORD1634"/>
        <s v="ORD1635"/>
        <s v="ORD1636"/>
        <s v="ORD1637"/>
        <s v="ORD1638"/>
        <s v="ORD1639"/>
        <s v="ORD1640"/>
        <s v="ORD1641"/>
        <s v="ORD1642"/>
        <s v="ORD1643"/>
        <s v="ORD1644"/>
        <s v="ORD1645"/>
        <s v="ORD1646"/>
        <s v="ORD1647"/>
        <s v="ORD1648"/>
        <s v="ORD1649"/>
        <s v="ORD1650"/>
        <s v="ORD1651"/>
        <s v="ORD1652"/>
        <s v="ORD1653"/>
        <s v="ORD1654"/>
        <s v="ORD1655"/>
        <s v="ORD1656"/>
        <s v="ORD1657"/>
        <s v="ORD1658"/>
        <s v="ORD1659"/>
        <s v="ORD1660"/>
        <s v="ORD1661"/>
        <s v="ORD1662"/>
        <s v="ORD1663"/>
        <s v="ORD1664"/>
        <s v="ORD1665"/>
        <s v="ORD1666"/>
        <s v="ORD1667"/>
        <s v="ORD1668"/>
        <s v="ORD1669"/>
        <s v="ORD1670"/>
        <s v="ORD1671"/>
        <s v="ORD1672"/>
        <s v="ORD1673"/>
        <s v="ORD1674"/>
        <s v="ORD1675"/>
        <s v="ORD1676"/>
        <s v="ORD1677"/>
        <s v="ORD1678"/>
        <s v="ORD1679"/>
        <s v="ORD1680"/>
        <s v="ORD1681"/>
        <s v="ORD1682"/>
        <s v="ORD1683"/>
        <s v="ORD1684"/>
        <s v="ORD1685"/>
        <s v="ORD1686"/>
        <s v="ORD1687"/>
        <s v="ORD1688"/>
        <s v="ORD1689"/>
        <s v="ORD1690"/>
        <s v="ORD1691"/>
        <s v="ORD1692"/>
        <s v="ORD1693"/>
        <s v="ORD1694"/>
        <s v="ORD1695"/>
        <s v="ORD1696"/>
        <s v="ORD1697"/>
        <s v="ORD1698"/>
        <s v="ORD1699"/>
        <s v="ORD1700"/>
        <s v="ORD1701"/>
        <s v="ORD1702"/>
        <s v="ORD1703"/>
        <s v="ORD1704"/>
        <s v="ORD1705"/>
        <s v="ORD1706"/>
        <s v="ORD1707"/>
        <s v="ORD1708"/>
        <s v="ORD1709"/>
        <s v="ORD1710"/>
        <s v="ORD1711"/>
        <s v="ORD1712"/>
        <s v="ORD1713"/>
        <s v="ORD1714"/>
        <s v="ORD1715"/>
        <s v="ORD1716"/>
        <s v="ORD1717"/>
        <s v="ORD1718"/>
        <s v="ORD1719"/>
        <s v="ORD1720"/>
        <s v="ORD1721"/>
        <s v="ORD1722"/>
        <s v="ORD1723"/>
        <s v="ORD1724"/>
        <s v="ORD1725"/>
        <s v="ORD1726"/>
        <s v="ORD1727"/>
        <s v="ORD1728"/>
        <s v="ORD1729"/>
        <s v="ORD1730"/>
        <s v="ORD1731"/>
        <s v="ORD1732"/>
        <s v="ORD1733"/>
        <s v="ORD1734"/>
        <s v="ORD1735"/>
        <s v="ORD1736"/>
        <s v="ORD1737"/>
        <s v="ORD1738"/>
        <s v="ORD1739"/>
        <s v="ORD1740"/>
        <s v="ORD1741"/>
        <s v="ORD1742"/>
        <s v="ORD1743"/>
        <s v="ORD1744"/>
        <s v="ORD1745"/>
        <s v="ORD1746"/>
        <s v="ORD1747"/>
        <s v="ORD1748"/>
        <s v="ORD1749"/>
        <s v="ORD1750"/>
        <s v="ORD1751"/>
        <s v="ORD1752"/>
        <s v="ORD1753"/>
        <s v="ORD1754"/>
        <s v="ORD1755"/>
        <s v="ORD1756"/>
        <s v="ORD1757"/>
        <s v="ORD1758"/>
        <s v="ORD1759"/>
        <s v="ORD1760"/>
        <s v="ORD1761"/>
        <s v="ORD1762"/>
        <s v="ORD1763"/>
        <s v="ORD1764"/>
        <s v="ORD1765"/>
        <s v="ORD1766"/>
        <s v="ORD1767"/>
        <s v="ORD1768"/>
        <s v="ORD1769"/>
        <s v="ORD1770"/>
        <s v="ORD1771"/>
        <s v="ORD1772"/>
        <s v="ORD1773"/>
        <s v="ORD1774"/>
        <s v="ORD1775"/>
        <s v="ORD1776"/>
        <s v="ORD1777"/>
        <s v="ORD1778"/>
        <s v="ORD1779"/>
        <s v="ORD1780"/>
        <s v="ORD1781"/>
        <s v="ORD1782"/>
        <s v="ORD1783"/>
        <s v="ORD1784"/>
        <s v="ORD1785"/>
        <s v="ORD1786"/>
        <s v="ORD1787"/>
        <s v="ORD1788"/>
        <s v="ORD1789"/>
        <s v="ORD1790"/>
        <s v="ORD1791"/>
        <s v="ORD1792"/>
        <s v="ORD1793"/>
        <s v="ORD1794"/>
        <s v="ORD1795"/>
        <s v="ORD1796"/>
        <s v="ORD1797"/>
        <s v="ORD1798"/>
        <s v="ORD1799"/>
        <s v="ORD1800"/>
        <s v="ORD1801"/>
        <s v="ORD1802"/>
        <s v="ORD1803"/>
        <s v="ORD1804"/>
        <s v="ORD1805"/>
        <s v="ORD1806"/>
        <s v="ORD1807"/>
        <s v="ORD1808"/>
        <s v="ORD1809"/>
        <s v="ORD1810"/>
        <s v="ORD1811"/>
        <s v="ORD1812"/>
        <s v="ORD1813"/>
        <s v="ORD1814"/>
        <s v="ORD1815"/>
        <s v="ORD1816"/>
        <s v="ORD1817"/>
        <s v="ORD1818"/>
        <s v="ORD1819"/>
        <s v="ORD1820"/>
        <s v="ORD1821"/>
        <s v="ORD1822"/>
        <s v="ORD1823"/>
        <s v="ORD1824"/>
        <s v="ORD1825"/>
        <s v="ORD1826"/>
        <s v="ORD1827"/>
        <s v="ORD1828"/>
        <s v="ORD1829"/>
        <s v="ORD1830"/>
        <s v="ORD1831"/>
        <s v="ORD1832"/>
        <s v="ORD1833"/>
        <s v="ORD1834"/>
        <s v="ORD1835"/>
        <s v="ORD1836"/>
        <s v="ORD1837"/>
        <s v="ORD1838"/>
        <s v="ORD1839"/>
        <s v="ORD1840"/>
        <s v="ORD1841"/>
        <s v="ORD1842"/>
        <s v="ORD1843"/>
        <s v="ORD1844"/>
        <s v="ORD1845"/>
        <s v="ORD1846"/>
        <s v="ORD1847"/>
        <s v="ORD1848"/>
        <s v="ORD1849"/>
        <s v="ORD1850"/>
        <s v="ORD1851"/>
        <s v="ORD1852"/>
        <s v="ORD1853"/>
        <s v="ORD1854"/>
        <s v="ORD1855"/>
        <s v="ORD1856"/>
        <s v="ORD1857"/>
        <s v="ORD1858"/>
        <s v="ORD1859"/>
        <s v="ORD1860"/>
        <s v="ORD1861"/>
        <s v="ORD1862"/>
        <s v="ORD1863"/>
        <s v="ORD1864"/>
        <s v="ORD1865"/>
        <s v="ORD1866"/>
        <s v="ORD1867"/>
        <s v="ORD1868"/>
        <s v="ORD1869"/>
        <s v="ORD1870"/>
        <s v="ORD1871"/>
        <s v="ORD1872"/>
        <s v="ORD1873"/>
        <s v="ORD1874"/>
        <s v="ORD1875"/>
        <s v="ORD1876"/>
        <s v="ORD1877"/>
        <s v="ORD1878"/>
        <s v="ORD1879"/>
        <s v="ORD1880"/>
        <s v="ORD1881"/>
        <s v="ORD1882"/>
        <s v="ORD1883"/>
        <s v="ORD1884"/>
        <s v="ORD1885"/>
        <s v="ORD1886"/>
        <s v="ORD1887"/>
        <s v="ORD1888"/>
        <s v="ORD1889"/>
        <s v="ORD1890"/>
        <s v="ORD1891"/>
        <s v="ORD1892"/>
        <s v="ORD1893"/>
        <s v="ORD1894"/>
        <s v="ORD1895"/>
        <s v="ORD1896"/>
        <s v="ORD1897"/>
        <s v="ORD1898"/>
        <s v="ORD1899"/>
        <s v="ORD1900"/>
        <s v="ORD1901"/>
        <s v="ORD1902"/>
        <s v="ORD1903"/>
        <s v="ORD1904"/>
        <s v="ORD1905"/>
        <s v="ORD1906"/>
        <s v="ORD1907"/>
        <s v="ORD1908"/>
        <s v="ORD1909"/>
        <s v="ORD1910"/>
        <s v="ORD1911"/>
        <s v="ORD1912"/>
        <s v="ORD1913"/>
        <s v="ORD1914"/>
        <s v="ORD1915"/>
        <s v="ORD1916"/>
        <s v="ORD1917"/>
        <s v="ORD1918"/>
        <s v="ORD1919"/>
        <s v="ORD1920"/>
        <s v="ORD1921"/>
        <s v="ORD1922"/>
        <s v="ORD1923"/>
        <s v="ORD1924"/>
        <s v="ORD1925"/>
        <s v="ORD1926"/>
        <s v="ORD1927"/>
        <s v="ORD1928"/>
        <s v="ORD1929"/>
        <s v="ORD1930"/>
        <s v="ORD1931"/>
        <s v="ORD1932"/>
        <s v="ORD1933"/>
        <s v="ORD1934"/>
        <s v="ORD1935"/>
        <s v="ORD1936"/>
        <s v="ORD1937"/>
        <s v="ORD1938"/>
        <s v="ORD1939"/>
        <s v="ORD1940"/>
        <s v="ORD1941"/>
        <s v="ORD1942"/>
        <s v="ORD1943"/>
        <s v="ORD1944"/>
        <s v="ORD1945"/>
        <s v="ORD1946"/>
        <s v="ORD1947"/>
        <s v="ORD1948"/>
        <s v="ORD1949"/>
        <s v="ORD1950"/>
        <s v="ORD1951"/>
        <s v="ORD1952"/>
        <s v="ORD1953"/>
        <s v="ORD1954"/>
        <s v="ORD1955"/>
        <s v="ORD1956"/>
        <s v="ORD1957"/>
        <s v="ORD1958"/>
        <s v="ORD1959"/>
        <s v="ORD1960"/>
        <s v="ORD1961"/>
        <s v="ORD1962"/>
        <s v="ORD1963"/>
        <s v="ORD1964"/>
        <s v="ORD1965"/>
        <s v="ORD1966"/>
        <s v="ORD1967"/>
        <s v="ORD1968"/>
        <s v="ORD1969"/>
        <s v="ORD1970"/>
        <s v="ORD1971"/>
        <s v="ORD1972"/>
        <s v="ORD1973"/>
        <s v="ORD1974"/>
        <s v="ORD1975"/>
        <s v="ORD1976"/>
        <s v="ORD1977"/>
        <s v="ORD1978"/>
        <s v="ORD1979"/>
        <s v="ORD1980"/>
        <s v="ORD1981"/>
        <s v="ORD1982"/>
        <s v="ORD1983"/>
        <s v="ORD1984"/>
        <s v="ORD1985"/>
        <s v="ORD1986"/>
        <s v="ORD1987"/>
        <s v="ORD1988"/>
        <s v="ORD1989"/>
        <s v="ORD1990"/>
        <s v="ORD1991"/>
        <s v="ORD1992"/>
        <s v="ORD1993"/>
        <s v="ORD1994"/>
        <s v="ORD1995"/>
        <s v="ORD1996"/>
        <s v="ORD1997"/>
        <s v="ORD1998"/>
        <s v="ORD1999"/>
      </sharedItems>
    </cacheField>
    <cacheField name="Customer_Name" numFmtId="0">
      <sharedItems count="10">
        <s v="Kabir"/>
        <s v="Priya"/>
        <s v="Sneha"/>
        <s v="Rohan"/>
        <s v="Aanya"/>
        <s v="Isha"/>
        <s v="Aarav"/>
        <s v="Arjun"/>
        <s v="Diya"/>
        <s v="Vivaan"/>
      </sharedItems>
    </cacheField>
    <cacheField name="Restaurant_Name" numFmtId="0">
      <sharedItems count="10">
        <s v="Burger Hub"/>
        <s v="Sushi Spot"/>
        <s v="Grill Master"/>
        <s v="Pizza Point"/>
        <s v="Pasta Palace"/>
        <s v="Spice Villa"/>
        <s v="Curry Corner"/>
        <s v="Tandoori Treats"/>
        <s v="Biryani Bliss"/>
        <s v="Sweet Tooth"/>
      </sharedItems>
    </cacheField>
    <cacheField name="City" numFmtId="0">
      <sharedItems count="10">
        <s v="Mumbai"/>
        <s v="Bangalore"/>
        <s v="Jaipur"/>
        <s v="Pune"/>
        <s v="Chennai"/>
        <s v="Kolkata"/>
        <s v="Delhi"/>
        <s v="Hyderabad"/>
        <s v="Ahmedabad"/>
        <s v="Surat"/>
      </sharedItems>
    </cacheField>
    <cacheField name="Cuisine_Type" numFmtId="0">
      <sharedItems count="7">
        <s v="Indian"/>
        <s v="American"/>
        <s v="Italian"/>
        <s v="Thai"/>
        <s v="Japanese"/>
        <s v="Mexican"/>
        <s v="Chinese"/>
      </sharedItems>
    </cacheField>
    <cacheField name="Item_Name" numFmtId="0">
      <sharedItems count="330">
        <s v="Indian Dish 28"/>
        <s v="American Dish 28"/>
        <s v="Italian Dish 43"/>
        <s v="American Dish 1"/>
        <s v="American Dish 35"/>
        <s v="Italian Dish 33"/>
        <s v="Indian Dish 12"/>
        <s v="American Dish 40"/>
        <s v="American Dish 29"/>
        <s v="Indian Dish 13"/>
        <s v="Thai Dish 24"/>
        <s v="Japanese Dish 42"/>
        <s v="Mexican Dish 15"/>
        <s v="Italian Dish 14"/>
        <s v="American Dish 47"/>
        <s v="Thai Dish 17"/>
        <s v="Indian Dish 10"/>
        <s v="Thai Dish 2"/>
        <s v="Italian Dish 1"/>
        <s v="Indian Dish 11"/>
        <s v="Mexican Dish 13"/>
        <s v="Italian Dish 12"/>
        <s v="Mexican Dish 28"/>
        <s v="American Dish 5"/>
        <s v="Mexican Dish 2"/>
        <s v="Chinese Dish 50"/>
        <s v="Japanese Dish 5"/>
        <s v="American Dish 27"/>
        <s v="Indian Dish 8"/>
        <s v="Mexican Dish 19"/>
        <s v="American Dish 20"/>
        <s v="Italian Dish 45"/>
        <s v="Indian Dish 4"/>
        <s v="Chinese Dish 21"/>
        <s v="American Dish 32"/>
        <s v="Thai Dish 16"/>
        <s v="Chinese Dish 32"/>
        <s v="Chinese Dish 15"/>
        <s v="Indian Dish 31"/>
        <s v="Mexican Dish 33"/>
        <s v="Chinese Dish 26"/>
        <s v="Chinese Dish 8"/>
        <s v="American Dish 46"/>
        <s v="American Dish 39"/>
        <s v="Chinese Dish 22"/>
        <s v="Chinese Dish 44"/>
        <s v="Japanese Dish 44"/>
        <s v="Mexican Dish 48"/>
        <s v="American Dish 22"/>
        <s v="Thai Dish 15"/>
        <s v="American Dish 7"/>
        <s v="Italian Dish 20"/>
        <s v="Indian Dish 1"/>
        <s v="Indian Dish 46"/>
        <s v="Thai Dish 44"/>
        <s v="Japanese Dish 12"/>
        <s v="Mexican Dish 23"/>
        <s v="Italian Dish 16"/>
        <s v="Thai Dish 49"/>
        <s v="Japanese Dish 31"/>
        <s v="Japanese Dish 8"/>
        <s v="Italian Dish 26"/>
        <s v="Chinese Dish 48"/>
        <s v="Japanese Dish 25"/>
        <s v="Italian Dish 42"/>
        <s v="Japanese Dish 43"/>
        <s v="Japanese Dish 26"/>
        <s v="Thai Dish 47"/>
        <s v="Indian Dish 48"/>
        <s v="American Dish 37"/>
        <s v="Thai Dish 13"/>
        <s v="Thai Dish 5"/>
        <s v="Japanese Dish 9"/>
        <s v="Chinese Dish 4"/>
        <s v="Italian Dish 5"/>
        <s v="Thai Dish 43"/>
        <s v="Italian Dish 15"/>
        <s v="American Dish 9"/>
        <s v="Italian Dish 28"/>
        <s v="Thai Dish 1"/>
        <s v="Japanese Dish 14"/>
        <s v="Italian Dish 21"/>
        <s v="Chinese Dish 20"/>
        <s v="Indian Dish 32"/>
        <s v="Indian Dish 25"/>
        <s v="Japanese Dish 49"/>
        <s v="Italian Dish 11"/>
        <s v="Italian Dish 37"/>
        <s v="Mexican Dish 4"/>
        <s v="Thai Dish 32"/>
        <s v="Thai Dish 29"/>
        <s v="American Dish 3"/>
        <s v="Japanese Dish 24"/>
        <s v="American Dish 24"/>
        <s v="Indian Dish 7"/>
        <s v="Thai Dish 42"/>
        <s v="American Dish 34"/>
        <s v="Italian Dish 48"/>
        <s v="Japanese Dish 32"/>
        <s v="Chinese Dish 3"/>
        <s v="Mexican Dish 45"/>
        <s v="Mexican Dish 27"/>
        <s v="Chinese Dish 1"/>
        <s v="Italian Dish 32"/>
        <s v="Chinese Dish 36"/>
        <s v="Chinese Dish 33"/>
        <s v="Mexican Dish 34"/>
        <s v="Italian Dish 7"/>
        <s v="Mexican Dish 21"/>
        <s v="Italian Dish 18"/>
        <s v="Mexican Dish 17"/>
        <s v="Thai Dish 46"/>
        <s v="Thai Dish 35"/>
        <s v="Indian Dish 3"/>
        <s v="Chinese Dish 41"/>
        <s v="Chinese Dish 27"/>
        <s v="Italian Dish 10"/>
        <s v="Japanese Dish 47"/>
        <s v="Italian Dish 30"/>
        <s v="American Dish 8"/>
        <s v="American Dish 36"/>
        <s v="Chinese Dish 5"/>
        <s v="Italian Dish 40"/>
        <s v="Indian Dish 9"/>
        <s v="Mexican Dish 25"/>
        <s v="American Dish 10"/>
        <s v="Chinese Dish 29"/>
        <s v="Japanese Dish 18"/>
        <s v="Japanese Dish 46"/>
        <s v="Indian Dish 35"/>
        <s v="Japanese Dish 1"/>
        <s v="Mexican Dish 3"/>
        <s v="Italian Dish 38"/>
        <s v="American Dish 49"/>
        <s v="Chinese Dish 13"/>
        <s v="Italian Dish 23"/>
        <s v="American Dish 44"/>
        <s v="Italian Dish 3"/>
        <s v="Indian Dish 21"/>
        <s v="Italian Dish 47"/>
        <s v="Mexican Dish 50"/>
        <s v="Chinese Dish 37"/>
        <s v="Mexican Dish 1"/>
        <s v="American Dish 16"/>
        <s v="American Dish 14"/>
        <s v="Thai Dish 21"/>
        <s v="Chinese Dish 39"/>
        <s v="American Dish 15"/>
        <s v="Chinese Dish 19"/>
        <s v="Mexican Dish 6"/>
        <s v="Mexican Dish 44"/>
        <s v="Indian Dish 22"/>
        <s v="Japanese Dish 48"/>
        <s v="Thai Dish 28"/>
        <s v="Mexican Dish 14"/>
        <s v="American Dish 21"/>
        <s v="Italian Dish 49"/>
        <s v="Mexican Dish 49"/>
        <s v="Thai Dish 8"/>
        <s v="Japanese Dish 22"/>
        <s v="Chinese Dish 40"/>
        <s v="American Dish 31"/>
        <s v="Mexican Dish 16"/>
        <s v="Mexican Dish 47"/>
        <s v="Mexican Dish 46"/>
        <s v="Japanese Dish 3"/>
        <s v="Japanese Dish 41"/>
        <s v="Italian Dish 41"/>
        <s v="Mexican Dish 31"/>
        <s v="Thai Dish 48"/>
        <s v="Japanese Dish 35"/>
        <s v="Italian Dish 4"/>
        <s v="Chinese Dish 31"/>
        <s v="Indian Dish 38"/>
        <s v="Chinese Dish 12"/>
        <s v="Chinese Dish 17"/>
        <s v="Italian Dish 50"/>
        <s v="American Dish 2"/>
        <s v="Indian Dish 37"/>
        <s v="Indian Dish 36"/>
        <s v="Japanese Dish 19"/>
        <s v="Chinese Dish 7"/>
        <s v="American Dish 42"/>
        <s v="Chinese Dish 34"/>
        <s v="Mexican Dish 12"/>
        <s v="Mexican Dish 5"/>
        <s v="Mexican Dish 24"/>
        <s v="Chinese Dish 30"/>
        <s v="Mexican Dish 36"/>
        <s v="American Dish 48"/>
        <s v="Italian Dish 25"/>
        <s v="Mexican Dish 8"/>
        <s v="Italian Dish 34"/>
        <s v="Thai Dish 19"/>
        <s v="Thai Dish 37"/>
        <s v="Mexican Dish 41"/>
        <s v="American Dish 30"/>
        <s v="Thai Dish 11"/>
        <s v="Italian Dish 2"/>
        <s v="Chinese Dish 6"/>
        <s v="Indian Dish 40"/>
        <s v="Indian Dish 45"/>
        <s v="Indian Dish 39"/>
        <s v="Japanese Dish 28"/>
        <s v="American Dish 23"/>
        <s v="Chinese Dish 46"/>
        <s v="Italian Dish 29"/>
        <s v="Indian Dish 34"/>
        <s v="Italian Dish 36"/>
        <s v="Italian Dish 35"/>
        <s v="Chinese Dish 10"/>
        <s v="Mexican Dish 18"/>
        <s v="Indian Dish 41"/>
        <s v="Mexican Dish 40"/>
        <s v="Japanese Dish 34"/>
        <s v="Japanese Dish 2"/>
        <s v="American Dish 25"/>
        <s v="Mexican Dish 35"/>
        <s v="Thai Dish 20"/>
        <s v="Chinese Dish 16"/>
        <s v="Mexican Dish 10"/>
        <s v="Japanese Dish 13"/>
        <s v="Italian Dish 22"/>
        <s v="Italian Dish 46"/>
        <s v="American Dish 12"/>
        <s v="Indian Dish 42"/>
        <s v="Indian Dish 44"/>
        <s v="Mexican Dish 39"/>
        <s v="Indian Dish 29"/>
        <s v="Japanese Dish 39"/>
        <s v="Japanese Dish 11"/>
        <s v="Japanese Dish 4"/>
        <s v="Chinese Dish 9"/>
        <s v="American Dish 13"/>
        <s v="Mexican Dish 38"/>
        <s v="Thai Dish 31"/>
        <s v="Italian Dish 9"/>
        <s v="Japanese Dish 38"/>
        <s v="Japanese Dish 29"/>
        <s v="Mexican Dish 32"/>
        <s v="Chinese Dish 43"/>
        <s v="Japanese Dish 15"/>
        <s v="Japanese Dish 40"/>
        <s v="Chinese Dish 23"/>
        <s v="Thai Dish 9"/>
        <s v="American Dish 18"/>
        <s v="Indian Dish 5"/>
        <s v="Thai Dish 7"/>
        <s v="Chinese Dish 11"/>
        <s v="American Dish 11"/>
        <s v="Chinese Dish 28"/>
        <s v="Japanese Dish 27"/>
        <s v="Mexican Dish 30"/>
        <s v="Indian Dish 33"/>
        <s v="Italian Dish 19"/>
        <s v="Japanese Dish 36"/>
        <s v="Thai Dish 39"/>
        <s v="Italian Dish 8"/>
        <s v="Thai Dish 34"/>
        <s v="Mexican Dish 42"/>
        <s v="Thai Dish 45"/>
        <s v="Thai Dish 50"/>
        <s v="Mexican Dish 43"/>
        <s v="Thai Dish 25"/>
        <s v="Indian Dish 19"/>
        <s v="Japanese Dish 45"/>
        <s v="Italian Dish 13"/>
        <s v="Thai Dish 4"/>
        <s v="American Dish 26"/>
        <s v="Italian Dish 31"/>
        <s v="Italian Dish 17"/>
        <s v="Thai Dish 14"/>
        <s v="American Dish 41"/>
        <s v="Japanese Dish 10"/>
        <s v="American Dish 4"/>
        <s v="Indian Dish 20"/>
        <s v="Mexican Dish 20"/>
        <s v="Chinese Dish 14"/>
        <s v="Thai Dish 10"/>
        <s v="Japanese Dish 6"/>
        <s v="Thai Dish 40"/>
        <s v="Thai Dish 36"/>
        <s v="Thai Dish 23"/>
        <s v="American Dish 33"/>
        <s v="Indian Dish 14"/>
        <s v="Thai Dish 33"/>
        <s v="American Dish 6"/>
        <s v="American Dish 17"/>
        <s v="American Dish 45"/>
        <s v="Indian Dish 47"/>
        <s v="Indian Dish 26"/>
        <s v="Italian Dish 24"/>
        <s v="Indian Dish 24"/>
        <s v="Chinese Dish 47"/>
        <s v="Indian Dish 2"/>
        <s v="Chinese Dish 42"/>
        <s v="Mexican Dish 9"/>
        <s v="Italian Dish 27"/>
        <s v="Japanese Dish 33"/>
        <s v="Indian Dish 49"/>
        <s v="Japanese Dish 23"/>
        <s v="American Dish 50"/>
        <s v="Mexican Dish 7"/>
        <s v="Thai Dish 6"/>
        <s v="Chinese Dish 38"/>
        <s v="Indian Dish 17"/>
        <s v="Thai Dish 38"/>
        <s v="Italian Dish 6"/>
        <s v="Italian Dish 44"/>
        <s v="Japanese Dish 37"/>
        <s v="Chinese Dish 49"/>
        <s v="Chinese Dish 24"/>
        <s v="American Dish 19"/>
        <s v="Chinese Dish 45"/>
        <s v="Indian Dish 30"/>
        <s v="Japanese Dish 30"/>
        <s v="Indian Dish 23"/>
        <s v="Japanese Dish 20"/>
        <s v="Thai Dish 41"/>
        <s v="Indian Dish 15"/>
        <s v="Japanese Dish 17"/>
        <s v="American Dish 43"/>
        <s v="Mexican Dish 37"/>
        <s v="Mexican Dish 29"/>
        <s v="Mexican Dish 11"/>
        <s v="Mexican Dish 26"/>
        <s v="Thai Dish 30"/>
        <s v="Thai Dish 12"/>
        <s v="Chinese Dish 2"/>
        <s v="Japanese Dish 50"/>
      </sharedItems>
    </cacheField>
    <cacheField name="Quantity" numFmtId="0">
      <sharedItems containsSemiMixedTypes="0" containsString="0" containsNumber="1" containsInteger="1" minValue="1" maxValue="5" count="5">
        <n v="3"/>
        <n v="4"/>
        <n v="2"/>
        <n v="1"/>
        <n v="5"/>
      </sharedItems>
    </cacheField>
    <cacheField name="Price_per_Item" numFmtId="0">
      <sharedItems containsSemiMixedTypes="0" containsString="0" containsNumber="1" minValue="150.1" maxValue="1197.99" count="997">
        <n v="1161.53"/>
        <n v="1108.23"/>
        <n v="164.9"/>
        <n v="1140.49"/>
        <n v="780.99"/>
        <n v="884.28"/>
        <n v="599.8"/>
        <n v="1195.13"/>
        <n v="760.3"/>
        <n v="1148.08"/>
        <n v="472.77"/>
        <n v="1011.04"/>
        <n v="1019.98"/>
        <n v="895.53"/>
        <n v="247.93"/>
        <n v="1182.58"/>
        <n v="438.71"/>
        <n v="425.09"/>
        <n v="227.25"/>
        <n v="842.65"/>
        <n v="928.78"/>
        <n v="1093.5"/>
        <n v="515.98"/>
        <n v="871.41"/>
        <n v="934.43"/>
        <n v="325.61"/>
        <n v="338.9"/>
        <n v="278.42"/>
        <n v="447.79"/>
        <n v="483.67"/>
        <n v="329.7"/>
        <n v="1033.73"/>
        <n v="483.05"/>
        <n v="668"/>
        <n v="387.66"/>
        <n v="228.79"/>
        <n v="940.69"/>
        <n v="488.01"/>
        <n v="879.71"/>
        <n v="507.47"/>
        <n v="554.85"/>
        <n v="830.8"/>
        <n v="625.27"/>
        <n v="205.81"/>
        <n v="773.75"/>
        <n v="1089.81"/>
        <n v="561.5"/>
        <n v="920.58"/>
        <n v="298.93"/>
        <n v="773.71"/>
        <n v="1027.13"/>
        <n v="1189.28"/>
        <n v="963.25"/>
        <n v="525.05"/>
        <n v="1071"/>
        <n v="193.15"/>
        <n v="1123.59"/>
        <n v="989.77"/>
        <n v="519.87"/>
        <n v="299.78"/>
        <n v="593.69"/>
        <n v="412.52"/>
        <n v="971.53"/>
        <n v="639.88"/>
        <n v="687.82"/>
        <n v="633.23"/>
        <n v="1057.53"/>
        <n v="465.94"/>
        <n v="251.71"/>
        <n v="1181.83"/>
        <n v="329.31"/>
        <n v="560.75"/>
        <n v="759.56"/>
        <n v="675.67"/>
        <n v="506.26"/>
        <n v="754.84"/>
        <n v="197.18"/>
        <n v="260.7"/>
        <n v="613.6"/>
        <n v="359.72"/>
        <n v="761.21"/>
        <n v="344.57"/>
        <n v="610.82"/>
        <n v="717.56"/>
        <n v="754.12"/>
        <n v="183.89"/>
        <n v="397.4"/>
        <n v="434.03"/>
        <n v="1127.81"/>
        <n v="886.4"/>
        <n v="400.08"/>
        <n v="1003.25"/>
        <n v="1197.99"/>
        <n v="890.52"/>
        <n v="678.62"/>
        <n v="371.31"/>
        <n v="433.81"/>
        <n v="616.22"/>
        <n v="1134.09"/>
        <n v="997.77"/>
        <n v="640.7"/>
        <n v="190.54"/>
        <n v="616"/>
        <n v="1135.78"/>
        <n v="388.79"/>
        <n v="483.2"/>
        <n v="396.43"/>
        <n v="224.96"/>
        <n v="1139.6"/>
        <n v="372.05"/>
        <n v="1152.94"/>
        <n v="613.07"/>
        <n v="877.73"/>
        <n v="785.48"/>
        <n v="423.29"/>
        <n v="1094.87"/>
        <n v="175.13"/>
        <n v="403.51"/>
        <n v="927.73"/>
        <n v="772.7"/>
        <n v="508.17"/>
        <n v="602.06"/>
        <n v="384.82"/>
        <n v="942.61"/>
        <n v="1138.9"/>
        <n v="426.21"/>
        <n v="439.91"/>
        <n v="1146.64"/>
        <n v="920.24"/>
        <n v="791.78"/>
        <n v="1071.78"/>
        <n v="267.99"/>
        <n v="514.96"/>
        <n v="375.86"/>
        <n v="431.73"/>
        <n v="1145.27"/>
        <n v="1107.84"/>
        <n v="1052.71"/>
        <n v="942.88"/>
        <n v="185.47"/>
        <n v="171.16"/>
        <n v="467.26"/>
        <n v="442.49"/>
        <n v="385.26"/>
        <n v="250.16"/>
        <n v="948.61"/>
        <n v="778.67"/>
        <n v="690.15"/>
        <n v="357.24"/>
        <n v="569.38"/>
        <n v="298.59"/>
        <n v="322.45"/>
        <n v="359.23"/>
        <n v="818.16"/>
        <n v="1131.02"/>
        <n v="283.04"/>
        <n v="1188.54"/>
        <n v="997.6"/>
        <n v="891.56"/>
        <n v="738.51"/>
        <n v="959.28"/>
        <n v="702.3"/>
        <n v="829.58"/>
        <n v="1197.09"/>
        <n v="890.92"/>
        <n v="1182.57"/>
        <n v="587.2"/>
        <n v="788.96"/>
        <n v="1027.91"/>
        <n v="955.06"/>
        <n v="476.01"/>
        <n v="1077.75"/>
        <n v="622.16"/>
        <n v="367.82"/>
        <n v="692.88"/>
        <n v="810.95"/>
        <n v="724.12"/>
        <n v="1151.68"/>
        <n v="286.39"/>
        <n v="360.43"/>
        <n v="868.95"/>
        <n v="851.86"/>
        <n v="1010.78"/>
        <n v="956.24"/>
        <n v="674.95"/>
        <n v="556.16"/>
        <n v="870.37"/>
        <n v="162.17"/>
        <n v="897.62"/>
        <n v="420.73"/>
        <n v="535.46"/>
        <n v="524.73"/>
        <n v="411.06"/>
        <n v="406.31"/>
        <n v="551.01"/>
        <n v="983.33"/>
        <n v="438.53"/>
        <n v="971.15"/>
        <n v="216.91"/>
        <n v="485.62"/>
        <n v="1166.11"/>
        <n v="624.07"/>
        <n v="938.96"/>
        <n v="565.54"/>
        <n v="589.09"/>
        <n v="1052.01"/>
        <n v="839"/>
        <n v="678.53"/>
        <n v="1149.44"/>
        <n v="645.78"/>
        <n v="615.84"/>
        <n v="157.23"/>
        <n v="901.58"/>
        <n v="531.54"/>
        <n v="534.79"/>
        <n v="940.13"/>
        <n v="305.43"/>
        <n v="649.05"/>
        <n v="179.4"/>
        <n v="1095"/>
        <n v="1064.32"/>
        <n v="307.59"/>
        <n v="1093.04"/>
        <n v="1066.25"/>
        <n v="336.3"/>
        <n v="388.97"/>
        <n v="613.99"/>
        <n v="1054.2"/>
        <n v="495.07"/>
        <n v="474.24"/>
        <n v="948.46"/>
        <n v="470.65"/>
        <n v="975.1"/>
        <n v="1131.05"/>
        <n v="563.22"/>
        <n v="369.04"/>
        <n v="987.35"/>
        <n v="643.37"/>
        <n v="821.61"/>
        <n v="1015.53"/>
        <n v="950.93"/>
        <n v="487.33"/>
        <n v="275.15"/>
        <n v="1195.44"/>
        <n v="708.35"/>
        <n v="832.97"/>
        <n v="804.87"/>
        <n v="708.98"/>
        <n v="710.09"/>
        <n v="1190.55"/>
        <n v="549.44"/>
        <n v="910.74"/>
        <n v="1184.41"/>
        <n v="1159.65"/>
        <n v="1069.74"/>
        <n v="297.23"/>
        <n v="1133.11"/>
        <n v="1104.43"/>
        <n v="198.82"/>
        <n v="1167.17"/>
        <n v="533.86"/>
        <n v="995.72"/>
        <n v="916.53"/>
        <n v="758.34"/>
        <n v="566.6"/>
        <n v="425.94"/>
        <n v="629.13"/>
        <n v="388.48"/>
        <n v="1164.61"/>
        <n v="701.85"/>
        <n v="864.42"/>
        <n v="1170.61"/>
        <n v="1119.2"/>
        <n v="975.63"/>
        <n v="1141.56"/>
        <n v="960.24"/>
        <n v="1069"/>
        <n v="698.98"/>
        <n v="1034.44"/>
        <n v="765.07"/>
        <n v="786.96"/>
        <n v="592.92"/>
        <n v="852.52"/>
        <n v="526.52"/>
        <n v="736.4"/>
        <n v="926.85"/>
        <n v="944.39"/>
        <n v="349.28"/>
        <n v="897.25"/>
        <n v="794.09"/>
        <n v="1024.91"/>
        <n v="1029.83"/>
        <n v="892.08"/>
        <n v="487.75"/>
        <n v="906.11"/>
        <n v="1150.82"/>
        <n v="1152.47"/>
        <n v="715.32"/>
        <n v="205.62"/>
        <n v="1027.53"/>
        <n v="995.16"/>
        <n v="1073.02"/>
        <n v="700.06"/>
        <n v="154.89"/>
        <n v="379.29"/>
        <n v="803.19"/>
        <n v="352.82"/>
        <n v="533.98"/>
        <n v="846.69"/>
        <n v="1141.46"/>
        <n v="790.15"/>
        <n v="719.93"/>
        <n v="1014.93"/>
        <n v="898.03"/>
        <n v="1120.53"/>
        <n v="408.48"/>
        <n v="1007.56"/>
        <n v="271.04"/>
        <n v="1048.28"/>
        <n v="642.4"/>
        <n v="610.01"/>
        <n v="1052.46"/>
        <n v="216.83"/>
        <n v="734.7"/>
        <n v="906.51"/>
        <n v="1004.39"/>
        <n v="869.89"/>
        <n v="385.03"/>
        <n v="194.68"/>
        <n v="920.12"/>
        <n v="898.22"/>
        <n v="264.08"/>
        <n v="603.37"/>
        <n v="581.85"/>
        <n v="240.04"/>
        <n v="804.39"/>
        <n v="1095.86"/>
        <n v="884.86"/>
        <n v="650.72"/>
        <n v="1080.82"/>
        <n v="522.45"/>
        <n v="484.5"/>
        <n v="842.38"/>
        <n v="549.02"/>
        <n v="1140.05"/>
        <n v="1054.55"/>
        <n v="967.82"/>
        <n v="793.19"/>
        <n v="370.73"/>
        <n v="452.47"/>
        <n v="754.21"/>
        <n v="461.56"/>
        <n v="445.52"/>
        <n v="162.6"/>
        <n v="674.68"/>
        <n v="636.81"/>
        <n v="569.39"/>
        <n v="504.18"/>
        <n v="604.5"/>
        <n v="694.7"/>
        <n v="792.21"/>
        <n v="619.43"/>
        <n v="883.25"/>
        <n v="553.35"/>
        <n v="966.3"/>
        <n v="656.68"/>
        <n v="460.4"/>
        <n v="424.04"/>
        <n v="733.03"/>
        <n v="765.8"/>
        <n v="727.63"/>
        <n v="191.35"/>
        <n v="246.45"/>
        <n v="587.17"/>
        <n v="401.23"/>
        <n v="485.43"/>
        <n v="360.13"/>
        <n v="567.04"/>
        <n v="419.09"/>
        <n v="958.52"/>
        <n v="1024.58"/>
        <n v="475.4"/>
        <n v="1116.86"/>
        <n v="1144.13"/>
        <n v="928.94"/>
        <n v="1126.63"/>
        <n v="436.79"/>
        <n v="604.11"/>
        <n v="992.04"/>
        <n v="736.89"/>
        <n v="322.09"/>
        <n v="955.68"/>
        <n v="1120.96"/>
        <n v="1043.65"/>
        <n v="754.24"/>
        <n v="839.74"/>
        <n v="989.93"/>
        <n v="174.68"/>
        <n v="1142.12"/>
        <n v="816.98"/>
        <n v="940.56"/>
        <n v="246.65"/>
        <n v="475.3"/>
        <n v="677.18"/>
        <n v="458.06"/>
        <n v="155.98"/>
        <n v="998.84"/>
        <n v="984.05"/>
        <n v="220.29"/>
        <n v="748.94"/>
        <n v="191.74"/>
        <n v="700.79"/>
        <n v="652.19"/>
        <n v="302.67"/>
        <n v="212.66"/>
        <n v="653.33"/>
        <n v="219.65"/>
        <n v="1028.14"/>
        <n v="844.06"/>
        <n v="414.17"/>
        <n v="351.44"/>
        <n v="349.46"/>
        <n v="820.53"/>
        <n v="632.03"/>
        <n v="1002.59"/>
        <n v="809.52"/>
        <n v="948.13"/>
        <n v="365.14"/>
        <n v="799.23"/>
        <n v="996"/>
        <n v="1037.65"/>
        <n v="606.95"/>
        <n v="1043.12"/>
        <n v="796.42"/>
        <n v="378.82"/>
        <n v="406.28"/>
        <n v="1104.65"/>
        <n v="1046.33"/>
        <n v="796.22"/>
        <n v="1064.56"/>
        <n v="837.35"/>
        <n v="961.48"/>
        <n v="491.75"/>
        <n v="1038.86"/>
        <n v="320.19"/>
        <n v="727.83"/>
        <n v="678.31"/>
        <n v="544.74"/>
        <n v="831.52"/>
        <n v="540.15"/>
        <n v="638.34"/>
        <n v="520.11"/>
        <n v="812.21"/>
        <n v="203.46"/>
        <n v="681.25"/>
        <n v="564.12"/>
        <n v="724.41"/>
        <n v="1121.06"/>
        <n v="1083.63"/>
        <n v="387.51"/>
        <n v="991.76"/>
        <n v="681.14"/>
        <n v="963.71"/>
        <n v="397.47"/>
        <n v="317.15"/>
        <n v="1091.41"/>
        <n v="849.36"/>
        <n v="1012.5"/>
        <n v="1023.39"/>
        <n v="183.64"/>
        <n v="588.87"/>
        <n v="1068.9"/>
        <n v="401.22"/>
        <n v="532.42"/>
        <n v="841.25"/>
        <n v="157.81"/>
        <n v="670.13"/>
        <n v="259.83"/>
        <n v="793.09"/>
        <n v="196.74"/>
        <n v="384.04"/>
        <n v="1149.61"/>
        <n v="167.16"/>
        <n v="738.79"/>
        <n v="1127.64"/>
        <n v="474.97"/>
        <n v="1163.4"/>
        <n v="442.22"/>
        <n v="994.59"/>
        <n v="181.28"/>
        <n v="935.12"/>
        <n v="347.48"/>
        <n v="774.38"/>
        <n v="408.34"/>
        <n v="444.7"/>
        <n v="344.01"/>
        <n v="372.93"/>
        <n v="462.07"/>
        <n v="928.15"/>
        <n v="427.5"/>
        <n v="379.34"/>
        <n v="667.29"/>
        <n v="582.12"/>
        <n v="575.82"/>
        <n v="392.4"/>
        <n v="903.1"/>
        <n v="1176.11"/>
        <n v="664.41"/>
        <n v="700.5"/>
        <n v="974.98"/>
        <n v="1161.68"/>
        <n v="685.18"/>
        <n v="171.31"/>
        <n v="808.9"/>
        <n v="353.09"/>
        <n v="743.48"/>
        <n v="709.11"/>
        <n v="1059.88"/>
        <n v="379.39"/>
        <n v="1119.75"/>
        <n v="325.39"/>
        <n v="150.1"/>
        <n v="330.67"/>
        <n v="386.91"/>
        <n v="647.42"/>
        <n v="226.87"/>
        <n v="1080.71"/>
        <n v="374.85"/>
        <n v="1095.87"/>
        <n v="1069.59"/>
        <n v="714.44"/>
        <n v="993.01"/>
        <n v="234.16"/>
        <n v="1056.03"/>
        <n v="210.11"/>
        <n v="317.24"/>
        <n v="676.49"/>
        <n v="152.94"/>
        <n v="546.61"/>
        <n v="475.63"/>
        <n v="580.69"/>
        <n v="992.09"/>
        <n v="1160.26"/>
        <n v="569.69"/>
        <n v="578.02"/>
        <n v="236.28"/>
        <n v="907.18"/>
        <n v="981.7"/>
        <n v="498.13"/>
        <n v="1168.22"/>
        <n v="244.56"/>
        <n v="667.21"/>
        <n v="671.5"/>
        <n v="1011.37"/>
        <n v="872.82"/>
        <n v="561.35"/>
        <n v="451.18"/>
        <n v="354.44"/>
        <n v="417.9"/>
        <n v="399.53"/>
        <n v="1135.79"/>
        <n v="226.31"/>
        <n v="608.05"/>
        <n v="271.62"/>
        <n v="923.49"/>
        <n v="624.11"/>
        <n v="1131.71"/>
        <n v="947.47"/>
        <n v="743.61"/>
        <n v="459.15"/>
        <n v="822.25"/>
        <n v="787.07"/>
        <n v="1158.02"/>
        <n v="860.38"/>
        <n v="1119.63"/>
        <n v="1179.5"/>
        <n v="1042.25"/>
        <n v="780.41"/>
        <n v="501.58"/>
        <n v="226.82"/>
        <n v="808.33"/>
        <n v="560.27"/>
        <n v="988.6"/>
        <n v="173.87"/>
        <n v="525.77"/>
        <n v="861.93"/>
        <n v="288.97"/>
        <n v="472.45"/>
        <n v="602.72"/>
        <n v="1124.07"/>
        <n v="1088.98"/>
        <n v="921.28"/>
        <n v="720.69"/>
        <n v="721.83"/>
        <n v="968.88"/>
        <n v="494.29"/>
        <n v="747.9"/>
        <n v="735.4"/>
        <n v="1150.74"/>
        <n v="682.73"/>
        <n v="447.74"/>
        <n v="560.02"/>
        <n v="669.64"/>
        <n v="1028.9"/>
        <n v="866.46"/>
        <n v="413.77"/>
        <n v="815.65"/>
        <n v="423.76"/>
        <n v="382.73"/>
        <n v="1149.21"/>
        <n v="1016.11"/>
        <n v="778.95"/>
        <n v="564.26"/>
        <n v="534.42"/>
        <n v="429.04"/>
        <n v="1145.37"/>
        <n v="396.76"/>
        <n v="1057.24"/>
        <n v="685.72"/>
        <n v="1155.91"/>
        <n v="821.12"/>
        <n v="490.18"/>
        <n v="797.75"/>
        <n v="825.3"/>
        <n v="379.36"/>
        <n v="808.26"/>
        <n v="364.15"/>
        <n v="335.79"/>
        <n v="312.49"/>
        <n v="562.12"/>
        <n v="1122.08"/>
        <n v="1075.64"/>
        <n v="1091.54"/>
        <n v="663.56"/>
        <n v="1058.7"/>
        <n v="612.15"/>
        <n v="295.19"/>
        <n v="725.38"/>
        <n v="610.29"/>
        <n v="362.09"/>
        <n v="1026.94"/>
        <n v="247.1"/>
        <n v="236.78"/>
        <n v="273.98"/>
        <n v="259.73"/>
        <n v="934.11"/>
        <n v="628.11"/>
        <n v="806.62"/>
        <n v="1031.99"/>
        <n v="968.18"/>
        <n v="727.18"/>
        <n v="176.93"/>
        <n v="213.32"/>
        <n v="282.81"/>
        <n v="184"/>
        <n v="218.13"/>
        <n v="1028.61"/>
        <n v="190.67"/>
        <n v="319.97"/>
        <n v="1061.85"/>
        <n v="206.58"/>
        <n v="333.73"/>
        <n v="597.2"/>
        <n v="787.31"/>
        <n v="402.58"/>
        <n v="1163.33"/>
        <n v="170.63"/>
        <n v="851.1"/>
        <n v="828.91"/>
        <n v="869.41"/>
        <n v="659.27"/>
        <n v="853.22"/>
        <n v="177.62"/>
        <n v="812.37"/>
        <n v="621.01"/>
        <n v="182.06"/>
        <n v="688.8"/>
        <n v="717.1"/>
        <n v="573.39"/>
        <n v="757.53"/>
        <n v="594.7"/>
        <n v="736.1"/>
        <n v="1079.01"/>
        <n v="625.71"/>
        <n v="1180.29"/>
        <n v="429.21"/>
        <n v="617.43"/>
        <n v="1090.86"/>
        <n v="508.82"/>
        <n v="938"/>
        <n v="179.67"/>
        <n v="774.27"/>
        <n v="251.74"/>
        <n v="1144.54"/>
        <n v="745.58"/>
        <n v="863.5"/>
        <n v="232.54"/>
        <n v="422.9"/>
        <n v="466.19"/>
        <n v="794.06"/>
        <n v="594.77"/>
        <n v="351.9"/>
        <n v="958.95"/>
        <n v="159.61"/>
        <n v="476.15"/>
        <n v="541.13"/>
        <n v="655.26"/>
        <n v="618.42"/>
        <n v="390.25"/>
        <n v="517.87"/>
        <n v="678.64"/>
        <n v="834.82"/>
        <n v="958.24"/>
        <n v="663.75"/>
        <n v="973.24"/>
        <n v="678.19"/>
        <n v="612.57"/>
        <n v="424.98"/>
        <n v="889.81"/>
        <n v="688.12"/>
        <n v="213.97"/>
        <n v="1000.74"/>
        <n v="622.01"/>
        <n v="1140.89"/>
        <n v="197.02"/>
        <n v="548.37"/>
        <n v="986.7"/>
        <n v="975.48"/>
        <n v="186.61"/>
        <n v="548.15"/>
        <n v="1100.24"/>
        <n v="490.13"/>
        <n v="601.39"/>
        <n v="557.83"/>
        <n v="1194.76"/>
        <n v="747.82"/>
        <n v="756.18"/>
        <n v="529.27"/>
        <n v="782.23"/>
        <n v="320.85"/>
        <n v="1014.47"/>
        <n v="298.61"/>
        <n v="580.51"/>
        <n v="494.5"/>
        <n v="402.39"/>
        <n v="823.55"/>
        <n v="480.73"/>
        <n v="635.49"/>
        <n v="896.95"/>
        <n v="511.84"/>
        <n v="995.01"/>
        <n v="847.19"/>
        <n v="504.26"/>
        <n v="725.35"/>
        <n v="576.19"/>
        <n v="528.11"/>
        <n v="773.77"/>
        <n v="1148.59"/>
        <n v="871.07"/>
        <n v="1087.62"/>
        <n v="232.89"/>
        <n v="183.59"/>
        <n v="1127.29"/>
        <n v="377.04"/>
        <n v="197.89"/>
        <n v="1074.53"/>
        <n v="224.19"/>
        <n v="227.37"/>
        <n v="902.49"/>
        <n v="665.32"/>
        <n v="1184.64"/>
        <n v="214.21"/>
        <n v="749.88"/>
        <n v="164.64"/>
        <n v="1155.57"/>
        <n v="325.86"/>
        <n v="231.62"/>
        <n v="899.38"/>
        <n v="220.9"/>
        <n v="608.36"/>
        <n v="325.85"/>
        <n v="724.86"/>
        <n v="1195.2"/>
        <n v="283.83"/>
        <n v="917.7"/>
        <n v="922.51"/>
        <n v="672.93"/>
        <n v="502.24"/>
        <n v="632.58"/>
        <n v="866.77"/>
        <n v="410.34"/>
        <n v="590.79"/>
        <n v="552.32"/>
        <n v="967.74"/>
        <n v="745.93"/>
        <n v="1076.17"/>
        <n v="429.88"/>
        <n v="910.57"/>
        <n v="1144.6"/>
        <n v="231.43"/>
        <n v="1111.94"/>
        <n v="1144.34"/>
        <n v="1160.39"/>
        <n v="882.63"/>
        <n v="975.85"/>
        <n v="293.54"/>
        <n v="762.7"/>
        <n v="381.01"/>
        <n v="299.19"/>
        <n v="1006.43"/>
        <n v="353.7"/>
        <n v="756.17"/>
        <n v="1121.25"/>
        <n v="176.58"/>
        <n v="596.69"/>
        <n v="358.38"/>
        <n v="754.39"/>
        <n v="821.93"/>
        <n v="970.95"/>
        <n v="1102.77"/>
        <n v="1021.25"/>
        <n v="383.37"/>
        <n v="652.4"/>
        <n v="167.73"/>
        <n v="337.57"/>
        <n v="404.36"/>
        <n v="156.63"/>
        <n v="571.36"/>
        <n v="980.29"/>
        <n v="225.62"/>
        <n v="772.05"/>
        <n v="169.07"/>
        <n v="307.15"/>
        <n v="1152.64"/>
        <n v="288.44"/>
        <n v="591.37"/>
        <n v="495.26"/>
        <n v="519.57"/>
        <n v="151.25"/>
        <n v="620.22"/>
        <n v="174.21"/>
        <n v="797.28"/>
        <n v="879.46"/>
        <n v="858.14"/>
        <n v="951.62"/>
        <n v="1068.39"/>
        <n v="768.54"/>
        <n v="702.12"/>
        <n v="909.72"/>
        <n v="875.84"/>
        <n v="539.07"/>
        <n v="1040.67"/>
        <n v="364.24"/>
        <n v="809.4"/>
        <n v="880.55"/>
        <n v="1084.76"/>
        <n v="576.91"/>
        <n v="970.5"/>
        <n v="1157.23"/>
        <n v="368.23"/>
        <n v="1141.54"/>
        <n v="804.79"/>
        <n v="391.21"/>
        <n v="1129.46"/>
        <n v="332.24"/>
        <n v="396.74"/>
        <n v="245.41"/>
        <n v="635.7"/>
        <n v="202.55"/>
        <n v="313.33"/>
        <n v="1144.51"/>
        <n v="707.46"/>
        <n v="455.92"/>
        <n v="337.11"/>
        <n v="412.26"/>
        <n v="545.73"/>
        <n v="467.14"/>
        <n v="1053.19"/>
        <n v="671.68"/>
        <n v="394.83"/>
        <n v="234.58"/>
        <n v="272.88"/>
        <n v="406.58"/>
        <n v="846.41"/>
        <n v="948.3"/>
        <n v="1147.24"/>
        <n v="588.01"/>
        <n v="211.41"/>
        <n v="654.46"/>
        <n v="378.6"/>
        <n v="197.75"/>
        <n v="244.55"/>
        <n v="266.44"/>
        <n v="155.65"/>
        <n v="487.85"/>
        <n v="1121.15"/>
        <n v="1130.24"/>
        <n v="680.94"/>
        <n v="150.86"/>
        <n v="1041.61"/>
        <n v="554.92"/>
        <n v="409.73"/>
        <n v="1168.43"/>
        <n v="886.57"/>
        <n v="489.86"/>
        <n v="952.2"/>
        <n v="1187.89"/>
        <n v="472.34"/>
        <n v="1039.33"/>
        <n v="713.26"/>
        <n v="846.03"/>
        <n v="566.54"/>
        <n v="958.68"/>
        <n v="923.74"/>
        <n v="199.61"/>
        <n v="1106.72"/>
        <n v="621.27"/>
        <n v="268.65"/>
        <n v="775.07"/>
        <n v="546.72"/>
        <n v="1135.89"/>
        <n v="654.42"/>
        <n v="1040.51"/>
        <n v="379.07"/>
        <n v="398.67"/>
        <n v="513.83"/>
        <n v="296.94"/>
        <n v="207.48"/>
        <n v="645.2"/>
        <n v="524.23"/>
        <n v="686.07"/>
        <n v="1016.77"/>
        <n v="520.26"/>
        <n v="479.13"/>
        <n v="256.6"/>
        <n v="614.83"/>
        <n v="419.8"/>
        <n v="267.77"/>
        <n v="321.91"/>
        <n v="965.3"/>
        <n v="495.02"/>
        <n v="635.9"/>
        <n v="635.23"/>
        <n v="699.23"/>
        <n v="939.58"/>
        <n v="161.92"/>
        <n v="1054.52"/>
        <n v="1159.24"/>
        <n v="976.63"/>
        <n v="277.33"/>
        <n v="214.05"/>
        <n v="945.4"/>
        <n v="404.09"/>
        <n v="848.94"/>
        <n v="979.35"/>
        <n v="645.11"/>
        <n v="459.73"/>
        <n v="1156.84"/>
        <n v="189.35"/>
        <n v="593.33"/>
        <n v="983.96"/>
        <n v="808.03"/>
        <n v="1064.73"/>
        <n v="1082.68"/>
        <n v="770.18"/>
        <n v="375.17"/>
        <n v="1139.18"/>
        <n v="1168.38"/>
        <n v="431.96"/>
        <n v="434.26"/>
        <n v="938.19"/>
        <n v="336.33"/>
        <n v="263.28"/>
        <n v="202.77"/>
        <n v="560.47"/>
        <n v="638.09"/>
        <n v="177.3"/>
        <n v="994.48"/>
        <n v="1025.95"/>
        <n v="528.57"/>
        <n v="299.01"/>
        <n v="591.7"/>
        <n v="175.31"/>
        <n v="753.72"/>
        <n v="418.06"/>
        <n v="477.56"/>
        <n v="1038.69"/>
        <n v="562.69"/>
        <n v="679.38"/>
        <n v="359.27"/>
        <n v="169.08"/>
        <n v="691.97"/>
        <n v="746.1"/>
        <n v="196.97"/>
        <n v="192.66"/>
        <n v="699.56"/>
        <n v="1161"/>
      </sharedItems>
    </cacheField>
    <cacheField name="Total_Amount" numFmtId="0">
      <sharedItems containsSemiMixedTypes="0" containsString="0" containsNumber="1" minValue="150.86" maxValue="5973.8" count="999">
        <n v="3484.59"/>
        <n v="3324.69"/>
        <n v="494.7"/>
        <n v="4561.96"/>
        <n v="1561.98"/>
        <n v="884.28"/>
        <n v="2399.2"/>
        <n v="1195.13"/>
        <n v="3801.5"/>
        <n v="4592.32"/>
        <n v="1418.31"/>
        <n v="5055.2"/>
        <n v="4079.92"/>
        <n v="895.53"/>
        <n v="247.93"/>
        <n v="2365.16"/>
        <n v="438.71"/>
        <n v="1275.27"/>
        <n v="909"/>
        <n v="1685.3"/>
        <n v="4643.9"/>
        <n v="1093.5"/>
        <n v="515.98"/>
        <n v="1742.82"/>
        <n v="4672.15"/>
        <n v="1302.44"/>
        <n v="338.9"/>
        <n v="835.26"/>
        <n v="1791.16"/>
        <n v="1934.68"/>
        <n v="1318.8"/>
        <n v="2067.46"/>
        <n v="1449.15"/>
        <n v="2672"/>
        <n v="1550.64"/>
        <n v="686.37"/>
        <n v="1881.38"/>
        <n v="1464.03"/>
        <n v="1759.42"/>
        <n v="507.47"/>
        <n v="1664.55"/>
        <n v="4154"/>
        <n v="3126.35"/>
        <n v="617.43"/>
        <n v="1547.5"/>
        <n v="1089.81"/>
        <n v="2246"/>
        <n v="2761.74"/>
        <n v="1195.72"/>
        <n v="773.71"/>
        <n v="3081.39"/>
        <n v="3567.84"/>
        <n v="4816.25"/>
        <n v="1050.1"/>
        <n v="3213"/>
        <n v="386.3"/>
        <n v="4494.36"/>
        <n v="989.77"/>
        <n v="2079.48"/>
        <n v="899.34"/>
        <n v="2374.76"/>
        <n v="825.04"/>
        <n v="3886.12"/>
        <n v="2559.52"/>
        <n v="3439.1"/>
        <n v="3166.15"/>
        <n v="3172.59"/>
        <n v="931.88"/>
        <n v="1258.55"/>
        <n v="4727.32"/>
        <n v="658.62"/>
        <n v="1682.25"/>
        <n v="759.56"/>
        <n v="2027.01"/>
        <n v="2531.3"/>
        <n v="1509.68"/>
        <n v="197.18"/>
        <n v="521.4"/>
        <n v="613.6"/>
        <n v="1798.6"/>
        <n v="761.21"/>
        <n v="1033.71"/>
        <n v="610.82"/>
        <n v="3587.8"/>
        <n v="3770.6"/>
        <n v="183.89"/>
        <n v="397.4"/>
        <n v="868.06"/>
        <n v="1127.81"/>
        <n v="3545.6"/>
        <n v="400.08"/>
        <n v="2006.5"/>
        <n v="2395.98"/>
        <n v="3562.08"/>
        <n v="3393.1"/>
        <n v="1856.55"/>
        <n v="433.81"/>
        <n v="2464.88"/>
        <n v="3402.27"/>
        <n v="997.77"/>
        <n v="2562.8"/>
        <n v="762.16"/>
        <n v="1232"/>
        <n v="5678.9"/>
        <n v="777.58"/>
        <n v="2416"/>
        <n v="1982.15"/>
        <n v="899.84"/>
        <n v="4558.4"/>
        <n v="1860.25"/>
        <n v="1152.94"/>
        <n v="3065.35"/>
        <n v="877.73"/>
        <n v="3141.92"/>
        <n v="2116.45"/>
        <n v="2189.74"/>
        <n v="700.52"/>
        <n v="2017.55"/>
        <n v="3710.92"/>
        <n v="3863.5"/>
        <n v="2032.68"/>
        <n v="1204.12"/>
        <n v="1539.28"/>
        <n v="4713.05"/>
        <n v="3416.7"/>
        <n v="1704.84"/>
        <n v="1319.73"/>
        <n v="1146.64"/>
        <n v="1840.48"/>
        <n v="3958.9"/>
        <n v="2143.56"/>
        <n v="535.98"/>
        <n v="514.96"/>
        <n v="1879.3"/>
        <n v="431.73"/>
        <n v="1145.27"/>
        <n v="3323.52"/>
        <n v="4210.84"/>
        <n v="942.88"/>
        <n v="370.94"/>
        <n v="684.64"/>
        <n v="467.26"/>
        <n v="2212.45"/>
        <n v="1541.04"/>
        <n v="250.16"/>
        <n v="4743.05"/>
        <n v="3893.35"/>
        <n v="2760.6"/>
        <n v="714.48"/>
        <n v="2277.52"/>
        <n v="597.18"/>
        <n v="644.9"/>
        <n v="718.46"/>
        <n v="2454.48"/>
        <n v="4524.08"/>
        <n v="283.04"/>
        <n v="2377.08"/>
        <n v="4988"/>
        <n v="3566.24"/>
        <n v="2954.04"/>
        <n v="3837.12"/>
        <n v="2106.9"/>
        <n v="829.58"/>
        <n v="4788.36"/>
        <n v="1781.84"/>
        <n v="3547.71"/>
        <n v="2348.8"/>
        <n v="2366.88"/>
        <n v="5139.55"/>
        <n v="955.06"/>
        <n v="952.02"/>
        <n v="3233.25"/>
        <n v="3110.8"/>
        <n v="1103.46"/>
        <n v="692.88"/>
        <n v="810.95"/>
        <n v="2896.48"/>
        <n v="2342.97"/>
        <n v="3455.04"/>
        <n v="572.78"/>
        <n v="720.86"/>
        <n v="1737.9"/>
        <n v="3407.44"/>
        <n v="3032.34"/>
        <n v="1912.48"/>
        <n v="1349.9"/>
        <n v="1668.48"/>
        <n v="2611.11"/>
        <n v="648.68"/>
        <n v="3590.48"/>
        <n v="2103.65"/>
        <n v="2141.84"/>
        <n v="1574.19"/>
        <n v="1644.24"/>
        <n v="2031.55"/>
        <n v="551.01"/>
        <n v="983.33"/>
        <n v="1754.12"/>
        <n v="971.15"/>
        <n v="433.82"/>
        <n v="1456.86"/>
        <n v="5830.55"/>
        <n v="1872.21"/>
        <n v="938.96"/>
        <n v="565.54"/>
        <n v="1178.18"/>
        <n v="2104.02"/>
        <n v="3356"/>
        <n v="3392.65"/>
        <n v="1149.44"/>
        <n v="1291.56"/>
        <n v="3079.2"/>
        <n v="157.23"/>
        <n v="901.58"/>
        <n v="531.54"/>
        <n v="1069.58"/>
        <n v="3760.52"/>
        <n v="610.86"/>
        <n v="1947.15"/>
        <n v="358.8"/>
        <n v="5475"/>
        <n v="2128.64"/>
        <n v="615.18"/>
        <n v="5465.2"/>
        <n v="5331.25"/>
        <n v="1345.2"/>
        <n v="777.94"/>
        <n v="613.99"/>
        <n v="4216.8"/>
        <n v="990.14"/>
        <n v="2371.2"/>
        <n v="948.46"/>
        <n v="2353.25"/>
        <n v="3900.4"/>
        <n v="4524.2"/>
        <n v="2816.1"/>
        <n v="738.08"/>
        <n v="1974.7"/>
        <n v="3216.85"/>
        <n v="821.61"/>
        <n v="4062.12"/>
        <n v="4754.65"/>
        <n v="974.66"/>
        <n v="550.3"/>
        <n v="4781.76"/>
        <n v="708.35"/>
        <n v="1665.94"/>
        <n v="804.87"/>
        <n v="2126.94"/>
        <n v="710.09"/>
        <n v="4762.2"/>
        <n v="1098.88"/>
        <n v="4553.7"/>
        <n v="2368.82"/>
        <n v="4638.6"/>
        <n v="4278.96"/>
        <n v="594.46"/>
        <n v="2266.22"/>
        <n v="3313.29"/>
        <n v="795.28"/>
        <n v="1167.17"/>
        <n v="2669.3"/>
        <n v="1991.44"/>
        <n v="1833.06"/>
        <n v="1516.68"/>
        <n v="1133.2"/>
        <n v="2129.7"/>
        <n v="3145.65"/>
        <n v="388.48"/>
        <n v="1164.61"/>
        <n v="2105.55"/>
        <n v="864.42"/>
        <n v="5853.05"/>
        <n v="2238.4"/>
        <n v="3902.52"/>
        <n v="5707.8"/>
        <n v="960.24"/>
        <n v="3207"/>
        <n v="1397.96"/>
        <n v="3103.32"/>
        <n v="1530.14"/>
        <n v="3147.84"/>
        <n v="2964.6"/>
        <n v="3410.08"/>
        <n v="1579.56"/>
        <n v="1472.8"/>
        <n v="4634.25"/>
        <n v="1888.78"/>
        <n v="349.28"/>
        <n v="897.25"/>
        <n v="2382.27"/>
        <n v="2049.82"/>
        <n v="4119.32"/>
        <n v="2676.24"/>
        <n v="975.5"/>
        <n v="1812.22"/>
        <n v="1150.82"/>
        <n v="1152.47"/>
        <n v="2145.96"/>
        <n v="1028.1"/>
        <n v="2055.06"/>
        <n v="3980.64"/>
        <n v="4292.08"/>
        <n v="700.06"/>
        <n v="154.89"/>
        <n v="1896.45"/>
        <n v="803.19"/>
        <n v="1411.28"/>
        <n v="1067.96"/>
        <n v="846.69"/>
        <n v="3424.38"/>
        <n v="3160.6"/>
        <n v="3599.65"/>
        <n v="1014.93"/>
        <n v="1796.06"/>
        <n v="1120.53"/>
        <n v="2042.4"/>
        <n v="2015.12"/>
        <n v="271.04"/>
        <n v="3144.84"/>
        <n v="642.4"/>
        <n v="1830.03"/>
        <n v="3157.38"/>
        <n v="1084.15"/>
        <n v="2204.1"/>
        <n v="4532.55"/>
        <n v="1004.39"/>
        <n v="2609.67"/>
        <n v="1155.09"/>
        <n v="389.36"/>
        <n v="3680.48"/>
        <n v="1796.44"/>
        <n v="1056.32"/>
        <n v="3016.85"/>
        <n v="1163.7"/>
        <n v="240.04"/>
        <n v="2413.17"/>
        <n v="2191.72"/>
        <n v="3539.44"/>
        <n v="2602.88"/>
        <n v="1080.82"/>
        <n v="522.45"/>
        <n v="1938"/>
        <n v="3369.52"/>
        <n v="2196.08"/>
        <n v="2280.1"/>
        <n v="3163.65"/>
        <n v="1935.64"/>
        <n v="793.19"/>
        <n v="741.46"/>
        <n v="1809.88"/>
        <n v="3771.05"/>
        <n v="2307.8"/>
        <n v="1336.56"/>
        <n v="650.4"/>
        <n v="2024.04"/>
        <n v="2547.24"/>
        <n v="1138.78"/>
        <n v="1512.54"/>
        <n v="2418"/>
        <n v="1389.4"/>
        <n v="3168.84"/>
        <n v="619.43"/>
        <n v="2649.75"/>
        <n v="553.35"/>
        <n v="3865.2"/>
        <n v="3283.4"/>
        <n v="460.4"/>
        <n v="1272.12"/>
        <n v="2932.12"/>
        <n v="1531.6"/>
        <n v="2910.52"/>
        <n v="956.75"/>
        <n v="492.9"/>
        <n v="2935.85"/>
        <n v="802.46"/>
        <n v="2427.15"/>
        <n v="360.13"/>
        <n v="1134.08"/>
        <n v="2095.45"/>
        <n v="4792.6"/>
        <n v="3073.74"/>
        <n v="475.4"/>
        <n v="2233.72"/>
        <n v="1144.13"/>
        <n v="3715.76"/>
        <n v="4506.52"/>
        <n v="2183.95"/>
        <n v="2416.44"/>
        <n v="1984.08"/>
        <n v="2947.56"/>
        <n v="1610.45"/>
        <n v="2867.04"/>
        <n v="3362.88"/>
        <n v="2087.3"/>
        <n v="754.24"/>
        <n v="4198.7"/>
        <n v="4949.65"/>
        <n v="349.36"/>
        <n v="4568.48"/>
        <n v="3267.92"/>
        <n v="3762.24"/>
        <n v="1233.25"/>
        <n v="1425.9"/>
        <n v="677.18"/>
        <n v="1832.24"/>
        <n v="311.96"/>
        <n v="3995.36"/>
        <n v="2952.15"/>
        <n v="881.16"/>
        <n v="748.94"/>
        <n v="958.7"/>
        <n v="700.79"/>
        <n v="2608.76"/>
        <n v="1513.35"/>
        <n v="850.64"/>
        <n v="1306.66"/>
        <n v="878.6"/>
        <n v="3084.42"/>
        <n v="4220.3"/>
        <n v="414.17"/>
        <n v="1054.32"/>
        <n v="1048.38"/>
        <n v="2461.59"/>
        <n v="3160.15"/>
        <n v="2005.18"/>
        <n v="3238.08"/>
        <n v="2844.39"/>
        <n v="1460.56"/>
        <n v="1598.46"/>
        <n v="1992"/>
        <n v="2075.3"/>
        <n v="1820.85"/>
        <n v="4172.48"/>
        <n v="3982.1"/>
        <n v="757.64"/>
        <n v="2031.4"/>
        <n v="4418.6"/>
        <n v="2092.66"/>
        <n v="796.22"/>
        <n v="3193.68"/>
        <n v="4186.75"/>
        <n v="961.48"/>
        <n v="491.75"/>
        <n v="2077.72"/>
        <n v="640.38"/>
        <n v="2911.32"/>
        <n v="1356.62"/>
        <n v="2178.96"/>
        <n v="1663.04"/>
        <n v="2160.6"/>
        <n v="1915.02"/>
        <n v="520.11"/>
        <n v="1624.42"/>
        <n v="610.38"/>
        <n v="3406.25"/>
        <n v="1692.36"/>
        <n v="2897.64"/>
        <n v="2242.12"/>
        <n v="5418.15"/>
        <n v="775.02"/>
        <n v="2975.28"/>
        <n v="3405.7"/>
        <n v="963.71"/>
        <n v="1192.41"/>
        <n v="951.45"/>
        <n v="4365.64"/>
        <n v="2548.08"/>
        <n v="1012.5"/>
        <n v="1023.39"/>
        <n v="550.92"/>
        <n v="2355.48"/>
        <n v="5344.5"/>
        <n v="2006.1"/>
        <n v="532.42"/>
        <n v="3365"/>
        <n v="315.62"/>
        <n v="3350.65"/>
        <n v="259.83"/>
        <n v="3965.45"/>
        <n v="786.96"/>
        <n v="1920.2"/>
        <n v="2299.22"/>
        <n v="668.64"/>
        <n v="2955.16"/>
        <n v="2255.28"/>
        <n v="1424.91"/>
        <n v="3490.2"/>
        <n v="2211.1"/>
        <n v="4972.95"/>
        <n v="543.84"/>
        <n v="4675.6"/>
        <n v="1389.92"/>
        <n v="774.38"/>
        <n v="1225.02"/>
        <n v="889.4"/>
        <n v="1032.03"/>
        <n v="1864.65"/>
        <n v="2310.35"/>
        <n v="2784.45"/>
        <n v="427.5"/>
        <n v="1517.36"/>
        <n v="1334.58"/>
        <n v="2910.6"/>
        <n v="575.82"/>
        <n v="392.4"/>
        <n v="1806.2"/>
        <n v="3528.33"/>
        <n v="1328.82"/>
        <n v="2802"/>
        <n v="3899.92"/>
        <n v="4646.72"/>
        <n v="3425.9"/>
        <n v="685.24"/>
        <n v="1617.8"/>
        <n v="1412.36"/>
        <n v="3717.4"/>
        <n v="1418.22"/>
        <n v="4239.52"/>
        <n v="758.78"/>
        <n v="3359.25"/>
        <n v="1626.95"/>
        <n v="450.3"/>
        <n v="661.34"/>
        <n v="1547.64"/>
        <n v="1294.84"/>
        <n v="453.74"/>
        <n v="3242.13"/>
        <n v="1874.25"/>
        <n v="2191.74"/>
        <n v="5347.95"/>
        <n v="3572.2"/>
        <n v="1986.02"/>
        <n v="1170.8"/>
        <n v="1056.03"/>
        <n v="630.33"/>
        <n v="951.72"/>
        <n v="2029.47"/>
        <n v="152.94"/>
        <n v="2186.44"/>
        <n v="1426.89"/>
        <n v="1161.38"/>
        <n v="2976.27"/>
        <n v="3480.78"/>
        <n v="569.69"/>
        <n v="1734.06"/>
        <n v="708.84"/>
        <n v="1814.36"/>
        <n v="3926.8"/>
        <n v="1494.39"/>
        <n v="2336.44"/>
        <n v="244.56"/>
        <n v="1334.42"/>
        <n v="3357.5"/>
        <n v="2022.74"/>
        <n v="1745.64"/>
        <n v="1122.7"/>
        <n v="2255.9"/>
        <n v="1417.76"/>
        <n v="417.9"/>
        <n v="1198.59"/>
        <n v="1135.79"/>
        <n v="905.24"/>
        <n v="1216.1"/>
        <n v="271.62"/>
        <n v="4617.45"/>
        <n v="1872.33"/>
        <n v="2263.42"/>
        <n v="4737.35"/>
        <n v="2230.83"/>
        <n v="918.3"/>
        <n v="3289"/>
        <n v="3935.35"/>
        <n v="3474.06"/>
        <n v="4301.9"/>
        <n v="1119.63"/>
        <n v="3538.5"/>
        <n v="3126.75"/>
        <n v="3121.64"/>
        <n v="2507.9"/>
        <n v="1134.1"/>
        <n v="3233.32"/>
        <n v="1680.81"/>
        <n v="4943"/>
        <n v="521.61"/>
        <n v="1577.31"/>
        <n v="1723.86"/>
        <n v="866.91"/>
        <n v="1417.35"/>
        <n v="602.72"/>
        <n v="1124.07"/>
        <n v="4355.92"/>
        <n v="2763.84"/>
        <n v="1441.38"/>
        <n v="3609.15"/>
        <n v="4844.4"/>
        <n v="1482.87"/>
        <n v="2991.6"/>
        <n v="735.4"/>
        <n v="1150.74"/>
        <n v="2048.19"/>
        <n v="447.74"/>
        <n v="2240.08"/>
        <n v="2678.56"/>
        <n v="2057.8"/>
        <n v="1732.92"/>
        <n v="1241.31"/>
        <n v="1631.3"/>
        <n v="847.52"/>
        <n v="1913.65"/>
        <n v="1149.21"/>
        <n v="3048.33"/>
        <n v="3115.8"/>
        <n v="1128.52"/>
        <n v="1068.84"/>
        <n v="2145.2"/>
        <n v="5726.85"/>
        <n v="793.52"/>
        <n v="3171.72"/>
        <n v="2057.16"/>
        <n v="3467.73"/>
        <n v="2463.36"/>
        <n v="490.18"/>
        <n v="3988.75"/>
        <n v="2475.9"/>
        <n v="1896.8"/>
        <n v="808.26"/>
        <n v="728.3"/>
        <n v="1343.16"/>
        <n v="1249.96"/>
        <n v="562.12"/>
        <n v="2244.16"/>
        <n v="4302.56"/>
        <n v="2183.08"/>
        <n v="663.56"/>
        <n v="3176.1"/>
        <n v="1224.3"/>
        <n v="885.57"/>
        <n v="725.38"/>
        <n v="3051.45"/>
        <n v="362.09"/>
        <n v="3080.82"/>
        <n v="247.1"/>
        <n v="947.12"/>
        <n v="547.96"/>
        <n v="1038.92"/>
        <n v="4670.55"/>
        <n v="1256.22"/>
        <n v="3226.48"/>
        <n v="1031.99"/>
        <n v="1936.36"/>
        <n v="2181.54"/>
        <n v="353.86"/>
        <n v="639.96"/>
        <n v="565.62"/>
        <n v="552"/>
        <n v="1090.65"/>
        <n v="2057.22"/>
        <n v="190.67"/>
        <n v="1279.88"/>
        <n v="1061.85"/>
        <n v="413.16"/>
        <n v="1334.92"/>
        <n v="2388.8"/>
        <n v="1574.62"/>
        <n v="2012.9"/>
        <n v="3489.99"/>
        <n v="170.63"/>
        <n v="1702.2"/>
        <n v="2486.73"/>
        <n v="3477.64"/>
        <n v="659.27"/>
        <n v="4266.1"/>
        <n v="355.24"/>
        <n v="812.37"/>
        <n v="3105.05"/>
        <n v="910.3"/>
        <n v="3444"/>
        <n v="2151.3"/>
        <n v="2866.95"/>
        <n v="3030.12"/>
        <n v="2973.5"/>
        <n v="3680.5"/>
        <n v="1079.01"/>
        <n v="1877.13"/>
        <n v="2360.58"/>
        <n v="858.42"/>
        <n v="3087.15"/>
        <n v="5454.3"/>
        <n v="508.82"/>
        <n v="2814"/>
        <n v="539.01"/>
        <n v="2322.81"/>
        <n v="503.48"/>
        <n v="4578.16"/>
        <n v="2982.32"/>
        <n v="4317.5"/>
        <n v="930.16"/>
        <n v="2114.5"/>
        <n v="2330.95"/>
        <n v="3970.3"/>
        <n v="1784.31"/>
        <n v="703.8"/>
        <n v="1917.9"/>
        <n v="159.61"/>
        <n v="1904.6"/>
        <n v="541.13"/>
        <n v="2621.04"/>
        <n v="1855.26"/>
        <n v="1170.75"/>
        <n v="2589.35"/>
        <n v="1357.28"/>
        <n v="2504.46"/>
        <n v="2874.72"/>
        <n v="1327.5"/>
        <n v="4866.2"/>
        <n v="3390.95"/>
        <n v="2450.28"/>
        <n v="1274.94"/>
        <n v="3559.24"/>
        <n v="3440.6"/>
        <n v="1069.85"/>
        <n v="1000.74"/>
        <n v="3110.05"/>
        <n v="2281.78"/>
        <n v="197.02"/>
        <n v="2193.48"/>
        <n v="3946.8"/>
        <n v="975.48"/>
        <n v="186.61"/>
        <n v="2740.75"/>
        <n v="1100.24"/>
        <n v="2450.65"/>
        <n v="1202.78"/>
        <n v="1115.66"/>
        <n v="5973.8"/>
        <n v="747.82"/>
        <n v="3780.9"/>
        <n v="2117.08"/>
        <n v="3128.92"/>
        <n v="641.7"/>
        <n v="1014.47"/>
        <n v="1493.05"/>
        <n v="1741.53"/>
        <n v="2472.5"/>
        <n v="1609.56"/>
        <n v="4117.75"/>
        <n v="480.73"/>
        <n v="635.49"/>
        <n v="4484.75"/>
        <n v="2047.36"/>
        <n v="1990.02"/>
        <n v="4235.95"/>
        <n v="1008.52"/>
        <n v="3626.75"/>
        <n v="1728.57"/>
        <n v="2112.44"/>
        <n v="773.77"/>
        <n v="1148.59"/>
        <n v="871.07"/>
        <n v="1087.62"/>
        <n v="232.89"/>
        <n v="550.77"/>
        <n v="1127.29"/>
        <n v="1885.2"/>
        <n v="791.56"/>
        <n v="3223.59"/>
        <n v="896.76"/>
        <n v="227.37"/>
        <n v="1804.98"/>
        <n v="2661.28"/>
        <n v="2369.28"/>
        <n v="1071.05"/>
        <n v="749.88"/>
        <n v="329.28"/>
        <n v="3466.71"/>
        <n v="977.58"/>
        <n v="463.24"/>
        <n v="1798.76"/>
        <n v="441.8"/>
        <n v="3041.8"/>
        <n v="1303.4"/>
        <n v="724.86"/>
        <n v="1195.2"/>
        <n v="1419.15"/>
        <n v="1835.4"/>
        <n v="1845.02"/>
        <n v="2691.72"/>
        <n v="2008.96"/>
        <n v="2530.32"/>
        <n v="3467.08"/>
        <n v="1231.02"/>
        <n v="590.79"/>
        <n v="552.32"/>
        <n v="2903.22"/>
        <n v="1491.86"/>
        <n v="4304.68"/>
        <n v="1289.64"/>
        <n v="1821.14"/>
        <n v="3433.8"/>
        <n v="462.86"/>
        <n v="4447.76"/>
        <n v="3433.02"/>
        <n v="4641.56"/>
        <n v="4413.15"/>
        <n v="2927.55"/>
        <n v="880.62"/>
        <n v="3813.5"/>
        <n v="1524.04"/>
        <n v="598.38"/>
        <n v="3019.29"/>
        <n v="1414.8"/>
        <n v="1512.34"/>
        <n v="1121.25"/>
        <n v="176.58"/>
        <n v="596.69"/>
        <n v="358.38"/>
        <n v="1508.78"/>
        <n v="1643.86"/>
        <n v="1941.9"/>
        <n v="1102.77"/>
        <n v="2042.5"/>
        <n v="1916.85"/>
        <n v="2609.6"/>
        <n v="838.65"/>
        <n v="675.14"/>
        <n v="1617.44"/>
        <n v="313.26"/>
        <n v="1142.72"/>
        <n v="2940.87"/>
        <n v="676.86"/>
        <n v="3088.2"/>
        <n v="338.14"/>
        <n v="307.15"/>
        <n v="5763.2"/>
        <n v="576.88"/>
        <n v="2956.85"/>
        <n v="1981.04"/>
        <n v="519.57"/>
        <n v="151.25"/>
        <n v="3101.1"/>
        <n v="174.21"/>
        <n v="3189.12"/>
        <n v="879.46"/>
        <n v="3432.56"/>
        <n v="4758.1"/>
        <n v="3205.17"/>
        <n v="3842.7"/>
        <n v="702.12"/>
        <n v="3638.88"/>
        <n v="875.84"/>
        <n v="2156.28"/>
        <n v="4162.68"/>
        <n v="364.24"/>
        <n v="2428.2"/>
        <n v="2641.65"/>
        <n v="3254.28"/>
        <n v="1730.73"/>
        <n v="3882"/>
        <n v="5786.15"/>
        <n v="1104.69"/>
        <n v="5707.7"/>
        <n v="1609.58"/>
        <n v="391.21"/>
        <n v="3388.38"/>
        <n v="332.24"/>
        <n v="793.48"/>
        <n v="245.41"/>
        <n v="3178.5"/>
        <n v="607.65"/>
        <n v="626.66"/>
        <n v="2289.02"/>
        <n v="707.46"/>
        <n v="1823.68"/>
        <n v="1011.33"/>
        <n v="1236.78"/>
        <n v="1091.46"/>
        <n v="1401.42"/>
        <n v="1053.19"/>
        <n v="2686.72"/>
        <n v="1579.32"/>
        <n v="938.32"/>
        <n v="818.64"/>
        <n v="1626.32"/>
        <n v="2539.23"/>
        <n v="4741.5"/>
        <n v="1147.24"/>
        <n v="2940.05"/>
        <n v="1057.05"/>
        <n v="3272.3"/>
        <n v="757.2"/>
        <n v="197.75"/>
        <n v="244.55"/>
        <n v="532.88"/>
        <n v="155.65"/>
        <n v="487.85"/>
        <n v="2242.3"/>
        <n v="4520.96"/>
        <n v="680.94"/>
        <n v="150.86"/>
        <n v="5208.05"/>
        <n v="2219.68"/>
        <n v="1229.19"/>
        <n v="3505.29"/>
        <n v="1773.14"/>
        <n v="979.72"/>
        <n v="952.2"/>
        <n v="5939.45"/>
        <n v="1889.36"/>
        <n v="5196.65"/>
        <n v="3566.3"/>
        <n v="1692.06"/>
        <n v="566.54"/>
        <n v="958.68"/>
        <n v="4618.7"/>
        <n v="199.61"/>
        <n v="1106.72"/>
        <n v="2485.08"/>
        <n v="268.65"/>
        <n v="3875.35"/>
        <n v="546.72"/>
        <n v="2271.78"/>
        <n v="1963.26"/>
        <n v="1040.51"/>
        <n v="1137.21"/>
        <n v="1594.68"/>
        <n v="2569.15"/>
        <n v="890.82"/>
        <n v="207.48"/>
        <n v="1935.6"/>
        <n v="524.23"/>
        <n v="2744.28"/>
        <n v="2033.54"/>
        <n v="520.26"/>
        <n v="479.13"/>
        <n v="256.6"/>
        <n v="2459.32"/>
        <n v="2099"/>
        <n v="267.77"/>
        <n v="965.73"/>
        <n v="4826.5"/>
        <n v="1980.08"/>
        <n v="3179.5"/>
        <n v="635.23"/>
        <n v="1398.46"/>
        <n v="2818.74"/>
        <n v="809.6"/>
        <n v="5272.6"/>
        <n v="4636.96"/>
        <n v="1953.26"/>
        <n v="831.99"/>
        <n v="642.15"/>
        <n v="3781.6"/>
        <n v="1212.27"/>
        <n v="3395.76"/>
        <n v="2938.05"/>
        <n v="1290.22"/>
        <n v="919.46"/>
        <n v="4627.36"/>
        <n v="189.35"/>
        <n v="1186.66"/>
        <n v="2951.88"/>
        <n v="4040.15"/>
        <n v="3194.19"/>
        <n v="3248.04"/>
        <n v="1540.36"/>
        <n v="750.34"/>
        <n v="1139.18"/>
        <n v="2336.76"/>
        <n v="431.96"/>
        <n v="868.52"/>
        <n v="1876.38"/>
        <n v="672.66"/>
        <n v="263.28"/>
        <n v="405.54"/>
        <n v="1120.94"/>
        <n v="1914.27"/>
        <n v="177.3"/>
        <n v="1435.12"/>
        <n v="994.48"/>
        <n v="4103.8"/>
        <n v="1057.14"/>
        <n v="299.01"/>
        <n v="1183.4"/>
        <n v="876.55"/>
        <n v="753.72"/>
        <n v="1672.24"/>
        <n v="1432.68"/>
        <n v="5193.45"/>
        <n v="1125.38"/>
        <n v="679.38"/>
        <n v="718.54"/>
        <n v="169.08"/>
        <n v="691.97"/>
        <n v="2984.4"/>
        <n v="984.85"/>
        <n v="385.32"/>
        <n v="699.56"/>
        <n v="5805"/>
      </sharedItems>
    </cacheField>
    <cacheField name="Discount_%" numFmtId="0">
      <sharedItems containsSemiMixedTypes="0" containsString="0" containsNumber="1" containsInteger="1" minValue="0" maxValue="25" count="6">
        <n v="15"/>
        <n v="0"/>
        <n v="25"/>
        <n v="10"/>
        <n v="20"/>
        <n v="5"/>
      </sharedItems>
    </cacheField>
    <cacheField name="Final_Amount" numFmtId="0">
      <sharedItems containsSemiMixedTypes="0" containsString="0" containsNumber="1" minValue="133.65" maxValue="5853.05" count="998">
        <n v="2961.9"/>
        <n v="3324.69"/>
        <n v="371.02"/>
        <n v="4561.96"/>
        <n v="1405.78"/>
        <n v="707.42"/>
        <n v="2039.32"/>
        <n v="1015.86"/>
        <n v="3611.42"/>
        <n v="4133.09"/>
        <n v="1418.31"/>
        <n v="4802.44"/>
        <n v="3467.93"/>
        <n v="671.65"/>
        <n v="247.93"/>
        <n v="2246.9"/>
        <n v="438.71"/>
        <n v="1211.51"/>
        <n v="681.75"/>
        <n v="1432.5"/>
        <n v="3715.12"/>
        <n v="820.12"/>
        <n v="438.58"/>
        <n v="1655.68"/>
        <n v="4438.54"/>
        <n v="1172.2"/>
        <n v="338.9"/>
        <n v="709.97"/>
        <n v="1343.37"/>
        <n v="1644.48"/>
        <n v="1186.92"/>
        <n v="2067.46"/>
        <n v="1231.78"/>
        <n v="2672"/>
        <n v="1162.98"/>
        <n v="652.05"/>
        <n v="1505.1"/>
        <n v="1098.02"/>
        <n v="1319.57"/>
        <n v="380.6"/>
        <n v="1664.55"/>
        <n v="4154"/>
        <n v="2970.03"/>
        <n v="463.07"/>
        <n v="1547.5"/>
        <n v="1089.81"/>
        <n v="2133.7"/>
        <n v="2623.65"/>
        <n v="1195.72"/>
        <n v="657.65"/>
        <n v="3081.39"/>
        <n v="3032.66"/>
        <n v="3612.19"/>
        <n v="787.57"/>
        <n v="2891.7"/>
        <n v="328.36"/>
        <n v="3595.49"/>
        <n v="791.82"/>
        <n v="1871.53"/>
        <n v="899.34"/>
        <n v="1899.81"/>
        <n v="825.04"/>
        <n v="2914.59"/>
        <n v="2175.59"/>
        <n v="3267.14"/>
        <n v="2849.54"/>
        <n v="3013.96"/>
        <n v="931.88"/>
        <n v="1069.77"/>
        <n v="4018.22"/>
        <n v="592.76"/>
        <n v="1682.25"/>
        <n v="721.58"/>
        <n v="1621.61"/>
        <n v="1898.48"/>
        <n v="1207.74"/>
        <n v="147.88"/>
        <n v="521.4"/>
        <n v="613.6"/>
        <n v="1708.67"/>
        <n v="685.09"/>
        <n v="826.97"/>
        <n v="549.74"/>
        <n v="2690.85"/>
        <n v="3016.48"/>
        <n v="174.7"/>
        <n v="337.79"/>
        <n v="824.66"/>
        <n v="958.64"/>
        <n v="2836.48"/>
        <n v="300.06"/>
        <n v="1805.85"/>
        <n v="1796.99"/>
        <n v="2849.66"/>
        <n v="3393.1"/>
        <n v="1392.41"/>
        <n v="390.43"/>
        <n v="1971.9"/>
        <n v="3062.04"/>
        <n v="848.1"/>
        <n v="2562.8"/>
        <n v="762.16"/>
        <n v="1108.8"/>
        <n v="5394.95"/>
        <n v="583.19"/>
        <n v="2174.4"/>
        <n v="1982.15"/>
        <n v="719.87"/>
        <n v="4558.4"/>
        <n v="1488.2"/>
        <n v="922.35"/>
        <n v="2912.08"/>
        <n v="789.96"/>
        <n v="2513.54"/>
        <n v="1798.98"/>
        <n v="1970.77"/>
        <n v="595.44"/>
        <n v="1513.16"/>
        <n v="2783.19"/>
        <n v="3090.8"/>
        <n v="1727.78"/>
        <n v="1083.71"/>
        <n v="1154.46"/>
        <n v="4477.4"/>
        <n v="2904.19"/>
        <n v="1278.63"/>
        <n v="1121.77"/>
        <n v="1089.31"/>
        <n v="1380.36"/>
        <n v="2969.18"/>
        <n v="1714.85"/>
        <n v="401.99"/>
        <n v="411.97"/>
        <n v="1597.4"/>
        <n v="366.97"/>
        <n v="1145.27"/>
        <n v="2991.17"/>
        <n v="3579.21"/>
        <n v="895.74"/>
        <n v="370.94"/>
        <n v="650.41"/>
        <n v="397.17"/>
        <n v="1880.58"/>
        <n v="1309.88"/>
        <n v="237.65"/>
        <n v="3557.29"/>
        <n v="3114.68"/>
        <n v="2622.57"/>
        <n v="535.86"/>
        <n v="1822.02"/>
        <n v="477.74"/>
        <n v="612.65"/>
        <n v="718.46"/>
        <n v="2209.03"/>
        <n v="4524.08"/>
        <n v="212.28"/>
        <n v="2020.52"/>
        <n v="3990.4"/>
        <n v="2852.99"/>
        <n v="2215.53"/>
        <n v="3261.55"/>
        <n v="1896.21"/>
        <n v="622.19"/>
        <n v="4788.36"/>
        <n v="1781.84"/>
        <n v="2660.78"/>
        <n v="1761.6"/>
        <n v="2130.19"/>
        <n v="5139.55"/>
        <n v="716.29"/>
        <n v="904.42"/>
        <n v="3233.25"/>
        <n v="2488.64"/>
        <n v="1048.29"/>
        <n v="623.59"/>
        <n v="729.86"/>
        <n v="2172.36"/>
        <n v="2225.82"/>
        <n v="3282.29"/>
        <n v="515.5"/>
        <n v="684.82"/>
        <n v="1737.9"/>
        <n v="3237.07"/>
        <n v="2729.11"/>
        <n v="1529.98"/>
        <n v="1214.91"/>
        <n v="1585.06"/>
        <n v="2350"/>
        <n v="583.81"/>
        <n v="2872.38"/>
        <n v="1788.1"/>
        <n v="1927.66"/>
        <n v="1259.35"/>
        <n v="1233.18"/>
        <n v="1828.39"/>
        <n v="551.01"/>
        <n v="934.16"/>
        <n v="1315.59"/>
        <n v="971.15"/>
        <n v="347.06"/>
        <n v="1165.49"/>
        <n v="4372.91"/>
        <n v="1497.77"/>
        <n v="751.17"/>
        <n v="424.15"/>
        <n v="883.63"/>
        <n v="1998.82"/>
        <n v="3188.2"/>
        <n v="2714.12"/>
        <n v="1091.97"/>
        <n v="1291.56"/>
        <n v="2463.36"/>
        <n v="133.65"/>
        <n v="676.19"/>
        <n v="531.54"/>
        <n v="962.62"/>
        <n v="3196.44"/>
        <n v="458.14"/>
        <n v="1849.79"/>
        <n v="322.92"/>
        <n v="4927.5"/>
        <n v="1596.48"/>
        <n v="522.9"/>
        <n v="4918.68"/>
        <n v="3998.44"/>
        <n v="1008.9"/>
        <n v="622.35"/>
        <n v="491.19"/>
        <n v="4216.8"/>
        <n v="792.11"/>
        <n v="2134.08"/>
        <n v="901.04"/>
        <n v="1882.6"/>
        <n v="3315.34"/>
        <n v="3393.15"/>
        <n v="2534.49"/>
        <n v="627.37"/>
        <n v="1974.7"/>
        <n v="2895.16"/>
        <n v="821.61"/>
        <n v="3249.7"/>
        <n v="4754.65"/>
        <n v="731"/>
        <n v="440.24"/>
        <n v="3586.32"/>
        <n v="531.26"/>
        <n v="1249.45"/>
        <n v="684.14"/>
        <n v="2020.59"/>
        <n v="639.08"/>
        <n v="4047.87"/>
        <n v="934.05"/>
        <n v="3415.27"/>
        <n v="2368.82"/>
        <n v="3942.81"/>
        <n v="4065.01"/>
        <n v="535.01"/>
        <n v="2152.91"/>
        <n v="2981.96"/>
        <n v="795.28"/>
        <n v="1050.45"/>
        <n v="2001.98"/>
        <n v="1792.3"/>
        <n v="1466.45"/>
        <n v="1440.85"/>
        <n v="1076.54"/>
        <n v="1916.73"/>
        <n v="3145.65"/>
        <n v="369.06"/>
        <n v="1106.38"/>
        <n v="1684.44"/>
        <n v="821.2"/>
        <n v="5853.05"/>
        <n v="2126.48"/>
        <n v="3902.52"/>
        <n v="5137.02"/>
        <n v="960.24"/>
        <n v="2725.95"/>
        <n v="1048.47"/>
        <n v="2792.99"/>
        <n v="1147.61"/>
        <n v="3147.84"/>
        <n v="2519.91"/>
        <n v="3410.08"/>
        <n v="1579.56"/>
        <n v="1399.16"/>
        <n v="3475.69"/>
        <n v="1605.46"/>
        <n v="331.82"/>
        <n v="807.52"/>
        <n v="2263.16"/>
        <n v="1947.33"/>
        <n v="3295.46"/>
        <n v="2542.43"/>
        <n v="731.62"/>
        <n v="1540.39"/>
        <n v="1035.74"/>
        <n v="979.6"/>
        <n v="1824.07"/>
        <n v="822.48"/>
        <n v="2055.06"/>
        <n v="3781.61"/>
        <n v="4077.48"/>
        <n v="525.04"/>
        <n v="154.89"/>
        <n v="1611.98"/>
        <n v="722.87"/>
        <n v="1199.59"/>
        <n v="961.16"/>
        <n v="762.02"/>
        <n v="2910.72"/>
        <n v="3160.6"/>
        <n v="3599.65"/>
        <n v="761.2"/>
        <n v="1436.85"/>
        <n v="1064.5"/>
        <n v="1736.04"/>
        <n v="1511.34"/>
        <n v="257.49"/>
        <n v="3144.84"/>
        <n v="610.28"/>
        <n v="1738.53"/>
        <n v="2368.03"/>
        <n v="1084.15"/>
        <n v="1653.07"/>
        <n v="3399.41"/>
        <n v="1004.39"/>
        <n v="2348.7"/>
        <n v="1097.34"/>
        <n v="292.02"/>
        <n v="3312.43"/>
        <n v="1526.97"/>
        <n v="1003.5"/>
        <n v="2715.16"/>
        <n v="930.96"/>
        <n v="216.04"/>
        <n v="1809.88"/>
        <n v="1753.38"/>
        <n v="3008.52"/>
        <n v="2212.45"/>
        <n v="1026.78"/>
        <n v="470.21"/>
        <n v="1647.3"/>
        <n v="2527.14"/>
        <n v="1976.47"/>
        <n v="2052.09"/>
        <n v="3163.65"/>
        <n v="1838.86"/>
        <n v="753.53"/>
        <n v="630.24"/>
        <n v="3582.5"/>
        <n v="2077.02"/>
        <n v="1202.9"/>
        <n v="487.8"/>
        <n v="2024.04"/>
        <n v="2165.15"/>
        <n v="1081.84"/>
        <n v="1210.03"/>
        <n v="2418"/>
        <n v="1250.46"/>
        <n v="2376.63"/>
        <n v="557.49"/>
        <n v="2252.29"/>
        <n v="470.35"/>
        <n v="3285.42"/>
        <n v="2626.72"/>
        <n v="414.36"/>
        <n v="1272.12"/>
        <n v="2492.3"/>
        <n v="1225.28"/>
        <n v="2619.47"/>
        <n v="956.75"/>
        <n v="443.61"/>
        <n v="2789.06"/>
        <n v="802.46"/>
        <n v="2184.43"/>
        <n v="360.13"/>
        <n v="907.26"/>
        <n v="1571.59"/>
        <n v="4792.6"/>
        <n v="3073.74"/>
        <n v="356.55"/>
        <n v="1786.98"/>
        <n v="1144.13"/>
        <n v="3344.18"/>
        <n v="4506.52"/>
        <n v="2074.75"/>
        <n v="1812.33"/>
        <n v="1488.06"/>
        <n v="2947.56"/>
        <n v="1368.88"/>
        <n v="2580.34"/>
        <n v="2690.3"/>
        <n v="1774.21"/>
        <n v="641.1"/>
        <n v="3988.76"/>
        <n v="4207.2"/>
        <n v="262.02"/>
        <n v="4111.63"/>
        <n v="2941.13"/>
        <n v="3197.9"/>
        <n v="924.94"/>
        <n v="1069.43"/>
        <n v="609.46"/>
        <n v="1832.24"/>
        <n v="296.36"/>
        <n v="2996.52"/>
        <n v="2509.33"/>
        <n v="704.93"/>
        <n v="636.6"/>
        <n v="958.7"/>
        <n v="630.71"/>
        <n v="1956.57"/>
        <n v="1437.68"/>
        <n v="808.11"/>
        <n v="1175.99"/>
        <n v="790.74"/>
        <n v="2621.76"/>
        <n v="3165.23"/>
        <n v="372.75"/>
        <n v="843.46"/>
        <n v="838.7"/>
        <n v="2215.43"/>
        <n v="3160.15"/>
        <n v="1604.14"/>
        <n v="2752.37"/>
        <n v="2275.51"/>
        <n v="1168.45"/>
        <n v="1598.46"/>
        <n v="1593.6"/>
        <n v="1971.54"/>
        <n v="1820.85"/>
        <n v="3546.61"/>
        <n v="2986.57"/>
        <n v="719.76"/>
        <n v="1828.26"/>
        <n v="3976.74"/>
        <n v="1883.39"/>
        <n v="716.6"/>
        <n v="2554.94"/>
        <n v="3977.41"/>
        <n v="865.33"/>
        <n v="491.75"/>
        <n v="1766.06"/>
        <n v="640.38"/>
        <n v="2329.06"/>
        <n v="1085.3"/>
        <n v="2178.96"/>
        <n v="1579.89"/>
        <n v="2052.57"/>
        <n v="1723.52"/>
        <n v="494.1"/>
        <n v="1299.54"/>
        <n v="518.82"/>
        <n v="3235.94"/>
        <n v="1607.74"/>
        <n v="2897.64"/>
        <n v="1793.7"/>
        <n v="4063.61"/>
        <n v="620.02"/>
        <n v="2826.52"/>
        <n v="3065.13"/>
        <n v="819.15"/>
        <n v="1132.79"/>
        <n v="951.45"/>
        <n v="4365.64"/>
        <n v="2548.08"/>
        <n v="911.25"/>
        <n v="972.22"/>
        <n v="495.83"/>
        <n v="2002.16"/>
        <n v="4008.38"/>
        <n v="1504.57"/>
        <n v="532.42"/>
        <n v="3028.5"/>
        <n v="284.06"/>
        <n v="3350.65"/>
        <n v="194.87"/>
        <n v="2974.09"/>
        <n v="668.92"/>
        <n v="1632.17"/>
        <n v="2299.22"/>
        <n v="534.91"/>
        <n v="2955.16"/>
        <n v="2142.52"/>
        <n v="1424.91"/>
        <n v="2792.16"/>
        <n v="1879.43"/>
        <n v="4724.3"/>
        <n v="516.65"/>
        <n v="3974.26"/>
        <n v="1181.43"/>
        <n v="619.5"/>
        <n v="1225.02"/>
        <n v="800.46"/>
        <n v="1032.03"/>
        <n v="1491.72"/>
        <n v="2310.35"/>
        <n v="2366.78"/>
        <n v="406.12"/>
        <n v="1138.02"/>
        <n v="1267.85"/>
        <n v="2182.95"/>
        <n v="431.87"/>
        <n v="372.78"/>
        <n v="1535.27"/>
        <n v="2646.25"/>
        <n v="1129.5"/>
        <n v="2521.8"/>
        <n v="2924.94"/>
        <n v="4414.38"/>
        <n v="3083.31"/>
        <n v="650.98"/>
        <n v="1213.35"/>
        <n v="1059.27"/>
        <n v="3531.53"/>
        <n v="1063.66"/>
        <n v="4239.52"/>
        <n v="758.78"/>
        <n v="2519.44"/>
        <n v="1626.95"/>
        <n v="450.3"/>
        <n v="628.27"/>
        <n v="1160.73"/>
        <n v="1230.1"/>
        <n v="408.37"/>
        <n v="3080.02"/>
        <n v="1499.4"/>
        <n v="1862.98"/>
        <n v="5347.95"/>
        <n v="3393.59"/>
        <n v="1588.82"/>
        <n v="1170.8"/>
        <n v="1056.03"/>
        <n v="535.78"/>
        <n v="761.38"/>
        <n v="1623.58"/>
        <n v="152.94"/>
        <n v="1749.15"/>
        <n v="1070.17"/>
        <n v="929.1"/>
        <n v="2381.02"/>
        <n v="2784.62"/>
        <n v="455.75"/>
        <n v="1560.65"/>
        <n v="637.96"/>
        <n v="1360.77"/>
        <n v="3534.12"/>
        <n v="1344.95"/>
        <n v="1752.33"/>
        <n v="244.56"/>
        <n v="1134.26"/>
        <n v="2853.88"/>
        <n v="2022.74"/>
        <n v="1396.51"/>
        <n v="1010.43"/>
        <n v="1804.72"/>
        <n v="1205.1"/>
        <n v="334.32"/>
        <n v="898.94"/>
        <n v="965.42"/>
        <n v="814.72"/>
        <n v="972.88"/>
        <n v="258.04"/>
        <n v="4386.58"/>
        <n v="1497.86"/>
        <n v="1810.74"/>
        <n v="4263.62"/>
        <n v="2119.29"/>
        <n v="780.55"/>
        <n v="2466.75"/>
        <n v="3738.58"/>
        <n v="2779.25"/>
        <n v="3656.61"/>
        <n v="839.72"/>
        <n v="2830.8"/>
        <n v="2657.74"/>
        <n v="2497.31"/>
        <n v="2507.9"/>
        <n v="850.57"/>
        <n v="2909.99"/>
        <n v="1428.69"/>
        <n v="4695.85"/>
        <n v="495.53"/>
        <n v="1340.71"/>
        <n v="1723.86"/>
        <n v="823.56"/>
        <n v="1417.35"/>
        <n v="452.04"/>
        <n v="1067.87"/>
        <n v="3920.33"/>
        <n v="2625.65"/>
        <n v="1153.1"/>
        <n v="2706.86"/>
        <n v="3875.52"/>
        <n v="1334.58"/>
        <n v="2692.44"/>
        <n v="588.32"/>
        <n v="863.06"/>
        <n v="1536.14"/>
        <n v="447.74"/>
        <n v="2016.07"/>
        <n v="2142.85"/>
        <n v="1543.35"/>
        <n v="1299.69"/>
        <n v="1179.24"/>
        <n v="1549.73"/>
        <n v="762.77"/>
        <n v="1530.92"/>
        <n v="1149.21"/>
        <n v="2286.25"/>
        <n v="2492.64"/>
        <n v="1015.67"/>
        <n v="1015.4"/>
        <n v="2145.2"/>
        <n v="4581.48"/>
        <n v="753.84"/>
        <n v="2695.96"/>
        <n v="1851.44"/>
        <n v="3294.34"/>
        <n v="2340.19"/>
        <n v="367.63"/>
        <n v="2991.56"/>
        <n v="1980.72"/>
        <n v="1896.8"/>
        <n v="808.26"/>
        <n v="691.88"/>
        <n v="1208.84"/>
        <n v="999.97"/>
        <n v="534.01"/>
        <n v="2131.95"/>
        <n v="3226.92"/>
        <n v="2073.93"/>
        <n v="564.03"/>
        <n v="2540.88"/>
        <n v="979.44"/>
        <n v="885.57"/>
        <n v="616.57"/>
        <n v="2898.88"/>
        <n v="289.67"/>
        <n v="2310.62"/>
        <n v="247.1"/>
        <n v="805.05"/>
        <n v="547.96"/>
        <n v="986.97"/>
        <n v="3969.97"/>
        <n v="1193.41"/>
        <n v="3065.16"/>
        <n v="1031.99"/>
        <n v="1645.91"/>
        <n v="2072.46"/>
        <n v="283.09"/>
        <n v="543.97"/>
        <n v="509.06"/>
        <n v="469.2"/>
        <n v="927.05"/>
        <n v="2057.22"/>
        <n v="190.67"/>
        <n v="959.91"/>
        <n v="1008.76"/>
        <n v="371.84"/>
        <n v="1268.17"/>
        <n v="2269.36"/>
        <n v="1338.43"/>
        <n v="2012.9"/>
        <n v="2966.49"/>
        <n v="170.63"/>
        <n v="1361.76"/>
        <n v="1865.05"/>
        <n v="2955.99"/>
        <n v="593.34"/>
        <n v="4266.1"/>
        <n v="355.24"/>
        <n v="609.28"/>
        <n v="2328.79"/>
        <n v="728.24"/>
        <n v="2927.4"/>
        <n v="2043.74"/>
        <n v="2293.56"/>
        <n v="2424.1"/>
        <n v="2230.12"/>
        <n v="3128.42"/>
        <n v="863.21"/>
        <n v="1783.27"/>
        <n v="1888.46"/>
        <n v="815.5"/>
        <n v="3087.15"/>
        <n v="5454.3"/>
        <n v="508.82"/>
        <n v="2391.9"/>
        <n v="404.26"/>
        <n v="1742.11"/>
        <n v="503.48"/>
        <n v="3433.62"/>
        <n v="2236.74"/>
        <n v="3238.12"/>
        <n v="837.14"/>
        <n v="2114.5"/>
        <n v="2097.86"/>
        <n v="3374.76"/>
        <n v="1784.31"/>
        <n v="668.61"/>
        <n v="1630.22"/>
        <n v="151.63"/>
        <n v="1904.6"/>
        <n v="432.9"/>
        <n v="2489.99"/>
        <n v="1762.5"/>
        <n v="878.06"/>
        <n v="2330.41"/>
        <n v="1017.96"/>
        <n v="2504.46"/>
        <n v="2443.51"/>
        <n v="1128.38"/>
        <n v="4866.2"/>
        <n v="3051.86"/>
        <n v="2327.77"/>
        <n v="956.21"/>
        <n v="2669.43"/>
        <n v="2752.48"/>
        <n v="962.86"/>
        <n v="900.67"/>
        <n v="2954.55"/>
        <n v="2281.78"/>
        <n v="197.02"/>
        <n v="2193.48"/>
        <n v="3552.12"/>
        <n v="877.93"/>
        <n v="177.28"/>
        <n v="2329.64"/>
        <n v="825.18"/>
        <n v="1960.52"/>
        <n v="1022.36"/>
        <n v="892.53"/>
        <n v="5376.42"/>
        <n v="747.82"/>
        <n v="3024.72"/>
        <n v="1799.52"/>
        <n v="2503.14"/>
        <n v="545.45"/>
        <n v="1014.47"/>
        <n v="1119.79"/>
        <n v="1567.38"/>
        <n v="1978"/>
        <n v="1448.6"/>
        <n v="4117.75"/>
        <n v="408.62"/>
        <n v="540.17"/>
        <n v="3812.04"/>
        <n v="1740.26"/>
        <n v="1791.02"/>
        <n v="3812.36"/>
        <n v="806.82"/>
        <n v="3445.41"/>
        <n v="1728.57"/>
        <n v="1795.57"/>
        <n v="657.7"/>
        <n v="1091.16"/>
        <n v="827.52"/>
        <n v="1087.62"/>
        <n v="174.67"/>
        <n v="413.08"/>
        <n v="845.47"/>
        <n v="1885.2"/>
        <n v="633.25"/>
        <n v="2901.23"/>
        <n v="672.57"/>
        <n v="227.37"/>
        <n v="1624.48"/>
        <n v="2528.22"/>
        <n v="2132.35"/>
        <n v="963.94"/>
        <n v="749.88"/>
        <n v="312.82"/>
        <n v="3466.71"/>
        <n v="977.58"/>
        <n v="393.75"/>
        <n v="1349.07"/>
        <n v="353.44"/>
        <n v="3041.8"/>
        <n v="1238.23"/>
        <n v="688.62"/>
        <n v="1195.2"/>
        <n v="1419.15"/>
        <n v="1651.86"/>
        <n v="1660.52"/>
        <n v="2018.79"/>
        <n v="2008.96"/>
        <n v="2403.8"/>
        <n v="3293.73"/>
        <n v="1169.47"/>
        <n v="472.63"/>
        <n v="469.47"/>
        <n v="2467.74"/>
        <n v="1268.08"/>
        <n v="4089.45"/>
        <n v="1031.71"/>
        <n v="1730.08"/>
        <n v="3262.11"/>
        <n v="416.57"/>
        <n v="3780.6"/>
        <n v="3089.72"/>
        <n v="4641.56"/>
        <n v="4413.15"/>
        <n v="2488.42"/>
        <n v="748.53"/>
        <n v="3432.15"/>
        <n v="1219.23"/>
        <n v="598.38"/>
        <n v="2566.4"/>
        <n v="1273.32"/>
        <n v="1436.72"/>
        <n v="1121.25"/>
        <n v="158.92"/>
        <n v="566.86"/>
        <n v="286.7"/>
        <n v="1207.02"/>
        <n v="1643.86"/>
        <n v="1941.9"/>
        <n v="937.35"/>
        <n v="1736.12"/>
        <n v="1437.64"/>
        <n v="2479.12"/>
        <n v="754.78"/>
        <n v="540.11"/>
        <n v="1617.44"/>
        <n v="297.6"/>
        <n v="914.18"/>
        <n v="2793.83"/>
        <n v="609.17"/>
        <n v="2624.97"/>
        <n v="270.51"/>
        <n v="261.08"/>
        <n v="4898.72"/>
        <n v="432.66"/>
        <n v="2809.01"/>
        <n v="1981.04"/>
        <n v="467.61"/>
        <n v="136.12"/>
        <n v="2635.93"/>
        <n v="165.5"/>
        <n v="3029.66"/>
        <n v="791.51"/>
        <n v="2746.05"/>
        <n v="3568.58"/>
        <n v="3205.17"/>
        <n v="3458.43"/>
        <n v="561.7"/>
        <n v="3456.94"/>
        <n v="788.26"/>
        <n v="2048.47"/>
        <n v="4162.68"/>
        <n v="273.18"/>
        <n v="2428.2"/>
        <n v="2509.57"/>
        <n v="3091.57"/>
        <n v="1298.05"/>
        <n v="2911.5"/>
        <n v="5207.53"/>
        <n v="994.22"/>
        <n v="5136.93"/>
        <n v="1448.62"/>
        <n v="332.53"/>
        <n v="2710.7"/>
        <n v="315.63"/>
        <n v="634.78"/>
        <n v="220.87"/>
        <n v="2701.72"/>
        <n v="577.27"/>
        <n v="501.33"/>
        <n v="2174.57"/>
        <n v="601.34"/>
        <n v="1823.68"/>
        <n v="960.76"/>
        <n v="1113.1"/>
        <n v="1036.89"/>
        <n v="1401.42"/>
        <n v="1053.19"/>
        <n v="2015.04"/>
        <n v="1500.35"/>
        <n v="938.32"/>
        <n v="654.91"/>
        <n v="1219.74"/>
        <n v="2539.23"/>
        <n v="4504.43"/>
        <n v="860.43"/>
        <n v="2352.04"/>
        <n v="898.49"/>
        <n v="2945.07"/>
        <n v="719.34"/>
        <n v="197.75"/>
        <n v="195.64"/>
        <n v="452.95"/>
        <n v="147.87"/>
        <n v="390.28"/>
        <n v="1905.96"/>
        <n v="3390.72"/>
        <n v="578.8"/>
        <n v="143.32"/>
        <n v="4166.44"/>
        <n v="2219.68"/>
        <n v="1044.81"/>
        <n v="3154.76"/>
        <n v="1684.48"/>
        <n v="930.73"/>
        <n v="714.15"/>
        <n v="5048.53"/>
        <n v="1605.96"/>
        <n v="4417.15"/>
        <n v="3566.3"/>
        <n v="1692.06"/>
        <n v="538.21"/>
        <n v="814.88"/>
        <n v="3925.89"/>
        <n v="199.61"/>
        <n v="885.38"/>
        <n v="1988.06"/>
        <n v="255.22"/>
        <n v="3294.05"/>
        <n v="464.71"/>
        <n v="2158.19"/>
        <n v="1570.61"/>
        <n v="884.43"/>
        <n v="966.63"/>
        <n v="1355.48"/>
        <n v="2440.69"/>
        <n v="801.74"/>
        <n v="165.98"/>
        <n v="1742.04"/>
        <n v="471.81"/>
        <n v="2607.07"/>
        <n v="1626.83"/>
        <n v="468.23"/>
        <n v="359.35"/>
        <n v="243.77"/>
        <n v="2336.35"/>
        <n v="2099"/>
        <n v="214.22"/>
        <n v="869.16"/>
        <n v="4102.52"/>
        <n v="1584.06"/>
        <n v="2543.6"/>
        <n v="635.23"/>
        <n v="1048.85"/>
        <n v="2254.99"/>
        <n v="688.16"/>
        <n v="5272.6"/>
        <n v="3477.72"/>
        <n v="1562.61"/>
        <n v="665.59"/>
        <n v="545.83"/>
        <n v="3025.28"/>
        <n v="1091.04"/>
        <n v="3225.97"/>
        <n v="2497.34"/>
        <n v="1032.18"/>
        <n v="919.46"/>
        <n v="3470.52"/>
        <n v="179.88"/>
        <n v="1008.66"/>
        <n v="2509.1"/>
        <n v="3232.12"/>
        <n v="2395.64"/>
        <n v="3248.04"/>
        <n v="1309.31"/>
        <n v="750.34"/>
        <n v="911.34"/>
        <n v="1869.41"/>
        <n v="323.97"/>
        <n v="651.39"/>
        <n v="1782.56"/>
        <n v="605.39"/>
        <n v="223.79"/>
        <n v="405.54"/>
        <n v="1064.89"/>
        <n v="1627.13"/>
        <n v="177.3"/>
        <n v="1435.12"/>
        <n v="845.31"/>
        <n v="4103.8"/>
        <n v="951.43"/>
        <n v="254.16"/>
        <n v="1005.89"/>
        <n v="788.89"/>
        <n v="602.98"/>
        <n v="1421.4"/>
        <n v="1146.14"/>
        <n v="5193.45"/>
        <n v="900.3"/>
        <n v="577.47"/>
        <n v="646.69"/>
        <n v="143.72"/>
        <n v="691.97"/>
        <n v="2536.74"/>
        <n v="984.85"/>
        <n v="327.52"/>
        <n v="524.67"/>
        <n v="4353.75"/>
      </sharedItems>
    </cacheField>
    <cacheField name="Rating" numFmtId="0">
      <sharedItems containsSemiMixedTypes="0" containsString="0" containsNumber="1" containsInteger="1" minValue="1" maxValue="5" count="5">
        <n v="3"/>
        <n v="5"/>
        <n v="4"/>
        <n v="2"/>
        <n v="1"/>
      </sharedItems>
    </cacheField>
    <cacheField name="Payment_Method" numFmtId="0">
      <sharedItems count="6">
        <s v="Debit Card"/>
        <s v="Cash"/>
        <s v="Wallet"/>
        <s v="UPI"/>
        <s v="Net Banking"/>
        <s v="Credit Card"/>
      </sharedItems>
    </cacheField>
    <cacheField name="Delivery_Partner" numFmtId="0">
      <sharedItems count="4">
        <s v="Zomato Partner 2"/>
        <s v="Zomato Partner 1"/>
        <s v="Zomato Partner 4"/>
        <s v="Zomato Partner 3"/>
      </sharedItems>
    </cacheField>
    <cacheField name="Delivery_Time_Minutes" numFmtId="0">
      <sharedItems containsSemiMixedTypes="0" containsString="0" containsNumber="1" containsInteger="1" minValue="20" maxValue="90" count="71">
        <n v="73"/>
        <n v="45"/>
        <n v="34"/>
        <n v="32"/>
        <n v="21"/>
        <n v="65"/>
        <n v="75"/>
        <n v="33"/>
        <n v="47"/>
        <n v="20"/>
        <n v="42"/>
        <n v="70"/>
        <n v="89"/>
        <n v="58"/>
        <n v="66"/>
        <n v="60"/>
        <n v="64"/>
        <n v="22"/>
        <n v="30"/>
        <n v="83"/>
        <n v="59"/>
        <n v="74"/>
        <n v="72"/>
        <n v="51"/>
        <n v="55"/>
        <n v="48"/>
        <n v="41"/>
        <n v="86"/>
        <n v="57"/>
        <n v="78"/>
        <n v="44"/>
        <n v="50"/>
        <n v="68"/>
        <n v="88"/>
        <n v="46"/>
        <n v="62"/>
        <n v="56"/>
        <n v="76"/>
        <n v="23"/>
        <n v="84"/>
        <n v="35"/>
        <n v="38"/>
        <n v="69"/>
        <n v="28"/>
        <n v="61"/>
        <n v="80"/>
        <n v="27"/>
        <n v="29"/>
        <n v="90"/>
        <n v="43"/>
        <n v="79"/>
        <n v="24"/>
        <n v="53"/>
        <n v="85"/>
        <n v="67"/>
        <n v="36"/>
        <n v="87"/>
        <n v="49"/>
        <n v="82"/>
        <n v="77"/>
        <n v="25"/>
        <n v="54"/>
        <n v="39"/>
        <n v="31"/>
        <n v="40"/>
        <n v="26"/>
        <n v="71"/>
        <n v="81"/>
        <n v="52"/>
        <n v="37"/>
        <n v="63"/>
      </sharedItems>
    </cacheField>
    <cacheField name="Order_Date" numFmtId="183">
      <sharedItems containsSemiMixedTypes="0" containsString="0" containsNonDate="0" containsDate="1" minDate="2024-01-01T00:00:00" maxDate="2024-10-27T00:00:00" count="291">
        <d v="2024-06-27T00:00:00"/>
        <d v="2024-10-14T00:00:00"/>
        <d v="2024-06-11T00:00:00"/>
        <d v="2024-10-23T00:00:00"/>
        <d v="2024-04-07T00:00:00"/>
        <d v="2024-06-29T00:00:00"/>
        <d v="2024-10-04T00:00:00"/>
        <d v="2024-07-29T00:00:00"/>
        <d v="2024-08-03T00:00:00"/>
        <d v="2024-07-21T00:00:00"/>
        <d v="2024-01-03T00:00:00"/>
        <d v="2024-03-28T00:00:00"/>
        <d v="2024-07-18T00:00:00"/>
        <d v="2024-10-22T00:00:00"/>
        <d v="2024-01-15T00:00:00"/>
        <d v="2024-04-23T00:00:00"/>
        <d v="2024-09-10T00:00:00"/>
        <d v="2024-07-11T00:00:00"/>
        <d v="2024-06-24T00:00:00"/>
        <d v="2024-10-01T00:00:00"/>
        <d v="2024-04-22T00:00:00"/>
        <d v="2024-08-27T00:00:00"/>
        <d v="2024-10-25T00:00:00"/>
        <d v="2024-07-15T00:00:00"/>
        <d v="2024-10-27T00:00:00"/>
        <d v="2024-07-02T00:00:00"/>
        <d v="2024-06-17T00:00:00"/>
        <d v="2024-02-22T00:00:00"/>
        <d v="2024-01-26T00:00:00"/>
        <d v="2024-05-01T00:00:00"/>
        <d v="2024-06-21T00:00:00"/>
        <d v="2024-10-11T00:00:00"/>
        <d v="2024-10-02T00:00:00"/>
        <d v="2024-05-18T00:00:00"/>
        <d v="2024-03-03T00:00:00"/>
        <d v="2024-05-15T00:00:00"/>
        <d v="2024-04-18T00:00:00"/>
        <d v="2024-06-08T00:00:00"/>
        <d v="2024-07-23T00:00:00"/>
        <d v="2024-02-26T00:00:00"/>
        <d v="2024-06-30T00:00:00"/>
        <d v="2024-09-22T00:00:00"/>
        <d v="2024-02-03T00:00:00"/>
        <d v="2024-06-05T00:00:00"/>
        <d v="2024-08-07T00:00:00"/>
        <d v="2024-09-07T00:00:00"/>
        <d v="2024-03-16T00:00:00"/>
        <d v="2024-05-09T00:00:00"/>
        <d v="2024-07-03T00:00:00"/>
        <d v="2024-09-24T00:00:00"/>
        <d v="2024-04-21T00:00:00"/>
        <d v="2024-03-11T00:00:00"/>
        <d v="2024-05-28T00:00:00"/>
        <d v="2024-06-03T00:00:00"/>
        <d v="2024-09-26T00:00:00"/>
        <d v="2024-10-13T00:00:00"/>
        <d v="2024-01-28T00:00:00"/>
        <d v="2024-04-14T00:00:00"/>
        <d v="2024-09-05T00:00:00"/>
        <d v="2024-01-13T00:00:00"/>
        <d v="2024-08-12T00:00:00"/>
        <d v="2024-09-02T00:00:00"/>
        <d v="2024-08-05T00:00:00"/>
        <d v="2024-01-22T00:00:00"/>
        <d v="2024-09-25T00:00:00"/>
        <d v="2024-07-20T00:00:00"/>
        <d v="2024-03-07T00:00:00"/>
        <d v="2024-02-24T00:00:00"/>
        <d v="2024-03-30T00:00:00"/>
        <d v="2024-05-26T00:00:00"/>
        <d v="2024-03-12T00:00:00"/>
        <d v="2024-04-16T00:00:00"/>
        <d v="2024-03-06T00:00:00"/>
        <d v="2024-05-08T00:00:00"/>
        <d v="2024-06-20T00:00:00"/>
        <d v="2024-06-26T00:00:00"/>
        <d v="2024-09-11T00:00:00"/>
        <d v="2024-01-10T00:00:00"/>
        <d v="2024-04-26T00:00:00"/>
        <d v="2024-01-19T00:00:00"/>
        <d v="2024-02-13T00:00:00"/>
        <d v="2024-04-04T00:00:00"/>
        <d v="2024-04-20T00:00:00"/>
        <d v="2024-09-30T00:00:00"/>
        <d v="2024-05-23T00:00:00"/>
        <d v="2024-08-26T00:00:00"/>
        <d v="2024-02-02T00:00:00"/>
        <d v="2024-04-29T00:00:00"/>
        <d v="2024-02-01T00:00:00"/>
        <d v="2024-02-27T00:00:00"/>
        <d v="2024-03-23T00:00:00"/>
        <d v="2024-05-04T00:00:00"/>
        <d v="2024-07-04T00:00:00"/>
        <d v="2024-10-18T00:00:00"/>
        <d v="2024-03-01T00:00:00"/>
        <d v="2024-03-02T00:00:00"/>
        <d v="2024-09-20T00:00:00"/>
        <d v="2024-03-09T00:00:00"/>
        <d v="2024-02-20T00:00:00"/>
        <d v="2024-10-03T00:00:00"/>
        <d v="2024-09-23T00:00:00"/>
        <d v="2024-06-10T00:00:00"/>
        <d v="2024-02-15T00:00:00"/>
        <d v="2024-05-14T00:00:00"/>
        <d v="2024-06-15T00:00:00"/>
        <d v="2024-09-04T00:00:00"/>
        <d v="2024-05-13T00:00:00"/>
        <d v="2024-06-06T00:00:00"/>
        <d v="2024-07-10T00:00:00"/>
        <d v="2024-03-08T00:00:00"/>
        <d v="2024-02-18T00:00:00"/>
        <d v="2024-07-14T00:00:00"/>
        <d v="2024-08-16T00:00:00"/>
        <d v="2024-05-07T00:00:00"/>
        <d v="2024-02-09T00:00:00"/>
        <d v="2024-05-30T00:00:00"/>
        <d v="2024-07-09T00:00:00"/>
        <d v="2024-08-01T00:00:00"/>
        <d v="2024-06-18T00:00:00"/>
        <d v="2024-04-08T00:00:00"/>
        <d v="2024-03-14T00:00:00"/>
        <d v="2024-06-16T00:00:00"/>
        <d v="2024-09-28T00:00:00"/>
        <d v="2024-04-19T00:00:00"/>
        <d v="2024-08-30T00:00:00"/>
        <d v="2024-08-02T00:00:00"/>
        <d v="2024-06-19T00:00:00"/>
        <d v="2024-09-13T00:00:00"/>
        <d v="2024-01-02T00:00:00"/>
        <d v="2024-08-23T00:00:00"/>
        <d v="2024-04-01T00:00:00"/>
        <d v="2024-08-13T00:00:00"/>
        <d v="2024-03-20T00:00:00"/>
        <d v="2024-02-16T00:00:00"/>
        <d v="2024-08-31T00:00:00"/>
        <d v="2024-10-21T00:00:00"/>
        <d v="2024-06-02T00:00:00"/>
        <d v="2024-03-24T00:00:00"/>
        <d v="2024-06-07T00:00:00"/>
        <d v="2024-02-11T00:00:00"/>
        <d v="2024-03-22T00:00:00"/>
        <d v="2024-02-19T00:00:00"/>
        <d v="2024-08-10T00:00:00"/>
        <d v="2024-01-07T00:00:00"/>
        <d v="2024-06-04T00:00:00"/>
        <d v="2024-06-01T00:00:00"/>
        <d v="2024-03-05T00:00:00"/>
        <d v="2024-01-21T00:00:00"/>
        <d v="2024-08-04T00:00:00"/>
        <d v="2024-08-24T00:00:00"/>
        <d v="2024-09-12T00:00:00"/>
        <d v="2024-02-12T00:00:00"/>
        <d v="2024-10-26T00:00:00"/>
        <d v="2024-04-30T00:00:00"/>
        <d v="2024-08-18T00:00:00"/>
        <d v="2024-01-12T00:00:00"/>
        <d v="2024-10-09T00:00:00"/>
        <d v="2024-08-15T00:00:00"/>
        <d v="2024-07-08T00:00:00"/>
        <d v="2024-07-13T00:00:00"/>
        <d v="2024-04-10T00:00:00"/>
        <d v="2024-05-05T00:00:00"/>
        <d v="2024-08-25T00:00:00"/>
        <d v="2024-04-09T00:00:00"/>
        <d v="2024-09-06T00:00:00"/>
        <d v="2024-01-29T00:00:00"/>
        <d v="2024-05-20T00:00:00"/>
        <d v="2024-10-20T00:00:00"/>
        <d v="2024-05-24T00:00:00"/>
        <d v="2024-08-20T00:00:00"/>
        <d v="2024-04-25T00:00:00"/>
        <d v="2024-02-05T00:00:00"/>
        <d v="2024-01-14T00:00:00"/>
        <d v="2024-04-11T00:00:00"/>
        <d v="2024-05-10T00:00:00"/>
        <d v="2024-01-24T00:00:00"/>
        <d v="2024-04-17T00:00:00"/>
        <d v="2024-07-05T00:00:00"/>
        <d v="2024-03-21T00:00:00"/>
        <d v="2024-09-01T00:00:00"/>
        <d v="2024-01-25T00:00:00"/>
        <d v="2024-10-08T00:00:00"/>
        <d v="2024-09-18T00:00:00"/>
        <d v="2024-09-29T00:00:00"/>
        <d v="2024-03-10T00:00:00"/>
        <d v="2024-01-31T00:00:00"/>
        <d v="2024-03-13T00:00:00"/>
        <d v="2024-05-03T00:00:00"/>
        <d v="2024-05-16T00:00:00"/>
        <d v="2024-05-21T00:00:00"/>
        <d v="2024-07-24T00:00:00"/>
        <d v="2024-02-21T00:00:00"/>
        <d v="2024-06-28T00:00:00"/>
        <d v="2024-06-23T00:00:00"/>
        <d v="2024-08-14T00:00:00"/>
        <d v="2024-07-30T00:00:00"/>
        <d v="2024-05-17T00:00:00"/>
        <d v="2024-02-06T00:00:00"/>
        <d v="2024-10-12T00:00:00"/>
        <d v="2024-10-17T00:00:00"/>
        <d v="2024-05-29T00:00:00"/>
        <d v="2024-07-25T00:00:00"/>
        <d v="2024-10-06T00:00:00"/>
        <d v="2024-07-12T00:00:00"/>
        <d v="2024-09-17T00:00:00"/>
        <d v="2024-03-31T00:00:00"/>
        <d v="2024-01-20T00:00:00"/>
        <d v="2024-09-14T00:00:00"/>
        <d v="2024-01-30T00:00:00"/>
        <d v="2024-09-08T00:00:00"/>
        <d v="2024-07-17T00:00:00"/>
        <d v="2024-01-27T00:00:00"/>
        <d v="2024-07-16T00:00:00"/>
        <d v="2024-02-28T00:00:00"/>
        <d v="2024-03-27T00:00:00"/>
        <d v="2024-04-12T00:00:00"/>
        <d v="2024-02-08T00:00:00"/>
        <d v="2024-03-18T00:00:00"/>
        <d v="2024-02-25T00:00:00"/>
        <d v="2024-10-07T00:00:00"/>
        <d v="2024-04-15T00:00:00"/>
        <d v="2024-04-06T00:00:00"/>
        <d v="2024-06-13T00:00:00"/>
        <d v="2024-07-27T00:00:00"/>
        <d v="2024-01-17T00:00:00"/>
        <d v="2024-10-05T00:00:00"/>
        <d v="2024-10-16T00:00:00"/>
        <d v="2024-08-28T00:00:00"/>
        <d v="2024-09-19T00:00:00"/>
        <d v="2024-05-22T00:00:00"/>
        <d v="2024-04-03T00:00:00"/>
        <d v="2024-03-25T00:00:00"/>
        <d v="2024-02-10T00:00:00"/>
        <d v="2024-07-31T00:00:00"/>
        <d v="2024-01-06T00:00:00"/>
        <d v="2024-05-19T00:00:00"/>
        <d v="2024-08-09T00:00:00"/>
        <d v="2024-07-26T00:00:00"/>
        <d v="2024-08-29T00:00:00"/>
        <d v="2024-02-17T00:00:00"/>
        <d v="2024-04-27T00:00:00"/>
        <d v="2024-01-08T00:00:00"/>
        <d v="2024-05-11T00:00:00"/>
        <d v="2024-03-15T00:00:00"/>
        <d v="2024-05-27T00:00:00"/>
        <d v="2024-01-11T00:00:00"/>
        <d v="2024-01-18T00:00:00"/>
        <d v="2024-08-17T00:00:00"/>
        <d v="2024-05-31T00:00:00"/>
        <d v="2024-06-25T00:00:00"/>
        <d v="2024-03-17T00:00:00"/>
        <d v="2024-09-27T00:00:00"/>
        <d v="2024-03-04T00:00:00"/>
        <d v="2024-04-28T00:00:00"/>
        <d v="2024-02-07T00:00:00"/>
        <d v="2024-09-16T00:00:00"/>
        <d v="2024-10-15T00:00:00"/>
        <d v="2024-08-06T00:00:00"/>
        <d v="2024-01-16T00:00:00"/>
        <d v="2024-02-29T00:00:00"/>
        <d v="2024-02-04T00:00:00"/>
        <d v="2024-01-01T00:00:00"/>
        <d v="2024-08-19T00:00:00"/>
        <d v="2024-06-22T00:00:00"/>
        <d v="2024-07-06T00:00:00"/>
        <d v="2024-09-09T00:00:00"/>
        <d v="2024-07-19T00:00:00"/>
        <d v="2024-05-25T00:00:00"/>
        <d v="2024-04-02T00:00:00"/>
        <d v="2024-05-06T00:00:00"/>
        <d v="2024-10-19T00:00:00"/>
        <d v="2024-10-10T00:00:00"/>
        <d v="2024-09-21T00:00:00"/>
        <d v="2024-08-11T00:00:00"/>
        <d v="2024-10-24T00:00:00"/>
        <d v="2024-08-08T00:00:00"/>
        <d v="2024-08-22T00:00:00"/>
        <d v="2024-02-14T00:00:00"/>
        <d v="2024-06-09T00:00:00"/>
        <d v="2024-07-01T00:00:00"/>
        <d v="2024-06-14T00:00:00"/>
        <d v="2024-07-22T00:00:00"/>
        <d v="2024-04-24T00:00:00"/>
        <d v="2024-01-09T00:00:00"/>
        <d v="2024-07-28T00:00:00"/>
        <d v="2024-03-29T00:00:00"/>
        <d v="2024-01-05T00:00:00"/>
        <d v="2024-09-15T00:00:00"/>
        <d v="2024-02-23T00:00:00"/>
        <d v="2024-05-12T00:00:00"/>
        <d v="2024-06-12T00:00:00"/>
      </sharedItems>
    </cacheField>
    <cacheField name="Month" numFmtId="0">
      <sharedItems count="10">
        <s v="Jun"/>
        <s v="Oct"/>
        <s v="Apr"/>
        <s v="Jul"/>
        <s v="Aug"/>
        <s v="Jan"/>
        <s v="Mar"/>
        <s v="Sep"/>
        <s v="Feb"/>
        <s v="May"/>
      </sharedItems>
    </cacheField>
    <cacheField name="Year" numFmtId="0">
      <sharedItems containsSemiMixedTypes="0" containsString="0" containsNumber="1" containsInteger="1" minValue="2024" maxValue="2024" count="1">
        <n v="202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1"/>
    <x v="1"/>
    <x v="1"/>
    <x v="1"/>
    <x v="1"/>
    <x v="0"/>
  </r>
  <r>
    <x v="2"/>
    <x v="2"/>
    <x v="2"/>
    <x v="1"/>
    <x v="2"/>
    <x v="2"/>
    <x v="0"/>
    <x v="2"/>
    <x v="2"/>
    <x v="2"/>
    <x v="2"/>
    <x v="2"/>
    <x v="0"/>
    <x v="2"/>
    <x v="2"/>
    <x v="2"/>
    <x v="0"/>
    <x v="0"/>
  </r>
  <r>
    <x v="3"/>
    <x v="3"/>
    <x v="3"/>
    <x v="2"/>
    <x v="1"/>
    <x v="3"/>
    <x v="1"/>
    <x v="3"/>
    <x v="3"/>
    <x v="1"/>
    <x v="3"/>
    <x v="3"/>
    <x v="2"/>
    <x v="2"/>
    <x v="3"/>
    <x v="3"/>
    <x v="1"/>
    <x v="0"/>
  </r>
  <r>
    <x v="4"/>
    <x v="4"/>
    <x v="4"/>
    <x v="3"/>
    <x v="1"/>
    <x v="4"/>
    <x v="2"/>
    <x v="4"/>
    <x v="4"/>
    <x v="3"/>
    <x v="4"/>
    <x v="3"/>
    <x v="3"/>
    <x v="0"/>
    <x v="4"/>
    <x v="4"/>
    <x v="2"/>
    <x v="0"/>
  </r>
  <r>
    <x v="5"/>
    <x v="5"/>
    <x v="5"/>
    <x v="4"/>
    <x v="2"/>
    <x v="5"/>
    <x v="3"/>
    <x v="5"/>
    <x v="5"/>
    <x v="4"/>
    <x v="5"/>
    <x v="2"/>
    <x v="1"/>
    <x v="2"/>
    <x v="5"/>
    <x v="5"/>
    <x v="0"/>
    <x v="0"/>
  </r>
  <r>
    <x v="6"/>
    <x v="3"/>
    <x v="1"/>
    <x v="5"/>
    <x v="0"/>
    <x v="6"/>
    <x v="1"/>
    <x v="6"/>
    <x v="6"/>
    <x v="0"/>
    <x v="6"/>
    <x v="3"/>
    <x v="4"/>
    <x v="0"/>
    <x v="6"/>
    <x v="6"/>
    <x v="1"/>
    <x v="0"/>
  </r>
  <r>
    <x v="7"/>
    <x v="0"/>
    <x v="6"/>
    <x v="4"/>
    <x v="1"/>
    <x v="7"/>
    <x v="3"/>
    <x v="7"/>
    <x v="7"/>
    <x v="0"/>
    <x v="7"/>
    <x v="4"/>
    <x v="5"/>
    <x v="1"/>
    <x v="7"/>
    <x v="7"/>
    <x v="3"/>
    <x v="0"/>
  </r>
  <r>
    <x v="8"/>
    <x v="2"/>
    <x v="1"/>
    <x v="6"/>
    <x v="1"/>
    <x v="8"/>
    <x v="4"/>
    <x v="8"/>
    <x v="8"/>
    <x v="5"/>
    <x v="8"/>
    <x v="4"/>
    <x v="2"/>
    <x v="3"/>
    <x v="8"/>
    <x v="8"/>
    <x v="4"/>
    <x v="0"/>
  </r>
  <r>
    <x v="9"/>
    <x v="1"/>
    <x v="1"/>
    <x v="3"/>
    <x v="0"/>
    <x v="9"/>
    <x v="1"/>
    <x v="9"/>
    <x v="9"/>
    <x v="3"/>
    <x v="9"/>
    <x v="0"/>
    <x v="1"/>
    <x v="2"/>
    <x v="9"/>
    <x v="9"/>
    <x v="3"/>
    <x v="0"/>
  </r>
  <r>
    <x v="10"/>
    <x v="4"/>
    <x v="1"/>
    <x v="4"/>
    <x v="2"/>
    <x v="2"/>
    <x v="0"/>
    <x v="10"/>
    <x v="10"/>
    <x v="1"/>
    <x v="10"/>
    <x v="2"/>
    <x v="2"/>
    <x v="0"/>
    <x v="0"/>
    <x v="10"/>
    <x v="5"/>
    <x v="0"/>
  </r>
  <r>
    <x v="11"/>
    <x v="6"/>
    <x v="5"/>
    <x v="1"/>
    <x v="3"/>
    <x v="10"/>
    <x v="4"/>
    <x v="11"/>
    <x v="11"/>
    <x v="5"/>
    <x v="11"/>
    <x v="1"/>
    <x v="3"/>
    <x v="3"/>
    <x v="6"/>
    <x v="11"/>
    <x v="6"/>
    <x v="0"/>
  </r>
  <r>
    <x v="12"/>
    <x v="7"/>
    <x v="6"/>
    <x v="7"/>
    <x v="4"/>
    <x v="11"/>
    <x v="1"/>
    <x v="12"/>
    <x v="12"/>
    <x v="0"/>
    <x v="12"/>
    <x v="1"/>
    <x v="1"/>
    <x v="0"/>
    <x v="10"/>
    <x v="12"/>
    <x v="3"/>
    <x v="0"/>
  </r>
  <r>
    <x v="13"/>
    <x v="5"/>
    <x v="1"/>
    <x v="1"/>
    <x v="5"/>
    <x v="12"/>
    <x v="3"/>
    <x v="13"/>
    <x v="13"/>
    <x v="2"/>
    <x v="13"/>
    <x v="3"/>
    <x v="4"/>
    <x v="1"/>
    <x v="11"/>
    <x v="13"/>
    <x v="1"/>
    <x v="0"/>
  </r>
  <r>
    <x v="14"/>
    <x v="0"/>
    <x v="1"/>
    <x v="1"/>
    <x v="2"/>
    <x v="13"/>
    <x v="3"/>
    <x v="14"/>
    <x v="14"/>
    <x v="1"/>
    <x v="14"/>
    <x v="2"/>
    <x v="5"/>
    <x v="0"/>
    <x v="12"/>
    <x v="14"/>
    <x v="5"/>
    <x v="0"/>
  </r>
  <r>
    <x v="15"/>
    <x v="2"/>
    <x v="6"/>
    <x v="0"/>
    <x v="1"/>
    <x v="14"/>
    <x v="2"/>
    <x v="15"/>
    <x v="15"/>
    <x v="5"/>
    <x v="15"/>
    <x v="0"/>
    <x v="0"/>
    <x v="0"/>
    <x v="13"/>
    <x v="15"/>
    <x v="2"/>
    <x v="0"/>
  </r>
  <r>
    <x v="16"/>
    <x v="7"/>
    <x v="4"/>
    <x v="3"/>
    <x v="3"/>
    <x v="15"/>
    <x v="3"/>
    <x v="16"/>
    <x v="16"/>
    <x v="1"/>
    <x v="16"/>
    <x v="3"/>
    <x v="2"/>
    <x v="1"/>
    <x v="7"/>
    <x v="3"/>
    <x v="1"/>
    <x v="0"/>
  </r>
  <r>
    <x v="17"/>
    <x v="1"/>
    <x v="2"/>
    <x v="6"/>
    <x v="0"/>
    <x v="16"/>
    <x v="0"/>
    <x v="17"/>
    <x v="17"/>
    <x v="5"/>
    <x v="17"/>
    <x v="3"/>
    <x v="5"/>
    <x v="1"/>
    <x v="14"/>
    <x v="16"/>
    <x v="7"/>
    <x v="0"/>
  </r>
  <r>
    <x v="18"/>
    <x v="3"/>
    <x v="7"/>
    <x v="8"/>
    <x v="3"/>
    <x v="17"/>
    <x v="1"/>
    <x v="18"/>
    <x v="18"/>
    <x v="2"/>
    <x v="18"/>
    <x v="4"/>
    <x v="0"/>
    <x v="2"/>
    <x v="15"/>
    <x v="17"/>
    <x v="3"/>
    <x v="0"/>
  </r>
  <r>
    <x v="19"/>
    <x v="1"/>
    <x v="0"/>
    <x v="1"/>
    <x v="2"/>
    <x v="18"/>
    <x v="2"/>
    <x v="19"/>
    <x v="19"/>
    <x v="0"/>
    <x v="19"/>
    <x v="1"/>
    <x v="5"/>
    <x v="1"/>
    <x v="16"/>
    <x v="18"/>
    <x v="0"/>
    <x v="0"/>
  </r>
  <r>
    <x v="20"/>
    <x v="2"/>
    <x v="2"/>
    <x v="2"/>
    <x v="0"/>
    <x v="19"/>
    <x v="4"/>
    <x v="20"/>
    <x v="20"/>
    <x v="4"/>
    <x v="20"/>
    <x v="4"/>
    <x v="0"/>
    <x v="1"/>
    <x v="17"/>
    <x v="19"/>
    <x v="1"/>
    <x v="0"/>
  </r>
  <r>
    <x v="21"/>
    <x v="7"/>
    <x v="0"/>
    <x v="7"/>
    <x v="3"/>
    <x v="10"/>
    <x v="3"/>
    <x v="21"/>
    <x v="21"/>
    <x v="2"/>
    <x v="21"/>
    <x v="4"/>
    <x v="3"/>
    <x v="0"/>
    <x v="18"/>
    <x v="20"/>
    <x v="2"/>
    <x v="0"/>
  </r>
  <r>
    <x v="22"/>
    <x v="8"/>
    <x v="3"/>
    <x v="4"/>
    <x v="5"/>
    <x v="20"/>
    <x v="3"/>
    <x v="22"/>
    <x v="22"/>
    <x v="0"/>
    <x v="22"/>
    <x v="1"/>
    <x v="2"/>
    <x v="3"/>
    <x v="19"/>
    <x v="21"/>
    <x v="4"/>
    <x v="0"/>
  </r>
  <r>
    <x v="23"/>
    <x v="7"/>
    <x v="6"/>
    <x v="7"/>
    <x v="2"/>
    <x v="21"/>
    <x v="2"/>
    <x v="23"/>
    <x v="23"/>
    <x v="5"/>
    <x v="23"/>
    <x v="0"/>
    <x v="1"/>
    <x v="1"/>
    <x v="20"/>
    <x v="22"/>
    <x v="1"/>
    <x v="0"/>
  </r>
  <r>
    <x v="24"/>
    <x v="4"/>
    <x v="8"/>
    <x v="3"/>
    <x v="5"/>
    <x v="22"/>
    <x v="4"/>
    <x v="24"/>
    <x v="24"/>
    <x v="5"/>
    <x v="24"/>
    <x v="0"/>
    <x v="4"/>
    <x v="1"/>
    <x v="21"/>
    <x v="23"/>
    <x v="3"/>
    <x v="0"/>
  </r>
  <r>
    <x v="25"/>
    <x v="2"/>
    <x v="9"/>
    <x v="5"/>
    <x v="1"/>
    <x v="23"/>
    <x v="1"/>
    <x v="25"/>
    <x v="25"/>
    <x v="3"/>
    <x v="25"/>
    <x v="4"/>
    <x v="4"/>
    <x v="3"/>
    <x v="22"/>
    <x v="24"/>
    <x v="1"/>
    <x v="0"/>
  </r>
  <r>
    <x v="26"/>
    <x v="2"/>
    <x v="1"/>
    <x v="5"/>
    <x v="5"/>
    <x v="24"/>
    <x v="3"/>
    <x v="26"/>
    <x v="26"/>
    <x v="1"/>
    <x v="26"/>
    <x v="0"/>
    <x v="1"/>
    <x v="0"/>
    <x v="23"/>
    <x v="25"/>
    <x v="3"/>
    <x v="0"/>
  </r>
  <r>
    <x v="27"/>
    <x v="4"/>
    <x v="9"/>
    <x v="5"/>
    <x v="6"/>
    <x v="25"/>
    <x v="0"/>
    <x v="27"/>
    <x v="27"/>
    <x v="0"/>
    <x v="27"/>
    <x v="0"/>
    <x v="2"/>
    <x v="1"/>
    <x v="8"/>
    <x v="26"/>
    <x v="0"/>
    <x v="0"/>
  </r>
  <r>
    <x v="28"/>
    <x v="2"/>
    <x v="9"/>
    <x v="7"/>
    <x v="4"/>
    <x v="26"/>
    <x v="1"/>
    <x v="28"/>
    <x v="28"/>
    <x v="2"/>
    <x v="28"/>
    <x v="3"/>
    <x v="4"/>
    <x v="0"/>
    <x v="24"/>
    <x v="27"/>
    <x v="8"/>
    <x v="0"/>
  </r>
  <r>
    <x v="29"/>
    <x v="2"/>
    <x v="7"/>
    <x v="9"/>
    <x v="1"/>
    <x v="27"/>
    <x v="1"/>
    <x v="29"/>
    <x v="29"/>
    <x v="0"/>
    <x v="29"/>
    <x v="0"/>
    <x v="0"/>
    <x v="0"/>
    <x v="19"/>
    <x v="28"/>
    <x v="5"/>
    <x v="0"/>
  </r>
  <r>
    <x v="30"/>
    <x v="6"/>
    <x v="3"/>
    <x v="3"/>
    <x v="0"/>
    <x v="28"/>
    <x v="1"/>
    <x v="30"/>
    <x v="30"/>
    <x v="3"/>
    <x v="30"/>
    <x v="0"/>
    <x v="4"/>
    <x v="2"/>
    <x v="17"/>
    <x v="29"/>
    <x v="9"/>
    <x v="0"/>
  </r>
  <r>
    <x v="31"/>
    <x v="6"/>
    <x v="2"/>
    <x v="0"/>
    <x v="5"/>
    <x v="29"/>
    <x v="2"/>
    <x v="31"/>
    <x v="31"/>
    <x v="1"/>
    <x v="31"/>
    <x v="2"/>
    <x v="5"/>
    <x v="1"/>
    <x v="17"/>
    <x v="30"/>
    <x v="0"/>
    <x v="0"/>
  </r>
  <r>
    <x v="32"/>
    <x v="1"/>
    <x v="7"/>
    <x v="3"/>
    <x v="1"/>
    <x v="30"/>
    <x v="0"/>
    <x v="32"/>
    <x v="32"/>
    <x v="0"/>
    <x v="32"/>
    <x v="0"/>
    <x v="1"/>
    <x v="1"/>
    <x v="15"/>
    <x v="31"/>
    <x v="1"/>
    <x v="0"/>
  </r>
  <r>
    <x v="33"/>
    <x v="2"/>
    <x v="5"/>
    <x v="3"/>
    <x v="2"/>
    <x v="31"/>
    <x v="1"/>
    <x v="33"/>
    <x v="33"/>
    <x v="1"/>
    <x v="33"/>
    <x v="4"/>
    <x v="3"/>
    <x v="1"/>
    <x v="25"/>
    <x v="14"/>
    <x v="5"/>
    <x v="0"/>
  </r>
  <r>
    <x v="34"/>
    <x v="6"/>
    <x v="0"/>
    <x v="6"/>
    <x v="2"/>
    <x v="31"/>
    <x v="1"/>
    <x v="34"/>
    <x v="34"/>
    <x v="2"/>
    <x v="34"/>
    <x v="4"/>
    <x v="0"/>
    <x v="3"/>
    <x v="9"/>
    <x v="32"/>
    <x v="1"/>
    <x v="0"/>
  </r>
  <r>
    <x v="35"/>
    <x v="6"/>
    <x v="3"/>
    <x v="0"/>
    <x v="0"/>
    <x v="32"/>
    <x v="0"/>
    <x v="35"/>
    <x v="35"/>
    <x v="5"/>
    <x v="35"/>
    <x v="0"/>
    <x v="2"/>
    <x v="2"/>
    <x v="26"/>
    <x v="33"/>
    <x v="9"/>
    <x v="0"/>
  </r>
  <r>
    <x v="36"/>
    <x v="2"/>
    <x v="8"/>
    <x v="6"/>
    <x v="6"/>
    <x v="33"/>
    <x v="2"/>
    <x v="36"/>
    <x v="36"/>
    <x v="4"/>
    <x v="36"/>
    <x v="2"/>
    <x v="2"/>
    <x v="2"/>
    <x v="27"/>
    <x v="34"/>
    <x v="6"/>
    <x v="0"/>
  </r>
  <r>
    <x v="37"/>
    <x v="4"/>
    <x v="2"/>
    <x v="8"/>
    <x v="1"/>
    <x v="34"/>
    <x v="0"/>
    <x v="37"/>
    <x v="37"/>
    <x v="2"/>
    <x v="37"/>
    <x v="2"/>
    <x v="0"/>
    <x v="1"/>
    <x v="28"/>
    <x v="35"/>
    <x v="9"/>
    <x v="0"/>
  </r>
  <r>
    <x v="38"/>
    <x v="9"/>
    <x v="9"/>
    <x v="2"/>
    <x v="3"/>
    <x v="35"/>
    <x v="2"/>
    <x v="38"/>
    <x v="38"/>
    <x v="2"/>
    <x v="38"/>
    <x v="4"/>
    <x v="1"/>
    <x v="1"/>
    <x v="4"/>
    <x v="36"/>
    <x v="2"/>
    <x v="0"/>
  </r>
  <r>
    <x v="39"/>
    <x v="4"/>
    <x v="8"/>
    <x v="3"/>
    <x v="6"/>
    <x v="36"/>
    <x v="3"/>
    <x v="39"/>
    <x v="39"/>
    <x v="2"/>
    <x v="39"/>
    <x v="1"/>
    <x v="4"/>
    <x v="3"/>
    <x v="29"/>
    <x v="37"/>
    <x v="0"/>
    <x v="0"/>
  </r>
  <r>
    <x v="40"/>
    <x v="8"/>
    <x v="1"/>
    <x v="6"/>
    <x v="6"/>
    <x v="37"/>
    <x v="0"/>
    <x v="40"/>
    <x v="40"/>
    <x v="1"/>
    <x v="40"/>
    <x v="2"/>
    <x v="4"/>
    <x v="0"/>
    <x v="30"/>
    <x v="38"/>
    <x v="3"/>
    <x v="0"/>
  </r>
  <r>
    <x v="41"/>
    <x v="0"/>
    <x v="6"/>
    <x v="1"/>
    <x v="1"/>
    <x v="30"/>
    <x v="4"/>
    <x v="41"/>
    <x v="41"/>
    <x v="1"/>
    <x v="41"/>
    <x v="3"/>
    <x v="1"/>
    <x v="1"/>
    <x v="31"/>
    <x v="39"/>
    <x v="8"/>
    <x v="0"/>
  </r>
  <r>
    <x v="42"/>
    <x v="1"/>
    <x v="0"/>
    <x v="4"/>
    <x v="0"/>
    <x v="38"/>
    <x v="4"/>
    <x v="42"/>
    <x v="42"/>
    <x v="5"/>
    <x v="42"/>
    <x v="0"/>
    <x v="5"/>
    <x v="1"/>
    <x v="6"/>
    <x v="40"/>
    <x v="0"/>
    <x v="0"/>
  </r>
  <r>
    <x v="43"/>
    <x v="8"/>
    <x v="6"/>
    <x v="2"/>
    <x v="5"/>
    <x v="39"/>
    <x v="0"/>
    <x v="43"/>
    <x v="43"/>
    <x v="2"/>
    <x v="43"/>
    <x v="0"/>
    <x v="3"/>
    <x v="1"/>
    <x v="32"/>
    <x v="28"/>
    <x v="5"/>
    <x v="0"/>
  </r>
  <r>
    <x v="44"/>
    <x v="3"/>
    <x v="4"/>
    <x v="4"/>
    <x v="6"/>
    <x v="40"/>
    <x v="2"/>
    <x v="44"/>
    <x v="44"/>
    <x v="1"/>
    <x v="44"/>
    <x v="1"/>
    <x v="4"/>
    <x v="2"/>
    <x v="6"/>
    <x v="41"/>
    <x v="7"/>
    <x v="0"/>
  </r>
  <r>
    <x v="45"/>
    <x v="6"/>
    <x v="4"/>
    <x v="6"/>
    <x v="6"/>
    <x v="41"/>
    <x v="3"/>
    <x v="45"/>
    <x v="45"/>
    <x v="1"/>
    <x v="45"/>
    <x v="1"/>
    <x v="3"/>
    <x v="0"/>
    <x v="33"/>
    <x v="42"/>
    <x v="8"/>
    <x v="0"/>
  </r>
  <r>
    <x v="46"/>
    <x v="0"/>
    <x v="4"/>
    <x v="9"/>
    <x v="1"/>
    <x v="42"/>
    <x v="1"/>
    <x v="46"/>
    <x v="46"/>
    <x v="5"/>
    <x v="46"/>
    <x v="4"/>
    <x v="0"/>
    <x v="3"/>
    <x v="34"/>
    <x v="16"/>
    <x v="7"/>
    <x v="0"/>
  </r>
  <r>
    <x v="47"/>
    <x v="4"/>
    <x v="9"/>
    <x v="4"/>
    <x v="1"/>
    <x v="43"/>
    <x v="0"/>
    <x v="47"/>
    <x v="47"/>
    <x v="5"/>
    <x v="47"/>
    <x v="4"/>
    <x v="0"/>
    <x v="2"/>
    <x v="31"/>
    <x v="43"/>
    <x v="0"/>
    <x v="0"/>
  </r>
  <r>
    <x v="48"/>
    <x v="5"/>
    <x v="7"/>
    <x v="1"/>
    <x v="6"/>
    <x v="44"/>
    <x v="1"/>
    <x v="48"/>
    <x v="48"/>
    <x v="1"/>
    <x v="48"/>
    <x v="4"/>
    <x v="2"/>
    <x v="2"/>
    <x v="35"/>
    <x v="44"/>
    <x v="4"/>
    <x v="0"/>
  </r>
  <r>
    <x v="49"/>
    <x v="8"/>
    <x v="3"/>
    <x v="6"/>
    <x v="6"/>
    <x v="45"/>
    <x v="3"/>
    <x v="49"/>
    <x v="49"/>
    <x v="0"/>
    <x v="49"/>
    <x v="2"/>
    <x v="4"/>
    <x v="1"/>
    <x v="23"/>
    <x v="45"/>
    <x v="7"/>
    <x v="0"/>
  </r>
  <r>
    <x v="50"/>
    <x v="9"/>
    <x v="5"/>
    <x v="0"/>
    <x v="4"/>
    <x v="46"/>
    <x v="0"/>
    <x v="50"/>
    <x v="50"/>
    <x v="1"/>
    <x v="50"/>
    <x v="1"/>
    <x v="4"/>
    <x v="0"/>
    <x v="3"/>
    <x v="46"/>
    <x v="6"/>
    <x v="0"/>
  </r>
  <r>
    <x v="51"/>
    <x v="0"/>
    <x v="9"/>
    <x v="8"/>
    <x v="5"/>
    <x v="47"/>
    <x v="0"/>
    <x v="51"/>
    <x v="51"/>
    <x v="0"/>
    <x v="51"/>
    <x v="0"/>
    <x v="2"/>
    <x v="2"/>
    <x v="14"/>
    <x v="47"/>
    <x v="9"/>
    <x v="0"/>
  </r>
  <r>
    <x v="52"/>
    <x v="6"/>
    <x v="9"/>
    <x v="4"/>
    <x v="1"/>
    <x v="48"/>
    <x v="4"/>
    <x v="52"/>
    <x v="52"/>
    <x v="2"/>
    <x v="52"/>
    <x v="1"/>
    <x v="1"/>
    <x v="1"/>
    <x v="27"/>
    <x v="33"/>
    <x v="9"/>
    <x v="0"/>
  </r>
  <r>
    <x v="53"/>
    <x v="6"/>
    <x v="0"/>
    <x v="3"/>
    <x v="3"/>
    <x v="49"/>
    <x v="2"/>
    <x v="53"/>
    <x v="53"/>
    <x v="2"/>
    <x v="53"/>
    <x v="4"/>
    <x v="0"/>
    <x v="2"/>
    <x v="34"/>
    <x v="48"/>
    <x v="3"/>
    <x v="0"/>
  </r>
  <r>
    <x v="54"/>
    <x v="9"/>
    <x v="4"/>
    <x v="3"/>
    <x v="1"/>
    <x v="50"/>
    <x v="0"/>
    <x v="54"/>
    <x v="54"/>
    <x v="3"/>
    <x v="54"/>
    <x v="1"/>
    <x v="1"/>
    <x v="0"/>
    <x v="16"/>
    <x v="35"/>
    <x v="9"/>
    <x v="0"/>
  </r>
  <r>
    <x v="55"/>
    <x v="3"/>
    <x v="2"/>
    <x v="3"/>
    <x v="2"/>
    <x v="51"/>
    <x v="2"/>
    <x v="55"/>
    <x v="55"/>
    <x v="0"/>
    <x v="55"/>
    <x v="1"/>
    <x v="2"/>
    <x v="3"/>
    <x v="6"/>
    <x v="34"/>
    <x v="6"/>
    <x v="0"/>
  </r>
  <r>
    <x v="56"/>
    <x v="2"/>
    <x v="9"/>
    <x v="4"/>
    <x v="0"/>
    <x v="52"/>
    <x v="1"/>
    <x v="56"/>
    <x v="56"/>
    <x v="4"/>
    <x v="56"/>
    <x v="3"/>
    <x v="1"/>
    <x v="0"/>
    <x v="28"/>
    <x v="49"/>
    <x v="7"/>
    <x v="0"/>
  </r>
  <r>
    <x v="57"/>
    <x v="7"/>
    <x v="0"/>
    <x v="4"/>
    <x v="5"/>
    <x v="29"/>
    <x v="3"/>
    <x v="57"/>
    <x v="57"/>
    <x v="4"/>
    <x v="57"/>
    <x v="4"/>
    <x v="1"/>
    <x v="1"/>
    <x v="36"/>
    <x v="50"/>
    <x v="2"/>
    <x v="0"/>
  </r>
  <r>
    <x v="58"/>
    <x v="9"/>
    <x v="5"/>
    <x v="8"/>
    <x v="2"/>
    <x v="18"/>
    <x v="1"/>
    <x v="58"/>
    <x v="58"/>
    <x v="3"/>
    <x v="58"/>
    <x v="4"/>
    <x v="5"/>
    <x v="3"/>
    <x v="16"/>
    <x v="51"/>
    <x v="6"/>
    <x v="0"/>
  </r>
  <r>
    <x v="59"/>
    <x v="7"/>
    <x v="1"/>
    <x v="1"/>
    <x v="0"/>
    <x v="53"/>
    <x v="0"/>
    <x v="59"/>
    <x v="59"/>
    <x v="1"/>
    <x v="59"/>
    <x v="3"/>
    <x v="1"/>
    <x v="1"/>
    <x v="25"/>
    <x v="52"/>
    <x v="9"/>
    <x v="0"/>
  </r>
  <r>
    <x v="60"/>
    <x v="1"/>
    <x v="9"/>
    <x v="7"/>
    <x v="3"/>
    <x v="54"/>
    <x v="1"/>
    <x v="60"/>
    <x v="60"/>
    <x v="4"/>
    <x v="60"/>
    <x v="4"/>
    <x v="3"/>
    <x v="3"/>
    <x v="10"/>
    <x v="37"/>
    <x v="0"/>
    <x v="0"/>
  </r>
  <r>
    <x v="61"/>
    <x v="3"/>
    <x v="9"/>
    <x v="9"/>
    <x v="6"/>
    <x v="45"/>
    <x v="2"/>
    <x v="61"/>
    <x v="61"/>
    <x v="1"/>
    <x v="61"/>
    <x v="2"/>
    <x v="4"/>
    <x v="0"/>
    <x v="20"/>
    <x v="53"/>
    <x v="0"/>
    <x v="0"/>
  </r>
  <r>
    <x v="62"/>
    <x v="0"/>
    <x v="2"/>
    <x v="8"/>
    <x v="4"/>
    <x v="55"/>
    <x v="1"/>
    <x v="62"/>
    <x v="62"/>
    <x v="2"/>
    <x v="62"/>
    <x v="2"/>
    <x v="5"/>
    <x v="0"/>
    <x v="37"/>
    <x v="54"/>
    <x v="7"/>
    <x v="0"/>
  </r>
  <r>
    <x v="63"/>
    <x v="5"/>
    <x v="1"/>
    <x v="5"/>
    <x v="5"/>
    <x v="56"/>
    <x v="1"/>
    <x v="63"/>
    <x v="63"/>
    <x v="0"/>
    <x v="63"/>
    <x v="2"/>
    <x v="1"/>
    <x v="1"/>
    <x v="38"/>
    <x v="55"/>
    <x v="1"/>
    <x v="0"/>
  </r>
  <r>
    <x v="64"/>
    <x v="9"/>
    <x v="0"/>
    <x v="9"/>
    <x v="2"/>
    <x v="57"/>
    <x v="4"/>
    <x v="64"/>
    <x v="64"/>
    <x v="5"/>
    <x v="64"/>
    <x v="3"/>
    <x v="4"/>
    <x v="3"/>
    <x v="11"/>
    <x v="56"/>
    <x v="5"/>
    <x v="0"/>
  </r>
  <r>
    <x v="65"/>
    <x v="3"/>
    <x v="5"/>
    <x v="8"/>
    <x v="3"/>
    <x v="58"/>
    <x v="4"/>
    <x v="65"/>
    <x v="65"/>
    <x v="3"/>
    <x v="65"/>
    <x v="4"/>
    <x v="5"/>
    <x v="1"/>
    <x v="7"/>
    <x v="33"/>
    <x v="9"/>
    <x v="0"/>
  </r>
  <r>
    <x v="66"/>
    <x v="2"/>
    <x v="7"/>
    <x v="4"/>
    <x v="4"/>
    <x v="59"/>
    <x v="0"/>
    <x v="66"/>
    <x v="66"/>
    <x v="5"/>
    <x v="66"/>
    <x v="4"/>
    <x v="2"/>
    <x v="1"/>
    <x v="27"/>
    <x v="57"/>
    <x v="2"/>
    <x v="0"/>
  </r>
  <r>
    <x v="67"/>
    <x v="7"/>
    <x v="8"/>
    <x v="1"/>
    <x v="6"/>
    <x v="45"/>
    <x v="2"/>
    <x v="67"/>
    <x v="67"/>
    <x v="1"/>
    <x v="67"/>
    <x v="0"/>
    <x v="2"/>
    <x v="1"/>
    <x v="1"/>
    <x v="58"/>
    <x v="7"/>
    <x v="0"/>
  </r>
  <r>
    <x v="68"/>
    <x v="9"/>
    <x v="5"/>
    <x v="1"/>
    <x v="4"/>
    <x v="60"/>
    <x v="4"/>
    <x v="68"/>
    <x v="68"/>
    <x v="0"/>
    <x v="68"/>
    <x v="3"/>
    <x v="5"/>
    <x v="2"/>
    <x v="39"/>
    <x v="59"/>
    <x v="5"/>
    <x v="0"/>
  </r>
  <r>
    <x v="69"/>
    <x v="3"/>
    <x v="5"/>
    <x v="6"/>
    <x v="2"/>
    <x v="61"/>
    <x v="1"/>
    <x v="69"/>
    <x v="69"/>
    <x v="0"/>
    <x v="69"/>
    <x v="3"/>
    <x v="4"/>
    <x v="3"/>
    <x v="40"/>
    <x v="60"/>
    <x v="4"/>
    <x v="0"/>
  </r>
  <r>
    <x v="70"/>
    <x v="8"/>
    <x v="5"/>
    <x v="1"/>
    <x v="6"/>
    <x v="62"/>
    <x v="2"/>
    <x v="70"/>
    <x v="70"/>
    <x v="3"/>
    <x v="70"/>
    <x v="1"/>
    <x v="0"/>
    <x v="2"/>
    <x v="28"/>
    <x v="61"/>
    <x v="7"/>
    <x v="0"/>
  </r>
  <r>
    <x v="71"/>
    <x v="9"/>
    <x v="2"/>
    <x v="8"/>
    <x v="2"/>
    <x v="2"/>
    <x v="0"/>
    <x v="71"/>
    <x v="71"/>
    <x v="1"/>
    <x v="71"/>
    <x v="4"/>
    <x v="1"/>
    <x v="2"/>
    <x v="41"/>
    <x v="62"/>
    <x v="4"/>
    <x v="0"/>
  </r>
  <r>
    <x v="72"/>
    <x v="0"/>
    <x v="8"/>
    <x v="6"/>
    <x v="4"/>
    <x v="63"/>
    <x v="3"/>
    <x v="72"/>
    <x v="72"/>
    <x v="5"/>
    <x v="72"/>
    <x v="4"/>
    <x v="2"/>
    <x v="2"/>
    <x v="5"/>
    <x v="63"/>
    <x v="5"/>
    <x v="0"/>
  </r>
  <r>
    <x v="73"/>
    <x v="1"/>
    <x v="8"/>
    <x v="4"/>
    <x v="0"/>
    <x v="19"/>
    <x v="0"/>
    <x v="73"/>
    <x v="73"/>
    <x v="4"/>
    <x v="73"/>
    <x v="1"/>
    <x v="0"/>
    <x v="3"/>
    <x v="42"/>
    <x v="64"/>
    <x v="7"/>
    <x v="0"/>
  </r>
  <r>
    <x v="74"/>
    <x v="9"/>
    <x v="0"/>
    <x v="1"/>
    <x v="2"/>
    <x v="64"/>
    <x v="4"/>
    <x v="74"/>
    <x v="74"/>
    <x v="2"/>
    <x v="74"/>
    <x v="3"/>
    <x v="3"/>
    <x v="3"/>
    <x v="43"/>
    <x v="65"/>
    <x v="3"/>
    <x v="0"/>
  </r>
  <r>
    <x v="75"/>
    <x v="1"/>
    <x v="6"/>
    <x v="8"/>
    <x v="4"/>
    <x v="65"/>
    <x v="2"/>
    <x v="75"/>
    <x v="75"/>
    <x v="4"/>
    <x v="75"/>
    <x v="1"/>
    <x v="2"/>
    <x v="3"/>
    <x v="44"/>
    <x v="66"/>
    <x v="6"/>
    <x v="0"/>
  </r>
  <r>
    <x v="76"/>
    <x v="2"/>
    <x v="9"/>
    <x v="9"/>
    <x v="4"/>
    <x v="66"/>
    <x v="3"/>
    <x v="76"/>
    <x v="76"/>
    <x v="2"/>
    <x v="76"/>
    <x v="3"/>
    <x v="0"/>
    <x v="1"/>
    <x v="19"/>
    <x v="67"/>
    <x v="8"/>
    <x v="0"/>
  </r>
  <r>
    <x v="77"/>
    <x v="1"/>
    <x v="9"/>
    <x v="7"/>
    <x v="3"/>
    <x v="67"/>
    <x v="2"/>
    <x v="77"/>
    <x v="77"/>
    <x v="1"/>
    <x v="77"/>
    <x v="3"/>
    <x v="2"/>
    <x v="2"/>
    <x v="43"/>
    <x v="8"/>
    <x v="4"/>
    <x v="0"/>
  </r>
  <r>
    <x v="78"/>
    <x v="2"/>
    <x v="3"/>
    <x v="6"/>
    <x v="0"/>
    <x v="68"/>
    <x v="3"/>
    <x v="78"/>
    <x v="78"/>
    <x v="1"/>
    <x v="78"/>
    <x v="0"/>
    <x v="4"/>
    <x v="1"/>
    <x v="44"/>
    <x v="68"/>
    <x v="6"/>
    <x v="0"/>
  </r>
  <r>
    <x v="79"/>
    <x v="1"/>
    <x v="6"/>
    <x v="1"/>
    <x v="1"/>
    <x v="69"/>
    <x v="4"/>
    <x v="79"/>
    <x v="79"/>
    <x v="5"/>
    <x v="79"/>
    <x v="0"/>
    <x v="1"/>
    <x v="2"/>
    <x v="25"/>
    <x v="69"/>
    <x v="9"/>
    <x v="0"/>
  </r>
  <r>
    <x v="80"/>
    <x v="8"/>
    <x v="6"/>
    <x v="2"/>
    <x v="3"/>
    <x v="70"/>
    <x v="3"/>
    <x v="80"/>
    <x v="80"/>
    <x v="3"/>
    <x v="80"/>
    <x v="4"/>
    <x v="0"/>
    <x v="1"/>
    <x v="9"/>
    <x v="70"/>
    <x v="6"/>
    <x v="0"/>
  </r>
  <r>
    <x v="81"/>
    <x v="3"/>
    <x v="2"/>
    <x v="2"/>
    <x v="3"/>
    <x v="71"/>
    <x v="0"/>
    <x v="81"/>
    <x v="81"/>
    <x v="4"/>
    <x v="81"/>
    <x v="1"/>
    <x v="1"/>
    <x v="0"/>
    <x v="45"/>
    <x v="71"/>
    <x v="2"/>
    <x v="0"/>
  </r>
  <r>
    <x v="82"/>
    <x v="5"/>
    <x v="9"/>
    <x v="9"/>
    <x v="4"/>
    <x v="72"/>
    <x v="3"/>
    <x v="82"/>
    <x v="82"/>
    <x v="3"/>
    <x v="82"/>
    <x v="2"/>
    <x v="5"/>
    <x v="1"/>
    <x v="27"/>
    <x v="72"/>
    <x v="6"/>
    <x v="0"/>
  </r>
  <r>
    <x v="83"/>
    <x v="9"/>
    <x v="7"/>
    <x v="8"/>
    <x v="6"/>
    <x v="73"/>
    <x v="4"/>
    <x v="83"/>
    <x v="83"/>
    <x v="2"/>
    <x v="83"/>
    <x v="4"/>
    <x v="0"/>
    <x v="3"/>
    <x v="42"/>
    <x v="73"/>
    <x v="9"/>
    <x v="0"/>
  </r>
  <r>
    <x v="84"/>
    <x v="5"/>
    <x v="7"/>
    <x v="1"/>
    <x v="2"/>
    <x v="74"/>
    <x v="4"/>
    <x v="84"/>
    <x v="84"/>
    <x v="4"/>
    <x v="84"/>
    <x v="1"/>
    <x v="4"/>
    <x v="3"/>
    <x v="46"/>
    <x v="38"/>
    <x v="3"/>
    <x v="0"/>
  </r>
  <r>
    <x v="85"/>
    <x v="9"/>
    <x v="2"/>
    <x v="8"/>
    <x v="2"/>
    <x v="64"/>
    <x v="3"/>
    <x v="85"/>
    <x v="85"/>
    <x v="5"/>
    <x v="85"/>
    <x v="2"/>
    <x v="3"/>
    <x v="0"/>
    <x v="46"/>
    <x v="74"/>
    <x v="0"/>
    <x v="0"/>
  </r>
  <r>
    <x v="86"/>
    <x v="4"/>
    <x v="1"/>
    <x v="5"/>
    <x v="3"/>
    <x v="75"/>
    <x v="3"/>
    <x v="86"/>
    <x v="86"/>
    <x v="0"/>
    <x v="86"/>
    <x v="4"/>
    <x v="4"/>
    <x v="1"/>
    <x v="47"/>
    <x v="75"/>
    <x v="0"/>
    <x v="0"/>
  </r>
  <r>
    <x v="87"/>
    <x v="2"/>
    <x v="2"/>
    <x v="6"/>
    <x v="4"/>
    <x v="59"/>
    <x v="2"/>
    <x v="87"/>
    <x v="87"/>
    <x v="5"/>
    <x v="87"/>
    <x v="4"/>
    <x v="5"/>
    <x v="1"/>
    <x v="39"/>
    <x v="76"/>
    <x v="7"/>
    <x v="0"/>
  </r>
  <r>
    <x v="88"/>
    <x v="5"/>
    <x v="6"/>
    <x v="8"/>
    <x v="2"/>
    <x v="76"/>
    <x v="3"/>
    <x v="88"/>
    <x v="88"/>
    <x v="0"/>
    <x v="88"/>
    <x v="4"/>
    <x v="0"/>
    <x v="2"/>
    <x v="48"/>
    <x v="77"/>
    <x v="5"/>
    <x v="0"/>
  </r>
  <r>
    <x v="89"/>
    <x v="6"/>
    <x v="6"/>
    <x v="3"/>
    <x v="1"/>
    <x v="77"/>
    <x v="1"/>
    <x v="89"/>
    <x v="89"/>
    <x v="4"/>
    <x v="89"/>
    <x v="1"/>
    <x v="0"/>
    <x v="1"/>
    <x v="40"/>
    <x v="60"/>
    <x v="4"/>
    <x v="0"/>
  </r>
  <r>
    <x v="90"/>
    <x v="5"/>
    <x v="9"/>
    <x v="7"/>
    <x v="2"/>
    <x v="78"/>
    <x v="3"/>
    <x v="90"/>
    <x v="90"/>
    <x v="2"/>
    <x v="90"/>
    <x v="4"/>
    <x v="4"/>
    <x v="1"/>
    <x v="22"/>
    <x v="78"/>
    <x v="2"/>
    <x v="0"/>
  </r>
  <r>
    <x v="91"/>
    <x v="7"/>
    <x v="2"/>
    <x v="0"/>
    <x v="3"/>
    <x v="79"/>
    <x v="2"/>
    <x v="91"/>
    <x v="91"/>
    <x v="3"/>
    <x v="91"/>
    <x v="4"/>
    <x v="5"/>
    <x v="0"/>
    <x v="49"/>
    <x v="60"/>
    <x v="4"/>
    <x v="0"/>
  </r>
  <r>
    <x v="92"/>
    <x v="6"/>
    <x v="9"/>
    <x v="5"/>
    <x v="4"/>
    <x v="11"/>
    <x v="2"/>
    <x v="92"/>
    <x v="92"/>
    <x v="2"/>
    <x v="92"/>
    <x v="3"/>
    <x v="4"/>
    <x v="2"/>
    <x v="40"/>
    <x v="61"/>
    <x v="7"/>
    <x v="0"/>
  </r>
  <r>
    <x v="93"/>
    <x v="9"/>
    <x v="7"/>
    <x v="4"/>
    <x v="4"/>
    <x v="80"/>
    <x v="1"/>
    <x v="93"/>
    <x v="93"/>
    <x v="4"/>
    <x v="93"/>
    <x v="0"/>
    <x v="0"/>
    <x v="2"/>
    <x v="14"/>
    <x v="53"/>
    <x v="0"/>
    <x v="0"/>
  </r>
  <r>
    <x v="94"/>
    <x v="0"/>
    <x v="4"/>
    <x v="2"/>
    <x v="2"/>
    <x v="81"/>
    <x v="4"/>
    <x v="94"/>
    <x v="94"/>
    <x v="1"/>
    <x v="94"/>
    <x v="4"/>
    <x v="3"/>
    <x v="2"/>
    <x v="24"/>
    <x v="58"/>
    <x v="7"/>
    <x v="0"/>
  </r>
  <r>
    <x v="95"/>
    <x v="4"/>
    <x v="0"/>
    <x v="2"/>
    <x v="6"/>
    <x v="82"/>
    <x v="4"/>
    <x v="95"/>
    <x v="95"/>
    <x v="2"/>
    <x v="95"/>
    <x v="0"/>
    <x v="2"/>
    <x v="0"/>
    <x v="31"/>
    <x v="79"/>
    <x v="5"/>
    <x v="0"/>
  </r>
  <r>
    <x v="96"/>
    <x v="1"/>
    <x v="8"/>
    <x v="6"/>
    <x v="0"/>
    <x v="83"/>
    <x v="3"/>
    <x v="96"/>
    <x v="96"/>
    <x v="3"/>
    <x v="96"/>
    <x v="1"/>
    <x v="1"/>
    <x v="3"/>
    <x v="46"/>
    <x v="80"/>
    <x v="8"/>
    <x v="0"/>
  </r>
  <r>
    <x v="97"/>
    <x v="2"/>
    <x v="6"/>
    <x v="8"/>
    <x v="0"/>
    <x v="84"/>
    <x v="1"/>
    <x v="97"/>
    <x v="97"/>
    <x v="4"/>
    <x v="97"/>
    <x v="3"/>
    <x v="0"/>
    <x v="2"/>
    <x v="6"/>
    <x v="81"/>
    <x v="2"/>
    <x v="0"/>
  </r>
  <r>
    <x v="98"/>
    <x v="6"/>
    <x v="3"/>
    <x v="0"/>
    <x v="4"/>
    <x v="85"/>
    <x v="0"/>
    <x v="98"/>
    <x v="98"/>
    <x v="3"/>
    <x v="98"/>
    <x v="1"/>
    <x v="3"/>
    <x v="3"/>
    <x v="38"/>
    <x v="82"/>
    <x v="2"/>
    <x v="0"/>
  </r>
  <r>
    <x v="99"/>
    <x v="2"/>
    <x v="6"/>
    <x v="3"/>
    <x v="3"/>
    <x v="67"/>
    <x v="3"/>
    <x v="99"/>
    <x v="99"/>
    <x v="0"/>
    <x v="99"/>
    <x v="1"/>
    <x v="1"/>
    <x v="3"/>
    <x v="50"/>
    <x v="83"/>
    <x v="7"/>
    <x v="0"/>
  </r>
  <r>
    <x v="100"/>
    <x v="2"/>
    <x v="2"/>
    <x v="2"/>
    <x v="2"/>
    <x v="86"/>
    <x v="1"/>
    <x v="100"/>
    <x v="100"/>
    <x v="1"/>
    <x v="100"/>
    <x v="3"/>
    <x v="0"/>
    <x v="1"/>
    <x v="24"/>
    <x v="84"/>
    <x v="9"/>
    <x v="0"/>
  </r>
  <r>
    <x v="101"/>
    <x v="4"/>
    <x v="1"/>
    <x v="4"/>
    <x v="2"/>
    <x v="87"/>
    <x v="1"/>
    <x v="101"/>
    <x v="101"/>
    <x v="1"/>
    <x v="101"/>
    <x v="0"/>
    <x v="3"/>
    <x v="3"/>
    <x v="4"/>
    <x v="73"/>
    <x v="9"/>
    <x v="0"/>
  </r>
  <r>
    <x v="102"/>
    <x v="0"/>
    <x v="2"/>
    <x v="5"/>
    <x v="3"/>
    <x v="15"/>
    <x v="2"/>
    <x v="102"/>
    <x v="102"/>
    <x v="3"/>
    <x v="102"/>
    <x v="4"/>
    <x v="1"/>
    <x v="1"/>
    <x v="51"/>
    <x v="85"/>
    <x v="4"/>
    <x v="0"/>
  </r>
  <r>
    <x v="103"/>
    <x v="1"/>
    <x v="1"/>
    <x v="7"/>
    <x v="5"/>
    <x v="88"/>
    <x v="4"/>
    <x v="103"/>
    <x v="103"/>
    <x v="5"/>
    <x v="103"/>
    <x v="0"/>
    <x v="4"/>
    <x v="3"/>
    <x v="37"/>
    <x v="86"/>
    <x v="8"/>
    <x v="0"/>
  </r>
  <r>
    <x v="104"/>
    <x v="0"/>
    <x v="3"/>
    <x v="4"/>
    <x v="3"/>
    <x v="89"/>
    <x v="2"/>
    <x v="104"/>
    <x v="104"/>
    <x v="2"/>
    <x v="104"/>
    <x v="3"/>
    <x v="0"/>
    <x v="1"/>
    <x v="2"/>
    <x v="87"/>
    <x v="2"/>
    <x v="0"/>
  </r>
  <r>
    <x v="105"/>
    <x v="6"/>
    <x v="0"/>
    <x v="2"/>
    <x v="3"/>
    <x v="90"/>
    <x v="4"/>
    <x v="105"/>
    <x v="105"/>
    <x v="3"/>
    <x v="105"/>
    <x v="1"/>
    <x v="2"/>
    <x v="0"/>
    <x v="52"/>
    <x v="88"/>
    <x v="8"/>
    <x v="0"/>
  </r>
  <r>
    <x v="106"/>
    <x v="6"/>
    <x v="9"/>
    <x v="2"/>
    <x v="1"/>
    <x v="91"/>
    <x v="4"/>
    <x v="106"/>
    <x v="106"/>
    <x v="1"/>
    <x v="106"/>
    <x v="4"/>
    <x v="5"/>
    <x v="2"/>
    <x v="53"/>
    <x v="89"/>
    <x v="8"/>
    <x v="0"/>
  </r>
  <r>
    <x v="107"/>
    <x v="4"/>
    <x v="4"/>
    <x v="5"/>
    <x v="4"/>
    <x v="92"/>
    <x v="1"/>
    <x v="107"/>
    <x v="107"/>
    <x v="4"/>
    <x v="107"/>
    <x v="2"/>
    <x v="3"/>
    <x v="0"/>
    <x v="44"/>
    <x v="59"/>
    <x v="5"/>
    <x v="0"/>
  </r>
  <r>
    <x v="108"/>
    <x v="5"/>
    <x v="9"/>
    <x v="3"/>
    <x v="1"/>
    <x v="93"/>
    <x v="1"/>
    <x v="108"/>
    <x v="108"/>
    <x v="1"/>
    <x v="108"/>
    <x v="0"/>
    <x v="4"/>
    <x v="1"/>
    <x v="54"/>
    <x v="90"/>
    <x v="6"/>
    <x v="0"/>
  </r>
  <r>
    <x v="109"/>
    <x v="0"/>
    <x v="0"/>
    <x v="9"/>
    <x v="0"/>
    <x v="94"/>
    <x v="4"/>
    <x v="109"/>
    <x v="109"/>
    <x v="4"/>
    <x v="109"/>
    <x v="0"/>
    <x v="4"/>
    <x v="3"/>
    <x v="32"/>
    <x v="82"/>
    <x v="2"/>
    <x v="0"/>
  </r>
  <r>
    <x v="110"/>
    <x v="6"/>
    <x v="0"/>
    <x v="3"/>
    <x v="3"/>
    <x v="95"/>
    <x v="3"/>
    <x v="110"/>
    <x v="110"/>
    <x v="4"/>
    <x v="110"/>
    <x v="3"/>
    <x v="4"/>
    <x v="2"/>
    <x v="40"/>
    <x v="32"/>
    <x v="1"/>
    <x v="0"/>
  </r>
  <r>
    <x v="111"/>
    <x v="6"/>
    <x v="2"/>
    <x v="8"/>
    <x v="1"/>
    <x v="96"/>
    <x v="4"/>
    <x v="111"/>
    <x v="111"/>
    <x v="5"/>
    <x v="111"/>
    <x v="0"/>
    <x v="0"/>
    <x v="3"/>
    <x v="35"/>
    <x v="91"/>
    <x v="9"/>
    <x v="0"/>
  </r>
  <r>
    <x v="112"/>
    <x v="5"/>
    <x v="4"/>
    <x v="8"/>
    <x v="2"/>
    <x v="97"/>
    <x v="3"/>
    <x v="112"/>
    <x v="112"/>
    <x v="3"/>
    <x v="112"/>
    <x v="2"/>
    <x v="2"/>
    <x v="2"/>
    <x v="18"/>
    <x v="92"/>
    <x v="3"/>
    <x v="0"/>
  </r>
  <r>
    <x v="113"/>
    <x v="7"/>
    <x v="1"/>
    <x v="6"/>
    <x v="2"/>
    <x v="64"/>
    <x v="1"/>
    <x v="113"/>
    <x v="113"/>
    <x v="4"/>
    <x v="113"/>
    <x v="2"/>
    <x v="1"/>
    <x v="0"/>
    <x v="55"/>
    <x v="93"/>
    <x v="1"/>
    <x v="0"/>
  </r>
  <r>
    <x v="114"/>
    <x v="4"/>
    <x v="6"/>
    <x v="9"/>
    <x v="1"/>
    <x v="77"/>
    <x v="4"/>
    <x v="114"/>
    <x v="114"/>
    <x v="0"/>
    <x v="114"/>
    <x v="0"/>
    <x v="3"/>
    <x v="3"/>
    <x v="18"/>
    <x v="94"/>
    <x v="6"/>
    <x v="0"/>
  </r>
  <r>
    <x v="115"/>
    <x v="3"/>
    <x v="1"/>
    <x v="1"/>
    <x v="4"/>
    <x v="98"/>
    <x v="2"/>
    <x v="115"/>
    <x v="115"/>
    <x v="3"/>
    <x v="115"/>
    <x v="2"/>
    <x v="5"/>
    <x v="0"/>
    <x v="0"/>
    <x v="95"/>
    <x v="6"/>
    <x v="0"/>
  </r>
  <r>
    <x v="116"/>
    <x v="7"/>
    <x v="8"/>
    <x v="6"/>
    <x v="6"/>
    <x v="99"/>
    <x v="1"/>
    <x v="116"/>
    <x v="116"/>
    <x v="0"/>
    <x v="116"/>
    <x v="3"/>
    <x v="5"/>
    <x v="0"/>
    <x v="56"/>
    <x v="96"/>
    <x v="7"/>
    <x v="0"/>
  </r>
  <r>
    <x v="117"/>
    <x v="3"/>
    <x v="9"/>
    <x v="1"/>
    <x v="5"/>
    <x v="100"/>
    <x v="4"/>
    <x v="117"/>
    <x v="117"/>
    <x v="2"/>
    <x v="117"/>
    <x v="0"/>
    <x v="5"/>
    <x v="3"/>
    <x v="7"/>
    <x v="30"/>
    <x v="0"/>
    <x v="0"/>
  </r>
  <r>
    <x v="118"/>
    <x v="6"/>
    <x v="7"/>
    <x v="5"/>
    <x v="5"/>
    <x v="101"/>
    <x v="1"/>
    <x v="118"/>
    <x v="118"/>
    <x v="2"/>
    <x v="118"/>
    <x v="2"/>
    <x v="3"/>
    <x v="2"/>
    <x v="49"/>
    <x v="97"/>
    <x v="6"/>
    <x v="0"/>
  </r>
  <r>
    <x v="119"/>
    <x v="2"/>
    <x v="1"/>
    <x v="6"/>
    <x v="6"/>
    <x v="102"/>
    <x v="4"/>
    <x v="119"/>
    <x v="119"/>
    <x v="4"/>
    <x v="119"/>
    <x v="2"/>
    <x v="1"/>
    <x v="3"/>
    <x v="10"/>
    <x v="60"/>
    <x v="4"/>
    <x v="0"/>
  </r>
  <r>
    <x v="120"/>
    <x v="2"/>
    <x v="3"/>
    <x v="6"/>
    <x v="6"/>
    <x v="82"/>
    <x v="1"/>
    <x v="120"/>
    <x v="120"/>
    <x v="0"/>
    <x v="120"/>
    <x v="1"/>
    <x v="4"/>
    <x v="2"/>
    <x v="44"/>
    <x v="69"/>
    <x v="9"/>
    <x v="0"/>
  </r>
  <r>
    <x v="121"/>
    <x v="5"/>
    <x v="0"/>
    <x v="1"/>
    <x v="0"/>
    <x v="68"/>
    <x v="2"/>
    <x v="121"/>
    <x v="121"/>
    <x v="3"/>
    <x v="121"/>
    <x v="0"/>
    <x v="4"/>
    <x v="3"/>
    <x v="16"/>
    <x v="98"/>
    <x v="8"/>
    <x v="0"/>
  </r>
  <r>
    <x v="122"/>
    <x v="8"/>
    <x v="7"/>
    <x v="4"/>
    <x v="2"/>
    <x v="103"/>
    <x v="1"/>
    <x v="122"/>
    <x v="122"/>
    <x v="2"/>
    <x v="122"/>
    <x v="3"/>
    <x v="3"/>
    <x v="3"/>
    <x v="57"/>
    <x v="67"/>
    <x v="8"/>
    <x v="0"/>
  </r>
  <r>
    <x v="123"/>
    <x v="0"/>
    <x v="0"/>
    <x v="6"/>
    <x v="6"/>
    <x v="104"/>
    <x v="4"/>
    <x v="123"/>
    <x v="123"/>
    <x v="5"/>
    <x v="123"/>
    <x v="4"/>
    <x v="4"/>
    <x v="1"/>
    <x v="33"/>
    <x v="99"/>
    <x v="1"/>
    <x v="0"/>
  </r>
  <r>
    <x v="124"/>
    <x v="6"/>
    <x v="8"/>
    <x v="0"/>
    <x v="2"/>
    <x v="13"/>
    <x v="0"/>
    <x v="124"/>
    <x v="124"/>
    <x v="0"/>
    <x v="124"/>
    <x v="1"/>
    <x v="1"/>
    <x v="2"/>
    <x v="55"/>
    <x v="100"/>
    <x v="7"/>
    <x v="0"/>
  </r>
  <r>
    <x v="125"/>
    <x v="0"/>
    <x v="7"/>
    <x v="6"/>
    <x v="5"/>
    <x v="22"/>
    <x v="1"/>
    <x v="125"/>
    <x v="125"/>
    <x v="2"/>
    <x v="125"/>
    <x v="3"/>
    <x v="3"/>
    <x v="1"/>
    <x v="18"/>
    <x v="40"/>
    <x v="0"/>
    <x v="0"/>
  </r>
  <r>
    <x v="126"/>
    <x v="4"/>
    <x v="7"/>
    <x v="5"/>
    <x v="6"/>
    <x v="105"/>
    <x v="0"/>
    <x v="126"/>
    <x v="126"/>
    <x v="0"/>
    <x v="126"/>
    <x v="1"/>
    <x v="2"/>
    <x v="1"/>
    <x v="51"/>
    <x v="101"/>
    <x v="0"/>
    <x v="0"/>
  </r>
  <r>
    <x v="127"/>
    <x v="9"/>
    <x v="1"/>
    <x v="5"/>
    <x v="6"/>
    <x v="104"/>
    <x v="3"/>
    <x v="127"/>
    <x v="127"/>
    <x v="5"/>
    <x v="127"/>
    <x v="4"/>
    <x v="0"/>
    <x v="0"/>
    <x v="32"/>
    <x v="24"/>
    <x v="1"/>
    <x v="0"/>
  </r>
  <r>
    <x v="128"/>
    <x v="4"/>
    <x v="3"/>
    <x v="8"/>
    <x v="6"/>
    <x v="36"/>
    <x v="2"/>
    <x v="128"/>
    <x v="128"/>
    <x v="2"/>
    <x v="128"/>
    <x v="0"/>
    <x v="0"/>
    <x v="0"/>
    <x v="27"/>
    <x v="102"/>
    <x v="8"/>
    <x v="0"/>
  </r>
  <r>
    <x v="129"/>
    <x v="4"/>
    <x v="5"/>
    <x v="3"/>
    <x v="0"/>
    <x v="83"/>
    <x v="4"/>
    <x v="129"/>
    <x v="129"/>
    <x v="2"/>
    <x v="129"/>
    <x v="3"/>
    <x v="5"/>
    <x v="2"/>
    <x v="32"/>
    <x v="103"/>
    <x v="9"/>
    <x v="0"/>
  </r>
  <r>
    <x v="130"/>
    <x v="2"/>
    <x v="4"/>
    <x v="5"/>
    <x v="5"/>
    <x v="106"/>
    <x v="2"/>
    <x v="130"/>
    <x v="130"/>
    <x v="4"/>
    <x v="130"/>
    <x v="3"/>
    <x v="3"/>
    <x v="2"/>
    <x v="11"/>
    <x v="45"/>
    <x v="7"/>
    <x v="0"/>
  </r>
  <r>
    <x v="131"/>
    <x v="5"/>
    <x v="1"/>
    <x v="8"/>
    <x v="2"/>
    <x v="107"/>
    <x v="2"/>
    <x v="131"/>
    <x v="131"/>
    <x v="2"/>
    <x v="131"/>
    <x v="0"/>
    <x v="1"/>
    <x v="2"/>
    <x v="23"/>
    <x v="104"/>
    <x v="0"/>
    <x v="0"/>
  </r>
  <r>
    <x v="132"/>
    <x v="3"/>
    <x v="7"/>
    <x v="1"/>
    <x v="5"/>
    <x v="108"/>
    <x v="3"/>
    <x v="132"/>
    <x v="132"/>
    <x v="4"/>
    <x v="132"/>
    <x v="2"/>
    <x v="2"/>
    <x v="0"/>
    <x v="58"/>
    <x v="105"/>
    <x v="7"/>
    <x v="0"/>
  </r>
  <r>
    <x v="133"/>
    <x v="3"/>
    <x v="4"/>
    <x v="0"/>
    <x v="2"/>
    <x v="109"/>
    <x v="4"/>
    <x v="133"/>
    <x v="133"/>
    <x v="0"/>
    <x v="133"/>
    <x v="2"/>
    <x v="5"/>
    <x v="3"/>
    <x v="15"/>
    <x v="106"/>
    <x v="9"/>
    <x v="0"/>
  </r>
  <r>
    <x v="134"/>
    <x v="3"/>
    <x v="8"/>
    <x v="3"/>
    <x v="5"/>
    <x v="110"/>
    <x v="3"/>
    <x v="134"/>
    <x v="134"/>
    <x v="0"/>
    <x v="134"/>
    <x v="3"/>
    <x v="3"/>
    <x v="1"/>
    <x v="59"/>
    <x v="107"/>
    <x v="0"/>
    <x v="0"/>
  </r>
  <r>
    <x v="135"/>
    <x v="4"/>
    <x v="2"/>
    <x v="1"/>
    <x v="4"/>
    <x v="80"/>
    <x v="3"/>
    <x v="135"/>
    <x v="135"/>
    <x v="1"/>
    <x v="135"/>
    <x v="1"/>
    <x v="4"/>
    <x v="3"/>
    <x v="12"/>
    <x v="66"/>
    <x v="6"/>
    <x v="0"/>
  </r>
  <r>
    <x v="136"/>
    <x v="6"/>
    <x v="6"/>
    <x v="6"/>
    <x v="3"/>
    <x v="111"/>
    <x v="0"/>
    <x v="136"/>
    <x v="136"/>
    <x v="3"/>
    <x v="136"/>
    <x v="1"/>
    <x v="5"/>
    <x v="1"/>
    <x v="34"/>
    <x v="41"/>
    <x v="7"/>
    <x v="0"/>
  </r>
  <r>
    <x v="137"/>
    <x v="7"/>
    <x v="4"/>
    <x v="1"/>
    <x v="3"/>
    <x v="112"/>
    <x v="1"/>
    <x v="137"/>
    <x v="137"/>
    <x v="0"/>
    <x v="137"/>
    <x v="3"/>
    <x v="3"/>
    <x v="0"/>
    <x v="35"/>
    <x v="108"/>
    <x v="3"/>
    <x v="0"/>
  </r>
  <r>
    <x v="138"/>
    <x v="4"/>
    <x v="1"/>
    <x v="7"/>
    <x v="0"/>
    <x v="113"/>
    <x v="3"/>
    <x v="138"/>
    <x v="138"/>
    <x v="5"/>
    <x v="138"/>
    <x v="1"/>
    <x v="5"/>
    <x v="2"/>
    <x v="60"/>
    <x v="58"/>
    <x v="7"/>
    <x v="0"/>
  </r>
  <r>
    <x v="139"/>
    <x v="0"/>
    <x v="3"/>
    <x v="0"/>
    <x v="6"/>
    <x v="114"/>
    <x v="2"/>
    <x v="139"/>
    <x v="139"/>
    <x v="1"/>
    <x v="139"/>
    <x v="4"/>
    <x v="1"/>
    <x v="2"/>
    <x v="61"/>
    <x v="109"/>
    <x v="6"/>
    <x v="0"/>
  </r>
  <r>
    <x v="140"/>
    <x v="9"/>
    <x v="7"/>
    <x v="2"/>
    <x v="1"/>
    <x v="42"/>
    <x v="1"/>
    <x v="140"/>
    <x v="140"/>
    <x v="5"/>
    <x v="140"/>
    <x v="1"/>
    <x v="4"/>
    <x v="0"/>
    <x v="11"/>
    <x v="110"/>
    <x v="8"/>
    <x v="0"/>
  </r>
  <r>
    <x v="141"/>
    <x v="2"/>
    <x v="3"/>
    <x v="5"/>
    <x v="5"/>
    <x v="39"/>
    <x v="3"/>
    <x v="141"/>
    <x v="141"/>
    <x v="0"/>
    <x v="141"/>
    <x v="2"/>
    <x v="0"/>
    <x v="1"/>
    <x v="45"/>
    <x v="35"/>
    <x v="9"/>
    <x v="0"/>
  </r>
  <r>
    <x v="142"/>
    <x v="0"/>
    <x v="6"/>
    <x v="6"/>
    <x v="6"/>
    <x v="115"/>
    <x v="4"/>
    <x v="142"/>
    <x v="142"/>
    <x v="0"/>
    <x v="142"/>
    <x v="0"/>
    <x v="2"/>
    <x v="0"/>
    <x v="17"/>
    <x v="111"/>
    <x v="3"/>
    <x v="0"/>
  </r>
  <r>
    <x v="143"/>
    <x v="3"/>
    <x v="9"/>
    <x v="2"/>
    <x v="1"/>
    <x v="50"/>
    <x v="1"/>
    <x v="143"/>
    <x v="143"/>
    <x v="0"/>
    <x v="143"/>
    <x v="4"/>
    <x v="1"/>
    <x v="0"/>
    <x v="54"/>
    <x v="112"/>
    <x v="4"/>
    <x v="0"/>
  </r>
  <r>
    <x v="144"/>
    <x v="2"/>
    <x v="7"/>
    <x v="4"/>
    <x v="2"/>
    <x v="116"/>
    <x v="3"/>
    <x v="144"/>
    <x v="144"/>
    <x v="5"/>
    <x v="144"/>
    <x v="3"/>
    <x v="0"/>
    <x v="2"/>
    <x v="18"/>
    <x v="113"/>
    <x v="9"/>
    <x v="0"/>
  </r>
  <r>
    <x v="145"/>
    <x v="3"/>
    <x v="2"/>
    <x v="8"/>
    <x v="4"/>
    <x v="117"/>
    <x v="4"/>
    <x v="145"/>
    <x v="145"/>
    <x v="2"/>
    <x v="145"/>
    <x v="4"/>
    <x v="1"/>
    <x v="3"/>
    <x v="20"/>
    <x v="7"/>
    <x v="3"/>
    <x v="0"/>
  </r>
  <r>
    <x v="146"/>
    <x v="5"/>
    <x v="0"/>
    <x v="0"/>
    <x v="2"/>
    <x v="31"/>
    <x v="4"/>
    <x v="146"/>
    <x v="146"/>
    <x v="4"/>
    <x v="146"/>
    <x v="4"/>
    <x v="3"/>
    <x v="0"/>
    <x v="58"/>
    <x v="1"/>
    <x v="1"/>
    <x v="0"/>
  </r>
  <r>
    <x v="147"/>
    <x v="1"/>
    <x v="9"/>
    <x v="7"/>
    <x v="2"/>
    <x v="118"/>
    <x v="1"/>
    <x v="147"/>
    <x v="147"/>
    <x v="5"/>
    <x v="147"/>
    <x v="4"/>
    <x v="5"/>
    <x v="2"/>
    <x v="32"/>
    <x v="114"/>
    <x v="8"/>
    <x v="0"/>
  </r>
  <r>
    <x v="148"/>
    <x v="6"/>
    <x v="0"/>
    <x v="2"/>
    <x v="1"/>
    <x v="119"/>
    <x v="2"/>
    <x v="148"/>
    <x v="148"/>
    <x v="2"/>
    <x v="148"/>
    <x v="4"/>
    <x v="5"/>
    <x v="2"/>
    <x v="26"/>
    <x v="16"/>
    <x v="7"/>
    <x v="0"/>
  </r>
  <r>
    <x v="149"/>
    <x v="7"/>
    <x v="8"/>
    <x v="1"/>
    <x v="1"/>
    <x v="120"/>
    <x v="1"/>
    <x v="149"/>
    <x v="149"/>
    <x v="4"/>
    <x v="149"/>
    <x v="0"/>
    <x v="5"/>
    <x v="2"/>
    <x v="61"/>
    <x v="115"/>
    <x v="9"/>
    <x v="0"/>
  </r>
  <r>
    <x v="150"/>
    <x v="5"/>
    <x v="2"/>
    <x v="5"/>
    <x v="4"/>
    <x v="11"/>
    <x v="2"/>
    <x v="150"/>
    <x v="150"/>
    <x v="4"/>
    <x v="150"/>
    <x v="1"/>
    <x v="2"/>
    <x v="0"/>
    <x v="27"/>
    <x v="116"/>
    <x v="3"/>
    <x v="0"/>
  </r>
  <r>
    <x v="151"/>
    <x v="0"/>
    <x v="8"/>
    <x v="8"/>
    <x v="6"/>
    <x v="44"/>
    <x v="2"/>
    <x v="151"/>
    <x v="151"/>
    <x v="5"/>
    <x v="151"/>
    <x v="2"/>
    <x v="5"/>
    <x v="3"/>
    <x v="10"/>
    <x v="117"/>
    <x v="4"/>
    <x v="0"/>
  </r>
  <r>
    <x v="152"/>
    <x v="1"/>
    <x v="7"/>
    <x v="0"/>
    <x v="2"/>
    <x v="31"/>
    <x v="2"/>
    <x v="152"/>
    <x v="152"/>
    <x v="1"/>
    <x v="152"/>
    <x v="4"/>
    <x v="4"/>
    <x v="2"/>
    <x v="3"/>
    <x v="118"/>
    <x v="0"/>
    <x v="0"/>
  </r>
  <r>
    <x v="153"/>
    <x v="2"/>
    <x v="8"/>
    <x v="9"/>
    <x v="6"/>
    <x v="121"/>
    <x v="0"/>
    <x v="153"/>
    <x v="153"/>
    <x v="3"/>
    <x v="153"/>
    <x v="3"/>
    <x v="3"/>
    <x v="1"/>
    <x v="24"/>
    <x v="119"/>
    <x v="2"/>
    <x v="0"/>
  </r>
  <r>
    <x v="154"/>
    <x v="3"/>
    <x v="2"/>
    <x v="4"/>
    <x v="2"/>
    <x v="122"/>
    <x v="1"/>
    <x v="154"/>
    <x v="154"/>
    <x v="1"/>
    <x v="154"/>
    <x v="1"/>
    <x v="4"/>
    <x v="0"/>
    <x v="62"/>
    <x v="114"/>
    <x v="8"/>
    <x v="0"/>
  </r>
  <r>
    <x v="155"/>
    <x v="4"/>
    <x v="3"/>
    <x v="1"/>
    <x v="2"/>
    <x v="87"/>
    <x v="3"/>
    <x v="155"/>
    <x v="155"/>
    <x v="2"/>
    <x v="155"/>
    <x v="1"/>
    <x v="4"/>
    <x v="2"/>
    <x v="24"/>
    <x v="118"/>
    <x v="0"/>
    <x v="0"/>
  </r>
  <r>
    <x v="156"/>
    <x v="2"/>
    <x v="8"/>
    <x v="7"/>
    <x v="6"/>
    <x v="102"/>
    <x v="2"/>
    <x v="156"/>
    <x v="156"/>
    <x v="0"/>
    <x v="156"/>
    <x v="4"/>
    <x v="4"/>
    <x v="0"/>
    <x v="26"/>
    <x v="120"/>
    <x v="6"/>
    <x v="0"/>
  </r>
  <r>
    <x v="157"/>
    <x v="6"/>
    <x v="9"/>
    <x v="6"/>
    <x v="0"/>
    <x v="123"/>
    <x v="4"/>
    <x v="157"/>
    <x v="157"/>
    <x v="4"/>
    <x v="157"/>
    <x v="2"/>
    <x v="2"/>
    <x v="2"/>
    <x v="13"/>
    <x v="121"/>
    <x v="0"/>
    <x v="0"/>
  </r>
  <r>
    <x v="158"/>
    <x v="9"/>
    <x v="4"/>
    <x v="2"/>
    <x v="5"/>
    <x v="124"/>
    <x v="1"/>
    <x v="158"/>
    <x v="158"/>
    <x v="4"/>
    <x v="158"/>
    <x v="0"/>
    <x v="3"/>
    <x v="3"/>
    <x v="18"/>
    <x v="122"/>
    <x v="7"/>
    <x v="0"/>
  </r>
  <r>
    <x v="159"/>
    <x v="4"/>
    <x v="0"/>
    <x v="4"/>
    <x v="1"/>
    <x v="125"/>
    <x v="1"/>
    <x v="159"/>
    <x v="159"/>
    <x v="2"/>
    <x v="159"/>
    <x v="2"/>
    <x v="2"/>
    <x v="3"/>
    <x v="6"/>
    <x v="95"/>
    <x v="6"/>
    <x v="0"/>
  </r>
  <r>
    <x v="160"/>
    <x v="5"/>
    <x v="0"/>
    <x v="0"/>
    <x v="3"/>
    <x v="10"/>
    <x v="1"/>
    <x v="160"/>
    <x v="160"/>
    <x v="0"/>
    <x v="160"/>
    <x v="0"/>
    <x v="2"/>
    <x v="2"/>
    <x v="30"/>
    <x v="123"/>
    <x v="2"/>
    <x v="0"/>
  </r>
  <r>
    <x v="161"/>
    <x v="5"/>
    <x v="0"/>
    <x v="0"/>
    <x v="6"/>
    <x v="126"/>
    <x v="0"/>
    <x v="161"/>
    <x v="161"/>
    <x v="3"/>
    <x v="161"/>
    <x v="4"/>
    <x v="4"/>
    <x v="3"/>
    <x v="3"/>
    <x v="26"/>
    <x v="0"/>
    <x v="0"/>
  </r>
  <r>
    <x v="162"/>
    <x v="0"/>
    <x v="1"/>
    <x v="0"/>
    <x v="4"/>
    <x v="127"/>
    <x v="3"/>
    <x v="162"/>
    <x v="162"/>
    <x v="2"/>
    <x v="162"/>
    <x v="2"/>
    <x v="1"/>
    <x v="1"/>
    <x v="24"/>
    <x v="47"/>
    <x v="9"/>
    <x v="0"/>
  </r>
  <r>
    <x v="163"/>
    <x v="6"/>
    <x v="2"/>
    <x v="0"/>
    <x v="3"/>
    <x v="111"/>
    <x v="1"/>
    <x v="163"/>
    <x v="163"/>
    <x v="1"/>
    <x v="163"/>
    <x v="2"/>
    <x v="1"/>
    <x v="0"/>
    <x v="12"/>
    <x v="124"/>
    <x v="4"/>
    <x v="0"/>
  </r>
  <r>
    <x v="164"/>
    <x v="6"/>
    <x v="9"/>
    <x v="0"/>
    <x v="4"/>
    <x v="128"/>
    <x v="2"/>
    <x v="164"/>
    <x v="164"/>
    <x v="1"/>
    <x v="164"/>
    <x v="3"/>
    <x v="0"/>
    <x v="1"/>
    <x v="40"/>
    <x v="125"/>
    <x v="4"/>
    <x v="0"/>
  </r>
  <r>
    <x v="165"/>
    <x v="1"/>
    <x v="5"/>
    <x v="5"/>
    <x v="0"/>
    <x v="129"/>
    <x v="0"/>
    <x v="165"/>
    <x v="165"/>
    <x v="2"/>
    <x v="165"/>
    <x v="3"/>
    <x v="2"/>
    <x v="1"/>
    <x v="15"/>
    <x v="126"/>
    <x v="0"/>
    <x v="0"/>
  </r>
  <r>
    <x v="166"/>
    <x v="8"/>
    <x v="2"/>
    <x v="5"/>
    <x v="4"/>
    <x v="130"/>
    <x v="1"/>
    <x v="166"/>
    <x v="166"/>
    <x v="2"/>
    <x v="166"/>
    <x v="4"/>
    <x v="5"/>
    <x v="0"/>
    <x v="41"/>
    <x v="127"/>
    <x v="7"/>
    <x v="0"/>
  </r>
  <r>
    <x v="167"/>
    <x v="0"/>
    <x v="7"/>
    <x v="1"/>
    <x v="5"/>
    <x v="131"/>
    <x v="0"/>
    <x v="167"/>
    <x v="167"/>
    <x v="3"/>
    <x v="167"/>
    <x v="1"/>
    <x v="1"/>
    <x v="0"/>
    <x v="20"/>
    <x v="128"/>
    <x v="5"/>
    <x v="0"/>
  </r>
  <r>
    <x v="168"/>
    <x v="7"/>
    <x v="9"/>
    <x v="6"/>
    <x v="2"/>
    <x v="118"/>
    <x v="4"/>
    <x v="168"/>
    <x v="168"/>
    <x v="1"/>
    <x v="168"/>
    <x v="4"/>
    <x v="4"/>
    <x v="2"/>
    <x v="2"/>
    <x v="102"/>
    <x v="8"/>
    <x v="0"/>
  </r>
  <r>
    <x v="169"/>
    <x v="8"/>
    <x v="7"/>
    <x v="1"/>
    <x v="2"/>
    <x v="132"/>
    <x v="3"/>
    <x v="169"/>
    <x v="169"/>
    <x v="2"/>
    <x v="169"/>
    <x v="4"/>
    <x v="0"/>
    <x v="3"/>
    <x v="18"/>
    <x v="129"/>
    <x v="4"/>
    <x v="0"/>
  </r>
  <r>
    <x v="170"/>
    <x v="4"/>
    <x v="3"/>
    <x v="7"/>
    <x v="1"/>
    <x v="133"/>
    <x v="2"/>
    <x v="170"/>
    <x v="170"/>
    <x v="5"/>
    <x v="170"/>
    <x v="2"/>
    <x v="2"/>
    <x v="3"/>
    <x v="24"/>
    <x v="130"/>
    <x v="2"/>
    <x v="0"/>
  </r>
  <r>
    <x v="171"/>
    <x v="2"/>
    <x v="9"/>
    <x v="3"/>
    <x v="6"/>
    <x v="134"/>
    <x v="0"/>
    <x v="171"/>
    <x v="171"/>
    <x v="1"/>
    <x v="171"/>
    <x v="3"/>
    <x v="3"/>
    <x v="3"/>
    <x v="52"/>
    <x v="131"/>
    <x v="4"/>
    <x v="0"/>
  </r>
  <r>
    <x v="172"/>
    <x v="1"/>
    <x v="9"/>
    <x v="9"/>
    <x v="2"/>
    <x v="135"/>
    <x v="4"/>
    <x v="172"/>
    <x v="172"/>
    <x v="4"/>
    <x v="172"/>
    <x v="3"/>
    <x v="5"/>
    <x v="2"/>
    <x v="33"/>
    <x v="132"/>
    <x v="6"/>
    <x v="0"/>
  </r>
  <r>
    <x v="173"/>
    <x v="4"/>
    <x v="6"/>
    <x v="5"/>
    <x v="1"/>
    <x v="136"/>
    <x v="0"/>
    <x v="173"/>
    <x v="173"/>
    <x v="5"/>
    <x v="173"/>
    <x v="1"/>
    <x v="4"/>
    <x v="3"/>
    <x v="53"/>
    <x v="133"/>
    <x v="8"/>
    <x v="0"/>
  </r>
  <r>
    <x v="174"/>
    <x v="0"/>
    <x v="4"/>
    <x v="8"/>
    <x v="2"/>
    <x v="137"/>
    <x v="3"/>
    <x v="174"/>
    <x v="174"/>
    <x v="3"/>
    <x v="174"/>
    <x v="3"/>
    <x v="1"/>
    <x v="0"/>
    <x v="44"/>
    <x v="21"/>
    <x v="4"/>
    <x v="0"/>
  </r>
  <r>
    <x v="175"/>
    <x v="2"/>
    <x v="6"/>
    <x v="9"/>
    <x v="0"/>
    <x v="138"/>
    <x v="3"/>
    <x v="175"/>
    <x v="175"/>
    <x v="3"/>
    <x v="175"/>
    <x v="4"/>
    <x v="0"/>
    <x v="2"/>
    <x v="35"/>
    <x v="134"/>
    <x v="4"/>
    <x v="0"/>
  </r>
  <r>
    <x v="176"/>
    <x v="9"/>
    <x v="0"/>
    <x v="5"/>
    <x v="2"/>
    <x v="86"/>
    <x v="1"/>
    <x v="176"/>
    <x v="176"/>
    <x v="2"/>
    <x v="176"/>
    <x v="4"/>
    <x v="1"/>
    <x v="2"/>
    <x v="6"/>
    <x v="135"/>
    <x v="1"/>
    <x v="0"/>
  </r>
  <r>
    <x v="177"/>
    <x v="3"/>
    <x v="8"/>
    <x v="7"/>
    <x v="2"/>
    <x v="139"/>
    <x v="0"/>
    <x v="4"/>
    <x v="177"/>
    <x v="5"/>
    <x v="177"/>
    <x v="2"/>
    <x v="2"/>
    <x v="2"/>
    <x v="60"/>
    <x v="136"/>
    <x v="0"/>
    <x v="0"/>
  </r>
  <r>
    <x v="178"/>
    <x v="7"/>
    <x v="7"/>
    <x v="3"/>
    <x v="5"/>
    <x v="140"/>
    <x v="0"/>
    <x v="177"/>
    <x v="178"/>
    <x v="5"/>
    <x v="178"/>
    <x v="2"/>
    <x v="4"/>
    <x v="1"/>
    <x v="53"/>
    <x v="137"/>
    <x v="6"/>
    <x v="0"/>
  </r>
  <r>
    <x v="179"/>
    <x v="0"/>
    <x v="2"/>
    <x v="2"/>
    <x v="6"/>
    <x v="141"/>
    <x v="2"/>
    <x v="178"/>
    <x v="179"/>
    <x v="3"/>
    <x v="179"/>
    <x v="0"/>
    <x v="5"/>
    <x v="1"/>
    <x v="41"/>
    <x v="138"/>
    <x v="0"/>
    <x v="0"/>
  </r>
  <r>
    <x v="180"/>
    <x v="1"/>
    <x v="6"/>
    <x v="1"/>
    <x v="5"/>
    <x v="142"/>
    <x v="2"/>
    <x v="179"/>
    <x v="180"/>
    <x v="5"/>
    <x v="180"/>
    <x v="3"/>
    <x v="3"/>
    <x v="3"/>
    <x v="49"/>
    <x v="139"/>
    <x v="8"/>
    <x v="0"/>
  </r>
  <r>
    <x v="181"/>
    <x v="4"/>
    <x v="6"/>
    <x v="6"/>
    <x v="1"/>
    <x v="143"/>
    <x v="2"/>
    <x v="180"/>
    <x v="181"/>
    <x v="1"/>
    <x v="181"/>
    <x v="0"/>
    <x v="5"/>
    <x v="2"/>
    <x v="16"/>
    <x v="140"/>
    <x v="6"/>
    <x v="0"/>
  </r>
  <r>
    <x v="182"/>
    <x v="1"/>
    <x v="1"/>
    <x v="3"/>
    <x v="1"/>
    <x v="144"/>
    <x v="1"/>
    <x v="181"/>
    <x v="182"/>
    <x v="5"/>
    <x v="182"/>
    <x v="2"/>
    <x v="2"/>
    <x v="0"/>
    <x v="42"/>
    <x v="141"/>
    <x v="8"/>
    <x v="0"/>
  </r>
  <r>
    <x v="183"/>
    <x v="5"/>
    <x v="0"/>
    <x v="3"/>
    <x v="3"/>
    <x v="145"/>
    <x v="0"/>
    <x v="182"/>
    <x v="183"/>
    <x v="3"/>
    <x v="183"/>
    <x v="2"/>
    <x v="4"/>
    <x v="2"/>
    <x v="47"/>
    <x v="83"/>
    <x v="7"/>
    <x v="0"/>
  </r>
  <r>
    <x v="184"/>
    <x v="1"/>
    <x v="2"/>
    <x v="0"/>
    <x v="6"/>
    <x v="146"/>
    <x v="2"/>
    <x v="183"/>
    <x v="184"/>
    <x v="4"/>
    <x v="184"/>
    <x v="0"/>
    <x v="3"/>
    <x v="3"/>
    <x v="9"/>
    <x v="127"/>
    <x v="7"/>
    <x v="0"/>
  </r>
  <r>
    <x v="185"/>
    <x v="2"/>
    <x v="6"/>
    <x v="6"/>
    <x v="1"/>
    <x v="147"/>
    <x v="2"/>
    <x v="184"/>
    <x v="185"/>
    <x v="3"/>
    <x v="185"/>
    <x v="4"/>
    <x v="0"/>
    <x v="3"/>
    <x v="63"/>
    <x v="142"/>
    <x v="4"/>
    <x v="0"/>
  </r>
  <r>
    <x v="186"/>
    <x v="3"/>
    <x v="0"/>
    <x v="3"/>
    <x v="6"/>
    <x v="148"/>
    <x v="0"/>
    <x v="185"/>
    <x v="186"/>
    <x v="5"/>
    <x v="186"/>
    <x v="2"/>
    <x v="5"/>
    <x v="3"/>
    <x v="10"/>
    <x v="8"/>
    <x v="4"/>
    <x v="0"/>
  </r>
  <r>
    <x v="187"/>
    <x v="3"/>
    <x v="1"/>
    <x v="6"/>
    <x v="5"/>
    <x v="149"/>
    <x v="0"/>
    <x v="186"/>
    <x v="187"/>
    <x v="3"/>
    <x v="187"/>
    <x v="4"/>
    <x v="2"/>
    <x v="2"/>
    <x v="64"/>
    <x v="143"/>
    <x v="5"/>
    <x v="0"/>
  </r>
  <r>
    <x v="188"/>
    <x v="8"/>
    <x v="2"/>
    <x v="2"/>
    <x v="5"/>
    <x v="150"/>
    <x v="1"/>
    <x v="187"/>
    <x v="188"/>
    <x v="3"/>
    <x v="188"/>
    <x v="2"/>
    <x v="1"/>
    <x v="1"/>
    <x v="21"/>
    <x v="144"/>
    <x v="0"/>
    <x v="0"/>
  </r>
  <r>
    <x v="189"/>
    <x v="9"/>
    <x v="2"/>
    <x v="8"/>
    <x v="4"/>
    <x v="92"/>
    <x v="1"/>
    <x v="188"/>
    <x v="189"/>
    <x v="4"/>
    <x v="189"/>
    <x v="1"/>
    <x v="3"/>
    <x v="1"/>
    <x v="21"/>
    <x v="130"/>
    <x v="2"/>
    <x v="0"/>
  </r>
  <r>
    <x v="190"/>
    <x v="3"/>
    <x v="7"/>
    <x v="1"/>
    <x v="0"/>
    <x v="151"/>
    <x v="4"/>
    <x v="189"/>
    <x v="190"/>
    <x v="0"/>
    <x v="190"/>
    <x v="1"/>
    <x v="4"/>
    <x v="2"/>
    <x v="65"/>
    <x v="142"/>
    <x v="4"/>
    <x v="0"/>
  </r>
  <r>
    <x v="191"/>
    <x v="0"/>
    <x v="5"/>
    <x v="6"/>
    <x v="3"/>
    <x v="89"/>
    <x v="1"/>
    <x v="190"/>
    <x v="191"/>
    <x v="3"/>
    <x v="191"/>
    <x v="1"/>
    <x v="2"/>
    <x v="3"/>
    <x v="21"/>
    <x v="47"/>
    <x v="9"/>
    <x v="0"/>
  </r>
  <r>
    <x v="192"/>
    <x v="0"/>
    <x v="5"/>
    <x v="2"/>
    <x v="2"/>
    <x v="21"/>
    <x v="0"/>
    <x v="191"/>
    <x v="192"/>
    <x v="4"/>
    <x v="192"/>
    <x v="4"/>
    <x v="1"/>
    <x v="3"/>
    <x v="51"/>
    <x v="145"/>
    <x v="0"/>
    <x v="0"/>
  </r>
  <r>
    <x v="193"/>
    <x v="9"/>
    <x v="9"/>
    <x v="0"/>
    <x v="4"/>
    <x v="152"/>
    <x v="1"/>
    <x v="192"/>
    <x v="193"/>
    <x v="2"/>
    <x v="193"/>
    <x v="4"/>
    <x v="4"/>
    <x v="1"/>
    <x v="41"/>
    <x v="146"/>
    <x v="6"/>
    <x v="0"/>
  </r>
  <r>
    <x v="194"/>
    <x v="1"/>
    <x v="6"/>
    <x v="4"/>
    <x v="2"/>
    <x v="118"/>
    <x v="4"/>
    <x v="193"/>
    <x v="194"/>
    <x v="3"/>
    <x v="194"/>
    <x v="1"/>
    <x v="4"/>
    <x v="2"/>
    <x v="47"/>
    <x v="147"/>
    <x v="5"/>
    <x v="0"/>
  </r>
  <r>
    <x v="195"/>
    <x v="5"/>
    <x v="5"/>
    <x v="1"/>
    <x v="4"/>
    <x v="117"/>
    <x v="3"/>
    <x v="194"/>
    <x v="195"/>
    <x v="1"/>
    <x v="195"/>
    <x v="4"/>
    <x v="3"/>
    <x v="3"/>
    <x v="66"/>
    <x v="148"/>
    <x v="4"/>
    <x v="0"/>
  </r>
  <r>
    <x v="196"/>
    <x v="8"/>
    <x v="3"/>
    <x v="6"/>
    <x v="3"/>
    <x v="153"/>
    <x v="3"/>
    <x v="195"/>
    <x v="196"/>
    <x v="5"/>
    <x v="196"/>
    <x v="1"/>
    <x v="3"/>
    <x v="3"/>
    <x v="12"/>
    <x v="96"/>
    <x v="7"/>
    <x v="0"/>
  </r>
  <r>
    <x v="197"/>
    <x v="6"/>
    <x v="9"/>
    <x v="9"/>
    <x v="5"/>
    <x v="154"/>
    <x v="1"/>
    <x v="196"/>
    <x v="197"/>
    <x v="2"/>
    <x v="197"/>
    <x v="3"/>
    <x v="3"/>
    <x v="1"/>
    <x v="49"/>
    <x v="38"/>
    <x v="3"/>
    <x v="0"/>
  </r>
  <r>
    <x v="198"/>
    <x v="0"/>
    <x v="3"/>
    <x v="0"/>
    <x v="5"/>
    <x v="154"/>
    <x v="3"/>
    <x v="197"/>
    <x v="198"/>
    <x v="1"/>
    <x v="198"/>
    <x v="3"/>
    <x v="3"/>
    <x v="3"/>
    <x v="15"/>
    <x v="149"/>
    <x v="4"/>
    <x v="0"/>
  </r>
  <r>
    <x v="199"/>
    <x v="4"/>
    <x v="4"/>
    <x v="0"/>
    <x v="1"/>
    <x v="155"/>
    <x v="2"/>
    <x v="198"/>
    <x v="199"/>
    <x v="4"/>
    <x v="199"/>
    <x v="0"/>
    <x v="2"/>
    <x v="2"/>
    <x v="35"/>
    <x v="8"/>
    <x v="4"/>
    <x v="0"/>
  </r>
  <r>
    <x v="200"/>
    <x v="3"/>
    <x v="8"/>
    <x v="2"/>
    <x v="0"/>
    <x v="151"/>
    <x v="0"/>
    <x v="199"/>
    <x v="200"/>
    <x v="4"/>
    <x v="200"/>
    <x v="2"/>
    <x v="0"/>
    <x v="2"/>
    <x v="34"/>
    <x v="150"/>
    <x v="7"/>
    <x v="0"/>
  </r>
  <r>
    <x v="201"/>
    <x v="8"/>
    <x v="6"/>
    <x v="4"/>
    <x v="5"/>
    <x v="131"/>
    <x v="4"/>
    <x v="200"/>
    <x v="201"/>
    <x v="2"/>
    <x v="201"/>
    <x v="2"/>
    <x v="4"/>
    <x v="3"/>
    <x v="34"/>
    <x v="151"/>
    <x v="8"/>
    <x v="0"/>
  </r>
  <r>
    <x v="202"/>
    <x v="7"/>
    <x v="9"/>
    <x v="4"/>
    <x v="2"/>
    <x v="156"/>
    <x v="0"/>
    <x v="201"/>
    <x v="202"/>
    <x v="4"/>
    <x v="202"/>
    <x v="2"/>
    <x v="5"/>
    <x v="0"/>
    <x v="26"/>
    <x v="152"/>
    <x v="1"/>
    <x v="0"/>
  </r>
  <r>
    <x v="203"/>
    <x v="5"/>
    <x v="2"/>
    <x v="3"/>
    <x v="5"/>
    <x v="157"/>
    <x v="3"/>
    <x v="202"/>
    <x v="203"/>
    <x v="4"/>
    <x v="203"/>
    <x v="0"/>
    <x v="4"/>
    <x v="2"/>
    <x v="32"/>
    <x v="153"/>
    <x v="2"/>
    <x v="0"/>
  </r>
  <r>
    <x v="204"/>
    <x v="8"/>
    <x v="6"/>
    <x v="9"/>
    <x v="3"/>
    <x v="158"/>
    <x v="3"/>
    <x v="203"/>
    <x v="204"/>
    <x v="2"/>
    <x v="204"/>
    <x v="3"/>
    <x v="5"/>
    <x v="3"/>
    <x v="64"/>
    <x v="130"/>
    <x v="2"/>
    <x v="0"/>
  </r>
  <r>
    <x v="205"/>
    <x v="3"/>
    <x v="1"/>
    <x v="3"/>
    <x v="2"/>
    <x v="156"/>
    <x v="2"/>
    <x v="204"/>
    <x v="205"/>
    <x v="2"/>
    <x v="205"/>
    <x v="1"/>
    <x v="3"/>
    <x v="3"/>
    <x v="7"/>
    <x v="92"/>
    <x v="3"/>
    <x v="0"/>
  </r>
  <r>
    <x v="206"/>
    <x v="5"/>
    <x v="1"/>
    <x v="2"/>
    <x v="4"/>
    <x v="66"/>
    <x v="2"/>
    <x v="205"/>
    <x v="206"/>
    <x v="5"/>
    <x v="206"/>
    <x v="2"/>
    <x v="1"/>
    <x v="3"/>
    <x v="64"/>
    <x v="154"/>
    <x v="4"/>
    <x v="0"/>
  </r>
  <r>
    <x v="207"/>
    <x v="3"/>
    <x v="3"/>
    <x v="0"/>
    <x v="4"/>
    <x v="159"/>
    <x v="1"/>
    <x v="206"/>
    <x v="207"/>
    <x v="5"/>
    <x v="207"/>
    <x v="4"/>
    <x v="1"/>
    <x v="2"/>
    <x v="22"/>
    <x v="125"/>
    <x v="4"/>
    <x v="0"/>
  </r>
  <r>
    <x v="208"/>
    <x v="6"/>
    <x v="2"/>
    <x v="7"/>
    <x v="6"/>
    <x v="160"/>
    <x v="4"/>
    <x v="207"/>
    <x v="208"/>
    <x v="4"/>
    <x v="208"/>
    <x v="4"/>
    <x v="4"/>
    <x v="2"/>
    <x v="44"/>
    <x v="155"/>
    <x v="5"/>
    <x v="0"/>
  </r>
  <r>
    <x v="209"/>
    <x v="4"/>
    <x v="0"/>
    <x v="9"/>
    <x v="1"/>
    <x v="161"/>
    <x v="3"/>
    <x v="208"/>
    <x v="209"/>
    <x v="5"/>
    <x v="209"/>
    <x v="4"/>
    <x v="2"/>
    <x v="2"/>
    <x v="53"/>
    <x v="156"/>
    <x v="1"/>
    <x v="0"/>
  </r>
  <r>
    <x v="210"/>
    <x v="8"/>
    <x v="8"/>
    <x v="5"/>
    <x v="1"/>
    <x v="143"/>
    <x v="2"/>
    <x v="209"/>
    <x v="210"/>
    <x v="1"/>
    <x v="210"/>
    <x v="3"/>
    <x v="3"/>
    <x v="0"/>
    <x v="43"/>
    <x v="115"/>
    <x v="9"/>
    <x v="0"/>
  </r>
  <r>
    <x v="211"/>
    <x v="4"/>
    <x v="2"/>
    <x v="8"/>
    <x v="5"/>
    <x v="162"/>
    <x v="4"/>
    <x v="210"/>
    <x v="211"/>
    <x v="4"/>
    <x v="211"/>
    <x v="3"/>
    <x v="0"/>
    <x v="2"/>
    <x v="2"/>
    <x v="127"/>
    <x v="7"/>
    <x v="0"/>
  </r>
  <r>
    <x v="212"/>
    <x v="5"/>
    <x v="0"/>
    <x v="7"/>
    <x v="5"/>
    <x v="163"/>
    <x v="3"/>
    <x v="211"/>
    <x v="212"/>
    <x v="0"/>
    <x v="212"/>
    <x v="4"/>
    <x v="2"/>
    <x v="2"/>
    <x v="45"/>
    <x v="100"/>
    <x v="7"/>
    <x v="0"/>
  </r>
  <r>
    <x v="213"/>
    <x v="9"/>
    <x v="6"/>
    <x v="4"/>
    <x v="1"/>
    <x v="4"/>
    <x v="3"/>
    <x v="212"/>
    <x v="213"/>
    <x v="2"/>
    <x v="213"/>
    <x v="1"/>
    <x v="2"/>
    <x v="1"/>
    <x v="67"/>
    <x v="60"/>
    <x v="4"/>
    <x v="0"/>
  </r>
  <r>
    <x v="214"/>
    <x v="6"/>
    <x v="3"/>
    <x v="3"/>
    <x v="3"/>
    <x v="67"/>
    <x v="3"/>
    <x v="213"/>
    <x v="214"/>
    <x v="1"/>
    <x v="214"/>
    <x v="1"/>
    <x v="2"/>
    <x v="2"/>
    <x v="40"/>
    <x v="44"/>
    <x v="4"/>
    <x v="0"/>
  </r>
  <r>
    <x v="215"/>
    <x v="8"/>
    <x v="3"/>
    <x v="9"/>
    <x v="3"/>
    <x v="158"/>
    <x v="2"/>
    <x v="214"/>
    <x v="215"/>
    <x v="3"/>
    <x v="215"/>
    <x v="0"/>
    <x v="0"/>
    <x v="0"/>
    <x v="34"/>
    <x v="105"/>
    <x v="7"/>
    <x v="0"/>
  </r>
  <r>
    <x v="216"/>
    <x v="9"/>
    <x v="9"/>
    <x v="6"/>
    <x v="5"/>
    <x v="164"/>
    <x v="1"/>
    <x v="215"/>
    <x v="216"/>
    <x v="0"/>
    <x v="216"/>
    <x v="0"/>
    <x v="3"/>
    <x v="3"/>
    <x v="35"/>
    <x v="157"/>
    <x v="4"/>
    <x v="0"/>
  </r>
  <r>
    <x v="217"/>
    <x v="0"/>
    <x v="2"/>
    <x v="4"/>
    <x v="4"/>
    <x v="165"/>
    <x v="2"/>
    <x v="216"/>
    <x v="217"/>
    <x v="2"/>
    <x v="217"/>
    <x v="0"/>
    <x v="5"/>
    <x v="0"/>
    <x v="14"/>
    <x v="158"/>
    <x v="3"/>
    <x v="0"/>
  </r>
  <r>
    <x v="218"/>
    <x v="0"/>
    <x v="3"/>
    <x v="1"/>
    <x v="4"/>
    <x v="166"/>
    <x v="0"/>
    <x v="217"/>
    <x v="218"/>
    <x v="5"/>
    <x v="218"/>
    <x v="2"/>
    <x v="2"/>
    <x v="3"/>
    <x v="55"/>
    <x v="132"/>
    <x v="6"/>
    <x v="0"/>
  </r>
  <r>
    <x v="219"/>
    <x v="2"/>
    <x v="3"/>
    <x v="3"/>
    <x v="2"/>
    <x v="167"/>
    <x v="2"/>
    <x v="218"/>
    <x v="219"/>
    <x v="3"/>
    <x v="219"/>
    <x v="3"/>
    <x v="4"/>
    <x v="3"/>
    <x v="4"/>
    <x v="46"/>
    <x v="6"/>
    <x v="0"/>
  </r>
  <r>
    <x v="220"/>
    <x v="5"/>
    <x v="1"/>
    <x v="2"/>
    <x v="5"/>
    <x v="168"/>
    <x v="4"/>
    <x v="219"/>
    <x v="220"/>
    <x v="3"/>
    <x v="220"/>
    <x v="0"/>
    <x v="2"/>
    <x v="0"/>
    <x v="39"/>
    <x v="24"/>
    <x v="1"/>
    <x v="0"/>
  </r>
  <r>
    <x v="221"/>
    <x v="7"/>
    <x v="9"/>
    <x v="3"/>
    <x v="3"/>
    <x v="89"/>
    <x v="2"/>
    <x v="220"/>
    <x v="221"/>
    <x v="2"/>
    <x v="221"/>
    <x v="2"/>
    <x v="0"/>
    <x v="2"/>
    <x v="4"/>
    <x v="159"/>
    <x v="3"/>
    <x v="0"/>
  </r>
  <r>
    <x v="222"/>
    <x v="9"/>
    <x v="9"/>
    <x v="7"/>
    <x v="2"/>
    <x v="13"/>
    <x v="2"/>
    <x v="221"/>
    <x v="222"/>
    <x v="0"/>
    <x v="222"/>
    <x v="1"/>
    <x v="2"/>
    <x v="1"/>
    <x v="5"/>
    <x v="160"/>
    <x v="2"/>
    <x v="0"/>
  </r>
  <r>
    <x v="223"/>
    <x v="1"/>
    <x v="2"/>
    <x v="0"/>
    <x v="3"/>
    <x v="169"/>
    <x v="4"/>
    <x v="222"/>
    <x v="223"/>
    <x v="3"/>
    <x v="223"/>
    <x v="3"/>
    <x v="3"/>
    <x v="1"/>
    <x v="3"/>
    <x v="38"/>
    <x v="3"/>
    <x v="0"/>
  </r>
  <r>
    <x v="224"/>
    <x v="7"/>
    <x v="7"/>
    <x v="4"/>
    <x v="4"/>
    <x v="170"/>
    <x v="4"/>
    <x v="223"/>
    <x v="224"/>
    <x v="2"/>
    <x v="224"/>
    <x v="4"/>
    <x v="1"/>
    <x v="0"/>
    <x v="68"/>
    <x v="161"/>
    <x v="9"/>
    <x v="0"/>
  </r>
  <r>
    <x v="225"/>
    <x v="8"/>
    <x v="4"/>
    <x v="7"/>
    <x v="1"/>
    <x v="42"/>
    <x v="1"/>
    <x v="224"/>
    <x v="225"/>
    <x v="2"/>
    <x v="225"/>
    <x v="1"/>
    <x v="3"/>
    <x v="3"/>
    <x v="30"/>
    <x v="133"/>
    <x v="8"/>
    <x v="0"/>
  </r>
  <r>
    <x v="226"/>
    <x v="9"/>
    <x v="0"/>
    <x v="2"/>
    <x v="2"/>
    <x v="171"/>
    <x v="2"/>
    <x v="225"/>
    <x v="226"/>
    <x v="4"/>
    <x v="226"/>
    <x v="1"/>
    <x v="4"/>
    <x v="2"/>
    <x v="3"/>
    <x v="162"/>
    <x v="4"/>
    <x v="0"/>
  </r>
  <r>
    <x v="227"/>
    <x v="6"/>
    <x v="9"/>
    <x v="6"/>
    <x v="6"/>
    <x v="172"/>
    <x v="3"/>
    <x v="226"/>
    <x v="227"/>
    <x v="4"/>
    <x v="227"/>
    <x v="2"/>
    <x v="0"/>
    <x v="1"/>
    <x v="8"/>
    <x v="6"/>
    <x v="1"/>
    <x v="0"/>
  </r>
  <r>
    <x v="228"/>
    <x v="1"/>
    <x v="3"/>
    <x v="9"/>
    <x v="0"/>
    <x v="173"/>
    <x v="1"/>
    <x v="227"/>
    <x v="228"/>
    <x v="1"/>
    <x v="228"/>
    <x v="4"/>
    <x v="2"/>
    <x v="2"/>
    <x v="29"/>
    <x v="163"/>
    <x v="2"/>
    <x v="0"/>
  </r>
  <r>
    <x v="229"/>
    <x v="0"/>
    <x v="6"/>
    <x v="9"/>
    <x v="2"/>
    <x v="103"/>
    <x v="2"/>
    <x v="228"/>
    <x v="229"/>
    <x v="4"/>
    <x v="229"/>
    <x v="2"/>
    <x v="4"/>
    <x v="3"/>
    <x v="52"/>
    <x v="136"/>
    <x v="0"/>
    <x v="0"/>
  </r>
  <r>
    <x v="230"/>
    <x v="4"/>
    <x v="9"/>
    <x v="4"/>
    <x v="1"/>
    <x v="120"/>
    <x v="4"/>
    <x v="229"/>
    <x v="230"/>
    <x v="3"/>
    <x v="230"/>
    <x v="2"/>
    <x v="5"/>
    <x v="0"/>
    <x v="9"/>
    <x v="164"/>
    <x v="7"/>
    <x v="0"/>
  </r>
  <r>
    <x v="231"/>
    <x v="7"/>
    <x v="8"/>
    <x v="8"/>
    <x v="6"/>
    <x v="174"/>
    <x v="3"/>
    <x v="230"/>
    <x v="231"/>
    <x v="5"/>
    <x v="231"/>
    <x v="0"/>
    <x v="5"/>
    <x v="2"/>
    <x v="33"/>
    <x v="18"/>
    <x v="0"/>
    <x v="0"/>
  </r>
  <r>
    <x v="232"/>
    <x v="4"/>
    <x v="7"/>
    <x v="7"/>
    <x v="6"/>
    <x v="82"/>
    <x v="4"/>
    <x v="231"/>
    <x v="232"/>
    <x v="4"/>
    <x v="232"/>
    <x v="1"/>
    <x v="1"/>
    <x v="1"/>
    <x v="34"/>
    <x v="136"/>
    <x v="0"/>
    <x v="0"/>
  </r>
  <r>
    <x v="233"/>
    <x v="8"/>
    <x v="9"/>
    <x v="1"/>
    <x v="6"/>
    <x v="25"/>
    <x v="1"/>
    <x v="232"/>
    <x v="233"/>
    <x v="0"/>
    <x v="233"/>
    <x v="3"/>
    <x v="4"/>
    <x v="0"/>
    <x v="27"/>
    <x v="104"/>
    <x v="0"/>
    <x v="0"/>
  </r>
  <r>
    <x v="234"/>
    <x v="2"/>
    <x v="6"/>
    <x v="4"/>
    <x v="6"/>
    <x v="175"/>
    <x v="1"/>
    <x v="233"/>
    <x v="234"/>
    <x v="2"/>
    <x v="234"/>
    <x v="0"/>
    <x v="3"/>
    <x v="0"/>
    <x v="35"/>
    <x v="43"/>
    <x v="0"/>
    <x v="0"/>
  </r>
  <r>
    <x v="235"/>
    <x v="5"/>
    <x v="9"/>
    <x v="8"/>
    <x v="2"/>
    <x v="78"/>
    <x v="4"/>
    <x v="234"/>
    <x v="235"/>
    <x v="3"/>
    <x v="235"/>
    <x v="2"/>
    <x v="5"/>
    <x v="2"/>
    <x v="22"/>
    <x v="165"/>
    <x v="5"/>
    <x v="0"/>
  </r>
  <r>
    <x v="236"/>
    <x v="8"/>
    <x v="8"/>
    <x v="4"/>
    <x v="0"/>
    <x v="53"/>
    <x v="2"/>
    <x v="235"/>
    <x v="236"/>
    <x v="0"/>
    <x v="236"/>
    <x v="0"/>
    <x v="3"/>
    <x v="3"/>
    <x v="44"/>
    <x v="59"/>
    <x v="5"/>
    <x v="0"/>
  </r>
  <r>
    <x v="237"/>
    <x v="3"/>
    <x v="9"/>
    <x v="2"/>
    <x v="4"/>
    <x v="152"/>
    <x v="2"/>
    <x v="236"/>
    <x v="237"/>
    <x v="1"/>
    <x v="237"/>
    <x v="1"/>
    <x v="4"/>
    <x v="2"/>
    <x v="7"/>
    <x v="166"/>
    <x v="9"/>
    <x v="0"/>
  </r>
  <r>
    <x v="238"/>
    <x v="4"/>
    <x v="0"/>
    <x v="5"/>
    <x v="1"/>
    <x v="161"/>
    <x v="4"/>
    <x v="237"/>
    <x v="238"/>
    <x v="3"/>
    <x v="238"/>
    <x v="4"/>
    <x v="2"/>
    <x v="2"/>
    <x v="23"/>
    <x v="164"/>
    <x v="7"/>
    <x v="0"/>
  </r>
  <r>
    <x v="239"/>
    <x v="2"/>
    <x v="2"/>
    <x v="3"/>
    <x v="0"/>
    <x v="94"/>
    <x v="3"/>
    <x v="238"/>
    <x v="239"/>
    <x v="1"/>
    <x v="239"/>
    <x v="0"/>
    <x v="4"/>
    <x v="3"/>
    <x v="36"/>
    <x v="60"/>
    <x v="4"/>
    <x v="0"/>
  </r>
  <r>
    <x v="240"/>
    <x v="1"/>
    <x v="0"/>
    <x v="6"/>
    <x v="2"/>
    <x v="176"/>
    <x v="1"/>
    <x v="239"/>
    <x v="240"/>
    <x v="4"/>
    <x v="240"/>
    <x v="3"/>
    <x v="4"/>
    <x v="3"/>
    <x v="1"/>
    <x v="167"/>
    <x v="1"/>
    <x v="0"/>
  </r>
  <r>
    <x v="241"/>
    <x v="9"/>
    <x v="8"/>
    <x v="7"/>
    <x v="2"/>
    <x v="87"/>
    <x v="4"/>
    <x v="240"/>
    <x v="241"/>
    <x v="1"/>
    <x v="241"/>
    <x v="0"/>
    <x v="4"/>
    <x v="3"/>
    <x v="69"/>
    <x v="155"/>
    <x v="5"/>
    <x v="0"/>
  </r>
  <r>
    <x v="242"/>
    <x v="5"/>
    <x v="9"/>
    <x v="8"/>
    <x v="1"/>
    <x v="144"/>
    <x v="2"/>
    <x v="241"/>
    <x v="242"/>
    <x v="2"/>
    <x v="242"/>
    <x v="3"/>
    <x v="1"/>
    <x v="3"/>
    <x v="1"/>
    <x v="126"/>
    <x v="0"/>
    <x v="0"/>
  </r>
  <r>
    <x v="243"/>
    <x v="0"/>
    <x v="3"/>
    <x v="9"/>
    <x v="1"/>
    <x v="177"/>
    <x v="2"/>
    <x v="242"/>
    <x v="243"/>
    <x v="4"/>
    <x v="243"/>
    <x v="2"/>
    <x v="1"/>
    <x v="2"/>
    <x v="65"/>
    <x v="164"/>
    <x v="7"/>
    <x v="0"/>
  </r>
  <r>
    <x v="244"/>
    <x v="6"/>
    <x v="1"/>
    <x v="5"/>
    <x v="0"/>
    <x v="178"/>
    <x v="1"/>
    <x v="243"/>
    <x v="244"/>
    <x v="2"/>
    <x v="244"/>
    <x v="1"/>
    <x v="3"/>
    <x v="2"/>
    <x v="35"/>
    <x v="168"/>
    <x v="9"/>
    <x v="0"/>
  </r>
  <r>
    <x v="245"/>
    <x v="9"/>
    <x v="7"/>
    <x v="9"/>
    <x v="0"/>
    <x v="179"/>
    <x v="3"/>
    <x v="244"/>
    <x v="245"/>
    <x v="2"/>
    <x v="245"/>
    <x v="1"/>
    <x v="5"/>
    <x v="2"/>
    <x v="47"/>
    <x v="4"/>
    <x v="2"/>
    <x v="0"/>
  </r>
  <r>
    <x v="246"/>
    <x v="3"/>
    <x v="3"/>
    <x v="8"/>
    <x v="5"/>
    <x v="47"/>
    <x v="2"/>
    <x v="245"/>
    <x v="246"/>
    <x v="2"/>
    <x v="246"/>
    <x v="4"/>
    <x v="0"/>
    <x v="3"/>
    <x v="56"/>
    <x v="169"/>
    <x v="4"/>
    <x v="0"/>
  </r>
  <r>
    <x v="247"/>
    <x v="3"/>
    <x v="5"/>
    <x v="3"/>
    <x v="4"/>
    <x v="180"/>
    <x v="3"/>
    <x v="246"/>
    <x v="247"/>
    <x v="0"/>
    <x v="247"/>
    <x v="2"/>
    <x v="5"/>
    <x v="1"/>
    <x v="44"/>
    <x v="170"/>
    <x v="2"/>
    <x v="0"/>
  </r>
  <r>
    <x v="248"/>
    <x v="8"/>
    <x v="3"/>
    <x v="7"/>
    <x v="4"/>
    <x v="46"/>
    <x v="0"/>
    <x v="247"/>
    <x v="248"/>
    <x v="5"/>
    <x v="248"/>
    <x v="3"/>
    <x v="4"/>
    <x v="3"/>
    <x v="62"/>
    <x v="13"/>
    <x v="1"/>
    <x v="0"/>
  </r>
  <r>
    <x v="249"/>
    <x v="8"/>
    <x v="4"/>
    <x v="4"/>
    <x v="6"/>
    <x v="181"/>
    <x v="3"/>
    <x v="248"/>
    <x v="249"/>
    <x v="3"/>
    <x v="249"/>
    <x v="4"/>
    <x v="0"/>
    <x v="3"/>
    <x v="44"/>
    <x v="171"/>
    <x v="8"/>
    <x v="0"/>
  </r>
  <r>
    <x v="250"/>
    <x v="4"/>
    <x v="4"/>
    <x v="7"/>
    <x v="2"/>
    <x v="86"/>
    <x v="1"/>
    <x v="249"/>
    <x v="250"/>
    <x v="0"/>
    <x v="250"/>
    <x v="3"/>
    <x v="0"/>
    <x v="3"/>
    <x v="69"/>
    <x v="172"/>
    <x v="5"/>
    <x v="0"/>
  </r>
  <r>
    <x v="251"/>
    <x v="9"/>
    <x v="6"/>
    <x v="0"/>
    <x v="5"/>
    <x v="47"/>
    <x v="2"/>
    <x v="250"/>
    <x v="251"/>
    <x v="0"/>
    <x v="251"/>
    <x v="2"/>
    <x v="1"/>
    <x v="2"/>
    <x v="34"/>
    <x v="173"/>
    <x v="2"/>
    <x v="0"/>
  </r>
  <r>
    <x v="252"/>
    <x v="2"/>
    <x v="7"/>
    <x v="6"/>
    <x v="6"/>
    <x v="105"/>
    <x v="4"/>
    <x v="251"/>
    <x v="252"/>
    <x v="2"/>
    <x v="252"/>
    <x v="4"/>
    <x v="0"/>
    <x v="0"/>
    <x v="58"/>
    <x v="95"/>
    <x v="6"/>
    <x v="0"/>
  </r>
  <r>
    <x v="253"/>
    <x v="2"/>
    <x v="9"/>
    <x v="5"/>
    <x v="5"/>
    <x v="20"/>
    <x v="2"/>
    <x v="252"/>
    <x v="253"/>
    <x v="1"/>
    <x v="253"/>
    <x v="1"/>
    <x v="3"/>
    <x v="2"/>
    <x v="53"/>
    <x v="174"/>
    <x v="9"/>
    <x v="0"/>
  </r>
  <r>
    <x v="254"/>
    <x v="1"/>
    <x v="5"/>
    <x v="0"/>
    <x v="5"/>
    <x v="101"/>
    <x v="1"/>
    <x v="253"/>
    <x v="254"/>
    <x v="0"/>
    <x v="254"/>
    <x v="4"/>
    <x v="3"/>
    <x v="3"/>
    <x v="43"/>
    <x v="138"/>
    <x v="0"/>
    <x v="0"/>
  </r>
  <r>
    <x v="255"/>
    <x v="0"/>
    <x v="4"/>
    <x v="6"/>
    <x v="1"/>
    <x v="182"/>
    <x v="1"/>
    <x v="254"/>
    <x v="255"/>
    <x v="5"/>
    <x v="255"/>
    <x v="4"/>
    <x v="3"/>
    <x v="3"/>
    <x v="41"/>
    <x v="175"/>
    <x v="5"/>
    <x v="0"/>
  </r>
  <r>
    <x v="256"/>
    <x v="8"/>
    <x v="2"/>
    <x v="0"/>
    <x v="6"/>
    <x v="183"/>
    <x v="2"/>
    <x v="255"/>
    <x v="256"/>
    <x v="3"/>
    <x v="256"/>
    <x v="2"/>
    <x v="5"/>
    <x v="1"/>
    <x v="28"/>
    <x v="176"/>
    <x v="2"/>
    <x v="0"/>
  </r>
  <r>
    <x v="257"/>
    <x v="2"/>
    <x v="6"/>
    <x v="1"/>
    <x v="5"/>
    <x v="184"/>
    <x v="2"/>
    <x v="256"/>
    <x v="257"/>
    <x v="5"/>
    <x v="257"/>
    <x v="3"/>
    <x v="2"/>
    <x v="0"/>
    <x v="2"/>
    <x v="177"/>
    <x v="3"/>
    <x v="0"/>
  </r>
  <r>
    <x v="258"/>
    <x v="6"/>
    <x v="8"/>
    <x v="7"/>
    <x v="2"/>
    <x v="61"/>
    <x v="0"/>
    <x v="257"/>
    <x v="258"/>
    <x v="3"/>
    <x v="258"/>
    <x v="0"/>
    <x v="4"/>
    <x v="3"/>
    <x v="38"/>
    <x v="14"/>
    <x v="5"/>
    <x v="0"/>
  </r>
  <r>
    <x v="259"/>
    <x v="6"/>
    <x v="8"/>
    <x v="0"/>
    <x v="1"/>
    <x v="125"/>
    <x v="1"/>
    <x v="258"/>
    <x v="259"/>
    <x v="1"/>
    <x v="259"/>
    <x v="2"/>
    <x v="4"/>
    <x v="0"/>
    <x v="3"/>
    <x v="178"/>
    <x v="6"/>
    <x v="0"/>
  </r>
  <r>
    <x v="260"/>
    <x v="5"/>
    <x v="4"/>
    <x v="6"/>
    <x v="5"/>
    <x v="185"/>
    <x v="3"/>
    <x v="259"/>
    <x v="260"/>
    <x v="3"/>
    <x v="260"/>
    <x v="2"/>
    <x v="1"/>
    <x v="2"/>
    <x v="9"/>
    <x v="97"/>
    <x v="6"/>
    <x v="0"/>
  </r>
  <r>
    <x v="261"/>
    <x v="1"/>
    <x v="8"/>
    <x v="4"/>
    <x v="6"/>
    <x v="33"/>
    <x v="4"/>
    <x v="260"/>
    <x v="261"/>
    <x v="2"/>
    <x v="261"/>
    <x v="1"/>
    <x v="2"/>
    <x v="1"/>
    <x v="19"/>
    <x v="179"/>
    <x v="7"/>
    <x v="0"/>
  </r>
  <r>
    <x v="262"/>
    <x v="2"/>
    <x v="4"/>
    <x v="1"/>
    <x v="6"/>
    <x v="105"/>
    <x v="2"/>
    <x v="261"/>
    <x v="262"/>
    <x v="3"/>
    <x v="262"/>
    <x v="3"/>
    <x v="0"/>
    <x v="1"/>
    <x v="66"/>
    <x v="110"/>
    <x v="8"/>
    <x v="0"/>
  </r>
  <r>
    <x v="263"/>
    <x v="2"/>
    <x v="7"/>
    <x v="7"/>
    <x v="6"/>
    <x v="175"/>
    <x v="2"/>
    <x v="262"/>
    <x v="263"/>
    <x v="4"/>
    <x v="263"/>
    <x v="0"/>
    <x v="3"/>
    <x v="2"/>
    <x v="27"/>
    <x v="100"/>
    <x v="7"/>
    <x v="0"/>
  </r>
  <r>
    <x v="264"/>
    <x v="0"/>
    <x v="0"/>
    <x v="5"/>
    <x v="5"/>
    <x v="186"/>
    <x v="2"/>
    <x v="263"/>
    <x v="264"/>
    <x v="5"/>
    <x v="264"/>
    <x v="4"/>
    <x v="2"/>
    <x v="2"/>
    <x v="1"/>
    <x v="180"/>
    <x v="5"/>
    <x v="0"/>
  </r>
  <r>
    <x v="265"/>
    <x v="6"/>
    <x v="0"/>
    <x v="0"/>
    <x v="3"/>
    <x v="35"/>
    <x v="2"/>
    <x v="264"/>
    <x v="265"/>
    <x v="5"/>
    <x v="265"/>
    <x v="4"/>
    <x v="4"/>
    <x v="2"/>
    <x v="16"/>
    <x v="105"/>
    <x v="7"/>
    <x v="0"/>
  </r>
  <r>
    <x v="266"/>
    <x v="2"/>
    <x v="6"/>
    <x v="8"/>
    <x v="6"/>
    <x v="187"/>
    <x v="4"/>
    <x v="265"/>
    <x v="266"/>
    <x v="3"/>
    <x v="266"/>
    <x v="2"/>
    <x v="5"/>
    <x v="3"/>
    <x v="70"/>
    <x v="96"/>
    <x v="7"/>
    <x v="0"/>
  </r>
  <r>
    <x v="267"/>
    <x v="8"/>
    <x v="3"/>
    <x v="5"/>
    <x v="3"/>
    <x v="89"/>
    <x v="4"/>
    <x v="266"/>
    <x v="267"/>
    <x v="1"/>
    <x v="267"/>
    <x v="4"/>
    <x v="2"/>
    <x v="3"/>
    <x v="52"/>
    <x v="41"/>
    <x v="7"/>
    <x v="0"/>
  </r>
  <r>
    <x v="268"/>
    <x v="5"/>
    <x v="6"/>
    <x v="0"/>
    <x v="4"/>
    <x v="72"/>
    <x v="3"/>
    <x v="267"/>
    <x v="268"/>
    <x v="5"/>
    <x v="268"/>
    <x v="2"/>
    <x v="5"/>
    <x v="1"/>
    <x v="28"/>
    <x v="181"/>
    <x v="1"/>
    <x v="0"/>
  </r>
  <r>
    <x v="269"/>
    <x v="5"/>
    <x v="3"/>
    <x v="8"/>
    <x v="5"/>
    <x v="188"/>
    <x v="3"/>
    <x v="268"/>
    <x v="269"/>
    <x v="5"/>
    <x v="269"/>
    <x v="1"/>
    <x v="0"/>
    <x v="2"/>
    <x v="30"/>
    <x v="182"/>
    <x v="7"/>
    <x v="0"/>
  </r>
  <r>
    <x v="270"/>
    <x v="4"/>
    <x v="5"/>
    <x v="7"/>
    <x v="1"/>
    <x v="189"/>
    <x v="0"/>
    <x v="269"/>
    <x v="270"/>
    <x v="4"/>
    <x v="270"/>
    <x v="3"/>
    <x v="4"/>
    <x v="1"/>
    <x v="14"/>
    <x v="183"/>
    <x v="7"/>
    <x v="0"/>
  </r>
  <r>
    <x v="271"/>
    <x v="4"/>
    <x v="1"/>
    <x v="1"/>
    <x v="2"/>
    <x v="86"/>
    <x v="3"/>
    <x v="270"/>
    <x v="271"/>
    <x v="5"/>
    <x v="271"/>
    <x v="1"/>
    <x v="0"/>
    <x v="0"/>
    <x v="21"/>
    <x v="99"/>
    <x v="1"/>
    <x v="0"/>
  </r>
  <r>
    <x v="272"/>
    <x v="0"/>
    <x v="5"/>
    <x v="3"/>
    <x v="2"/>
    <x v="190"/>
    <x v="4"/>
    <x v="271"/>
    <x v="272"/>
    <x v="1"/>
    <x v="272"/>
    <x v="2"/>
    <x v="1"/>
    <x v="3"/>
    <x v="13"/>
    <x v="184"/>
    <x v="6"/>
    <x v="0"/>
  </r>
  <r>
    <x v="273"/>
    <x v="9"/>
    <x v="3"/>
    <x v="2"/>
    <x v="1"/>
    <x v="30"/>
    <x v="2"/>
    <x v="272"/>
    <x v="273"/>
    <x v="5"/>
    <x v="273"/>
    <x v="1"/>
    <x v="4"/>
    <x v="1"/>
    <x v="22"/>
    <x v="185"/>
    <x v="5"/>
    <x v="0"/>
  </r>
  <r>
    <x v="274"/>
    <x v="8"/>
    <x v="8"/>
    <x v="1"/>
    <x v="3"/>
    <x v="35"/>
    <x v="1"/>
    <x v="273"/>
    <x v="274"/>
    <x v="1"/>
    <x v="274"/>
    <x v="2"/>
    <x v="1"/>
    <x v="0"/>
    <x v="16"/>
    <x v="113"/>
    <x v="9"/>
    <x v="0"/>
  </r>
  <r>
    <x v="275"/>
    <x v="4"/>
    <x v="3"/>
    <x v="1"/>
    <x v="5"/>
    <x v="191"/>
    <x v="4"/>
    <x v="274"/>
    <x v="275"/>
    <x v="3"/>
    <x v="275"/>
    <x v="3"/>
    <x v="0"/>
    <x v="2"/>
    <x v="24"/>
    <x v="186"/>
    <x v="6"/>
    <x v="0"/>
  </r>
  <r>
    <x v="276"/>
    <x v="6"/>
    <x v="7"/>
    <x v="2"/>
    <x v="2"/>
    <x v="192"/>
    <x v="3"/>
    <x v="275"/>
    <x v="276"/>
    <x v="1"/>
    <x v="276"/>
    <x v="1"/>
    <x v="1"/>
    <x v="0"/>
    <x v="13"/>
    <x v="60"/>
    <x v="4"/>
    <x v="0"/>
  </r>
  <r>
    <x v="277"/>
    <x v="7"/>
    <x v="2"/>
    <x v="8"/>
    <x v="6"/>
    <x v="121"/>
    <x v="0"/>
    <x v="276"/>
    <x v="277"/>
    <x v="0"/>
    <x v="277"/>
    <x v="4"/>
    <x v="1"/>
    <x v="3"/>
    <x v="50"/>
    <x v="89"/>
    <x v="8"/>
    <x v="0"/>
  </r>
  <r>
    <x v="278"/>
    <x v="2"/>
    <x v="0"/>
    <x v="8"/>
    <x v="3"/>
    <x v="193"/>
    <x v="2"/>
    <x v="277"/>
    <x v="278"/>
    <x v="2"/>
    <x v="278"/>
    <x v="4"/>
    <x v="2"/>
    <x v="3"/>
    <x v="19"/>
    <x v="187"/>
    <x v="9"/>
    <x v="0"/>
  </r>
  <r>
    <x v="279"/>
    <x v="3"/>
    <x v="6"/>
    <x v="0"/>
    <x v="1"/>
    <x v="50"/>
    <x v="0"/>
    <x v="278"/>
    <x v="279"/>
    <x v="3"/>
    <x v="279"/>
    <x v="0"/>
    <x v="3"/>
    <x v="3"/>
    <x v="68"/>
    <x v="125"/>
    <x v="4"/>
    <x v="0"/>
  </r>
  <r>
    <x v="280"/>
    <x v="9"/>
    <x v="5"/>
    <x v="6"/>
    <x v="1"/>
    <x v="34"/>
    <x v="2"/>
    <x v="279"/>
    <x v="280"/>
    <x v="2"/>
    <x v="280"/>
    <x v="3"/>
    <x v="4"/>
    <x v="2"/>
    <x v="7"/>
    <x v="188"/>
    <x v="9"/>
    <x v="0"/>
  </r>
  <r>
    <x v="281"/>
    <x v="1"/>
    <x v="1"/>
    <x v="9"/>
    <x v="3"/>
    <x v="194"/>
    <x v="1"/>
    <x v="280"/>
    <x v="281"/>
    <x v="1"/>
    <x v="281"/>
    <x v="2"/>
    <x v="5"/>
    <x v="1"/>
    <x v="3"/>
    <x v="98"/>
    <x v="8"/>
    <x v="0"/>
  </r>
  <r>
    <x v="282"/>
    <x v="4"/>
    <x v="9"/>
    <x v="9"/>
    <x v="1"/>
    <x v="42"/>
    <x v="4"/>
    <x v="281"/>
    <x v="282"/>
    <x v="0"/>
    <x v="282"/>
    <x v="2"/>
    <x v="2"/>
    <x v="1"/>
    <x v="37"/>
    <x v="75"/>
    <x v="0"/>
    <x v="0"/>
  </r>
  <r>
    <x v="283"/>
    <x v="2"/>
    <x v="1"/>
    <x v="0"/>
    <x v="5"/>
    <x v="195"/>
    <x v="1"/>
    <x v="282"/>
    <x v="283"/>
    <x v="1"/>
    <x v="283"/>
    <x v="4"/>
    <x v="0"/>
    <x v="0"/>
    <x v="35"/>
    <x v="59"/>
    <x v="5"/>
    <x v="0"/>
  </r>
  <r>
    <x v="284"/>
    <x v="0"/>
    <x v="6"/>
    <x v="0"/>
    <x v="1"/>
    <x v="196"/>
    <x v="0"/>
    <x v="283"/>
    <x v="284"/>
    <x v="1"/>
    <x v="284"/>
    <x v="0"/>
    <x v="3"/>
    <x v="0"/>
    <x v="59"/>
    <x v="189"/>
    <x v="9"/>
    <x v="0"/>
  </r>
  <r>
    <x v="285"/>
    <x v="5"/>
    <x v="8"/>
    <x v="4"/>
    <x v="3"/>
    <x v="197"/>
    <x v="2"/>
    <x v="284"/>
    <x v="285"/>
    <x v="5"/>
    <x v="285"/>
    <x v="1"/>
    <x v="2"/>
    <x v="3"/>
    <x v="16"/>
    <x v="190"/>
    <x v="3"/>
    <x v="0"/>
  </r>
  <r>
    <x v="286"/>
    <x v="1"/>
    <x v="7"/>
    <x v="5"/>
    <x v="2"/>
    <x v="122"/>
    <x v="4"/>
    <x v="285"/>
    <x v="286"/>
    <x v="2"/>
    <x v="286"/>
    <x v="3"/>
    <x v="3"/>
    <x v="3"/>
    <x v="63"/>
    <x v="191"/>
    <x v="8"/>
    <x v="0"/>
  </r>
  <r>
    <x v="287"/>
    <x v="3"/>
    <x v="9"/>
    <x v="9"/>
    <x v="5"/>
    <x v="195"/>
    <x v="2"/>
    <x v="286"/>
    <x v="287"/>
    <x v="0"/>
    <x v="287"/>
    <x v="3"/>
    <x v="3"/>
    <x v="2"/>
    <x v="70"/>
    <x v="192"/>
    <x v="0"/>
    <x v="0"/>
  </r>
  <r>
    <x v="288"/>
    <x v="5"/>
    <x v="0"/>
    <x v="1"/>
    <x v="2"/>
    <x v="198"/>
    <x v="3"/>
    <x v="287"/>
    <x v="288"/>
    <x v="5"/>
    <x v="288"/>
    <x v="0"/>
    <x v="4"/>
    <x v="3"/>
    <x v="33"/>
    <x v="55"/>
    <x v="1"/>
    <x v="0"/>
  </r>
  <r>
    <x v="289"/>
    <x v="3"/>
    <x v="2"/>
    <x v="6"/>
    <x v="6"/>
    <x v="199"/>
    <x v="3"/>
    <x v="288"/>
    <x v="289"/>
    <x v="3"/>
    <x v="289"/>
    <x v="2"/>
    <x v="3"/>
    <x v="0"/>
    <x v="33"/>
    <x v="193"/>
    <x v="0"/>
    <x v="0"/>
  </r>
  <r>
    <x v="290"/>
    <x v="3"/>
    <x v="0"/>
    <x v="3"/>
    <x v="0"/>
    <x v="68"/>
    <x v="0"/>
    <x v="289"/>
    <x v="290"/>
    <x v="5"/>
    <x v="290"/>
    <x v="4"/>
    <x v="3"/>
    <x v="0"/>
    <x v="60"/>
    <x v="194"/>
    <x v="4"/>
    <x v="0"/>
  </r>
  <r>
    <x v="291"/>
    <x v="7"/>
    <x v="0"/>
    <x v="4"/>
    <x v="0"/>
    <x v="83"/>
    <x v="2"/>
    <x v="290"/>
    <x v="291"/>
    <x v="5"/>
    <x v="291"/>
    <x v="3"/>
    <x v="0"/>
    <x v="0"/>
    <x v="8"/>
    <x v="131"/>
    <x v="4"/>
    <x v="0"/>
  </r>
  <r>
    <x v="292"/>
    <x v="6"/>
    <x v="3"/>
    <x v="7"/>
    <x v="0"/>
    <x v="200"/>
    <x v="1"/>
    <x v="291"/>
    <x v="292"/>
    <x v="4"/>
    <x v="292"/>
    <x v="2"/>
    <x v="4"/>
    <x v="0"/>
    <x v="49"/>
    <x v="195"/>
    <x v="3"/>
    <x v="0"/>
  </r>
  <r>
    <x v="293"/>
    <x v="2"/>
    <x v="6"/>
    <x v="9"/>
    <x v="5"/>
    <x v="47"/>
    <x v="0"/>
    <x v="292"/>
    <x v="293"/>
    <x v="5"/>
    <x v="293"/>
    <x v="0"/>
    <x v="3"/>
    <x v="2"/>
    <x v="14"/>
    <x v="158"/>
    <x v="3"/>
    <x v="0"/>
  </r>
  <r>
    <x v="294"/>
    <x v="5"/>
    <x v="1"/>
    <x v="5"/>
    <x v="0"/>
    <x v="201"/>
    <x v="2"/>
    <x v="293"/>
    <x v="294"/>
    <x v="2"/>
    <x v="294"/>
    <x v="3"/>
    <x v="4"/>
    <x v="0"/>
    <x v="39"/>
    <x v="141"/>
    <x v="8"/>
    <x v="0"/>
  </r>
  <r>
    <x v="295"/>
    <x v="1"/>
    <x v="1"/>
    <x v="5"/>
    <x v="0"/>
    <x v="202"/>
    <x v="2"/>
    <x v="294"/>
    <x v="295"/>
    <x v="0"/>
    <x v="295"/>
    <x v="1"/>
    <x v="0"/>
    <x v="2"/>
    <x v="65"/>
    <x v="196"/>
    <x v="9"/>
    <x v="0"/>
  </r>
  <r>
    <x v="296"/>
    <x v="2"/>
    <x v="8"/>
    <x v="8"/>
    <x v="4"/>
    <x v="203"/>
    <x v="3"/>
    <x v="295"/>
    <x v="296"/>
    <x v="3"/>
    <x v="296"/>
    <x v="3"/>
    <x v="5"/>
    <x v="2"/>
    <x v="46"/>
    <x v="55"/>
    <x v="1"/>
    <x v="0"/>
  </r>
  <r>
    <x v="297"/>
    <x v="1"/>
    <x v="0"/>
    <x v="6"/>
    <x v="1"/>
    <x v="204"/>
    <x v="3"/>
    <x v="296"/>
    <x v="297"/>
    <x v="0"/>
    <x v="297"/>
    <x v="0"/>
    <x v="4"/>
    <x v="3"/>
    <x v="58"/>
    <x v="14"/>
    <x v="5"/>
    <x v="0"/>
  </r>
  <r>
    <x v="298"/>
    <x v="8"/>
    <x v="6"/>
    <x v="7"/>
    <x v="1"/>
    <x v="8"/>
    <x v="0"/>
    <x v="297"/>
    <x v="298"/>
    <x v="0"/>
    <x v="298"/>
    <x v="0"/>
    <x v="3"/>
    <x v="0"/>
    <x v="53"/>
    <x v="93"/>
    <x v="1"/>
    <x v="0"/>
  </r>
  <r>
    <x v="299"/>
    <x v="8"/>
    <x v="1"/>
    <x v="9"/>
    <x v="2"/>
    <x v="18"/>
    <x v="4"/>
    <x v="298"/>
    <x v="299"/>
    <x v="4"/>
    <x v="299"/>
    <x v="0"/>
    <x v="4"/>
    <x v="1"/>
    <x v="43"/>
    <x v="197"/>
    <x v="8"/>
    <x v="0"/>
  </r>
  <r>
    <x v="300"/>
    <x v="3"/>
    <x v="0"/>
    <x v="7"/>
    <x v="6"/>
    <x v="146"/>
    <x v="2"/>
    <x v="299"/>
    <x v="300"/>
    <x v="1"/>
    <x v="300"/>
    <x v="4"/>
    <x v="2"/>
    <x v="2"/>
    <x v="35"/>
    <x v="95"/>
    <x v="6"/>
    <x v="0"/>
  </r>
  <r>
    <x v="301"/>
    <x v="9"/>
    <x v="6"/>
    <x v="9"/>
    <x v="1"/>
    <x v="136"/>
    <x v="1"/>
    <x v="300"/>
    <x v="301"/>
    <x v="5"/>
    <x v="301"/>
    <x v="2"/>
    <x v="2"/>
    <x v="2"/>
    <x v="70"/>
    <x v="51"/>
    <x v="6"/>
    <x v="0"/>
  </r>
  <r>
    <x v="302"/>
    <x v="9"/>
    <x v="3"/>
    <x v="5"/>
    <x v="6"/>
    <x v="205"/>
    <x v="1"/>
    <x v="301"/>
    <x v="302"/>
    <x v="5"/>
    <x v="302"/>
    <x v="2"/>
    <x v="5"/>
    <x v="0"/>
    <x v="66"/>
    <x v="106"/>
    <x v="9"/>
    <x v="0"/>
  </r>
  <r>
    <x v="303"/>
    <x v="4"/>
    <x v="9"/>
    <x v="6"/>
    <x v="2"/>
    <x v="206"/>
    <x v="3"/>
    <x v="302"/>
    <x v="303"/>
    <x v="2"/>
    <x v="303"/>
    <x v="4"/>
    <x v="4"/>
    <x v="1"/>
    <x v="46"/>
    <x v="198"/>
    <x v="1"/>
    <x v="0"/>
  </r>
  <r>
    <x v="304"/>
    <x v="5"/>
    <x v="7"/>
    <x v="1"/>
    <x v="0"/>
    <x v="207"/>
    <x v="3"/>
    <x v="303"/>
    <x v="304"/>
    <x v="1"/>
    <x v="304"/>
    <x v="2"/>
    <x v="3"/>
    <x v="1"/>
    <x v="54"/>
    <x v="199"/>
    <x v="1"/>
    <x v="0"/>
  </r>
  <r>
    <x v="305"/>
    <x v="8"/>
    <x v="4"/>
    <x v="9"/>
    <x v="5"/>
    <x v="184"/>
    <x v="4"/>
    <x v="304"/>
    <x v="305"/>
    <x v="0"/>
    <x v="305"/>
    <x v="0"/>
    <x v="5"/>
    <x v="0"/>
    <x v="10"/>
    <x v="108"/>
    <x v="3"/>
    <x v="0"/>
  </r>
  <r>
    <x v="306"/>
    <x v="8"/>
    <x v="1"/>
    <x v="1"/>
    <x v="3"/>
    <x v="90"/>
    <x v="3"/>
    <x v="305"/>
    <x v="306"/>
    <x v="3"/>
    <x v="306"/>
    <x v="1"/>
    <x v="5"/>
    <x v="3"/>
    <x v="7"/>
    <x v="200"/>
    <x v="9"/>
    <x v="0"/>
  </r>
  <r>
    <x v="307"/>
    <x v="8"/>
    <x v="2"/>
    <x v="2"/>
    <x v="6"/>
    <x v="181"/>
    <x v="1"/>
    <x v="306"/>
    <x v="307"/>
    <x v="0"/>
    <x v="307"/>
    <x v="3"/>
    <x v="4"/>
    <x v="3"/>
    <x v="48"/>
    <x v="169"/>
    <x v="4"/>
    <x v="0"/>
  </r>
  <r>
    <x v="308"/>
    <x v="1"/>
    <x v="7"/>
    <x v="2"/>
    <x v="0"/>
    <x v="151"/>
    <x v="2"/>
    <x v="307"/>
    <x v="308"/>
    <x v="3"/>
    <x v="308"/>
    <x v="3"/>
    <x v="1"/>
    <x v="0"/>
    <x v="60"/>
    <x v="201"/>
    <x v="3"/>
    <x v="0"/>
  </r>
  <r>
    <x v="309"/>
    <x v="6"/>
    <x v="8"/>
    <x v="9"/>
    <x v="0"/>
    <x v="207"/>
    <x v="3"/>
    <x v="308"/>
    <x v="309"/>
    <x v="3"/>
    <x v="309"/>
    <x v="0"/>
    <x v="4"/>
    <x v="2"/>
    <x v="1"/>
    <x v="202"/>
    <x v="1"/>
    <x v="0"/>
  </r>
  <r>
    <x v="310"/>
    <x v="5"/>
    <x v="0"/>
    <x v="8"/>
    <x v="3"/>
    <x v="70"/>
    <x v="0"/>
    <x v="309"/>
    <x v="310"/>
    <x v="0"/>
    <x v="310"/>
    <x v="2"/>
    <x v="1"/>
    <x v="2"/>
    <x v="18"/>
    <x v="203"/>
    <x v="3"/>
    <x v="0"/>
  </r>
  <r>
    <x v="311"/>
    <x v="6"/>
    <x v="8"/>
    <x v="6"/>
    <x v="2"/>
    <x v="208"/>
    <x v="1"/>
    <x v="310"/>
    <x v="311"/>
    <x v="1"/>
    <x v="311"/>
    <x v="0"/>
    <x v="1"/>
    <x v="3"/>
    <x v="56"/>
    <x v="165"/>
    <x v="5"/>
    <x v="0"/>
  </r>
  <r>
    <x v="312"/>
    <x v="4"/>
    <x v="7"/>
    <x v="4"/>
    <x v="4"/>
    <x v="152"/>
    <x v="4"/>
    <x v="311"/>
    <x v="312"/>
    <x v="1"/>
    <x v="312"/>
    <x v="0"/>
    <x v="2"/>
    <x v="1"/>
    <x v="38"/>
    <x v="83"/>
    <x v="7"/>
    <x v="0"/>
  </r>
  <r>
    <x v="313"/>
    <x v="0"/>
    <x v="6"/>
    <x v="7"/>
    <x v="2"/>
    <x v="209"/>
    <x v="3"/>
    <x v="312"/>
    <x v="313"/>
    <x v="2"/>
    <x v="313"/>
    <x v="2"/>
    <x v="2"/>
    <x v="0"/>
    <x v="54"/>
    <x v="204"/>
    <x v="7"/>
    <x v="0"/>
  </r>
  <r>
    <x v="314"/>
    <x v="6"/>
    <x v="4"/>
    <x v="6"/>
    <x v="5"/>
    <x v="184"/>
    <x v="2"/>
    <x v="313"/>
    <x v="314"/>
    <x v="4"/>
    <x v="314"/>
    <x v="4"/>
    <x v="2"/>
    <x v="0"/>
    <x v="34"/>
    <x v="16"/>
    <x v="7"/>
    <x v="0"/>
  </r>
  <r>
    <x v="315"/>
    <x v="2"/>
    <x v="5"/>
    <x v="0"/>
    <x v="5"/>
    <x v="154"/>
    <x v="3"/>
    <x v="314"/>
    <x v="315"/>
    <x v="5"/>
    <x v="315"/>
    <x v="4"/>
    <x v="0"/>
    <x v="3"/>
    <x v="42"/>
    <x v="205"/>
    <x v="6"/>
    <x v="0"/>
  </r>
  <r>
    <x v="316"/>
    <x v="5"/>
    <x v="6"/>
    <x v="0"/>
    <x v="6"/>
    <x v="210"/>
    <x v="4"/>
    <x v="315"/>
    <x v="316"/>
    <x v="0"/>
    <x v="316"/>
    <x v="0"/>
    <x v="1"/>
    <x v="3"/>
    <x v="61"/>
    <x v="57"/>
    <x v="2"/>
    <x v="0"/>
  </r>
  <r>
    <x v="317"/>
    <x v="6"/>
    <x v="6"/>
    <x v="3"/>
    <x v="5"/>
    <x v="211"/>
    <x v="2"/>
    <x v="316"/>
    <x v="317"/>
    <x v="2"/>
    <x v="317"/>
    <x v="2"/>
    <x v="3"/>
    <x v="1"/>
    <x v="60"/>
    <x v="9"/>
    <x v="3"/>
    <x v="0"/>
  </r>
  <r>
    <x v="318"/>
    <x v="1"/>
    <x v="0"/>
    <x v="7"/>
    <x v="0"/>
    <x v="212"/>
    <x v="3"/>
    <x v="317"/>
    <x v="318"/>
    <x v="5"/>
    <x v="318"/>
    <x v="2"/>
    <x v="5"/>
    <x v="0"/>
    <x v="44"/>
    <x v="19"/>
    <x v="1"/>
    <x v="0"/>
  </r>
  <r>
    <x v="319"/>
    <x v="0"/>
    <x v="6"/>
    <x v="4"/>
    <x v="4"/>
    <x v="180"/>
    <x v="0"/>
    <x v="318"/>
    <x v="319"/>
    <x v="1"/>
    <x v="319"/>
    <x v="0"/>
    <x v="5"/>
    <x v="1"/>
    <x v="1"/>
    <x v="9"/>
    <x v="3"/>
    <x v="0"/>
  </r>
  <r>
    <x v="320"/>
    <x v="7"/>
    <x v="8"/>
    <x v="7"/>
    <x v="6"/>
    <x v="183"/>
    <x v="3"/>
    <x v="319"/>
    <x v="320"/>
    <x v="5"/>
    <x v="320"/>
    <x v="4"/>
    <x v="5"/>
    <x v="0"/>
    <x v="42"/>
    <x v="206"/>
    <x v="5"/>
    <x v="0"/>
  </r>
  <r>
    <x v="321"/>
    <x v="9"/>
    <x v="7"/>
    <x v="7"/>
    <x v="5"/>
    <x v="213"/>
    <x v="0"/>
    <x v="320"/>
    <x v="321"/>
    <x v="5"/>
    <x v="321"/>
    <x v="3"/>
    <x v="1"/>
    <x v="1"/>
    <x v="30"/>
    <x v="207"/>
    <x v="7"/>
    <x v="0"/>
  </r>
  <r>
    <x v="322"/>
    <x v="5"/>
    <x v="5"/>
    <x v="9"/>
    <x v="0"/>
    <x v="16"/>
    <x v="0"/>
    <x v="321"/>
    <x v="322"/>
    <x v="2"/>
    <x v="322"/>
    <x v="0"/>
    <x v="0"/>
    <x v="3"/>
    <x v="1"/>
    <x v="149"/>
    <x v="4"/>
    <x v="0"/>
  </r>
  <r>
    <x v="323"/>
    <x v="6"/>
    <x v="6"/>
    <x v="3"/>
    <x v="6"/>
    <x v="148"/>
    <x v="4"/>
    <x v="322"/>
    <x v="323"/>
    <x v="1"/>
    <x v="323"/>
    <x v="3"/>
    <x v="2"/>
    <x v="0"/>
    <x v="37"/>
    <x v="74"/>
    <x v="0"/>
    <x v="0"/>
  </r>
  <r>
    <x v="324"/>
    <x v="1"/>
    <x v="7"/>
    <x v="7"/>
    <x v="4"/>
    <x v="214"/>
    <x v="0"/>
    <x v="323"/>
    <x v="324"/>
    <x v="2"/>
    <x v="324"/>
    <x v="3"/>
    <x v="4"/>
    <x v="3"/>
    <x v="2"/>
    <x v="208"/>
    <x v="5"/>
    <x v="0"/>
  </r>
  <r>
    <x v="325"/>
    <x v="9"/>
    <x v="6"/>
    <x v="2"/>
    <x v="4"/>
    <x v="215"/>
    <x v="4"/>
    <x v="324"/>
    <x v="325"/>
    <x v="2"/>
    <x v="325"/>
    <x v="0"/>
    <x v="3"/>
    <x v="1"/>
    <x v="7"/>
    <x v="120"/>
    <x v="6"/>
    <x v="0"/>
  </r>
  <r>
    <x v="326"/>
    <x v="4"/>
    <x v="5"/>
    <x v="3"/>
    <x v="0"/>
    <x v="178"/>
    <x v="3"/>
    <x v="325"/>
    <x v="326"/>
    <x v="1"/>
    <x v="326"/>
    <x v="1"/>
    <x v="5"/>
    <x v="0"/>
    <x v="12"/>
    <x v="79"/>
    <x v="5"/>
    <x v="0"/>
  </r>
  <r>
    <x v="327"/>
    <x v="6"/>
    <x v="8"/>
    <x v="9"/>
    <x v="1"/>
    <x v="216"/>
    <x v="0"/>
    <x v="326"/>
    <x v="327"/>
    <x v="3"/>
    <x v="327"/>
    <x v="2"/>
    <x v="1"/>
    <x v="0"/>
    <x v="68"/>
    <x v="209"/>
    <x v="7"/>
    <x v="0"/>
  </r>
  <r>
    <x v="328"/>
    <x v="1"/>
    <x v="8"/>
    <x v="1"/>
    <x v="5"/>
    <x v="217"/>
    <x v="0"/>
    <x v="327"/>
    <x v="328"/>
    <x v="5"/>
    <x v="328"/>
    <x v="0"/>
    <x v="2"/>
    <x v="0"/>
    <x v="68"/>
    <x v="210"/>
    <x v="3"/>
    <x v="0"/>
  </r>
  <r>
    <x v="329"/>
    <x v="5"/>
    <x v="5"/>
    <x v="3"/>
    <x v="3"/>
    <x v="218"/>
    <x v="2"/>
    <x v="328"/>
    <x v="329"/>
    <x v="2"/>
    <x v="329"/>
    <x v="2"/>
    <x v="2"/>
    <x v="0"/>
    <x v="55"/>
    <x v="190"/>
    <x v="3"/>
    <x v="0"/>
  </r>
  <r>
    <x v="330"/>
    <x v="5"/>
    <x v="4"/>
    <x v="3"/>
    <x v="5"/>
    <x v="101"/>
    <x v="1"/>
    <x v="329"/>
    <x v="330"/>
    <x v="3"/>
    <x v="330"/>
    <x v="2"/>
    <x v="1"/>
    <x v="2"/>
    <x v="70"/>
    <x v="177"/>
    <x v="3"/>
    <x v="0"/>
  </r>
  <r>
    <x v="331"/>
    <x v="3"/>
    <x v="0"/>
    <x v="2"/>
    <x v="6"/>
    <x v="219"/>
    <x v="2"/>
    <x v="330"/>
    <x v="331"/>
    <x v="0"/>
    <x v="331"/>
    <x v="1"/>
    <x v="0"/>
    <x v="3"/>
    <x v="48"/>
    <x v="162"/>
    <x v="4"/>
    <x v="0"/>
  </r>
  <r>
    <x v="332"/>
    <x v="5"/>
    <x v="3"/>
    <x v="7"/>
    <x v="5"/>
    <x v="220"/>
    <x v="1"/>
    <x v="331"/>
    <x v="332"/>
    <x v="5"/>
    <x v="332"/>
    <x v="2"/>
    <x v="3"/>
    <x v="2"/>
    <x v="1"/>
    <x v="211"/>
    <x v="5"/>
    <x v="0"/>
  </r>
  <r>
    <x v="333"/>
    <x v="5"/>
    <x v="1"/>
    <x v="1"/>
    <x v="1"/>
    <x v="216"/>
    <x v="4"/>
    <x v="332"/>
    <x v="333"/>
    <x v="3"/>
    <x v="333"/>
    <x v="2"/>
    <x v="5"/>
    <x v="0"/>
    <x v="10"/>
    <x v="212"/>
    <x v="3"/>
    <x v="0"/>
  </r>
  <r>
    <x v="334"/>
    <x v="2"/>
    <x v="0"/>
    <x v="3"/>
    <x v="4"/>
    <x v="221"/>
    <x v="2"/>
    <x v="333"/>
    <x v="334"/>
    <x v="4"/>
    <x v="334"/>
    <x v="2"/>
    <x v="0"/>
    <x v="0"/>
    <x v="15"/>
    <x v="164"/>
    <x v="7"/>
    <x v="0"/>
  </r>
  <r>
    <x v="335"/>
    <x v="2"/>
    <x v="1"/>
    <x v="0"/>
    <x v="1"/>
    <x v="50"/>
    <x v="3"/>
    <x v="334"/>
    <x v="335"/>
    <x v="3"/>
    <x v="335"/>
    <x v="4"/>
    <x v="5"/>
    <x v="3"/>
    <x v="15"/>
    <x v="133"/>
    <x v="8"/>
    <x v="0"/>
  </r>
  <r>
    <x v="336"/>
    <x v="4"/>
    <x v="0"/>
    <x v="7"/>
    <x v="2"/>
    <x v="74"/>
    <x v="0"/>
    <x v="335"/>
    <x v="336"/>
    <x v="2"/>
    <x v="336"/>
    <x v="0"/>
    <x v="4"/>
    <x v="2"/>
    <x v="70"/>
    <x v="134"/>
    <x v="4"/>
    <x v="0"/>
  </r>
  <r>
    <x v="337"/>
    <x v="8"/>
    <x v="3"/>
    <x v="4"/>
    <x v="0"/>
    <x v="179"/>
    <x v="2"/>
    <x v="336"/>
    <x v="337"/>
    <x v="4"/>
    <x v="337"/>
    <x v="3"/>
    <x v="0"/>
    <x v="2"/>
    <x v="33"/>
    <x v="94"/>
    <x v="6"/>
    <x v="0"/>
  </r>
  <r>
    <x v="338"/>
    <x v="3"/>
    <x v="0"/>
    <x v="2"/>
    <x v="4"/>
    <x v="166"/>
    <x v="1"/>
    <x v="337"/>
    <x v="338"/>
    <x v="0"/>
    <x v="338"/>
    <x v="0"/>
    <x v="2"/>
    <x v="0"/>
    <x v="41"/>
    <x v="213"/>
    <x v="8"/>
    <x v="0"/>
  </r>
  <r>
    <x v="339"/>
    <x v="9"/>
    <x v="5"/>
    <x v="1"/>
    <x v="5"/>
    <x v="168"/>
    <x v="1"/>
    <x v="338"/>
    <x v="339"/>
    <x v="0"/>
    <x v="339"/>
    <x v="4"/>
    <x v="4"/>
    <x v="3"/>
    <x v="49"/>
    <x v="131"/>
    <x v="4"/>
    <x v="0"/>
  </r>
  <r>
    <x v="340"/>
    <x v="6"/>
    <x v="8"/>
    <x v="9"/>
    <x v="2"/>
    <x v="222"/>
    <x v="3"/>
    <x v="339"/>
    <x v="340"/>
    <x v="5"/>
    <x v="340"/>
    <x v="4"/>
    <x v="0"/>
    <x v="0"/>
    <x v="11"/>
    <x v="136"/>
    <x v="0"/>
    <x v="0"/>
  </r>
  <r>
    <x v="341"/>
    <x v="9"/>
    <x v="4"/>
    <x v="5"/>
    <x v="2"/>
    <x v="223"/>
    <x v="3"/>
    <x v="340"/>
    <x v="341"/>
    <x v="3"/>
    <x v="341"/>
    <x v="2"/>
    <x v="5"/>
    <x v="2"/>
    <x v="14"/>
    <x v="214"/>
    <x v="6"/>
    <x v="0"/>
  </r>
  <r>
    <x v="342"/>
    <x v="4"/>
    <x v="1"/>
    <x v="4"/>
    <x v="4"/>
    <x v="215"/>
    <x v="1"/>
    <x v="341"/>
    <x v="342"/>
    <x v="0"/>
    <x v="342"/>
    <x v="3"/>
    <x v="5"/>
    <x v="0"/>
    <x v="52"/>
    <x v="43"/>
    <x v="0"/>
    <x v="0"/>
  </r>
  <r>
    <x v="343"/>
    <x v="3"/>
    <x v="9"/>
    <x v="0"/>
    <x v="2"/>
    <x v="97"/>
    <x v="1"/>
    <x v="342"/>
    <x v="343"/>
    <x v="2"/>
    <x v="343"/>
    <x v="0"/>
    <x v="4"/>
    <x v="1"/>
    <x v="4"/>
    <x v="66"/>
    <x v="6"/>
    <x v="0"/>
  </r>
  <r>
    <x v="344"/>
    <x v="2"/>
    <x v="5"/>
    <x v="4"/>
    <x v="5"/>
    <x v="20"/>
    <x v="1"/>
    <x v="343"/>
    <x v="344"/>
    <x v="3"/>
    <x v="344"/>
    <x v="4"/>
    <x v="2"/>
    <x v="3"/>
    <x v="35"/>
    <x v="17"/>
    <x v="3"/>
    <x v="0"/>
  </r>
  <r>
    <x v="345"/>
    <x v="7"/>
    <x v="6"/>
    <x v="3"/>
    <x v="1"/>
    <x v="48"/>
    <x v="2"/>
    <x v="344"/>
    <x v="345"/>
    <x v="3"/>
    <x v="345"/>
    <x v="0"/>
    <x v="4"/>
    <x v="0"/>
    <x v="36"/>
    <x v="45"/>
    <x v="7"/>
    <x v="0"/>
  </r>
  <r>
    <x v="346"/>
    <x v="9"/>
    <x v="8"/>
    <x v="6"/>
    <x v="3"/>
    <x v="75"/>
    <x v="0"/>
    <x v="345"/>
    <x v="346"/>
    <x v="1"/>
    <x v="346"/>
    <x v="4"/>
    <x v="5"/>
    <x v="0"/>
    <x v="23"/>
    <x v="67"/>
    <x v="8"/>
    <x v="0"/>
  </r>
  <r>
    <x v="347"/>
    <x v="8"/>
    <x v="9"/>
    <x v="6"/>
    <x v="6"/>
    <x v="141"/>
    <x v="2"/>
    <x v="346"/>
    <x v="347"/>
    <x v="5"/>
    <x v="347"/>
    <x v="4"/>
    <x v="5"/>
    <x v="1"/>
    <x v="47"/>
    <x v="193"/>
    <x v="0"/>
    <x v="0"/>
  </r>
  <r>
    <x v="348"/>
    <x v="2"/>
    <x v="8"/>
    <x v="5"/>
    <x v="3"/>
    <x v="75"/>
    <x v="3"/>
    <x v="347"/>
    <x v="348"/>
    <x v="5"/>
    <x v="348"/>
    <x v="4"/>
    <x v="2"/>
    <x v="0"/>
    <x v="18"/>
    <x v="215"/>
    <x v="2"/>
    <x v="0"/>
  </r>
  <r>
    <x v="349"/>
    <x v="9"/>
    <x v="7"/>
    <x v="0"/>
    <x v="5"/>
    <x v="150"/>
    <x v="2"/>
    <x v="348"/>
    <x v="349"/>
    <x v="0"/>
    <x v="349"/>
    <x v="4"/>
    <x v="1"/>
    <x v="3"/>
    <x v="30"/>
    <x v="122"/>
    <x v="7"/>
    <x v="0"/>
  </r>
  <r>
    <x v="350"/>
    <x v="4"/>
    <x v="8"/>
    <x v="9"/>
    <x v="1"/>
    <x v="224"/>
    <x v="1"/>
    <x v="349"/>
    <x v="350"/>
    <x v="1"/>
    <x v="336"/>
    <x v="1"/>
    <x v="5"/>
    <x v="2"/>
    <x v="39"/>
    <x v="81"/>
    <x v="2"/>
    <x v="0"/>
  </r>
  <r>
    <x v="351"/>
    <x v="9"/>
    <x v="0"/>
    <x v="7"/>
    <x v="2"/>
    <x v="116"/>
    <x v="4"/>
    <x v="350"/>
    <x v="351"/>
    <x v="5"/>
    <x v="350"/>
    <x v="3"/>
    <x v="2"/>
    <x v="1"/>
    <x v="30"/>
    <x v="216"/>
    <x v="8"/>
    <x v="0"/>
  </r>
  <r>
    <x v="352"/>
    <x v="5"/>
    <x v="4"/>
    <x v="1"/>
    <x v="5"/>
    <x v="195"/>
    <x v="4"/>
    <x v="351"/>
    <x v="352"/>
    <x v="3"/>
    <x v="351"/>
    <x v="2"/>
    <x v="4"/>
    <x v="3"/>
    <x v="21"/>
    <x v="50"/>
    <x v="2"/>
    <x v="0"/>
  </r>
  <r>
    <x v="353"/>
    <x v="5"/>
    <x v="4"/>
    <x v="2"/>
    <x v="0"/>
    <x v="225"/>
    <x v="0"/>
    <x v="352"/>
    <x v="353"/>
    <x v="3"/>
    <x v="352"/>
    <x v="3"/>
    <x v="5"/>
    <x v="1"/>
    <x v="19"/>
    <x v="86"/>
    <x v="8"/>
    <x v="0"/>
  </r>
  <r>
    <x v="354"/>
    <x v="6"/>
    <x v="2"/>
    <x v="3"/>
    <x v="0"/>
    <x v="226"/>
    <x v="1"/>
    <x v="353"/>
    <x v="354"/>
    <x v="2"/>
    <x v="353"/>
    <x v="4"/>
    <x v="3"/>
    <x v="3"/>
    <x v="52"/>
    <x v="42"/>
    <x v="8"/>
    <x v="0"/>
  </r>
  <r>
    <x v="355"/>
    <x v="5"/>
    <x v="8"/>
    <x v="5"/>
    <x v="1"/>
    <x v="161"/>
    <x v="0"/>
    <x v="354"/>
    <x v="355"/>
    <x v="1"/>
    <x v="354"/>
    <x v="2"/>
    <x v="3"/>
    <x v="0"/>
    <x v="26"/>
    <x v="78"/>
    <x v="2"/>
    <x v="0"/>
  </r>
  <r>
    <x v="356"/>
    <x v="5"/>
    <x v="6"/>
    <x v="8"/>
    <x v="5"/>
    <x v="108"/>
    <x v="1"/>
    <x v="355"/>
    <x v="356"/>
    <x v="0"/>
    <x v="355"/>
    <x v="2"/>
    <x v="1"/>
    <x v="0"/>
    <x v="42"/>
    <x v="186"/>
    <x v="6"/>
    <x v="0"/>
  </r>
  <r>
    <x v="357"/>
    <x v="6"/>
    <x v="0"/>
    <x v="5"/>
    <x v="5"/>
    <x v="195"/>
    <x v="2"/>
    <x v="356"/>
    <x v="357"/>
    <x v="5"/>
    <x v="356"/>
    <x v="4"/>
    <x v="1"/>
    <x v="0"/>
    <x v="49"/>
    <x v="217"/>
    <x v="6"/>
    <x v="0"/>
  </r>
  <r>
    <x v="358"/>
    <x v="9"/>
    <x v="5"/>
    <x v="3"/>
    <x v="5"/>
    <x v="220"/>
    <x v="0"/>
    <x v="357"/>
    <x v="358"/>
    <x v="4"/>
    <x v="357"/>
    <x v="4"/>
    <x v="1"/>
    <x v="2"/>
    <x v="13"/>
    <x v="140"/>
    <x v="6"/>
    <x v="0"/>
  </r>
  <r>
    <x v="359"/>
    <x v="0"/>
    <x v="4"/>
    <x v="7"/>
    <x v="5"/>
    <x v="227"/>
    <x v="1"/>
    <x v="358"/>
    <x v="359"/>
    <x v="1"/>
    <x v="358"/>
    <x v="3"/>
    <x v="1"/>
    <x v="1"/>
    <x v="7"/>
    <x v="5"/>
    <x v="0"/>
    <x v="0"/>
  </r>
  <r>
    <x v="360"/>
    <x v="5"/>
    <x v="8"/>
    <x v="9"/>
    <x v="2"/>
    <x v="116"/>
    <x v="2"/>
    <x v="359"/>
    <x v="360"/>
    <x v="3"/>
    <x v="359"/>
    <x v="2"/>
    <x v="0"/>
    <x v="2"/>
    <x v="4"/>
    <x v="209"/>
    <x v="7"/>
    <x v="0"/>
  </r>
  <r>
    <x v="361"/>
    <x v="8"/>
    <x v="9"/>
    <x v="4"/>
    <x v="1"/>
    <x v="7"/>
    <x v="1"/>
    <x v="360"/>
    <x v="361"/>
    <x v="2"/>
    <x v="360"/>
    <x v="1"/>
    <x v="0"/>
    <x v="3"/>
    <x v="54"/>
    <x v="193"/>
    <x v="0"/>
    <x v="0"/>
  </r>
  <r>
    <x v="362"/>
    <x v="8"/>
    <x v="9"/>
    <x v="9"/>
    <x v="5"/>
    <x v="185"/>
    <x v="3"/>
    <x v="361"/>
    <x v="362"/>
    <x v="3"/>
    <x v="361"/>
    <x v="2"/>
    <x v="0"/>
    <x v="0"/>
    <x v="57"/>
    <x v="121"/>
    <x v="0"/>
    <x v="0"/>
  </r>
  <r>
    <x v="363"/>
    <x v="1"/>
    <x v="3"/>
    <x v="2"/>
    <x v="2"/>
    <x v="87"/>
    <x v="0"/>
    <x v="362"/>
    <x v="363"/>
    <x v="0"/>
    <x v="362"/>
    <x v="3"/>
    <x v="3"/>
    <x v="0"/>
    <x v="23"/>
    <x v="29"/>
    <x v="9"/>
    <x v="0"/>
  </r>
  <r>
    <x v="364"/>
    <x v="2"/>
    <x v="8"/>
    <x v="0"/>
    <x v="2"/>
    <x v="5"/>
    <x v="3"/>
    <x v="363"/>
    <x v="364"/>
    <x v="0"/>
    <x v="363"/>
    <x v="3"/>
    <x v="4"/>
    <x v="3"/>
    <x v="56"/>
    <x v="139"/>
    <x v="8"/>
    <x v="0"/>
  </r>
  <r>
    <x v="365"/>
    <x v="1"/>
    <x v="2"/>
    <x v="4"/>
    <x v="0"/>
    <x v="228"/>
    <x v="1"/>
    <x v="364"/>
    <x v="365"/>
    <x v="0"/>
    <x v="364"/>
    <x v="0"/>
    <x v="2"/>
    <x v="0"/>
    <x v="46"/>
    <x v="177"/>
    <x v="3"/>
    <x v="0"/>
  </r>
  <r>
    <x v="366"/>
    <x v="4"/>
    <x v="4"/>
    <x v="0"/>
    <x v="2"/>
    <x v="135"/>
    <x v="4"/>
    <x v="365"/>
    <x v="366"/>
    <x v="4"/>
    <x v="365"/>
    <x v="3"/>
    <x v="3"/>
    <x v="3"/>
    <x v="15"/>
    <x v="58"/>
    <x v="7"/>
    <x v="0"/>
  </r>
  <r>
    <x v="367"/>
    <x v="7"/>
    <x v="4"/>
    <x v="7"/>
    <x v="4"/>
    <x v="229"/>
    <x v="3"/>
    <x v="366"/>
    <x v="367"/>
    <x v="3"/>
    <x v="366"/>
    <x v="4"/>
    <x v="2"/>
    <x v="0"/>
    <x v="39"/>
    <x v="64"/>
    <x v="7"/>
    <x v="0"/>
  </r>
  <r>
    <x v="368"/>
    <x v="4"/>
    <x v="6"/>
    <x v="3"/>
    <x v="1"/>
    <x v="3"/>
    <x v="0"/>
    <x v="367"/>
    <x v="368"/>
    <x v="1"/>
    <x v="367"/>
    <x v="3"/>
    <x v="3"/>
    <x v="1"/>
    <x v="0"/>
    <x v="14"/>
    <x v="5"/>
    <x v="0"/>
  </r>
  <r>
    <x v="369"/>
    <x v="5"/>
    <x v="8"/>
    <x v="1"/>
    <x v="5"/>
    <x v="195"/>
    <x v="1"/>
    <x v="368"/>
    <x v="369"/>
    <x v="0"/>
    <x v="368"/>
    <x v="1"/>
    <x v="1"/>
    <x v="3"/>
    <x v="24"/>
    <x v="218"/>
    <x v="8"/>
    <x v="0"/>
  </r>
  <r>
    <x v="370"/>
    <x v="0"/>
    <x v="4"/>
    <x v="9"/>
    <x v="5"/>
    <x v="29"/>
    <x v="2"/>
    <x v="369"/>
    <x v="370"/>
    <x v="4"/>
    <x v="369"/>
    <x v="0"/>
    <x v="5"/>
    <x v="1"/>
    <x v="44"/>
    <x v="211"/>
    <x v="5"/>
    <x v="0"/>
  </r>
  <r>
    <x v="371"/>
    <x v="1"/>
    <x v="9"/>
    <x v="1"/>
    <x v="2"/>
    <x v="139"/>
    <x v="1"/>
    <x v="370"/>
    <x v="371"/>
    <x v="3"/>
    <x v="370"/>
    <x v="2"/>
    <x v="2"/>
    <x v="3"/>
    <x v="10"/>
    <x v="9"/>
    <x v="3"/>
    <x v="0"/>
  </r>
  <r>
    <x v="372"/>
    <x v="2"/>
    <x v="5"/>
    <x v="4"/>
    <x v="2"/>
    <x v="87"/>
    <x v="4"/>
    <x v="371"/>
    <x v="372"/>
    <x v="1"/>
    <x v="371"/>
    <x v="1"/>
    <x v="5"/>
    <x v="0"/>
    <x v="43"/>
    <x v="76"/>
    <x v="7"/>
    <x v="0"/>
  </r>
  <r>
    <x v="373"/>
    <x v="8"/>
    <x v="0"/>
    <x v="6"/>
    <x v="4"/>
    <x v="230"/>
    <x v="2"/>
    <x v="372"/>
    <x v="373"/>
    <x v="3"/>
    <x v="372"/>
    <x v="0"/>
    <x v="3"/>
    <x v="3"/>
    <x v="22"/>
    <x v="139"/>
    <x v="8"/>
    <x v="0"/>
  </r>
  <r>
    <x v="374"/>
    <x v="9"/>
    <x v="8"/>
    <x v="3"/>
    <x v="4"/>
    <x v="231"/>
    <x v="4"/>
    <x v="373"/>
    <x v="374"/>
    <x v="5"/>
    <x v="373"/>
    <x v="2"/>
    <x v="2"/>
    <x v="0"/>
    <x v="63"/>
    <x v="219"/>
    <x v="1"/>
    <x v="0"/>
  </r>
  <r>
    <x v="375"/>
    <x v="1"/>
    <x v="0"/>
    <x v="6"/>
    <x v="3"/>
    <x v="15"/>
    <x v="2"/>
    <x v="374"/>
    <x v="375"/>
    <x v="1"/>
    <x v="374"/>
    <x v="1"/>
    <x v="5"/>
    <x v="1"/>
    <x v="67"/>
    <x v="170"/>
    <x v="2"/>
    <x v="0"/>
  </r>
  <r>
    <x v="376"/>
    <x v="6"/>
    <x v="4"/>
    <x v="7"/>
    <x v="6"/>
    <x v="232"/>
    <x v="4"/>
    <x v="375"/>
    <x v="376"/>
    <x v="3"/>
    <x v="375"/>
    <x v="2"/>
    <x v="2"/>
    <x v="2"/>
    <x v="53"/>
    <x v="77"/>
    <x v="5"/>
    <x v="0"/>
  </r>
  <r>
    <x v="377"/>
    <x v="1"/>
    <x v="5"/>
    <x v="3"/>
    <x v="4"/>
    <x v="26"/>
    <x v="3"/>
    <x v="376"/>
    <x v="377"/>
    <x v="1"/>
    <x v="376"/>
    <x v="4"/>
    <x v="0"/>
    <x v="0"/>
    <x v="58"/>
    <x v="22"/>
    <x v="1"/>
    <x v="0"/>
  </r>
  <r>
    <x v="378"/>
    <x v="5"/>
    <x v="7"/>
    <x v="9"/>
    <x v="2"/>
    <x v="5"/>
    <x v="2"/>
    <x v="377"/>
    <x v="378"/>
    <x v="4"/>
    <x v="377"/>
    <x v="3"/>
    <x v="4"/>
    <x v="1"/>
    <x v="61"/>
    <x v="168"/>
    <x v="9"/>
    <x v="0"/>
  </r>
  <r>
    <x v="379"/>
    <x v="5"/>
    <x v="1"/>
    <x v="3"/>
    <x v="6"/>
    <x v="134"/>
    <x v="4"/>
    <x v="378"/>
    <x v="379"/>
    <x v="2"/>
    <x v="378"/>
    <x v="3"/>
    <x v="3"/>
    <x v="3"/>
    <x v="40"/>
    <x v="65"/>
    <x v="3"/>
    <x v="0"/>
  </r>
  <r>
    <x v="380"/>
    <x v="0"/>
    <x v="8"/>
    <x v="0"/>
    <x v="5"/>
    <x v="227"/>
    <x v="4"/>
    <x v="379"/>
    <x v="380"/>
    <x v="1"/>
    <x v="379"/>
    <x v="3"/>
    <x v="0"/>
    <x v="1"/>
    <x v="42"/>
    <x v="63"/>
    <x v="5"/>
    <x v="0"/>
  </r>
  <r>
    <x v="381"/>
    <x v="4"/>
    <x v="4"/>
    <x v="9"/>
    <x v="1"/>
    <x v="189"/>
    <x v="0"/>
    <x v="380"/>
    <x v="381"/>
    <x v="1"/>
    <x v="380"/>
    <x v="3"/>
    <x v="4"/>
    <x v="3"/>
    <x v="50"/>
    <x v="48"/>
    <x v="3"/>
    <x v="0"/>
  </r>
  <r>
    <x v="382"/>
    <x v="4"/>
    <x v="2"/>
    <x v="4"/>
    <x v="6"/>
    <x v="105"/>
    <x v="3"/>
    <x v="381"/>
    <x v="382"/>
    <x v="2"/>
    <x v="381"/>
    <x v="3"/>
    <x v="0"/>
    <x v="3"/>
    <x v="19"/>
    <x v="220"/>
    <x v="2"/>
    <x v="0"/>
  </r>
  <r>
    <x v="383"/>
    <x v="3"/>
    <x v="9"/>
    <x v="8"/>
    <x v="5"/>
    <x v="227"/>
    <x v="2"/>
    <x v="382"/>
    <x v="383"/>
    <x v="4"/>
    <x v="382"/>
    <x v="2"/>
    <x v="4"/>
    <x v="3"/>
    <x v="47"/>
    <x v="113"/>
    <x v="9"/>
    <x v="0"/>
  </r>
  <r>
    <x v="384"/>
    <x v="9"/>
    <x v="5"/>
    <x v="0"/>
    <x v="4"/>
    <x v="231"/>
    <x v="3"/>
    <x v="383"/>
    <x v="384"/>
    <x v="1"/>
    <x v="383"/>
    <x v="4"/>
    <x v="3"/>
    <x v="2"/>
    <x v="64"/>
    <x v="111"/>
    <x v="3"/>
    <x v="0"/>
  </r>
  <r>
    <x v="385"/>
    <x v="6"/>
    <x v="9"/>
    <x v="7"/>
    <x v="1"/>
    <x v="233"/>
    <x v="1"/>
    <x v="384"/>
    <x v="385"/>
    <x v="3"/>
    <x v="384"/>
    <x v="0"/>
    <x v="5"/>
    <x v="3"/>
    <x v="17"/>
    <x v="117"/>
    <x v="4"/>
    <x v="0"/>
  </r>
  <r>
    <x v="386"/>
    <x v="6"/>
    <x v="7"/>
    <x v="4"/>
    <x v="6"/>
    <x v="175"/>
    <x v="1"/>
    <x v="385"/>
    <x v="386"/>
    <x v="1"/>
    <x v="385"/>
    <x v="3"/>
    <x v="5"/>
    <x v="1"/>
    <x v="10"/>
    <x v="134"/>
    <x v="4"/>
    <x v="0"/>
  </r>
  <r>
    <x v="387"/>
    <x v="9"/>
    <x v="7"/>
    <x v="7"/>
    <x v="5"/>
    <x v="234"/>
    <x v="4"/>
    <x v="386"/>
    <x v="387"/>
    <x v="5"/>
    <x v="386"/>
    <x v="4"/>
    <x v="2"/>
    <x v="2"/>
    <x v="62"/>
    <x v="86"/>
    <x v="8"/>
    <x v="0"/>
  </r>
  <r>
    <x v="388"/>
    <x v="9"/>
    <x v="6"/>
    <x v="3"/>
    <x v="0"/>
    <x v="113"/>
    <x v="1"/>
    <x v="387"/>
    <x v="388"/>
    <x v="2"/>
    <x v="387"/>
    <x v="2"/>
    <x v="1"/>
    <x v="0"/>
    <x v="60"/>
    <x v="143"/>
    <x v="5"/>
    <x v="0"/>
  </r>
  <r>
    <x v="389"/>
    <x v="9"/>
    <x v="3"/>
    <x v="4"/>
    <x v="1"/>
    <x v="161"/>
    <x v="2"/>
    <x v="388"/>
    <x v="389"/>
    <x v="2"/>
    <x v="388"/>
    <x v="4"/>
    <x v="2"/>
    <x v="3"/>
    <x v="31"/>
    <x v="221"/>
    <x v="2"/>
    <x v="0"/>
  </r>
  <r>
    <x v="390"/>
    <x v="1"/>
    <x v="5"/>
    <x v="0"/>
    <x v="3"/>
    <x v="194"/>
    <x v="1"/>
    <x v="389"/>
    <x v="390"/>
    <x v="1"/>
    <x v="389"/>
    <x v="2"/>
    <x v="0"/>
    <x v="1"/>
    <x v="14"/>
    <x v="69"/>
    <x v="9"/>
    <x v="0"/>
  </r>
  <r>
    <x v="391"/>
    <x v="2"/>
    <x v="9"/>
    <x v="8"/>
    <x v="3"/>
    <x v="235"/>
    <x v="4"/>
    <x v="390"/>
    <x v="391"/>
    <x v="0"/>
    <x v="390"/>
    <x v="0"/>
    <x v="2"/>
    <x v="0"/>
    <x v="16"/>
    <x v="222"/>
    <x v="0"/>
    <x v="0"/>
  </r>
  <r>
    <x v="392"/>
    <x v="8"/>
    <x v="2"/>
    <x v="3"/>
    <x v="2"/>
    <x v="118"/>
    <x v="0"/>
    <x v="391"/>
    <x v="392"/>
    <x v="3"/>
    <x v="391"/>
    <x v="3"/>
    <x v="2"/>
    <x v="2"/>
    <x v="22"/>
    <x v="6"/>
    <x v="1"/>
    <x v="0"/>
  </r>
  <r>
    <x v="393"/>
    <x v="3"/>
    <x v="7"/>
    <x v="9"/>
    <x v="2"/>
    <x v="236"/>
    <x v="0"/>
    <x v="392"/>
    <x v="393"/>
    <x v="4"/>
    <x v="392"/>
    <x v="2"/>
    <x v="1"/>
    <x v="0"/>
    <x v="70"/>
    <x v="63"/>
    <x v="5"/>
    <x v="0"/>
  </r>
  <r>
    <x v="394"/>
    <x v="8"/>
    <x v="2"/>
    <x v="5"/>
    <x v="4"/>
    <x v="166"/>
    <x v="2"/>
    <x v="393"/>
    <x v="394"/>
    <x v="0"/>
    <x v="393"/>
    <x v="1"/>
    <x v="0"/>
    <x v="0"/>
    <x v="18"/>
    <x v="9"/>
    <x v="3"/>
    <x v="0"/>
  </r>
  <r>
    <x v="395"/>
    <x v="9"/>
    <x v="1"/>
    <x v="2"/>
    <x v="0"/>
    <x v="207"/>
    <x v="3"/>
    <x v="394"/>
    <x v="395"/>
    <x v="0"/>
    <x v="394"/>
    <x v="0"/>
    <x v="4"/>
    <x v="0"/>
    <x v="35"/>
    <x v="78"/>
    <x v="2"/>
    <x v="0"/>
  </r>
  <r>
    <x v="396"/>
    <x v="9"/>
    <x v="9"/>
    <x v="5"/>
    <x v="4"/>
    <x v="66"/>
    <x v="4"/>
    <x v="395"/>
    <x v="396"/>
    <x v="5"/>
    <x v="395"/>
    <x v="2"/>
    <x v="0"/>
    <x v="3"/>
    <x v="7"/>
    <x v="223"/>
    <x v="3"/>
    <x v="0"/>
  </r>
  <r>
    <x v="397"/>
    <x v="1"/>
    <x v="0"/>
    <x v="7"/>
    <x v="1"/>
    <x v="3"/>
    <x v="4"/>
    <x v="396"/>
    <x v="397"/>
    <x v="0"/>
    <x v="396"/>
    <x v="2"/>
    <x v="0"/>
    <x v="1"/>
    <x v="31"/>
    <x v="43"/>
    <x v="0"/>
    <x v="0"/>
  </r>
  <r>
    <x v="398"/>
    <x v="0"/>
    <x v="4"/>
    <x v="2"/>
    <x v="1"/>
    <x v="50"/>
    <x v="2"/>
    <x v="397"/>
    <x v="398"/>
    <x v="2"/>
    <x v="397"/>
    <x v="4"/>
    <x v="3"/>
    <x v="1"/>
    <x v="49"/>
    <x v="71"/>
    <x v="2"/>
    <x v="0"/>
  </r>
  <r>
    <x v="399"/>
    <x v="9"/>
    <x v="7"/>
    <x v="4"/>
    <x v="5"/>
    <x v="191"/>
    <x v="1"/>
    <x v="398"/>
    <x v="399"/>
    <x v="3"/>
    <x v="398"/>
    <x v="2"/>
    <x v="5"/>
    <x v="3"/>
    <x v="42"/>
    <x v="18"/>
    <x v="0"/>
    <x v="0"/>
  </r>
  <r>
    <x v="400"/>
    <x v="4"/>
    <x v="3"/>
    <x v="3"/>
    <x v="4"/>
    <x v="237"/>
    <x v="1"/>
    <x v="399"/>
    <x v="400"/>
    <x v="3"/>
    <x v="399"/>
    <x v="1"/>
    <x v="5"/>
    <x v="2"/>
    <x v="19"/>
    <x v="224"/>
    <x v="5"/>
    <x v="0"/>
  </r>
  <r>
    <x v="401"/>
    <x v="5"/>
    <x v="5"/>
    <x v="4"/>
    <x v="1"/>
    <x v="161"/>
    <x v="1"/>
    <x v="400"/>
    <x v="401"/>
    <x v="0"/>
    <x v="400"/>
    <x v="4"/>
    <x v="1"/>
    <x v="3"/>
    <x v="38"/>
    <x v="209"/>
    <x v="7"/>
    <x v="0"/>
  </r>
  <r>
    <x v="402"/>
    <x v="6"/>
    <x v="8"/>
    <x v="6"/>
    <x v="5"/>
    <x v="110"/>
    <x v="4"/>
    <x v="401"/>
    <x v="402"/>
    <x v="2"/>
    <x v="401"/>
    <x v="3"/>
    <x v="2"/>
    <x v="1"/>
    <x v="32"/>
    <x v="169"/>
    <x v="4"/>
    <x v="0"/>
  </r>
  <r>
    <x v="403"/>
    <x v="5"/>
    <x v="4"/>
    <x v="9"/>
    <x v="5"/>
    <x v="131"/>
    <x v="0"/>
    <x v="402"/>
    <x v="403"/>
    <x v="2"/>
    <x v="402"/>
    <x v="2"/>
    <x v="0"/>
    <x v="2"/>
    <x v="4"/>
    <x v="110"/>
    <x v="8"/>
    <x v="0"/>
  </r>
  <r>
    <x v="404"/>
    <x v="8"/>
    <x v="2"/>
    <x v="0"/>
    <x v="4"/>
    <x v="238"/>
    <x v="3"/>
    <x v="403"/>
    <x v="404"/>
    <x v="3"/>
    <x v="403"/>
    <x v="2"/>
    <x v="3"/>
    <x v="2"/>
    <x v="65"/>
    <x v="19"/>
    <x v="1"/>
    <x v="0"/>
  </r>
  <r>
    <x v="405"/>
    <x v="2"/>
    <x v="7"/>
    <x v="2"/>
    <x v="5"/>
    <x v="184"/>
    <x v="1"/>
    <x v="404"/>
    <x v="405"/>
    <x v="1"/>
    <x v="404"/>
    <x v="3"/>
    <x v="5"/>
    <x v="3"/>
    <x v="21"/>
    <x v="118"/>
    <x v="0"/>
    <x v="0"/>
  </r>
  <r>
    <x v="406"/>
    <x v="8"/>
    <x v="7"/>
    <x v="7"/>
    <x v="5"/>
    <x v="239"/>
    <x v="2"/>
    <x v="405"/>
    <x v="406"/>
    <x v="5"/>
    <x v="405"/>
    <x v="3"/>
    <x v="1"/>
    <x v="1"/>
    <x v="49"/>
    <x v="53"/>
    <x v="0"/>
    <x v="0"/>
  </r>
  <r>
    <x v="407"/>
    <x v="5"/>
    <x v="2"/>
    <x v="8"/>
    <x v="6"/>
    <x v="205"/>
    <x v="1"/>
    <x v="406"/>
    <x v="407"/>
    <x v="2"/>
    <x v="406"/>
    <x v="4"/>
    <x v="5"/>
    <x v="0"/>
    <x v="55"/>
    <x v="70"/>
    <x v="6"/>
    <x v="0"/>
  </r>
  <r>
    <x v="408"/>
    <x v="2"/>
    <x v="2"/>
    <x v="0"/>
    <x v="5"/>
    <x v="239"/>
    <x v="0"/>
    <x v="407"/>
    <x v="408"/>
    <x v="0"/>
    <x v="407"/>
    <x v="2"/>
    <x v="5"/>
    <x v="3"/>
    <x v="7"/>
    <x v="225"/>
    <x v="1"/>
    <x v="0"/>
  </r>
  <r>
    <x v="409"/>
    <x v="1"/>
    <x v="5"/>
    <x v="4"/>
    <x v="5"/>
    <x v="188"/>
    <x v="1"/>
    <x v="408"/>
    <x v="409"/>
    <x v="4"/>
    <x v="408"/>
    <x v="4"/>
    <x v="3"/>
    <x v="3"/>
    <x v="66"/>
    <x v="134"/>
    <x v="4"/>
    <x v="0"/>
  </r>
  <r>
    <x v="410"/>
    <x v="4"/>
    <x v="0"/>
    <x v="6"/>
    <x v="0"/>
    <x v="19"/>
    <x v="3"/>
    <x v="409"/>
    <x v="410"/>
    <x v="0"/>
    <x v="409"/>
    <x v="3"/>
    <x v="1"/>
    <x v="3"/>
    <x v="52"/>
    <x v="198"/>
    <x v="1"/>
    <x v="0"/>
  </r>
  <r>
    <x v="411"/>
    <x v="9"/>
    <x v="0"/>
    <x v="9"/>
    <x v="5"/>
    <x v="191"/>
    <x v="4"/>
    <x v="410"/>
    <x v="411"/>
    <x v="1"/>
    <x v="410"/>
    <x v="3"/>
    <x v="0"/>
    <x v="3"/>
    <x v="11"/>
    <x v="97"/>
    <x v="6"/>
    <x v="0"/>
  </r>
  <r>
    <x v="412"/>
    <x v="5"/>
    <x v="5"/>
    <x v="2"/>
    <x v="3"/>
    <x v="79"/>
    <x v="3"/>
    <x v="411"/>
    <x v="412"/>
    <x v="3"/>
    <x v="411"/>
    <x v="0"/>
    <x v="4"/>
    <x v="1"/>
    <x v="69"/>
    <x v="144"/>
    <x v="0"/>
    <x v="0"/>
  </r>
  <r>
    <x v="413"/>
    <x v="4"/>
    <x v="8"/>
    <x v="7"/>
    <x v="6"/>
    <x v="240"/>
    <x v="1"/>
    <x v="412"/>
    <x v="413"/>
    <x v="2"/>
    <x v="412"/>
    <x v="3"/>
    <x v="5"/>
    <x v="0"/>
    <x v="48"/>
    <x v="210"/>
    <x v="3"/>
    <x v="0"/>
  </r>
  <r>
    <x v="414"/>
    <x v="7"/>
    <x v="7"/>
    <x v="1"/>
    <x v="1"/>
    <x v="77"/>
    <x v="4"/>
    <x v="413"/>
    <x v="414"/>
    <x v="5"/>
    <x v="413"/>
    <x v="4"/>
    <x v="1"/>
    <x v="1"/>
    <x v="26"/>
    <x v="226"/>
    <x v="1"/>
    <x v="0"/>
  </r>
  <r>
    <x v="415"/>
    <x v="3"/>
    <x v="9"/>
    <x v="7"/>
    <x v="3"/>
    <x v="15"/>
    <x v="1"/>
    <x v="414"/>
    <x v="415"/>
    <x v="5"/>
    <x v="414"/>
    <x v="2"/>
    <x v="5"/>
    <x v="3"/>
    <x v="38"/>
    <x v="9"/>
    <x v="3"/>
    <x v="0"/>
  </r>
  <r>
    <x v="416"/>
    <x v="5"/>
    <x v="6"/>
    <x v="8"/>
    <x v="4"/>
    <x v="241"/>
    <x v="2"/>
    <x v="415"/>
    <x v="416"/>
    <x v="3"/>
    <x v="415"/>
    <x v="1"/>
    <x v="1"/>
    <x v="0"/>
    <x v="27"/>
    <x v="187"/>
    <x v="9"/>
    <x v="0"/>
  </r>
  <r>
    <x v="417"/>
    <x v="1"/>
    <x v="7"/>
    <x v="3"/>
    <x v="4"/>
    <x v="215"/>
    <x v="1"/>
    <x v="416"/>
    <x v="417"/>
    <x v="3"/>
    <x v="416"/>
    <x v="4"/>
    <x v="2"/>
    <x v="0"/>
    <x v="54"/>
    <x v="147"/>
    <x v="5"/>
    <x v="0"/>
  </r>
  <r>
    <x v="418"/>
    <x v="3"/>
    <x v="3"/>
    <x v="8"/>
    <x v="1"/>
    <x v="48"/>
    <x v="0"/>
    <x v="417"/>
    <x v="418"/>
    <x v="0"/>
    <x v="417"/>
    <x v="1"/>
    <x v="3"/>
    <x v="3"/>
    <x v="53"/>
    <x v="227"/>
    <x v="4"/>
    <x v="0"/>
  </r>
  <r>
    <x v="419"/>
    <x v="3"/>
    <x v="2"/>
    <x v="2"/>
    <x v="1"/>
    <x v="43"/>
    <x v="4"/>
    <x v="418"/>
    <x v="419"/>
    <x v="2"/>
    <x v="418"/>
    <x v="1"/>
    <x v="0"/>
    <x v="2"/>
    <x v="63"/>
    <x v="30"/>
    <x v="0"/>
    <x v="0"/>
  </r>
  <r>
    <x v="420"/>
    <x v="1"/>
    <x v="9"/>
    <x v="2"/>
    <x v="4"/>
    <x v="242"/>
    <x v="3"/>
    <x v="419"/>
    <x v="420"/>
    <x v="3"/>
    <x v="419"/>
    <x v="0"/>
    <x v="3"/>
    <x v="3"/>
    <x v="57"/>
    <x v="228"/>
    <x v="7"/>
    <x v="0"/>
  </r>
  <r>
    <x v="421"/>
    <x v="5"/>
    <x v="4"/>
    <x v="9"/>
    <x v="6"/>
    <x v="243"/>
    <x v="0"/>
    <x v="420"/>
    <x v="421"/>
    <x v="4"/>
    <x v="420"/>
    <x v="0"/>
    <x v="4"/>
    <x v="2"/>
    <x v="52"/>
    <x v="229"/>
    <x v="9"/>
    <x v="0"/>
  </r>
  <r>
    <x v="422"/>
    <x v="3"/>
    <x v="4"/>
    <x v="9"/>
    <x v="3"/>
    <x v="244"/>
    <x v="0"/>
    <x v="421"/>
    <x v="422"/>
    <x v="4"/>
    <x v="421"/>
    <x v="0"/>
    <x v="2"/>
    <x v="3"/>
    <x v="50"/>
    <x v="57"/>
    <x v="2"/>
    <x v="0"/>
  </r>
  <r>
    <x v="423"/>
    <x v="7"/>
    <x v="0"/>
    <x v="6"/>
    <x v="1"/>
    <x v="14"/>
    <x v="0"/>
    <x v="422"/>
    <x v="423"/>
    <x v="3"/>
    <x v="422"/>
    <x v="3"/>
    <x v="4"/>
    <x v="3"/>
    <x v="19"/>
    <x v="230"/>
    <x v="2"/>
    <x v="0"/>
  </r>
  <r>
    <x v="424"/>
    <x v="4"/>
    <x v="6"/>
    <x v="8"/>
    <x v="1"/>
    <x v="245"/>
    <x v="4"/>
    <x v="423"/>
    <x v="424"/>
    <x v="1"/>
    <x v="423"/>
    <x v="0"/>
    <x v="0"/>
    <x v="3"/>
    <x v="68"/>
    <x v="197"/>
    <x v="8"/>
    <x v="0"/>
  </r>
  <r>
    <x v="425"/>
    <x v="3"/>
    <x v="1"/>
    <x v="3"/>
    <x v="0"/>
    <x v="246"/>
    <x v="2"/>
    <x v="424"/>
    <x v="425"/>
    <x v="4"/>
    <x v="424"/>
    <x v="0"/>
    <x v="1"/>
    <x v="2"/>
    <x v="24"/>
    <x v="181"/>
    <x v="1"/>
    <x v="0"/>
  </r>
  <r>
    <x v="426"/>
    <x v="2"/>
    <x v="6"/>
    <x v="7"/>
    <x v="2"/>
    <x v="171"/>
    <x v="1"/>
    <x v="425"/>
    <x v="426"/>
    <x v="0"/>
    <x v="425"/>
    <x v="2"/>
    <x v="4"/>
    <x v="1"/>
    <x v="6"/>
    <x v="134"/>
    <x v="4"/>
    <x v="0"/>
  </r>
  <r>
    <x v="427"/>
    <x v="5"/>
    <x v="7"/>
    <x v="1"/>
    <x v="6"/>
    <x v="41"/>
    <x v="0"/>
    <x v="426"/>
    <x v="427"/>
    <x v="4"/>
    <x v="426"/>
    <x v="4"/>
    <x v="5"/>
    <x v="1"/>
    <x v="7"/>
    <x v="229"/>
    <x v="9"/>
    <x v="0"/>
  </r>
  <r>
    <x v="428"/>
    <x v="7"/>
    <x v="3"/>
    <x v="1"/>
    <x v="3"/>
    <x v="247"/>
    <x v="1"/>
    <x v="427"/>
    <x v="428"/>
    <x v="4"/>
    <x v="427"/>
    <x v="1"/>
    <x v="5"/>
    <x v="1"/>
    <x v="70"/>
    <x v="89"/>
    <x v="8"/>
    <x v="0"/>
  </r>
  <r>
    <x v="429"/>
    <x v="0"/>
    <x v="3"/>
    <x v="3"/>
    <x v="6"/>
    <x v="37"/>
    <x v="2"/>
    <x v="428"/>
    <x v="429"/>
    <x v="1"/>
    <x v="428"/>
    <x v="1"/>
    <x v="3"/>
    <x v="3"/>
    <x v="62"/>
    <x v="29"/>
    <x v="9"/>
    <x v="0"/>
  </r>
  <r>
    <x v="430"/>
    <x v="7"/>
    <x v="2"/>
    <x v="5"/>
    <x v="3"/>
    <x v="49"/>
    <x v="2"/>
    <x v="429"/>
    <x v="430"/>
    <x v="4"/>
    <x v="429"/>
    <x v="2"/>
    <x v="0"/>
    <x v="1"/>
    <x v="63"/>
    <x v="90"/>
    <x v="6"/>
    <x v="0"/>
  </r>
  <r>
    <x v="431"/>
    <x v="2"/>
    <x v="3"/>
    <x v="8"/>
    <x v="0"/>
    <x v="94"/>
    <x v="2"/>
    <x v="430"/>
    <x v="431"/>
    <x v="5"/>
    <x v="430"/>
    <x v="3"/>
    <x v="0"/>
    <x v="2"/>
    <x v="10"/>
    <x v="231"/>
    <x v="6"/>
    <x v="0"/>
  </r>
  <r>
    <x v="432"/>
    <x v="0"/>
    <x v="7"/>
    <x v="0"/>
    <x v="6"/>
    <x v="240"/>
    <x v="0"/>
    <x v="431"/>
    <x v="432"/>
    <x v="1"/>
    <x v="431"/>
    <x v="1"/>
    <x v="1"/>
    <x v="2"/>
    <x v="57"/>
    <x v="123"/>
    <x v="2"/>
    <x v="0"/>
  </r>
  <r>
    <x v="433"/>
    <x v="9"/>
    <x v="6"/>
    <x v="8"/>
    <x v="5"/>
    <x v="220"/>
    <x v="1"/>
    <x v="432"/>
    <x v="433"/>
    <x v="0"/>
    <x v="432"/>
    <x v="2"/>
    <x v="5"/>
    <x v="3"/>
    <x v="58"/>
    <x v="220"/>
    <x v="2"/>
    <x v="0"/>
  </r>
  <r>
    <x v="434"/>
    <x v="7"/>
    <x v="9"/>
    <x v="5"/>
    <x v="0"/>
    <x v="83"/>
    <x v="4"/>
    <x v="433"/>
    <x v="434"/>
    <x v="2"/>
    <x v="433"/>
    <x v="2"/>
    <x v="4"/>
    <x v="0"/>
    <x v="41"/>
    <x v="116"/>
    <x v="3"/>
    <x v="0"/>
  </r>
  <r>
    <x v="435"/>
    <x v="9"/>
    <x v="2"/>
    <x v="3"/>
    <x v="6"/>
    <x v="40"/>
    <x v="2"/>
    <x v="434"/>
    <x v="435"/>
    <x v="5"/>
    <x v="434"/>
    <x v="0"/>
    <x v="1"/>
    <x v="3"/>
    <x v="28"/>
    <x v="113"/>
    <x v="9"/>
    <x v="0"/>
  </r>
  <r>
    <x v="436"/>
    <x v="3"/>
    <x v="2"/>
    <x v="8"/>
    <x v="0"/>
    <x v="226"/>
    <x v="4"/>
    <x v="435"/>
    <x v="436"/>
    <x v="3"/>
    <x v="435"/>
    <x v="4"/>
    <x v="1"/>
    <x v="1"/>
    <x v="16"/>
    <x v="12"/>
    <x v="3"/>
    <x v="0"/>
  </r>
  <r>
    <x v="437"/>
    <x v="3"/>
    <x v="5"/>
    <x v="8"/>
    <x v="5"/>
    <x v="163"/>
    <x v="1"/>
    <x v="436"/>
    <x v="437"/>
    <x v="3"/>
    <x v="436"/>
    <x v="4"/>
    <x v="1"/>
    <x v="3"/>
    <x v="57"/>
    <x v="0"/>
    <x v="0"/>
    <x v="0"/>
  </r>
  <r>
    <x v="438"/>
    <x v="5"/>
    <x v="3"/>
    <x v="8"/>
    <x v="6"/>
    <x v="248"/>
    <x v="2"/>
    <x v="437"/>
    <x v="438"/>
    <x v="3"/>
    <x v="437"/>
    <x v="1"/>
    <x v="4"/>
    <x v="0"/>
    <x v="32"/>
    <x v="79"/>
    <x v="5"/>
    <x v="0"/>
  </r>
  <r>
    <x v="439"/>
    <x v="6"/>
    <x v="4"/>
    <x v="6"/>
    <x v="1"/>
    <x v="249"/>
    <x v="3"/>
    <x v="438"/>
    <x v="439"/>
    <x v="3"/>
    <x v="438"/>
    <x v="1"/>
    <x v="5"/>
    <x v="3"/>
    <x v="56"/>
    <x v="232"/>
    <x v="8"/>
    <x v="0"/>
  </r>
  <r>
    <x v="440"/>
    <x v="1"/>
    <x v="0"/>
    <x v="4"/>
    <x v="6"/>
    <x v="250"/>
    <x v="0"/>
    <x v="439"/>
    <x v="440"/>
    <x v="4"/>
    <x v="439"/>
    <x v="3"/>
    <x v="0"/>
    <x v="2"/>
    <x v="26"/>
    <x v="37"/>
    <x v="0"/>
    <x v="0"/>
  </r>
  <r>
    <x v="441"/>
    <x v="9"/>
    <x v="4"/>
    <x v="6"/>
    <x v="4"/>
    <x v="231"/>
    <x v="4"/>
    <x v="440"/>
    <x v="441"/>
    <x v="5"/>
    <x v="440"/>
    <x v="3"/>
    <x v="3"/>
    <x v="2"/>
    <x v="26"/>
    <x v="148"/>
    <x v="4"/>
    <x v="0"/>
  </r>
  <r>
    <x v="442"/>
    <x v="6"/>
    <x v="4"/>
    <x v="9"/>
    <x v="1"/>
    <x v="23"/>
    <x v="3"/>
    <x v="441"/>
    <x v="442"/>
    <x v="3"/>
    <x v="441"/>
    <x v="0"/>
    <x v="0"/>
    <x v="1"/>
    <x v="48"/>
    <x v="149"/>
    <x v="4"/>
    <x v="0"/>
  </r>
  <r>
    <x v="443"/>
    <x v="8"/>
    <x v="0"/>
    <x v="2"/>
    <x v="6"/>
    <x v="219"/>
    <x v="3"/>
    <x v="442"/>
    <x v="443"/>
    <x v="1"/>
    <x v="442"/>
    <x v="3"/>
    <x v="3"/>
    <x v="1"/>
    <x v="39"/>
    <x v="127"/>
    <x v="7"/>
    <x v="0"/>
  </r>
  <r>
    <x v="444"/>
    <x v="3"/>
    <x v="0"/>
    <x v="1"/>
    <x v="0"/>
    <x v="38"/>
    <x v="2"/>
    <x v="443"/>
    <x v="444"/>
    <x v="0"/>
    <x v="443"/>
    <x v="3"/>
    <x v="4"/>
    <x v="3"/>
    <x v="24"/>
    <x v="167"/>
    <x v="1"/>
    <x v="0"/>
  </r>
  <r>
    <x v="445"/>
    <x v="4"/>
    <x v="8"/>
    <x v="1"/>
    <x v="1"/>
    <x v="119"/>
    <x v="2"/>
    <x v="444"/>
    <x v="445"/>
    <x v="1"/>
    <x v="444"/>
    <x v="1"/>
    <x v="5"/>
    <x v="1"/>
    <x v="69"/>
    <x v="203"/>
    <x v="3"/>
    <x v="0"/>
  </r>
  <r>
    <x v="446"/>
    <x v="0"/>
    <x v="8"/>
    <x v="2"/>
    <x v="3"/>
    <x v="89"/>
    <x v="1"/>
    <x v="445"/>
    <x v="446"/>
    <x v="4"/>
    <x v="445"/>
    <x v="2"/>
    <x v="4"/>
    <x v="2"/>
    <x v="5"/>
    <x v="100"/>
    <x v="7"/>
    <x v="0"/>
  </r>
  <r>
    <x v="447"/>
    <x v="2"/>
    <x v="6"/>
    <x v="4"/>
    <x v="4"/>
    <x v="251"/>
    <x v="2"/>
    <x v="446"/>
    <x v="447"/>
    <x v="4"/>
    <x v="446"/>
    <x v="2"/>
    <x v="0"/>
    <x v="1"/>
    <x v="47"/>
    <x v="220"/>
    <x v="2"/>
    <x v="0"/>
  </r>
  <r>
    <x v="448"/>
    <x v="5"/>
    <x v="3"/>
    <x v="6"/>
    <x v="4"/>
    <x v="251"/>
    <x v="1"/>
    <x v="447"/>
    <x v="448"/>
    <x v="1"/>
    <x v="447"/>
    <x v="0"/>
    <x v="5"/>
    <x v="3"/>
    <x v="1"/>
    <x v="164"/>
    <x v="7"/>
    <x v="0"/>
  </r>
  <r>
    <x v="449"/>
    <x v="4"/>
    <x v="6"/>
    <x v="1"/>
    <x v="5"/>
    <x v="234"/>
    <x v="2"/>
    <x v="448"/>
    <x v="449"/>
    <x v="5"/>
    <x v="448"/>
    <x v="0"/>
    <x v="1"/>
    <x v="0"/>
    <x v="17"/>
    <x v="186"/>
    <x v="6"/>
    <x v="0"/>
  </r>
  <r>
    <x v="450"/>
    <x v="1"/>
    <x v="3"/>
    <x v="8"/>
    <x v="5"/>
    <x v="252"/>
    <x v="1"/>
    <x v="449"/>
    <x v="450"/>
    <x v="5"/>
    <x v="449"/>
    <x v="3"/>
    <x v="1"/>
    <x v="0"/>
    <x v="65"/>
    <x v="233"/>
    <x v="3"/>
    <x v="0"/>
  </r>
  <r>
    <x v="451"/>
    <x v="8"/>
    <x v="7"/>
    <x v="4"/>
    <x v="2"/>
    <x v="171"/>
    <x v="0"/>
    <x v="450"/>
    <x v="451"/>
    <x v="3"/>
    <x v="450"/>
    <x v="2"/>
    <x v="2"/>
    <x v="2"/>
    <x v="28"/>
    <x v="114"/>
    <x v="8"/>
    <x v="0"/>
  </r>
  <r>
    <x v="452"/>
    <x v="7"/>
    <x v="1"/>
    <x v="8"/>
    <x v="0"/>
    <x v="38"/>
    <x v="3"/>
    <x v="451"/>
    <x v="452"/>
    <x v="5"/>
    <x v="451"/>
    <x v="3"/>
    <x v="3"/>
    <x v="0"/>
    <x v="3"/>
    <x v="234"/>
    <x v="5"/>
    <x v="0"/>
  </r>
  <r>
    <x v="453"/>
    <x v="7"/>
    <x v="3"/>
    <x v="0"/>
    <x v="0"/>
    <x v="253"/>
    <x v="2"/>
    <x v="452"/>
    <x v="453"/>
    <x v="4"/>
    <x v="452"/>
    <x v="0"/>
    <x v="5"/>
    <x v="2"/>
    <x v="35"/>
    <x v="201"/>
    <x v="3"/>
    <x v="0"/>
  </r>
  <r>
    <x v="454"/>
    <x v="1"/>
    <x v="9"/>
    <x v="9"/>
    <x v="2"/>
    <x v="254"/>
    <x v="0"/>
    <x v="453"/>
    <x v="454"/>
    <x v="0"/>
    <x v="453"/>
    <x v="1"/>
    <x v="4"/>
    <x v="1"/>
    <x v="58"/>
    <x v="60"/>
    <x v="4"/>
    <x v="0"/>
  </r>
  <r>
    <x v="455"/>
    <x v="7"/>
    <x v="5"/>
    <x v="2"/>
    <x v="1"/>
    <x v="189"/>
    <x v="4"/>
    <x v="454"/>
    <x v="455"/>
    <x v="5"/>
    <x v="454"/>
    <x v="3"/>
    <x v="1"/>
    <x v="3"/>
    <x v="61"/>
    <x v="131"/>
    <x v="4"/>
    <x v="0"/>
  </r>
  <r>
    <x v="456"/>
    <x v="8"/>
    <x v="4"/>
    <x v="6"/>
    <x v="4"/>
    <x v="63"/>
    <x v="0"/>
    <x v="455"/>
    <x v="456"/>
    <x v="5"/>
    <x v="455"/>
    <x v="4"/>
    <x v="5"/>
    <x v="3"/>
    <x v="69"/>
    <x v="143"/>
    <x v="5"/>
    <x v="0"/>
  </r>
  <r>
    <x v="457"/>
    <x v="3"/>
    <x v="2"/>
    <x v="7"/>
    <x v="5"/>
    <x v="220"/>
    <x v="1"/>
    <x v="456"/>
    <x v="457"/>
    <x v="1"/>
    <x v="456"/>
    <x v="0"/>
    <x v="0"/>
    <x v="1"/>
    <x v="64"/>
    <x v="42"/>
    <x v="8"/>
    <x v="0"/>
  </r>
  <r>
    <x v="458"/>
    <x v="0"/>
    <x v="8"/>
    <x v="6"/>
    <x v="6"/>
    <x v="187"/>
    <x v="2"/>
    <x v="457"/>
    <x v="458"/>
    <x v="4"/>
    <x v="457"/>
    <x v="2"/>
    <x v="5"/>
    <x v="1"/>
    <x v="70"/>
    <x v="129"/>
    <x v="4"/>
    <x v="0"/>
  </r>
  <r>
    <x v="459"/>
    <x v="5"/>
    <x v="8"/>
    <x v="4"/>
    <x v="4"/>
    <x v="255"/>
    <x v="4"/>
    <x v="458"/>
    <x v="459"/>
    <x v="2"/>
    <x v="458"/>
    <x v="0"/>
    <x v="2"/>
    <x v="3"/>
    <x v="62"/>
    <x v="54"/>
    <x v="7"/>
    <x v="0"/>
  </r>
  <r>
    <x v="460"/>
    <x v="2"/>
    <x v="1"/>
    <x v="4"/>
    <x v="3"/>
    <x v="256"/>
    <x v="2"/>
    <x v="459"/>
    <x v="460"/>
    <x v="4"/>
    <x v="459"/>
    <x v="4"/>
    <x v="1"/>
    <x v="2"/>
    <x v="35"/>
    <x v="235"/>
    <x v="9"/>
    <x v="0"/>
  </r>
  <r>
    <x v="461"/>
    <x v="0"/>
    <x v="8"/>
    <x v="3"/>
    <x v="0"/>
    <x v="173"/>
    <x v="0"/>
    <x v="460"/>
    <x v="461"/>
    <x v="5"/>
    <x v="460"/>
    <x v="0"/>
    <x v="5"/>
    <x v="0"/>
    <x v="25"/>
    <x v="31"/>
    <x v="1"/>
    <x v="0"/>
  </r>
  <r>
    <x v="462"/>
    <x v="4"/>
    <x v="8"/>
    <x v="1"/>
    <x v="0"/>
    <x v="201"/>
    <x v="4"/>
    <x v="461"/>
    <x v="462"/>
    <x v="3"/>
    <x v="461"/>
    <x v="2"/>
    <x v="2"/>
    <x v="2"/>
    <x v="35"/>
    <x v="125"/>
    <x v="4"/>
    <x v="0"/>
  </r>
  <r>
    <x v="463"/>
    <x v="9"/>
    <x v="4"/>
    <x v="1"/>
    <x v="4"/>
    <x v="59"/>
    <x v="3"/>
    <x v="462"/>
    <x v="463"/>
    <x v="0"/>
    <x v="462"/>
    <x v="4"/>
    <x v="1"/>
    <x v="2"/>
    <x v="62"/>
    <x v="236"/>
    <x v="4"/>
    <x v="0"/>
  </r>
  <r>
    <x v="464"/>
    <x v="1"/>
    <x v="5"/>
    <x v="5"/>
    <x v="2"/>
    <x v="257"/>
    <x v="0"/>
    <x v="463"/>
    <x v="464"/>
    <x v="5"/>
    <x v="463"/>
    <x v="2"/>
    <x v="1"/>
    <x v="0"/>
    <x v="6"/>
    <x v="237"/>
    <x v="3"/>
    <x v="0"/>
  </r>
  <r>
    <x v="465"/>
    <x v="0"/>
    <x v="4"/>
    <x v="9"/>
    <x v="3"/>
    <x v="197"/>
    <x v="0"/>
    <x v="464"/>
    <x v="465"/>
    <x v="1"/>
    <x v="464"/>
    <x v="0"/>
    <x v="4"/>
    <x v="2"/>
    <x v="3"/>
    <x v="151"/>
    <x v="8"/>
    <x v="0"/>
  </r>
  <r>
    <x v="466"/>
    <x v="9"/>
    <x v="5"/>
    <x v="1"/>
    <x v="4"/>
    <x v="203"/>
    <x v="1"/>
    <x v="465"/>
    <x v="466"/>
    <x v="1"/>
    <x v="465"/>
    <x v="3"/>
    <x v="5"/>
    <x v="1"/>
    <x v="10"/>
    <x v="238"/>
    <x v="4"/>
    <x v="0"/>
  </r>
  <r>
    <x v="467"/>
    <x v="8"/>
    <x v="3"/>
    <x v="5"/>
    <x v="1"/>
    <x v="136"/>
    <x v="0"/>
    <x v="466"/>
    <x v="467"/>
    <x v="1"/>
    <x v="466"/>
    <x v="4"/>
    <x v="5"/>
    <x v="0"/>
    <x v="35"/>
    <x v="138"/>
    <x v="0"/>
    <x v="0"/>
  </r>
  <r>
    <x v="468"/>
    <x v="6"/>
    <x v="2"/>
    <x v="6"/>
    <x v="0"/>
    <x v="200"/>
    <x v="3"/>
    <x v="467"/>
    <x v="468"/>
    <x v="3"/>
    <x v="467"/>
    <x v="3"/>
    <x v="0"/>
    <x v="2"/>
    <x v="7"/>
    <x v="209"/>
    <x v="7"/>
    <x v="0"/>
  </r>
  <r>
    <x v="469"/>
    <x v="2"/>
    <x v="3"/>
    <x v="9"/>
    <x v="3"/>
    <x v="258"/>
    <x v="3"/>
    <x v="468"/>
    <x v="469"/>
    <x v="5"/>
    <x v="468"/>
    <x v="0"/>
    <x v="0"/>
    <x v="1"/>
    <x v="52"/>
    <x v="149"/>
    <x v="4"/>
    <x v="0"/>
  </r>
  <r>
    <x v="470"/>
    <x v="7"/>
    <x v="7"/>
    <x v="8"/>
    <x v="4"/>
    <x v="241"/>
    <x v="0"/>
    <x v="469"/>
    <x v="470"/>
    <x v="3"/>
    <x v="469"/>
    <x v="0"/>
    <x v="2"/>
    <x v="0"/>
    <x v="59"/>
    <x v="124"/>
    <x v="4"/>
    <x v="0"/>
  </r>
  <r>
    <x v="471"/>
    <x v="7"/>
    <x v="3"/>
    <x v="4"/>
    <x v="1"/>
    <x v="42"/>
    <x v="1"/>
    <x v="470"/>
    <x v="471"/>
    <x v="0"/>
    <x v="470"/>
    <x v="3"/>
    <x v="3"/>
    <x v="3"/>
    <x v="31"/>
    <x v="176"/>
    <x v="2"/>
    <x v="0"/>
  </r>
  <r>
    <x v="472"/>
    <x v="8"/>
    <x v="0"/>
    <x v="0"/>
    <x v="0"/>
    <x v="32"/>
    <x v="4"/>
    <x v="471"/>
    <x v="472"/>
    <x v="2"/>
    <x v="471"/>
    <x v="3"/>
    <x v="5"/>
    <x v="2"/>
    <x v="62"/>
    <x v="146"/>
    <x v="6"/>
    <x v="0"/>
  </r>
  <r>
    <x v="473"/>
    <x v="9"/>
    <x v="3"/>
    <x v="5"/>
    <x v="1"/>
    <x v="155"/>
    <x v="4"/>
    <x v="472"/>
    <x v="473"/>
    <x v="2"/>
    <x v="472"/>
    <x v="2"/>
    <x v="1"/>
    <x v="2"/>
    <x v="48"/>
    <x v="34"/>
    <x v="6"/>
    <x v="0"/>
  </r>
  <r>
    <x v="474"/>
    <x v="2"/>
    <x v="3"/>
    <x v="7"/>
    <x v="5"/>
    <x v="259"/>
    <x v="3"/>
    <x v="473"/>
    <x v="474"/>
    <x v="1"/>
    <x v="473"/>
    <x v="2"/>
    <x v="0"/>
    <x v="3"/>
    <x v="65"/>
    <x v="42"/>
    <x v="8"/>
    <x v="0"/>
  </r>
  <r>
    <x v="475"/>
    <x v="0"/>
    <x v="6"/>
    <x v="1"/>
    <x v="3"/>
    <x v="89"/>
    <x v="1"/>
    <x v="474"/>
    <x v="475"/>
    <x v="3"/>
    <x v="474"/>
    <x v="2"/>
    <x v="2"/>
    <x v="3"/>
    <x v="69"/>
    <x v="154"/>
    <x v="4"/>
    <x v="0"/>
  </r>
  <r>
    <x v="476"/>
    <x v="3"/>
    <x v="9"/>
    <x v="9"/>
    <x v="3"/>
    <x v="260"/>
    <x v="2"/>
    <x v="475"/>
    <x v="476"/>
    <x v="3"/>
    <x v="475"/>
    <x v="3"/>
    <x v="3"/>
    <x v="2"/>
    <x v="58"/>
    <x v="239"/>
    <x v="8"/>
    <x v="0"/>
  </r>
  <r>
    <x v="477"/>
    <x v="8"/>
    <x v="5"/>
    <x v="1"/>
    <x v="6"/>
    <x v="105"/>
    <x v="4"/>
    <x v="476"/>
    <x v="477"/>
    <x v="1"/>
    <x v="476"/>
    <x v="0"/>
    <x v="0"/>
    <x v="0"/>
    <x v="51"/>
    <x v="117"/>
    <x v="4"/>
    <x v="0"/>
  </r>
  <r>
    <x v="478"/>
    <x v="5"/>
    <x v="9"/>
    <x v="9"/>
    <x v="2"/>
    <x v="222"/>
    <x v="3"/>
    <x v="477"/>
    <x v="478"/>
    <x v="2"/>
    <x v="477"/>
    <x v="1"/>
    <x v="0"/>
    <x v="0"/>
    <x v="35"/>
    <x v="46"/>
    <x v="6"/>
    <x v="0"/>
  </r>
  <r>
    <x v="479"/>
    <x v="7"/>
    <x v="3"/>
    <x v="2"/>
    <x v="5"/>
    <x v="106"/>
    <x v="4"/>
    <x v="478"/>
    <x v="479"/>
    <x v="2"/>
    <x v="478"/>
    <x v="1"/>
    <x v="0"/>
    <x v="2"/>
    <x v="29"/>
    <x v="147"/>
    <x v="5"/>
    <x v="0"/>
  </r>
  <r>
    <x v="480"/>
    <x v="2"/>
    <x v="1"/>
    <x v="4"/>
    <x v="4"/>
    <x v="85"/>
    <x v="1"/>
    <x v="479"/>
    <x v="480"/>
    <x v="0"/>
    <x v="479"/>
    <x v="0"/>
    <x v="5"/>
    <x v="2"/>
    <x v="45"/>
    <x v="86"/>
    <x v="8"/>
    <x v="0"/>
  </r>
  <r>
    <x v="481"/>
    <x v="1"/>
    <x v="2"/>
    <x v="9"/>
    <x v="6"/>
    <x v="33"/>
    <x v="4"/>
    <x v="480"/>
    <x v="481"/>
    <x v="0"/>
    <x v="480"/>
    <x v="0"/>
    <x v="3"/>
    <x v="1"/>
    <x v="68"/>
    <x v="240"/>
    <x v="2"/>
    <x v="0"/>
  </r>
  <r>
    <x v="482"/>
    <x v="0"/>
    <x v="5"/>
    <x v="2"/>
    <x v="6"/>
    <x v="99"/>
    <x v="2"/>
    <x v="481"/>
    <x v="482"/>
    <x v="1"/>
    <x v="481"/>
    <x v="2"/>
    <x v="0"/>
    <x v="2"/>
    <x v="6"/>
    <x v="128"/>
    <x v="5"/>
    <x v="0"/>
  </r>
  <r>
    <x v="483"/>
    <x v="9"/>
    <x v="3"/>
    <x v="2"/>
    <x v="3"/>
    <x v="112"/>
    <x v="1"/>
    <x v="482"/>
    <x v="483"/>
    <x v="4"/>
    <x v="482"/>
    <x v="0"/>
    <x v="4"/>
    <x v="1"/>
    <x v="8"/>
    <x v="76"/>
    <x v="7"/>
    <x v="0"/>
  </r>
  <r>
    <x v="484"/>
    <x v="7"/>
    <x v="3"/>
    <x v="6"/>
    <x v="3"/>
    <x v="35"/>
    <x v="1"/>
    <x v="483"/>
    <x v="484"/>
    <x v="1"/>
    <x v="483"/>
    <x v="0"/>
    <x v="0"/>
    <x v="0"/>
    <x v="21"/>
    <x v="241"/>
    <x v="5"/>
    <x v="0"/>
  </r>
  <r>
    <x v="485"/>
    <x v="5"/>
    <x v="4"/>
    <x v="8"/>
    <x v="0"/>
    <x v="94"/>
    <x v="2"/>
    <x v="484"/>
    <x v="485"/>
    <x v="5"/>
    <x v="484"/>
    <x v="0"/>
    <x v="0"/>
    <x v="3"/>
    <x v="0"/>
    <x v="242"/>
    <x v="9"/>
    <x v="0"/>
  </r>
  <r>
    <x v="486"/>
    <x v="3"/>
    <x v="4"/>
    <x v="1"/>
    <x v="2"/>
    <x v="107"/>
    <x v="0"/>
    <x v="485"/>
    <x v="486"/>
    <x v="1"/>
    <x v="485"/>
    <x v="1"/>
    <x v="2"/>
    <x v="1"/>
    <x v="62"/>
    <x v="114"/>
    <x v="8"/>
    <x v="0"/>
  </r>
  <r>
    <x v="487"/>
    <x v="6"/>
    <x v="4"/>
    <x v="6"/>
    <x v="3"/>
    <x v="261"/>
    <x v="0"/>
    <x v="486"/>
    <x v="487"/>
    <x v="4"/>
    <x v="486"/>
    <x v="4"/>
    <x v="1"/>
    <x v="3"/>
    <x v="39"/>
    <x v="34"/>
    <x v="6"/>
    <x v="0"/>
  </r>
  <r>
    <x v="488"/>
    <x v="1"/>
    <x v="1"/>
    <x v="6"/>
    <x v="5"/>
    <x v="262"/>
    <x v="4"/>
    <x v="487"/>
    <x v="488"/>
    <x v="0"/>
    <x v="487"/>
    <x v="4"/>
    <x v="3"/>
    <x v="1"/>
    <x v="10"/>
    <x v="5"/>
    <x v="0"/>
    <x v="0"/>
  </r>
  <r>
    <x v="489"/>
    <x v="4"/>
    <x v="1"/>
    <x v="4"/>
    <x v="1"/>
    <x v="177"/>
    <x v="4"/>
    <x v="488"/>
    <x v="489"/>
    <x v="5"/>
    <x v="488"/>
    <x v="4"/>
    <x v="5"/>
    <x v="0"/>
    <x v="70"/>
    <x v="243"/>
    <x v="6"/>
    <x v="0"/>
  </r>
  <r>
    <x v="490"/>
    <x v="7"/>
    <x v="1"/>
    <x v="7"/>
    <x v="5"/>
    <x v="157"/>
    <x v="0"/>
    <x v="489"/>
    <x v="490"/>
    <x v="5"/>
    <x v="489"/>
    <x v="2"/>
    <x v="1"/>
    <x v="1"/>
    <x v="66"/>
    <x v="228"/>
    <x v="7"/>
    <x v="0"/>
  </r>
  <r>
    <x v="491"/>
    <x v="8"/>
    <x v="4"/>
    <x v="9"/>
    <x v="1"/>
    <x v="161"/>
    <x v="4"/>
    <x v="490"/>
    <x v="491"/>
    <x v="0"/>
    <x v="490"/>
    <x v="4"/>
    <x v="2"/>
    <x v="0"/>
    <x v="29"/>
    <x v="16"/>
    <x v="7"/>
    <x v="0"/>
  </r>
  <r>
    <x v="492"/>
    <x v="5"/>
    <x v="9"/>
    <x v="7"/>
    <x v="0"/>
    <x v="113"/>
    <x v="1"/>
    <x v="491"/>
    <x v="492"/>
    <x v="0"/>
    <x v="491"/>
    <x v="1"/>
    <x v="3"/>
    <x v="1"/>
    <x v="70"/>
    <x v="116"/>
    <x v="3"/>
    <x v="0"/>
  </r>
  <r>
    <x v="493"/>
    <x v="6"/>
    <x v="9"/>
    <x v="8"/>
    <x v="0"/>
    <x v="123"/>
    <x v="3"/>
    <x v="492"/>
    <x v="493"/>
    <x v="4"/>
    <x v="492"/>
    <x v="1"/>
    <x v="5"/>
    <x v="0"/>
    <x v="19"/>
    <x v="124"/>
    <x v="4"/>
    <x v="0"/>
  </r>
  <r>
    <x v="494"/>
    <x v="7"/>
    <x v="9"/>
    <x v="6"/>
    <x v="4"/>
    <x v="165"/>
    <x v="0"/>
    <x v="493"/>
    <x v="494"/>
    <x v="1"/>
    <x v="493"/>
    <x v="1"/>
    <x v="1"/>
    <x v="3"/>
    <x v="7"/>
    <x v="206"/>
    <x v="5"/>
    <x v="0"/>
  </r>
  <r>
    <x v="495"/>
    <x v="0"/>
    <x v="0"/>
    <x v="4"/>
    <x v="3"/>
    <x v="263"/>
    <x v="2"/>
    <x v="494"/>
    <x v="495"/>
    <x v="3"/>
    <x v="494"/>
    <x v="2"/>
    <x v="5"/>
    <x v="3"/>
    <x v="19"/>
    <x v="216"/>
    <x v="8"/>
    <x v="0"/>
  </r>
  <r>
    <x v="496"/>
    <x v="0"/>
    <x v="6"/>
    <x v="0"/>
    <x v="0"/>
    <x v="264"/>
    <x v="0"/>
    <x v="495"/>
    <x v="496"/>
    <x v="1"/>
    <x v="495"/>
    <x v="4"/>
    <x v="0"/>
    <x v="1"/>
    <x v="2"/>
    <x v="92"/>
    <x v="3"/>
    <x v="0"/>
  </r>
  <r>
    <x v="497"/>
    <x v="0"/>
    <x v="9"/>
    <x v="5"/>
    <x v="0"/>
    <x v="6"/>
    <x v="4"/>
    <x v="496"/>
    <x v="497"/>
    <x v="4"/>
    <x v="496"/>
    <x v="4"/>
    <x v="0"/>
    <x v="1"/>
    <x v="20"/>
    <x v="189"/>
    <x v="9"/>
    <x v="0"/>
  </r>
  <r>
    <x v="498"/>
    <x v="7"/>
    <x v="7"/>
    <x v="2"/>
    <x v="4"/>
    <x v="265"/>
    <x v="4"/>
    <x v="497"/>
    <x v="498"/>
    <x v="1"/>
    <x v="497"/>
    <x v="1"/>
    <x v="2"/>
    <x v="3"/>
    <x v="66"/>
    <x v="191"/>
    <x v="8"/>
    <x v="0"/>
  </r>
  <r>
    <x v="499"/>
    <x v="0"/>
    <x v="6"/>
    <x v="6"/>
    <x v="1"/>
    <x v="48"/>
    <x v="0"/>
    <x v="498"/>
    <x v="499"/>
    <x v="0"/>
    <x v="498"/>
    <x v="3"/>
    <x v="5"/>
    <x v="1"/>
    <x v="7"/>
    <x v="10"/>
    <x v="5"/>
    <x v="0"/>
  </r>
  <r>
    <x v="500"/>
    <x v="6"/>
    <x v="8"/>
    <x v="5"/>
    <x v="5"/>
    <x v="217"/>
    <x v="3"/>
    <x v="499"/>
    <x v="500"/>
    <x v="5"/>
    <x v="499"/>
    <x v="1"/>
    <x v="4"/>
    <x v="0"/>
    <x v="35"/>
    <x v="139"/>
    <x v="8"/>
    <x v="0"/>
  </r>
  <r>
    <x v="501"/>
    <x v="8"/>
    <x v="2"/>
    <x v="6"/>
    <x v="1"/>
    <x v="177"/>
    <x v="1"/>
    <x v="500"/>
    <x v="501"/>
    <x v="2"/>
    <x v="500"/>
    <x v="3"/>
    <x v="0"/>
    <x v="0"/>
    <x v="9"/>
    <x v="223"/>
    <x v="3"/>
    <x v="0"/>
  </r>
  <r>
    <x v="502"/>
    <x v="7"/>
    <x v="3"/>
    <x v="9"/>
    <x v="3"/>
    <x v="67"/>
    <x v="2"/>
    <x v="501"/>
    <x v="502"/>
    <x v="5"/>
    <x v="501"/>
    <x v="3"/>
    <x v="5"/>
    <x v="2"/>
    <x v="42"/>
    <x v="36"/>
    <x v="2"/>
    <x v="0"/>
  </r>
  <r>
    <x v="503"/>
    <x v="7"/>
    <x v="3"/>
    <x v="5"/>
    <x v="6"/>
    <x v="40"/>
    <x v="4"/>
    <x v="502"/>
    <x v="503"/>
    <x v="2"/>
    <x v="502"/>
    <x v="1"/>
    <x v="3"/>
    <x v="3"/>
    <x v="40"/>
    <x v="113"/>
    <x v="9"/>
    <x v="0"/>
  </r>
  <r>
    <x v="504"/>
    <x v="3"/>
    <x v="3"/>
    <x v="9"/>
    <x v="5"/>
    <x v="142"/>
    <x v="3"/>
    <x v="503"/>
    <x v="504"/>
    <x v="2"/>
    <x v="503"/>
    <x v="3"/>
    <x v="2"/>
    <x v="3"/>
    <x v="49"/>
    <x v="72"/>
    <x v="6"/>
    <x v="0"/>
  </r>
  <r>
    <x v="505"/>
    <x v="2"/>
    <x v="7"/>
    <x v="7"/>
    <x v="6"/>
    <x v="205"/>
    <x v="3"/>
    <x v="504"/>
    <x v="505"/>
    <x v="5"/>
    <x v="504"/>
    <x v="3"/>
    <x v="2"/>
    <x v="1"/>
    <x v="11"/>
    <x v="197"/>
    <x v="8"/>
    <x v="0"/>
  </r>
  <r>
    <x v="506"/>
    <x v="4"/>
    <x v="3"/>
    <x v="6"/>
    <x v="4"/>
    <x v="130"/>
    <x v="2"/>
    <x v="505"/>
    <x v="506"/>
    <x v="0"/>
    <x v="505"/>
    <x v="4"/>
    <x v="1"/>
    <x v="1"/>
    <x v="34"/>
    <x v="193"/>
    <x v="0"/>
    <x v="0"/>
  </r>
  <r>
    <x v="507"/>
    <x v="8"/>
    <x v="0"/>
    <x v="6"/>
    <x v="3"/>
    <x v="10"/>
    <x v="0"/>
    <x v="506"/>
    <x v="507"/>
    <x v="2"/>
    <x v="506"/>
    <x v="2"/>
    <x v="2"/>
    <x v="3"/>
    <x v="1"/>
    <x v="157"/>
    <x v="4"/>
    <x v="0"/>
  </r>
  <r>
    <x v="508"/>
    <x v="8"/>
    <x v="4"/>
    <x v="3"/>
    <x v="2"/>
    <x v="266"/>
    <x v="2"/>
    <x v="507"/>
    <x v="508"/>
    <x v="0"/>
    <x v="507"/>
    <x v="0"/>
    <x v="1"/>
    <x v="1"/>
    <x v="9"/>
    <x v="47"/>
    <x v="9"/>
    <x v="0"/>
  </r>
  <r>
    <x v="509"/>
    <x v="1"/>
    <x v="0"/>
    <x v="0"/>
    <x v="3"/>
    <x v="267"/>
    <x v="1"/>
    <x v="508"/>
    <x v="509"/>
    <x v="3"/>
    <x v="508"/>
    <x v="3"/>
    <x v="1"/>
    <x v="1"/>
    <x v="41"/>
    <x v="244"/>
    <x v="9"/>
    <x v="0"/>
  </r>
  <r>
    <x v="510"/>
    <x v="0"/>
    <x v="0"/>
    <x v="3"/>
    <x v="3"/>
    <x v="79"/>
    <x v="1"/>
    <x v="509"/>
    <x v="510"/>
    <x v="2"/>
    <x v="509"/>
    <x v="1"/>
    <x v="5"/>
    <x v="2"/>
    <x v="13"/>
    <x v="0"/>
    <x v="0"/>
    <x v="0"/>
  </r>
  <r>
    <x v="511"/>
    <x v="4"/>
    <x v="8"/>
    <x v="7"/>
    <x v="1"/>
    <x v="245"/>
    <x v="1"/>
    <x v="510"/>
    <x v="511"/>
    <x v="5"/>
    <x v="510"/>
    <x v="0"/>
    <x v="0"/>
    <x v="2"/>
    <x v="37"/>
    <x v="20"/>
    <x v="2"/>
    <x v="0"/>
  </r>
  <r>
    <x v="512"/>
    <x v="6"/>
    <x v="4"/>
    <x v="8"/>
    <x v="5"/>
    <x v="12"/>
    <x v="4"/>
    <x v="511"/>
    <x v="512"/>
    <x v="3"/>
    <x v="511"/>
    <x v="3"/>
    <x v="5"/>
    <x v="3"/>
    <x v="27"/>
    <x v="158"/>
    <x v="3"/>
    <x v="0"/>
  </r>
  <r>
    <x v="513"/>
    <x v="9"/>
    <x v="3"/>
    <x v="2"/>
    <x v="3"/>
    <x v="218"/>
    <x v="1"/>
    <x v="512"/>
    <x v="513"/>
    <x v="5"/>
    <x v="512"/>
    <x v="1"/>
    <x v="5"/>
    <x v="0"/>
    <x v="68"/>
    <x v="168"/>
    <x v="9"/>
    <x v="0"/>
  </r>
  <r>
    <x v="514"/>
    <x v="7"/>
    <x v="2"/>
    <x v="9"/>
    <x v="3"/>
    <x v="258"/>
    <x v="2"/>
    <x v="513"/>
    <x v="514"/>
    <x v="2"/>
    <x v="513"/>
    <x v="1"/>
    <x v="5"/>
    <x v="0"/>
    <x v="44"/>
    <x v="245"/>
    <x v="5"/>
    <x v="0"/>
  </r>
  <r>
    <x v="515"/>
    <x v="7"/>
    <x v="6"/>
    <x v="9"/>
    <x v="2"/>
    <x v="18"/>
    <x v="1"/>
    <x v="514"/>
    <x v="515"/>
    <x v="2"/>
    <x v="514"/>
    <x v="4"/>
    <x v="2"/>
    <x v="3"/>
    <x v="68"/>
    <x v="62"/>
    <x v="4"/>
    <x v="0"/>
  </r>
  <r>
    <x v="516"/>
    <x v="0"/>
    <x v="2"/>
    <x v="7"/>
    <x v="1"/>
    <x v="268"/>
    <x v="4"/>
    <x v="515"/>
    <x v="516"/>
    <x v="5"/>
    <x v="515"/>
    <x v="0"/>
    <x v="5"/>
    <x v="2"/>
    <x v="1"/>
    <x v="238"/>
    <x v="4"/>
    <x v="0"/>
  </r>
  <r>
    <x v="517"/>
    <x v="5"/>
    <x v="5"/>
    <x v="5"/>
    <x v="2"/>
    <x v="269"/>
    <x v="2"/>
    <x v="516"/>
    <x v="517"/>
    <x v="2"/>
    <x v="516"/>
    <x v="2"/>
    <x v="0"/>
    <x v="2"/>
    <x v="17"/>
    <x v="1"/>
    <x v="1"/>
    <x v="0"/>
  </r>
  <r>
    <x v="518"/>
    <x v="9"/>
    <x v="7"/>
    <x v="9"/>
    <x v="6"/>
    <x v="37"/>
    <x v="1"/>
    <x v="517"/>
    <x v="518"/>
    <x v="1"/>
    <x v="517"/>
    <x v="3"/>
    <x v="1"/>
    <x v="2"/>
    <x v="47"/>
    <x v="83"/>
    <x v="7"/>
    <x v="0"/>
  </r>
  <r>
    <x v="519"/>
    <x v="7"/>
    <x v="8"/>
    <x v="1"/>
    <x v="6"/>
    <x v="62"/>
    <x v="2"/>
    <x v="518"/>
    <x v="519"/>
    <x v="1"/>
    <x v="518"/>
    <x v="4"/>
    <x v="5"/>
    <x v="3"/>
    <x v="22"/>
    <x v="234"/>
    <x v="5"/>
    <x v="0"/>
  </r>
  <r>
    <x v="520"/>
    <x v="0"/>
    <x v="2"/>
    <x v="8"/>
    <x v="6"/>
    <x v="199"/>
    <x v="0"/>
    <x v="519"/>
    <x v="520"/>
    <x v="2"/>
    <x v="519"/>
    <x v="1"/>
    <x v="5"/>
    <x v="1"/>
    <x v="33"/>
    <x v="73"/>
    <x v="9"/>
    <x v="0"/>
  </r>
  <r>
    <x v="521"/>
    <x v="4"/>
    <x v="5"/>
    <x v="8"/>
    <x v="1"/>
    <x v="245"/>
    <x v="4"/>
    <x v="520"/>
    <x v="521"/>
    <x v="1"/>
    <x v="520"/>
    <x v="4"/>
    <x v="1"/>
    <x v="0"/>
    <x v="35"/>
    <x v="7"/>
    <x v="3"/>
    <x v="0"/>
  </r>
  <r>
    <x v="522"/>
    <x v="9"/>
    <x v="1"/>
    <x v="9"/>
    <x v="6"/>
    <x v="141"/>
    <x v="0"/>
    <x v="521"/>
    <x v="522"/>
    <x v="1"/>
    <x v="521"/>
    <x v="0"/>
    <x v="3"/>
    <x v="2"/>
    <x v="26"/>
    <x v="31"/>
    <x v="1"/>
    <x v="0"/>
  </r>
  <r>
    <x v="523"/>
    <x v="9"/>
    <x v="2"/>
    <x v="0"/>
    <x v="1"/>
    <x v="245"/>
    <x v="2"/>
    <x v="522"/>
    <x v="523"/>
    <x v="5"/>
    <x v="522"/>
    <x v="3"/>
    <x v="0"/>
    <x v="1"/>
    <x v="1"/>
    <x v="130"/>
    <x v="2"/>
    <x v="0"/>
  </r>
  <r>
    <x v="524"/>
    <x v="4"/>
    <x v="0"/>
    <x v="4"/>
    <x v="5"/>
    <x v="88"/>
    <x v="1"/>
    <x v="523"/>
    <x v="524"/>
    <x v="2"/>
    <x v="523"/>
    <x v="3"/>
    <x v="5"/>
    <x v="1"/>
    <x v="14"/>
    <x v="57"/>
    <x v="2"/>
    <x v="0"/>
  </r>
  <r>
    <x v="525"/>
    <x v="0"/>
    <x v="6"/>
    <x v="1"/>
    <x v="1"/>
    <x v="23"/>
    <x v="2"/>
    <x v="524"/>
    <x v="525"/>
    <x v="5"/>
    <x v="524"/>
    <x v="4"/>
    <x v="0"/>
    <x v="3"/>
    <x v="33"/>
    <x v="246"/>
    <x v="5"/>
    <x v="0"/>
  </r>
  <r>
    <x v="526"/>
    <x v="3"/>
    <x v="7"/>
    <x v="6"/>
    <x v="3"/>
    <x v="197"/>
    <x v="2"/>
    <x v="525"/>
    <x v="526"/>
    <x v="3"/>
    <x v="525"/>
    <x v="2"/>
    <x v="5"/>
    <x v="2"/>
    <x v="26"/>
    <x v="240"/>
    <x v="2"/>
    <x v="0"/>
  </r>
  <r>
    <x v="527"/>
    <x v="7"/>
    <x v="1"/>
    <x v="2"/>
    <x v="4"/>
    <x v="237"/>
    <x v="0"/>
    <x v="526"/>
    <x v="527"/>
    <x v="5"/>
    <x v="526"/>
    <x v="3"/>
    <x v="4"/>
    <x v="0"/>
    <x v="21"/>
    <x v="247"/>
    <x v="4"/>
    <x v="0"/>
  </r>
  <r>
    <x v="528"/>
    <x v="2"/>
    <x v="8"/>
    <x v="4"/>
    <x v="2"/>
    <x v="270"/>
    <x v="4"/>
    <x v="527"/>
    <x v="528"/>
    <x v="4"/>
    <x v="527"/>
    <x v="4"/>
    <x v="0"/>
    <x v="2"/>
    <x v="32"/>
    <x v="248"/>
    <x v="9"/>
    <x v="0"/>
  </r>
  <r>
    <x v="529"/>
    <x v="1"/>
    <x v="7"/>
    <x v="9"/>
    <x v="0"/>
    <x v="201"/>
    <x v="2"/>
    <x v="528"/>
    <x v="529"/>
    <x v="0"/>
    <x v="528"/>
    <x v="3"/>
    <x v="2"/>
    <x v="1"/>
    <x v="67"/>
    <x v="55"/>
    <x v="1"/>
    <x v="0"/>
  </r>
  <r>
    <x v="530"/>
    <x v="2"/>
    <x v="0"/>
    <x v="0"/>
    <x v="4"/>
    <x v="55"/>
    <x v="4"/>
    <x v="529"/>
    <x v="530"/>
    <x v="1"/>
    <x v="529"/>
    <x v="3"/>
    <x v="0"/>
    <x v="1"/>
    <x v="12"/>
    <x v="204"/>
    <x v="7"/>
    <x v="0"/>
  </r>
  <r>
    <x v="531"/>
    <x v="4"/>
    <x v="1"/>
    <x v="2"/>
    <x v="0"/>
    <x v="151"/>
    <x v="4"/>
    <x v="530"/>
    <x v="531"/>
    <x v="5"/>
    <x v="530"/>
    <x v="0"/>
    <x v="3"/>
    <x v="3"/>
    <x v="69"/>
    <x v="181"/>
    <x v="1"/>
    <x v="0"/>
  </r>
  <r>
    <x v="532"/>
    <x v="6"/>
    <x v="6"/>
    <x v="8"/>
    <x v="3"/>
    <x v="271"/>
    <x v="2"/>
    <x v="531"/>
    <x v="532"/>
    <x v="4"/>
    <x v="531"/>
    <x v="3"/>
    <x v="2"/>
    <x v="1"/>
    <x v="41"/>
    <x v="41"/>
    <x v="7"/>
    <x v="0"/>
  </r>
  <r>
    <x v="533"/>
    <x v="1"/>
    <x v="7"/>
    <x v="3"/>
    <x v="1"/>
    <x v="272"/>
    <x v="4"/>
    <x v="532"/>
    <x v="533"/>
    <x v="1"/>
    <x v="532"/>
    <x v="0"/>
    <x v="1"/>
    <x v="0"/>
    <x v="70"/>
    <x v="189"/>
    <x v="9"/>
    <x v="0"/>
  </r>
  <r>
    <x v="534"/>
    <x v="6"/>
    <x v="5"/>
    <x v="0"/>
    <x v="3"/>
    <x v="75"/>
    <x v="3"/>
    <x v="533"/>
    <x v="534"/>
    <x v="1"/>
    <x v="533"/>
    <x v="4"/>
    <x v="5"/>
    <x v="3"/>
    <x v="18"/>
    <x v="231"/>
    <x v="6"/>
    <x v="0"/>
  </r>
  <r>
    <x v="535"/>
    <x v="4"/>
    <x v="8"/>
    <x v="6"/>
    <x v="5"/>
    <x v="217"/>
    <x v="0"/>
    <x v="534"/>
    <x v="535"/>
    <x v="0"/>
    <x v="534"/>
    <x v="1"/>
    <x v="5"/>
    <x v="0"/>
    <x v="15"/>
    <x v="5"/>
    <x v="0"/>
    <x v="0"/>
  </r>
  <r>
    <x v="536"/>
    <x v="9"/>
    <x v="1"/>
    <x v="4"/>
    <x v="3"/>
    <x v="193"/>
    <x v="0"/>
    <x v="535"/>
    <x v="536"/>
    <x v="4"/>
    <x v="535"/>
    <x v="1"/>
    <x v="0"/>
    <x v="2"/>
    <x v="58"/>
    <x v="244"/>
    <x v="9"/>
    <x v="0"/>
  </r>
  <r>
    <x v="537"/>
    <x v="9"/>
    <x v="0"/>
    <x v="1"/>
    <x v="3"/>
    <x v="58"/>
    <x v="0"/>
    <x v="536"/>
    <x v="537"/>
    <x v="4"/>
    <x v="536"/>
    <x v="4"/>
    <x v="3"/>
    <x v="2"/>
    <x v="60"/>
    <x v="227"/>
    <x v="4"/>
    <x v="0"/>
  </r>
  <r>
    <x v="538"/>
    <x v="3"/>
    <x v="8"/>
    <x v="0"/>
    <x v="0"/>
    <x v="202"/>
    <x v="3"/>
    <x v="537"/>
    <x v="538"/>
    <x v="1"/>
    <x v="537"/>
    <x v="0"/>
    <x v="0"/>
    <x v="2"/>
    <x v="70"/>
    <x v="249"/>
    <x v="0"/>
    <x v="0"/>
  </r>
  <r>
    <x v="539"/>
    <x v="5"/>
    <x v="1"/>
    <x v="4"/>
    <x v="4"/>
    <x v="273"/>
    <x v="1"/>
    <x v="538"/>
    <x v="539"/>
    <x v="4"/>
    <x v="538"/>
    <x v="4"/>
    <x v="0"/>
    <x v="2"/>
    <x v="61"/>
    <x v="250"/>
    <x v="6"/>
    <x v="0"/>
  </r>
  <r>
    <x v="540"/>
    <x v="4"/>
    <x v="9"/>
    <x v="5"/>
    <x v="1"/>
    <x v="274"/>
    <x v="0"/>
    <x v="539"/>
    <x v="540"/>
    <x v="2"/>
    <x v="539"/>
    <x v="3"/>
    <x v="4"/>
    <x v="2"/>
    <x v="48"/>
    <x v="63"/>
    <x v="5"/>
    <x v="0"/>
  </r>
  <r>
    <x v="541"/>
    <x v="6"/>
    <x v="8"/>
    <x v="0"/>
    <x v="5"/>
    <x v="154"/>
    <x v="2"/>
    <x v="540"/>
    <x v="541"/>
    <x v="4"/>
    <x v="540"/>
    <x v="1"/>
    <x v="4"/>
    <x v="2"/>
    <x v="17"/>
    <x v="40"/>
    <x v="0"/>
    <x v="0"/>
  </r>
  <r>
    <x v="542"/>
    <x v="7"/>
    <x v="0"/>
    <x v="1"/>
    <x v="0"/>
    <x v="32"/>
    <x v="0"/>
    <x v="541"/>
    <x v="542"/>
    <x v="4"/>
    <x v="541"/>
    <x v="4"/>
    <x v="1"/>
    <x v="3"/>
    <x v="40"/>
    <x v="251"/>
    <x v="7"/>
    <x v="0"/>
  </r>
  <r>
    <x v="543"/>
    <x v="7"/>
    <x v="5"/>
    <x v="4"/>
    <x v="1"/>
    <x v="14"/>
    <x v="0"/>
    <x v="542"/>
    <x v="543"/>
    <x v="4"/>
    <x v="542"/>
    <x v="3"/>
    <x v="4"/>
    <x v="2"/>
    <x v="23"/>
    <x v="150"/>
    <x v="7"/>
    <x v="0"/>
  </r>
  <r>
    <x v="544"/>
    <x v="4"/>
    <x v="6"/>
    <x v="7"/>
    <x v="4"/>
    <x v="11"/>
    <x v="3"/>
    <x v="543"/>
    <x v="544"/>
    <x v="4"/>
    <x v="543"/>
    <x v="3"/>
    <x v="0"/>
    <x v="1"/>
    <x v="66"/>
    <x v="186"/>
    <x v="6"/>
    <x v="0"/>
  </r>
  <r>
    <x v="545"/>
    <x v="0"/>
    <x v="0"/>
    <x v="2"/>
    <x v="4"/>
    <x v="11"/>
    <x v="0"/>
    <x v="544"/>
    <x v="545"/>
    <x v="3"/>
    <x v="544"/>
    <x v="3"/>
    <x v="5"/>
    <x v="0"/>
    <x v="55"/>
    <x v="125"/>
    <x v="4"/>
    <x v="0"/>
  </r>
  <r>
    <x v="546"/>
    <x v="7"/>
    <x v="6"/>
    <x v="7"/>
    <x v="0"/>
    <x v="275"/>
    <x v="0"/>
    <x v="545"/>
    <x v="546"/>
    <x v="3"/>
    <x v="545"/>
    <x v="4"/>
    <x v="1"/>
    <x v="3"/>
    <x v="64"/>
    <x v="12"/>
    <x v="3"/>
    <x v="0"/>
  </r>
  <r>
    <x v="547"/>
    <x v="5"/>
    <x v="3"/>
    <x v="0"/>
    <x v="6"/>
    <x v="40"/>
    <x v="2"/>
    <x v="546"/>
    <x v="547"/>
    <x v="2"/>
    <x v="546"/>
    <x v="0"/>
    <x v="3"/>
    <x v="0"/>
    <x v="30"/>
    <x v="115"/>
    <x v="9"/>
    <x v="0"/>
  </r>
  <r>
    <x v="548"/>
    <x v="6"/>
    <x v="7"/>
    <x v="8"/>
    <x v="5"/>
    <x v="276"/>
    <x v="1"/>
    <x v="547"/>
    <x v="548"/>
    <x v="3"/>
    <x v="547"/>
    <x v="0"/>
    <x v="4"/>
    <x v="1"/>
    <x v="7"/>
    <x v="170"/>
    <x v="2"/>
    <x v="0"/>
  </r>
  <r>
    <x v="549"/>
    <x v="4"/>
    <x v="1"/>
    <x v="2"/>
    <x v="4"/>
    <x v="55"/>
    <x v="0"/>
    <x v="548"/>
    <x v="549"/>
    <x v="3"/>
    <x v="548"/>
    <x v="3"/>
    <x v="1"/>
    <x v="1"/>
    <x v="51"/>
    <x v="193"/>
    <x v="0"/>
    <x v="0"/>
  </r>
  <r>
    <x v="550"/>
    <x v="6"/>
    <x v="3"/>
    <x v="7"/>
    <x v="6"/>
    <x v="277"/>
    <x v="2"/>
    <x v="549"/>
    <x v="550"/>
    <x v="2"/>
    <x v="549"/>
    <x v="0"/>
    <x v="0"/>
    <x v="3"/>
    <x v="15"/>
    <x v="24"/>
    <x v="1"/>
    <x v="0"/>
  </r>
  <r>
    <x v="551"/>
    <x v="9"/>
    <x v="6"/>
    <x v="7"/>
    <x v="3"/>
    <x v="278"/>
    <x v="3"/>
    <x v="550"/>
    <x v="551"/>
    <x v="1"/>
    <x v="550"/>
    <x v="1"/>
    <x v="1"/>
    <x v="2"/>
    <x v="12"/>
    <x v="252"/>
    <x v="6"/>
    <x v="0"/>
  </r>
  <r>
    <x v="552"/>
    <x v="2"/>
    <x v="4"/>
    <x v="7"/>
    <x v="4"/>
    <x v="279"/>
    <x v="2"/>
    <x v="551"/>
    <x v="552"/>
    <x v="0"/>
    <x v="551"/>
    <x v="3"/>
    <x v="1"/>
    <x v="3"/>
    <x v="60"/>
    <x v="170"/>
    <x v="2"/>
    <x v="0"/>
  </r>
  <r>
    <x v="553"/>
    <x v="6"/>
    <x v="7"/>
    <x v="6"/>
    <x v="3"/>
    <x v="280"/>
    <x v="4"/>
    <x v="552"/>
    <x v="553"/>
    <x v="0"/>
    <x v="552"/>
    <x v="0"/>
    <x v="1"/>
    <x v="1"/>
    <x v="39"/>
    <x v="149"/>
    <x v="4"/>
    <x v="0"/>
  </r>
  <r>
    <x v="554"/>
    <x v="7"/>
    <x v="1"/>
    <x v="0"/>
    <x v="0"/>
    <x v="6"/>
    <x v="2"/>
    <x v="553"/>
    <x v="554"/>
    <x v="1"/>
    <x v="553"/>
    <x v="4"/>
    <x v="4"/>
    <x v="1"/>
    <x v="0"/>
    <x v="74"/>
    <x v="0"/>
    <x v="0"/>
  </r>
  <r>
    <x v="555"/>
    <x v="7"/>
    <x v="0"/>
    <x v="9"/>
    <x v="4"/>
    <x v="130"/>
    <x v="2"/>
    <x v="554"/>
    <x v="555"/>
    <x v="4"/>
    <x v="554"/>
    <x v="0"/>
    <x v="1"/>
    <x v="2"/>
    <x v="36"/>
    <x v="35"/>
    <x v="9"/>
    <x v="0"/>
  </r>
  <r>
    <x v="556"/>
    <x v="9"/>
    <x v="6"/>
    <x v="0"/>
    <x v="4"/>
    <x v="46"/>
    <x v="2"/>
    <x v="555"/>
    <x v="556"/>
    <x v="3"/>
    <x v="555"/>
    <x v="1"/>
    <x v="3"/>
    <x v="0"/>
    <x v="47"/>
    <x v="208"/>
    <x v="5"/>
    <x v="0"/>
  </r>
  <r>
    <x v="557"/>
    <x v="2"/>
    <x v="7"/>
    <x v="6"/>
    <x v="3"/>
    <x v="258"/>
    <x v="4"/>
    <x v="556"/>
    <x v="557"/>
    <x v="4"/>
    <x v="556"/>
    <x v="1"/>
    <x v="3"/>
    <x v="0"/>
    <x v="11"/>
    <x v="253"/>
    <x v="2"/>
    <x v="0"/>
  </r>
  <r>
    <x v="558"/>
    <x v="1"/>
    <x v="9"/>
    <x v="0"/>
    <x v="4"/>
    <x v="72"/>
    <x v="1"/>
    <x v="557"/>
    <x v="558"/>
    <x v="0"/>
    <x v="557"/>
    <x v="3"/>
    <x v="0"/>
    <x v="0"/>
    <x v="31"/>
    <x v="254"/>
    <x v="8"/>
    <x v="0"/>
  </r>
  <r>
    <x v="559"/>
    <x v="0"/>
    <x v="9"/>
    <x v="5"/>
    <x v="5"/>
    <x v="185"/>
    <x v="3"/>
    <x v="558"/>
    <x v="559"/>
    <x v="4"/>
    <x v="558"/>
    <x v="4"/>
    <x v="2"/>
    <x v="3"/>
    <x v="27"/>
    <x v="66"/>
    <x v="6"/>
    <x v="0"/>
  </r>
  <r>
    <x v="560"/>
    <x v="3"/>
    <x v="5"/>
    <x v="5"/>
    <x v="1"/>
    <x v="177"/>
    <x v="0"/>
    <x v="559"/>
    <x v="560"/>
    <x v="2"/>
    <x v="559"/>
    <x v="2"/>
    <x v="1"/>
    <x v="2"/>
    <x v="27"/>
    <x v="175"/>
    <x v="5"/>
    <x v="0"/>
  </r>
  <r>
    <x v="561"/>
    <x v="9"/>
    <x v="7"/>
    <x v="1"/>
    <x v="5"/>
    <x v="140"/>
    <x v="3"/>
    <x v="560"/>
    <x v="561"/>
    <x v="0"/>
    <x v="560"/>
    <x v="3"/>
    <x v="5"/>
    <x v="0"/>
    <x v="42"/>
    <x v="48"/>
    <x v="3"/>
    <x v="0"/>
  </r>
  <r>
    <x v="562"/>
    <x v="2"/>
    <x v="7"/>
    <x v="0"/>
    <x v="5"/>
    <x v="220"/>
    <x v="1"/>
    <x v="561"/>
    <x v="562"/>
    <x v="3"/>
    <x v="561"/>
    <x v="3"/>
    <x v="5"/>
    <x v="0"/>
    <x v="68"/>
    <x v="50"/>
    <x v="2"/>
    <x v="0"/>
  </r>
  <r>
    <x v="563"/>
    <x v="5"/>
    <x v="5"/>
    <x v="3"/>
    <x v="4"/>
    <x v="255"/>
    <x v="2"/>
    <x v="562"/>
    <x v="563"/>
    <x v="4"/>
    <x v="562"/>
    <x v="4"/>
    <x v="1"/>
    <x v="2"/>
    <x v="41"/>
    <x v="62"/>
    <x v="4"/>
    <x v="0"/>
  </r>
  <r>
    <x v="564"/>
    <x v="4"/>
    <x v="1"/>
    <x v="4"/>
    <x v="2"/>
    <x v="97"/>
    <x v="3"/>
    <x v="563"/>
    <x v="564"/>
    <x v="5"/>
    <x v="563"/>
    <x v="0"/>
    <x v="4"/>
    <x v="1"/>
    <x v="59"/>
    <x v="251"/>
    <x v="7"/>
    <x v="0"/>
  </r>
  <r>
    <x v="565"/>
    <x v="5"/>
    <x v="3"/>
    <x v="7"/>
    <x v="5"/>
    <x v="262"/>
    <x v="4"/>
    <x v="564"/>
    <x v="565"/>
    <x v="5"/>
    <x v="564"/>
    <x v="1"/>
    <x v="0"/>
    <x v="2"/>
    <x v="8"/>
    <x v="175"/>
    <x v="5"/>
    <x v="0"/>
  </r>
  <r>
    <x v="566"/>
    <x v="5"/>
    <x v="2"/>
    <x v="6"/>
    <x v="0"/>
    <x v="94"/>
    <x v="0"/>
    <x v="565"/>
    <x v="566"/>
    <x v="4"/>
    <x v="565"/>
    <x v="4"/>
    <x v="4"/>
    <x v="1"/>
    <x v="54"/>
    <x v="255"/>
    <x v="7"/>
    <x v="0"/>
  </r>
  <r>
    <x v="567"/>
    <x v="2"/>
    <x v="7"/>
    <x v="4"/>
    <x v="2"/>
    <x v="87"/>
    <x v="2"/>
    <x v="566"/>
    <x v="567"/>
    <x v="4"/>
    <x v="566"/>
    <x v="2"/>
    <x v="3"/>
    <x v="0"/>
    <x v="0"/>
    <x v="201"/>
    <x v="3"/>
    <x v="0"/>
  </r>
  <r>
    <x v="568"/>
    <x v="2"/>
    <x v="6"/>
    <x v="4"/>
    <x v="3"/>
    <x v="281"/>
    <x v="4"/>
    <x v="567"/>
    <x v="568"/>
    <x v="3"/>
    <x v="567"/>
    <x v="2"/>
    <x v="5"/>
    <x v="3"/>
    <x v="33"/>
    <x v="243"/>
    <x v="6"/>
    <x v="0"/>
  </r>
  <r>
    <x v="569"/>
    <x v="2"/>
    <x v="6"/>
    <x v="9"/>
    <x v="6"/>
    <x v="210"/>
    <x v="0"/>
    <x v="568"/>
    <x v="569"/>
    <x v="5"/>
    <x v="568"/>
    <x v="0"/>
    <x v="5"/>
    <x v="3"/>
    <x v="30"/>
    <x v="93"/>
    <x v="1"/>
    <x v="0"/>
  </r>
  <r>
    <x v="570"/>
    <x v="4"/>
    <x v="7"/>
    <x v="1"/>
    <x v="3"/>
    <x v="261"/>
    <x v="2"/>
    <x v="569"/>
    <x v="570"/>
    <x v="0"/>
    <x v="569"/>
    <x v="3"/>
    <x v="1"/>
    <x v="2"/>
    <x v="46"/>
    <x v="256"/>
    <x v="1"/>
    <x v="0"/>
  </r>
  <r>
    <x v="571"/>
    <x v="2"/>
    <x v="5"/>
    <x v="2"/>
    <x v="5"/>
    <x v="220"/>
    <x v="1"/>
    <x v="570"/>
    <x v="571"/>
    <x v="2"/>
    <x v="570"/>
    <x v="2"/>
    <x v="1"/>
    <x v="1"/>
    <x v="10"/>
    <x v="194"/>
    <x v="4"/>
    <x v="0"/>
  </r>
  <r>
    <x v="572"/>
    <x v="4"/>
    <x v="3"/>
    <x v="2"/>
    <x v="1"/>
    <x v="147"/>
    <x v="4"/>
    <x v="571"/>
    <x v="572"/>
    <x v="5"/>
    <x v="571"/>
    <x v="0"/>
    <x v="2"/>
    <x v="3"/>
    <x v="27"/>
    <x v="91"/>
    <x v="9"/>
    <x v="0"/>
  </r>
  <r>
    <x v="573"/>
    <x v="7"/>
    <x v="5"/>
    <x v="4"/>
    <x v="3"/>
    <x v="79"/>
    <x v="0"/>
    <x v="572"/>
    <x v="573"/>
    <x v="4"/>
    <x v="572"/>
    <x v="4"/>
    <x v="0"/>
    <x v="2"/>
    <x v="38"/>
    <x v="193"/>
    <x v="0"/>
    <x v="0"/>
  </r>
  <r>
    <x v="574"/>
    <x v="8"/>
    <x v="6"/>
    <x v="9"/>
    <x v="3"/>
    <x v="282"/>
    <x v="4"/>
    <x v="573"/>
    <x v="574"/>
    <x v="0"/>
    <x v="573"/>
    <x v="2"/>
    <x v="2"/>
    <x v="3"/>
    <x v="48"/>
    <x v="239"/>
    <x v="8"/>
    <x v="0"/>
  </r>
  <r>
    <x v="575"/>
    <x v="2"/>
    <x v="6"/>
    <x v="5"/>
    <x v="5"/>
    <x v="195"/>
    <x v="3"/>
    <x v="574"/>
    <x v="575"/>
    <x v="2"/>
    <x v="574"/>
    <x v="3"/>
    <x v="5"/>
    <x v="2"/>
    <x v="3"/>
    <x v="257"/>
    <x v="4"/>
    <x v="0"/>
  </r>
  <r>
    <x v="576"/>
    <x v="8"/>
    <x v="4"/>
    <x v="2"/>
    <x v="2"/>
    <x v="87"/>
    <x v="0"/>
    <x v="575"/>
    <x v="576"/>
    <x v="4"/>
    <x v="575"/>
    <x v="4"/>
    <x v="3"/>
    <x v="0"/>
    <x v="66"/>
    <x v="188"/>
    <x v="9"/>
    <x v="0"/>
  </r>
  <r>
    <x v="577"/>
    <x v="8"/>
    <x v="4"/>
    <x v="9"/>
    <x v="3"/>
    <x v="261"/>
    <x v="0"/>
    <x v="576"/>
    <x v="577"/>
    <x v="0"/>
    <x v="576"/>
    <x v="0"/>
    <x v="2"/>
    <x v="1"/>
    <x v="26"/>
    <x v="258"/>
    <x v="5"/>
    <x v="0"/>
  </r>
  <r>
    <x v="578"/>
    <x v="4"/>
    <x v="5"/>
    <x v="0"/>
    <x v="1"/>
    <x v="283"/>
    <x v="1"/>
    <x v="577"/>
    <x v="578"/>
    <x v="4"/>
    <x v="577"/>
    <x v="2"/>
    <x v="5"/>
    <x v="1"/>
    <x v="42"/>
    <x v="259"/>
    <x v="8"/>
    <x v="0"/>
  </r>
  <r>
    <x v="579"/>
    <x v="4"/>
    <x v="7"/>
    <x v="6"/>
    <x v="1"/>
    <x v="233"/>
    <x v="4"/>
    <x v="578"/>
    <x v="579"/>
    <x v="1"/>
    <x v="578"/>
    <x v="4"/>
    <x v="5"/>
    <x v="1"/>
    <x v="56"/>
    <x v="17"/>
    <x v="3"/>
    <x v="0"/>
  </r>
  <r>
    <x v="580"/>
    <x v="2"/>
    <x v="3"/>
    <x v="6"/>
    <x v="2"/>
    <x v="167"/>
    <x v="4"/>
    <x v="579"/>
    <x v="580"/>
    <x v="2"/>
    <x v="579"/>
    <x v="0"/>
    <x v="5"/>
    <x v="2"/>
    <x v="10"/>
    <x v="223"/>
    <x v="3"/>
    <x v="0"/>
  </r>
  <r>
    <x v="581"/>
    <x v="7"/>
    <x v="4"/>
    <x v="9"/>
    <x v="5"/>
    <x v="259"/>
    <x v="1"/>
    <x v="580"/>
    <x v="581"/>
    <x v="3"/>
    <x v="580"/>
    <x v="4"/>
    <x v="2"/>
    <x v="3"/>
    <x v="24"/>
    <x v="20"/>
    <x v="2"/>
    <x v="0"/>
  </r>
  <r>
    <x v="582"/>
    <x v="6"/>
    <x v="8"/>
    <x v="8"/>
    <x v="5"/>
    <x v="227"/>
    <x v="0"/>
    <x v="581"/>
    <x v="582"/>
    <x v="0"/>
    <x v="581"/>
    <x v="4"/>
    <x v="2"/>
    <x v="2"/>
    <x v="66"/>
    <x v="70"/>
    <x v="6"/>
    <x v="0"/>
  </r>
  <r>
    <x v="583"/>
    <x v="8"/>
    <x v="2"/>
    <x v="1"/>
    <x v="2"/>
    <x v="198"/>
    <x v="4"/>
    <x v="582"/>
    <x v="583"/>
    <x v="5"/>
    <x v="582"/>
    <x v="2"/>
    <x v="2"/>
    <x v="2"/>
    <x v="65"/>
    <x v="23"/>
    <x v="3"/>
    <x v="0"/>
  </r>
  <r>
    <x v="584"/>
    <x v="2"/>
    <x v="2"/>
    <x v="6"/>
    <x v="3"/>
    <x v="261"/>
    <x v="0"/>
    <x v="583"/>
    <x v="584"/>
    <x v="5"/>
    <x v="583"/>
    <x v="1"/>
    <x v="2"/>
    <x v="3"/>
    <x v="30"/>
    <x v="260"/>
    <x v="8"/>
    <x v="0"/>
  </r>
  <r>
    <x v="585"/>
    <x v="4"/>
    <x v="8"/>
    <x v="7"/>
    <x v="0"/>
    <x v="123"/>
    <x v="0"/>
    <x v="584"/>
    <x v="585"/>
    <x v="0"/>
    <x v="584"/>
    <x v="3"/>
    <x v="0"/>
    <x v="3"/>
    <x v="7"/>
    <x v="190"/>
    <x v="3"/>
    <x v="0"/>
  </r>
  <r>
    <x v="586"/>
    <x v="7"/>
    <x v="7"/>
    <x v="8"/>
    <x v="0"/>
    <x v="284"/>
    <x v="2"/>
    <x v="585"/>
    <x v="586"/>
    <x v="1"/>
    <x v="585"/>
    <x v="4"/>
    <x v="4"/>
    <x v="0"/>
    <x v="32"/>
    <x v="261"/>
    <x v="5"/>
    <x v="0"/>
  </r>
  <r>
    <x v="587"/>
    <x v="4"/>
    <x v="6"/>
    <x v="7"/>
    <x v="3"/>
    <x v="285"/>
    <x v="0"/>
    <x v="586"/>
    <x v="587"/>
    <x v="5"/>
    <x v="586"/>
    <x v="2"/>
    <x v="4"/>
    <x v="3"/>
    <x v="40"/>
    <x v="17"/>
    <x v="3"/>
    <x v="0"/>
  </r>
  <r>
    <x v="588"/>
    <x v="4"/>
    <x v="8"/>
    <x v="6"/>
    <x v="1"/>
    <x v="4"/>
    <x v="0"/>
    <x v="587"/>
    <x v="588"/>
    <x v="1"/>
    <x v="587"/>
    <x v="1"/>
    <x v="5"/>
    <x v="0"/>
    <x v="44"/>
    <x v="3"/>
    <x v="1"/>
    <x v="0"/>
  </r>
  <r>
    <x v="589"/>
    <x v="8"/>
    <x v="6"/>
    <x v="4"/>
    <x v="4"/>
    <x v="165"/>
    <x v="3"/>
    <x v="588"/>
    <x v="589"/>
    <x v="2"/>
    <x v="588"/>
    <x v="0"/>
    <x v="5"/>
    <x v="0"/>
    <x v="34"/>
    <x v="262"/>
    <x v="4"/>
    <x v="0"/>
  </r>
  <r>
    <x v="590"/>
    <x v="0"/>
    <x v="7"/>
    <x v="3"/>
    <x v="5"/>
    <x v="217"/>
    <x v="3"/>
    <x v="589"/>
    <x v="590"/>
    <x v="5"/>
    <x v="589"/>
    <x v="2"/>
    <x v="2"/>
    <x v="2"/>
    <x v="26"/>
    <x v="228"/>
    <x v="7"/>
    <x v="0"/>
  </r>
  <r>
    <x v="591"/>
    <x v="9"/>
    <x v="5"/>
    <x v="1"/>
    <x v="1"/>
    <x v="286"/>
    <x v="1"/>
    <x v="590"/>
    <x v="591"/>
    <x v="3"/>
    <x v="590"/>
    <x v="1"/>
    <x v="4"/>
    <x v="0"/>
    <x v="30"/>
    <x v="27"/>
    <x v="8"/>
    <x v="0"/>
  </r>
  <r>
    <x v="592"/>
    <x v="7"/>
    <x v="6"/>
    <x v="1"/>
    <x v="4"/>
    <x v="170"/>
    <x v="0"/>
    <x v="591"/>
    <x v="592"/>
    <x v="5"/>
    <x v="591"/>
    <x v="2"/>
    <x v="2"/>
    <x v="2"/>
    <x v="21"/>
    <x v="87"/>
    <x v="2"/>
    <x v="0"/>
  </r>
  <r>
    <x v="593"/>
    <x v="7"/>
    <x v="4"/>
    <x v="6"/>
    <x v="3"/>
    <x v="285"/>
    <x v="2"/>
    <x v="592"/>
    <x v="593"/>
    <x v="4"/>
    <x v="592"/>
    <x v="0"/>
    <x v="1"/>
    <x v="1"/>
    <x v="57"/>
    <x v="263"/>
    <x v="0"/>
    <x v="0"/>
  </r>
  <r>
    <x v="594"/>
    <x v="1"/>
    <x v="5"/>
    <x v="8"/>
    <x v="3"/>
    <x v="260"/>
    <x v="4"/>
    <x v="593"/>
    <x v="594"/>
    <x v="2"/>
    <x v="593"/>
    <x v="2"/>
    <x v="1"/>
    <x v="1"/>
    <x v="67"/>
    <x v="169"/>
    <x v="4"/>
    <x v="0"/>
  </r>
  <r>
    <x v="595"/>
    <x v="6"/>
    <x v="6"/>
    <x v="8"/>
    <x v="6"/>
    <x v="40"/>
    <x v="4"/>
    <x v="594"/>
    <x v="595"/>
    <x v="4"/>
    <x v="594"/>
    <x v="3"/>
    <x v="5"/>
    <x v="3"/>
    <x v="32"/>
    <x v="128"/>
    <x v="5"/>
    <x v="0"/>
  </r>
  <r>
    <x v="596"/>
    <x v="8"/>
    <x v="7"/>
    <x v="1"/>
    <x v="6"/>
    <x v="37"/>
    <x v="0"/>
    <x v="595"/>
    <x v="596"/>
    <x v="3"/>
    <x v="595"/>
    <x v="3"/>
    <x v="5"/>
    <x v="2"/>
    <x v="4"/>
    <x v="264"/>
    <x v="3"/>
    <x v="0"/>
  </r>
  <r>
    <x v="597"/>
    <x v="7"/>
    <x v="8"/>
    <x v="6"/>
    <x v="1"/>
    <x v="287"/>
    <x v="1"/>
    <x v="596"/>
    <x v="597"/>
    <x v="3"/>
    <x v="596"/>
    <x v="4"/>
    <x v="4"/>
    <x v="0"/>
    <x v="69"/>
    <x v="254"/>
    <x v="8"/>
    <x v="0"/>
  </r>
  <r>
    <x v="598"/>
    <x v="2"/>
    <x v="6"/>
    <x v="8"/>
    <x v="3"/>
    <x v="256"/>
    <x v="3"/>
    <x v="597"/>
    <x v="598"/>
    <x v="4"/>
    <x v="597"/>
    <x v="1"/>
    <x v="2"/>
    <x v="3"/>
    <x v="6"/>
    <x v="153"/>
    <x v="2"/>
    <x v="0"/>
  </r>
  <r>
    <x v="599"/>
    <x v="2"/>
    <x v="1"/>
    <x v="4"/>
    <x v="3"/>
    <x v="112"/>
    <x v="3"/>
    <x v="598"/>
    <x v="599"/>
    <x v="2"/>
    <x v="598"/>
    <x v="3"/>
    <x v="5"/>
    <x v="3"/>
    <x v="57"/>
    <x v="246"/>
    <x v="5"/>
    <x v="0"/>
  </r>
  <r>
    <x v="600"/>
    <x v="7"/>
    <x v="6"/>
    <x v="9"/>
    <x v="1"/>
    <x v="288"/>
    <x v="0"/>
    <x v="599"/>
    <x v="600"/>
    <x v="2"/>
    <x v="599"/>
    <x v="0"/>
    <x v="2"/>
    <x v="0"/>
    <x v="70"/>
    <x v="145"/>
    <x v="0"/>
    <x v="0"/>
  </r>
  <r>
    <x v="601"/>
    <x v="2"/>
    <x v="1"/>
    <x v="2"/>
    <x v="1"/>
    <x v="23"/>
    <x v="3"/>
    <x v="600"/>
    <x v="601"/>
    <x v="1"/>
    <x v="600"/>
    <x v="2"/>
    <x v="2"/>
    <x v="2"/>
    <x v="37"/>
    <x v="79"/>
    <x v="5"/>
    <x v="0"/>
  </r>
  <r>
    <x v="602"/>
    <x v="5"/>
    <x v="0"/>
    <x v="7"/>
    <x v="4"/>
    <x v="66"/>
    <x v="1"/>
    <x v="601"/>
    <x v="602"/>
    <x v="3"/>
    <x v="601"/>
    <x v="3"/>
    <x v="4"/>
    <x v="0"/>
    <x v="59"/>
    <x v="172"/>
    <x v="5"/>
    <x v="0"/>
  </r>
  <r>
    <x v="603"/>
    <x v="3"/>
    <x v="7"/>
    <x v="9"/>
    <x v="0"/>
    <x v="289"/>
    <x v="1"/>
    <x v="602"/>
    <x v="603"/>
    <x v="4"/>
    <x v="602"/>
    <x v="1"/>
    <x v="1"/>
    <x v="2"/>
    <x v="62"/>
    <x v="6"/>
    <x v="1"/>
    <x v="0"/>
  </r>
  <r>
    <x v="604"/>
    <x v="2"/>
    <x v="6"/>
    <x v="2"/>
    <x v="5"/>
    <x v="164"/>
    <x v="2"/>
    <x v="603"/>
    <x v="604"/>
    <x v="2"/>
    <x v="603"/>
    <x v="3"/>
    <x v="3"/>
    <x v="0"/>
    <x v="51"/>
    <x v="265"/>
    <x v="7"/>
    <x v="0"/>
  </r>
  <r>
    <x v="605"/>
    <x v="7"/>
    <x v="9"/>
    <x v="2"/>
    <x v="0"/>
    <x v="290"/>
    <x v="2"/>
    <x v="604"/>
    <x v="605"/>
    <x v="2"/>
    <x v="604"/>
    <x v="3"/>
    <x v="3"/>
    <x v="1"/>
    <x v="38"/>
    <x v="196"/>
    <x v="9"/>
    <x v="0"/>
  </r>
  <r>
    <x v="606"/>
    <x v="5"/>
    <x v="6"/>
    <x v="3"/>
    <x v="1"/>
    <x v="7"/>
    <x v="0"/>
    <x v="326"/>
    <x v="327"/>
    <x v="3"/>
    <x v="327"/>
    <x v="1"/>
    <x v="5"/>
    <x v="1"/>
    <x v="26"/>
    <x v="252"/>
    <x v="6"/>
    <x v="0"/>
  </r>
  <r>
    <x v="607"/>
    <x v="7"/>
    <x v="0"/>
    <x v="5"/>
    <x v="3"/>
    <x v="10"/>
    <x v="0"/>
    <x v="605"/>
    <x v="606"/>
    <x v="5"/>
    <x v="605"/>
    <x v="1"/>
    <x v="1"/>
    <x v="2"/>
    <x v="1"/>
    <x v="65"/>
    <x v="3"/>
    <x v="0"/>
  </r>
  <r>
    <x v="608"/>
    <x v="5"/>
    <x v="2"/>
    <x v="4"/>
    <x v="6"/>
    <x v="114"/>
    <x v="2"/>
    <x v="606"/>
    <x v="607"/>
    <x v="5"/>
    <x v="606"/>
    <x v="3"/>
    <x v="2"/>
    <x v="3"/>
    <x v="25"/>
    <x v="266"/>
    <x v="3"/>
    <x v="0"/>
  </r>
  <r>
    <x v="609"/>
    <x v="7"/>
    <x v="2"/>
    <x v="6"/>
    <x v="2"/>
    <x v="61"/>
    <x v="2"/>
    <x v="607"/>
    <x v="608"/>
    <x v="3"/>
    <x v="607"/>
    <x v="0"/>
    <x v="0"/>
    <x v="3"/>
    <x v="10"/>
    <x v="105"/>
    <x v="7"/>
    <x v="0"/>
  </r>
  <r>
    <x v="610"/>
    <x v="3"/>
    <x v="0"/>
    <x v="9"/>
    <x v="6"/>
    <x v="40"/>
    <x v="4"/>
    <x v="608"/>
    <x v="609"/>
    <x v="4"/>
    <x v="608"/>
    <x v="3"/>
    <x v="3"/>
    <x v="3"/>
    <x v="25"/>
    <x v="27"/>
    <x v="8"/>
    <x v="0"/>
  </r>
  <r>
    <x v="611"/>
    <x v="9"/>
    <x v="1"/>
    <x v="3"/>
    <x v="2"/>
    <x v="291"/>
    <x v="3"/>
    <x v="609"/>
    <x v="610"/>
    <x v="1"/>
    <x v="609"/>
    <x v="2"/>
    <x v="4"/>
    <x v="3"/>
    <x v="44"/>
    <x v="212"/>
    <x v="3"/>
    <x v="0"/>
  </r>
  <r>
    <x v="612"/>
    <x v="2"/>
    <x v="9"/>
    <x v="8"/>
    <x v="3"/>
    <x v="54"/>
    <x v="0"/>
    <x v="610"/>
    <x v="611"/>
    <x v="2"/>
    <x v="610"/>
    <x v="3"/>
    <x v="5"/>
    <x v="0"/>
    <x v="40"/>
    <x v="43"/>
    <x v="0"/>
    <x v="0"/>
  </r>
  <r>
    <x v="613"/>
    <x v="7"/>
    <x v="2"/>
    <x v="6"/>
    <x v="3"/>
    <x v="158"/>
    <x v="1"/>
    <x v="611"/>
    <x v="612"/>
    <x v="4"/>
    <x v="611"/>
    <x v="3"/>
    <x v="5"/>
    <x v="0"/>
    <x v="35"/>
    <x v="49"/>
    <x v="7"/>
    <x v="0"/>
  </r>
  <r>
    <x v="614"/>
    <x v="4"/>
    <x v="3"/>
    <x v="0"/>
    <x v="0"/>
    <x v="292"/>
    <x v="2"/>
    <x v="612"/>
    <x v="613"/>
    <x v="3"/>
    <x v="612"/>
    <x v="4"/>
    <x v="3"/>
    <x v="3"/>
    <x v="7"/>
    <x v="169"/>
    <x v="4"/>
    <x v="0"/>
  </r>
  <r>
    <x v="615"/>
    <x v="5"/>
    <x v="4"/>
    <x v="6"/>
    <x v="6"/>
    <x v="293"/>
    <x v="2"/>
    <x v="613"/>
    <x v="614"/>
    <x v="5"/>
    <x v="613"/>
    <x v="3"/>
    <x v="1"/>
    <x v="2"/>
    <x v="3"/>
    <x v="64"/>
    <x v="7"/>
    <x v="0"/>
  </r>
  <r>
    <x v="616"/>
    <x v="3"/>
    <x v="8"/>
    <x v="5"/>
    <x v="0"/>
    <x v="294"/>
    <x v="4"/>
    <x v="614"/>
    <x v="615"/>
    <x v="1"/>
    <x v="614"/>
    <x v="3"/>
    <x v="2"/>
    <x v="1"/>
    <x v="63"/>
    <x v="267"/>
    <x v="9"/>
    <x v="0"/>
  </r>
  <r>
    <x v="617"/>
    <x v="5"/>
    <x v="0"/>
    <x v="8"/>
    <x v="5"/>
    <x v="213"/>
    <x v="4"/>
    <x v="615"/>
    <x v="616"/>
    <x v="4"/>
    <x v="615"/>
    <x v="4"/>
    <x v="2"/>
    <x v="2"/>
    <x v="46"/>
    <x v="1"/>
    <x v="1"/>
    <x v="0"/>
  </r>
  <r>
    <x v="618"/>
    <x v="8"/>
    <x v="8"/>
    <x v="0"/>
    <x v="2"/>
    <x v="291"/>
    <x v="2"/>
    <x v="616"/>
    <x v="617"/>
    <x v="5"/>
    <x v="616"/>
    <x v="1"/>
    <x v="4"/>
    <x v="3"/>
    <x v="64"/>
    <x v="190"/>
    <x v="3"/>
    <x v="0"/>
  </r>
  <r>
    <x v="619"/>
    <x v="5"/>
    <x v="1"/>
    <x v="3"/>
    <x v="5"/>
    <x v="88"/>
    <x v="0"/>
    <x v="617"/>
    <x v="618"/>
    <x v="0"/>
    <x v="617"/>
    <x v="1"/>
    <x v="4"/>
    <x v="2"/>
    <x v="33"/>
    <x v="154"/>
    <x v="4"/>
    <x v="0"/>
  </r>
  <r>
    <x v="620"/>
    <x v="0"/>
    <x v="3"/>
    <x v="1"/>
    <x v="6"/>
    <x v="36"/>
    <x v="0"/>
    <x v="618"/>
    <x v="619"/>
    <x v="3"/>
    <x v="618"/>
    <x v="0"/>
    <x v="4"/>
    <x v="3"/>
    <x v="14"/>
    <x v="148"/>
    <x v="4"/>
    <x v="0"/>
  </r>
  <r>
    <x v="621"/>
    <x v="2"/>
    <x v="3"/>
    <x v="1"/>
    <x v="4"/>
    <x v="72"/>
    <x v="0"/>
    <x v="619"/>
    <x v="620"/>
    <x v="5"/>
    <x v="619"/>
    <x v="4"/>
    <x v="5"/>
    <x v="2"/>
    <x v="38"/>
    <x v="126"/>
    <x v="0"/>
    <x v="0"/>
  </r>
  <r>
    <x v="622"/>
    <x v="6"/>
    <x v="5"/>
    <x v="0"/>
    <x v="6"/>
    <x v="82"/>
    <x v="0"/>
    <x v="620"/>
    <x v="621"/>
    <x v="5"/>
    <x v="620"/>
    <x v="1"/>
    <x v="2"/>
    <x v="0"/>
    <x v="31"/>
    <x v="254"/>
    <x v="8"/>
    <x v="0"/>
  </r>
  <r>
    <x v="623"/>
    <x v="9"/>
    <x v="9"/>
    <x v="5"/>
    <x v="0"/>
    <x v="284"/>
    <x v="3"/>
    <x v="621"/>
    <x v="622"/>
    <x v="2"/>
    <x v="621"/>
    <x v="2"/>
    <x v="5"/>
    <x v="0"/>
    <x v="49"/>
    <x v="62"/>
    <x v="4"/>
    <x v="0"/>
  </r>
  <r>
    <x v="624"/>
    <x v="9"/>
    <x v="3"/>
    <x v="4"/>
    <x v="2"/>
    <x v="192"/>
    <x v="4"/>
    <x v="622"/>
    <x v="623"/>
    <x v="2"/>
    <x v="622"/>
    <x v="2"/>
    <x v="4"/>
    <x v="2"/>
    <x v="19"/>
    <x v="120"/>
    <x v="6"/>
    <x v="0"/>
  </r>
  <r>
    <x v="625"/>
    <x v="4"/>
    <x v="6"/>
    <x v="8"/>
    <x v="1"/>
    <x v="8"/>
    <x v="0"/>
    <x v="623"/>
    <x v="624"/>
    <x v="4"/>
    <x v="623"/>
    <x v="3"/>
    <x v="2"/>
    <x v="1"/>
    <x v="14"/>
    <x v="66"/>
    <x v="6"/>
    <x v="0"/>
  </r>
  <r>
    <x v="626"/>
    <x v="8"/>
    <x v="9"/>
    <x v="4"/>
    <x v="6"/>
    <x v="121"/>
    <x v="4"/>
    <x v="624"/>
    <x v="625"/>
    <x v="1"/>
    <x v="624"/>
    <x v="3"/>
    <x v="2"/>
    <x v="1"/>
    <x v="30"/>
    <x v="97"/>
    <x v="6"/>
    <x v="0"/>
  </r>
  <r>
    <x v="627"/>
    <x v="8"/>
    <x v="4"/>
    <x v="9"/>
    <x v="6"/>
    <x v="295"/>
    <x v="3"/>
    <x v="625"/>
    <x v="626"/>
    <x v="1"/>
    <x v="625"/>
    <x v="1"/>
    <x v="5"/>
    <x v="1"/>
    <x v="4"/>
    <x v="203"/>
    <x v="3"/>
    <x v="0"/>
  </r>
  <r>
    <x v="628"/>
    <x v="7"/>
    <x v="4"/>
    <x v="3"/>
    <x v="2"/>
    <x v="103"/>
    <x v="2"/>
    <x v="626"/>
    <x v="627"/>
    <x v="5"/>
    <x v="626"/>
    <x v="1"/>
    <x v="1"/>
    <x v="3"/>
    <x v="33"/>
    <x v="59"/>
    <x v="5"/>
    <x v="0"/>
  </r>
  <r>
    <x v="629"/>
    <x v="1"/>
    <x v="6"/>
    <x v="2"/>
    <x v="1"/>
    <x v="286"/>
    <x v="1"/>
    <x v="627"/>
    <x v="628"/>
    <x v="3"/>
    <x v="627"/>
    <x v="3"/>
    <x v="3"/>
    <x v="2"/>
    <x v="44"/>
    <x v="162"/>
    <x v="4"/>
    <x v="0"/>
  </r>
  <r>
    <x v="630"/>
    <x v="5"/>
    <x v="1"/>
    <x v="4"/>
    <x v="5"/>
    <x v="296"/>
    <x v="1"/>
    <x v="628"/>
    <x v="629"/>
    <x v="4"/>
    <x v="628"/>
    <x v="1"/>
    <x v="5"/>
    <x v="3"/>
    <x v="63"/>
    <x v="186"/>
    <x v="6"/>
    <x v="0"/>
  </r>
  <r>
    <x v="631"/>
    <x v="1"/>
    <x v="6"/>
    <x v="2"/>
    <x v="6"/>
    <x v="293"/>
    <x v="3"/>
    <x v="629"/>
    <x v="630"/>
    <x v="5"/>
    <x v="629"/>
    <x v="1"/>
    <x v="0"/>
    <x v="2"/>
    <x v="45"/>
    <x v="95"/>
    <x v="6"/>
    <x v="0"/>
  </r>
  <r>
    <x v="632"/>
    <x v="9"/>
    <x v="8"/>
    <x v="7"/>
    <x v="6"/>
    <x v="126"/>
    <x v="2"/>
    <x v="630"/>
    <x v="631"/>
    <x v="5"/>
    <x v="630"/>
    <x v="1"/>
    <x v="0"/>
    <x v="1"/>
    <x v="49"/>
    <x v="104"/>
    <x v="0"/>
    <x v="0"/>
  </r>
  <r>
    <x v="633"/>
    <x v="8"/>
    <x v="2"/>
    <x v="9"/>
    <x v="4"/>
    <x v="80"/>
    <x v="1"/>
    <x v="631"/>
    <x v="632"/>
    <x v="2"/>
    <x v="631"/>
    <x v="4"/>
    <x v="2"/>
    <x v="2"/>
    <x v="47"/>
    <x v="121"/>
    <x v="0"/>
    <x v="0"/>
  </r>
  <r>
    <x v="634"/>
    <x v="0"/>
    <x v="4"/>
    <x v="2"/>
    <x v="4"/>
    <x v="273"/>
    <x v="2"/>
    <x v="632"/>
    <x v="633"/>
    <x v="5"/>
    <x v="632"/>
    <x v="0"/>
    <x v="2"/>
    <x v="3"/>
    <x v="12"/>
    <x v="161"/>
    <x v="9"/>
    <x v="0"/>
  </r>
  <r>
    <x v="635"/>
    <x v="5"/>
    <x v="1"/>
    <x v="4"/>
    <x v="2"/>
    <x v="297"/>
    <x v="3"/>
    <x v="633"/>
    <x v="634"/>
    <x v="0"/>
    <x v="633"/>
    <x v="2"/>
    <x v="2"/>
    <x v="2"/>
    <x v="64"/>
    <x v="20"/>
    <x v="2"/>
    <x v="0"/>
  </r>
  <r>
    <x v="636"/>
    <x v="0"/>
    <x v="4"/>
    <x v="0"/>
    <x v="4"/>
    <x v="159"/>
    <x v="0"/>
    <x v="634"/>
    <x v="635"/>
    <x v="4"/>
    <x v="634"/>
    <x v="1"/>
    <x v="1"/>
    <x v="1"/>
    <x v="59"/>
    <x v="268"/>
    <x v="2"/>
    <x v="0"/>
  </r>
  <r>
    <x v="637"/>
    <x v="2"/>
    <x v="8"/>
    <x v="0"/>
    <x v="6"/>
    <x v="141"/>
    <x v="2"/>
    <x v="635"/>
    <x v="636"/>
    <x v="4"/>
    <x v="635"/>
    <x v="3"/>
    <x v="5"/>
    <x v="3"/>
    <x v="50"/>
    <x v="269"/>
    <x v="9"/>
    <x v="0"/>
  </r>
  <r>
    <x v="638"/>
    <x v="1"/>
    <x v="7"/>
    <x v="7"/>
    <x v="5"/>
    <x v="164"/>
    <x v="0"/>
    <x v="636"/>
    <x v="637"/>
    <x v="1"/>
    <x v="636"/>
    <x v="1"/>
    <x v="4"/>
    <x v="0"/>
    <x v="62"/>
    <x v="66"/>
    <x v="6"/>
    <x v="0"/>
  </r>
  <r>
    <x v="639"/>
    <x v="9"/>
    <x v="0"/>
    <x v="5"/>
    <x v="5"/>
    <x v="163"/>
    <x v="3"/>
    <x v="637"/>
    <x v="638"/>
    <x v="0"/>
    <x v="637"/>
    <x v="3"/>
    <x v="5"/>
    <x v="1"/>
    <x v="48"/>
    <x v="35"/>
    <x v="9"/>
    <x v="0"/>
  </r>
  <r>
    <x v="640"/>
    <x v="2"/>
    <x v="8"/>
    <x v="2"/>
    <x v="4"/>
    <x v="298"/>
    <x v="4"/>
    <x v="638"/>
    <x v="639"/>
    <x v="5"/>
    <x v="638"/>
    <x v="3"/>
    <x v="2"/>
    <x v="3"/>
    <x v="5"/>
    <x v="96"/>
    <x v="7"/>
    <x v="0"/>
  </r>
  <r>
    <x v="641"/>
    <x v="4"/>
    <x v="1"/>
    <x v="3"/>
    <x v="0"/>
    <x v="299"/>
    <x v="3"/>
    <x v="639"/>
    <x v="640"/>
    <x v="4"/>
    <x v="639"/>
    <x v="0"/>
    <x v="3"/>
    <x v="0"/>
    <x v="18"/>
    <x v="210"/>
    <x v="3"/>
    <x v="0"/>
  </r>
  <r>
    <x v="642"/>
    <x v="2"/>
    <x v="9"/>
    <x v="6"/>
    <x v="5"/>
    <x v="185"/>
    <x v="0"/>
    <x v="640"/>
    <x v="641"/>
    <x v="2"/>
    <x v="640"/>
    <x v="3"/>
    <x v="0"/>
    <x v="1"/>
    <x v="62"/>
    <x v="155"/>
    <x v="5"/>
    <x v="0"/>
  </r>
  <r>
    <x v="643"/>
    <x v="2"/>
    <x v="0"/>
    <x v="9"/>
    <x v="1"/>
    <x v="204"/>
    <x v="3"/>
    <x v="641"/>
    <x v="642"/>
    <x v="1"/>
    <x v="641"/>
    <x v="3"/>
    <x v="1"/>
    <x v="3"/>
    <x v="30"/>
    <x v="182"/>
    <x v="7"/>
    <x v="0"/>
  </r>
  <r>
    <x v="644"/>
    <x v="2"/>
    <x v="4"/>
    <x v="0"/>
    <x v="4"/>
    <x v="251"/>
    <x v="1"/>
    <x v="642"/>
    <x v="643"/>
    <x v="0"/>
    <x v="642"/>
    <x v="1"/>
    <x v="1"/>
    <x v="1"/>
    <x v="41"/>
    <x v="213"/>
    <x v="8"/>
    <x v="0"/>
  </r>
  <r>
    <x v="645"/>
    <x v="6"/>
    <x v="0"/>
    <x v="1"/>
    <x v="0"/>
    <x v="284"/>
    <x v="2"/>
    <x v="643"/>
    <x v="644"/>
    <x v="1"/>
    <x v="643"/>
    <x v="2"/>
    <x v="1"/>
    <x v="2"/>
    <x v="65"/>
    <x v="70"/>
    <x v="6"/>
    <x v="0"/>
  </r>
  <r>
    <x v="646"/>
    <x v="2"/>
    <x v="7"/>
    <x v="6"/>
    <x v="0"/>
    <x v="84"/>
    <x v="1"/>
    <x v="644"/>
    <x v="645"/>
    <x v="5"/>
    <x v="644"/>
    <x v="3"/>
    <x v="5"/>
    <x v="1"/>
    <x v="59"/>
    <x v="224"/>
    <x v="5"/>
    <x v="0"/>
  </r>
  <r>
    <x v="647"/>
    <x v="5"/>
    <x v="1"/>
    <x v="8"/>
    <x v="6"/>
    <x v="134"/>
    <x v="4"/>
    <x v="645"/>
    <x v="646"/>
    <x v="0"/>
    <x v="645"/>
    <x v="3"/>
    <x v="5"/>
    <x v="3"/>
    <x v="30"/>
    <x v="270"/>
    <x v="1"/>
    <x v="0"/>
  </r>
  <r>
    <x v="648"/>
    <x v="3"/>
    <x v="9"/>
    <x v="7"/>
    <x v="4"/>
    <x v="130"/>
    <x v="2"/>
    <x v="646"/>
    <x v="647"/>
    <x v="5"/>
    <x v="646"/>
    <x v="0"/>
    <x v="4"/>
    <x v="1"/>
    <x v="36"/>
    <x v="250"/>
    <x v="6"/>
    <x v="0"/>
  </r>
  <r>
    <x v="649"/>
    <x v="9"/>
    <x v="7"/>
    <x v="4"/>
    <x v="0"/>
    <x v="179"/>
    <x v="1"/>
    <x v="647"/>
    <x v="648"/>
    <x v="5"/>
    <x v="647"/>
    <x v="3"/>
    <x v="3"/>
    <x v="1"/>
    <x v="44"/>
    <x v="13"/>
    <x v="1"/>
    <x v="0"/>
  </r>
  <r>
    <x v="650"/>
    <x v="8"/>
    <x v="2"/>
    <x v="4"/>
    <x v="5"/>
    <x v="296"/>
    <x v="3"/>
    <x v="648"/>
    <x v="649"/>
    <x v="1"/>
    <x v="648"/>
    <x v="1"/>
    <x v="0"/>
    <x v="3"/>
    <x v="32"/>
    <x v="192"/>
    <x v="0"/>
    <x v="0"/>
  </r>
  <r>
    <x v="651"/>
    <x v="6"/>
    <x v="4"/>
    <x v="9"/>
    <x v="4"/>
    <x v="300"/>
    <x v="2"/>
    <x v="649"/>
    <x v="650"/>
    <x v="0"/>
    <x v="649"/>
    <x v="1"/>
    <x v="1"/>
    <x v="1"/>
    <x v="57"/>
    <x v="141"/>
    <x v="8"/>
    <x v="0"/>
  </r>
  <r>
    <x v="652"/>
    <x v="9"/>
    <x v="0"/>
    <x v="4"/>
    <x v="6"/>
    <x v="250"/>
    <x v="0"/>
    <x v="650"/>
    <x v="651"/>
    <x v="5"/>
    <x v="650"/>
    <x v="1"/>
    <x v="3"/>
    <x v="2"/>
    <x v="55"/>
    <x v="107"/>
    <x v="0"/>
    <x v="0"/>
  </r>
  <r>
    <x v="653"/>
    <x v="6"/>
    <x v="3"/>
    <x v="6"/>
    <x v="1"/>
    <x v="301"/>
    <x v="2"/>
    <x v="651"/>
    <x v="652"/>
    <x v="4"/>
    <x v="651"/>
    <x v="2"/>
    <x v="5"/>
    <x v="2"/>
    <x v="14"/>
    <x v="252"/>
    <x v="6"/>
    <x v="0"/>
  </r>
  <r>
    <x v="654"/>
    <x v="8"/>
    <x v="8"/>
    <x v="7"/>
    <x v="4"/>
    <x v="98"/>
    <x v="0"/>
    <x v="652"/>
    <x v="653"/>
    <x v="0"/>
    <x v="652"/>
    <x v="1"/>
    <x v="4"/>
    <x v="1"/>
    <x v="18"/>
    <x v="194"/>
    <x v="4"/>
    <x v="0"/>
  </r>
  <r>
    <x v="655"/>
    <x v="3"/>
    <x v="2"/>
    <x v="0"/>
    <x v="5"/>
    <x v="12"/>
    <x v="2"/>
    <x v="653"/>
    <x v="654"/>
    <x v="3"/>
    <x v="653"/>
    <x v="0"/>
    <x v="4"/>
    <x v="1"/>
    <x v="15"/>
    <x v="18"/>
    <x v="0"/>
    <x v="0"/>
  </r>
  <r>
    <x v="656"/>
    <x v="8"/>
    <x v="5"/>
    <x v="7"/>
    <x v="1"/>
    <x v="42"/>
    <x v="0"/>
    <x v="654"/>
    <x v="655"/>
    <x v="0"/>
    <x v="654"/>
    <x v="4"/>
    <x v="5"/>
    <x v="1"/>
    <x v="66"/>
    <x v="92"/>
    <x v="3"/>
    <x v="0"/>
  </r>
  <r>
    <x v="657"/>
    <x v="2"/>
    <x v="8"/>
    <x v="5"/>
    <x v="5"/>
    <x v="276"/>
    <x v="4"/>
    <x v="655"/>
    <x v="656"/>
    <x v="0"/>
    <x v="655"/>
    <x v="2"/>
    <x v="4"/>
    <x v="3"/>
    <x v="36"/>
    <x v="116"/>
    <x v="3"/>
    <x v="0"/>
  </r>
  <r>
    <x v="658"/>
    <x v="8"/>
    <x v="4"/>
    <x v="4"/>
    <x v="5"/>
    <x v="302"/>
    <x v="2"/>
    <x v="656"/>
    <x v="657"/>
    <x v="1"/>
    <x v="656"/>
    <x v="0"/>
    <x v="1"/>
    <x v="2"/>
    <x v="2"/>
    <x v="128"/>
    <x v="5"/>
    <x v="0"/>
  </r>
  <r>
    <x v="659"/>
    <x v="7"/>
    <x v="5"/>
    <x v="6"/>
    <x v="3"/>
    <x v="285"/>
    <x v="3"/>
    <x v="657"/>
    <x v="658"/>
    <x v="1"/>
    <x v="657"/>
    <x v="4"/>
    <x v="2"/>
    <x v="2"/>
    <x v="57"/>
    <x v="271"/>
    <x v="1"/>
    <x v="0"/>
  </r>
  <r>
    <x v="660"/>
    <x v="1"/>
    <x v="6"/>
    <x v="4"/>
    <x v="3"/>
    <x v="303"/>
    <x v="1"/>
    <x v="658"/>
    <x v="659"/>
    <x v="2"/>
    <x v="658"/>
    <x v="1"/>
    <x v="5"/>
    <x v="1"/>
    <x v="3"/>
    <x v="272"/>
    <x v="7"/>
    <x v="0"/>
  </r>
  <r>
    <x v="661"/>
    <x v="5"/>
    <x v="8"/>
    <x v="6"/>
    <x v="6"/>
    <x v="304"/>
    <x v="3"/>
    <x v="659"/>
    <x v="660"/>
    <x v="5"/>
    <x v="659"/>
    <x v="4"/>
    <x v="3"/>
    <x v="1"/>
    <x v="18"/>
    <x v="162"/>
    <x v="4"/>
    <x v="0"/>
  </r>
  <r>
    <x v="662"/>
    <x v="7"/>
    <x v="5"/>
    <x v="3"/>
    <x v="5"/>
    <x v="302"/>
    <x v="2"/>
    <x v="660"/>
    <x v="661"/>
    <x v="3"/>
    <x v="660"/>
    <x v="3"/>
    <x v="3"/>
    <x v="1"/>
    <x v="36"/>
    <x v="180"/>
    <x v="5"/>
    <x v="0"/>
  </r>
  <r>
    <x v="663"/>
    <x v="7"/>
    <x v="3"/>
    <x v="8"/>
    <x v="2"/>
    <x v="266"/>
    <x v="1"/>
    <x v="661"/>
    <x v="662"/>
    <x v="5"/>
    <x v="661"/>
    <x v="3"/>
    <x v="5"/>
    <x v="1"/>
    <x v="6"/>
    <x v="226"/>
    <x v="1"/>
    <x v="0"/>
  </r>
  <r>
    <x v="664"/>
    <x v="5"/>
    <x v="1"/>
    <x v="2"/>
    <x v="1"/>
    <x v="204"/>
    <x v="1"/>
    <x v="662"/>
    <x v="663"/>
    <x v="5"/>
    <x v="662"/>
    <x v="2"/>
    <x v="4"/>
    <x v="3"/>
    <x v="38"/>
    <x v="76"/>
    <x v="7"/>
    <x v="0"/>
  </r>
  <r>
    <x v="665"/>
    <x v="9"/>
    <x v="1"/>
    <x v="0"/>
    <x v="2"/>
    <x v="266"/>
    <x v="2"/>
    <x v="663"/>
    <x v="664"/>
    <x v="0"/>
    <x v="663"/>
    <x v="3"/>
    <x v="1"/>
    <x v="3"/>
    <x v="11"/>
    <x v="273"/>
    <x v="4"/>
    <x v="0"/>
  </r>
  <r>
    <x v="666"/>
    <x v="8"/>
    <x v="7"/>
    <x v="5"/>
    <x v="4"/>
    <x v="26"/>
    <x v="4"/>
    <x v="664"/>
    <x v="665"/>
    <x v="1"/>
    <x v="664"/>
    <x v="3"/>
    <x v="2"/>
    <x v="2"/>
    <x v="51"/>
    <x v="77"/>
    <x v="5"/>
    <x v="0"/>
  </r>
  <r>
    <x v="667"/>
    <x v="0"/>
    <x v="6"/>
    <x v="3"/>
    <x v="5"/>
    <x v="302"/>
    <x v="0"/>
    <x v="665"/>
    <x v="666"/>
    <x v="0"/>
    <x v="665"/>
    <x v="1"/>
    <x v="5"/>
    <x v="1"/>
    <x v="65"/>
    <x v="259"/>
    <x v="8"/>
    <x v="0"/>
  </r>
  <r>
    <x v="668"/>
    <x v="2"/>
    <x v="8"/>
    <x v="8"/>
    <x v="0"/>
    <x v="305"/>
    <x v="3"/>
    <x v="666"/>
    <x v="667"/>
    <x v="1"/>
    <x v="666"/>
    <x v="0"/>
    <x v="4"/>
    <x v="0"/>
    <x v="48"/>
    <x v="225"/>
    <x v="1"/>
    <x v="0"/>
  </r>
  <r>
    <x v="669"/>
    <x v="2"/>
    <x v="3"/>
    <x v="9"/>
    <x v="0"/>
    <x v="138"/>
    <x v="2"/>
    <x v="667"/>
    <x v="668"/>
    <x v="4"/>
    <x v="667"/>
    <x v="4"/>
    <x v="3"/>
    <x v="0"/>
    <x v="68"/>
    <x v="63"/>
    <x v="5"/>
    <x v="0"/>
  </r>
  <r>
    <x v="670"/>
    <x v="2"/>
    <x v="1"/>
    <x v="0"/>
    <x v="3"/>
    <x v="306"/>
    <x v="0"/>
    <x v="668"/>
    <x v="669"/>
    <x v="2"/>
    <x v="668"/>
    <x v="1"/>
    <x v="1"/>
    <x v="2"/>
    <x v="19"/>
    <x v="251"/>
    <x v="7"/>
    <x v="0"/>
  </r>
  <r>
    <x v="671"/>
    <x v="4"/>
    <x v="7"/>
    <x v="7"/>
    <x v="5"/>
    <x v="234"/>
    <x v="1"/>
    <x v="669"/>
    <x v="670"/>
    <x v="0"/>
    <x v="669"/>
    <x v="2"/>
    <x v="1"/>
    <x v="3"/>
    <x v="22"/>
    <x v="27"/>
    <x v="8"/>
    <x v="0"/>
  </r>
  <r>
    <x v="672"/>
    <x v="9"/>
    <x v="0"/>
    <x v="7"/>
    <x v="5"/>
    <x v="29"/>
    <x v="3"/>
    <x v="670"/>
    <x v="671"/>
    <x v="3"/>
    <x v="670"/>
    <x v="1"/>
    <x v="3"/>
    <x v="0"/>
    <x v="10"/>
    <x v="87"/>
    <x v="2"/>
    <x v="0"/>
  </r>
  <r>
    <x v="673"/>
    <x v="3"/>
    <x v="0"/>
    <x v="7"/>
    <x v="1"/>
    <x v="288"/>
    <x v="4"/>
    <x v="671"/>
    <x v="672"/>
    <x v="1"/>
    <x v="671"/>
    <x v="1"/>
    <x v="3"/>
    <x v="1"/>
    <x v="4"/>
    <x v="112"/>
    <x v="4"/>
    <x v="0"/>
  </r>
  <r>
    <x v="674"/>
    <x v="0"/>
    <x v="0"/>
    <x v="3"/>
    <x v="3"/>
    <x v="75"/>
    <x v="2"/>
    <x v="672"/>
    <x v="673"/>
    <x v="1"/>
    <x v="672"/>
    <x v="2"/>
    <x v="5"/>
    <x v="2"/>
    <x v="26"/>
    <x v="99"/>
    <x v="1"/>
    <x v="0"/>
  </r>
  <r>
    <x v="675"/>
    <x v="9"/>
    <x v="6"/>
    <x v="0"/>
    <x v="3"/>
    <x v="197"/>
    <x v="3"/>
    <x v="673"/>
    <x v="674"/>
    <x v="2"/>
    <x v="673"/>
    <x v="0"/>
    <x v="5"/>
    <x v="1"/>
    <x v="54"/>
    <x v="153"/>
    <x v="2"/>
    <x v="0"/>
  </r>
  <r>
    <x v="676"/>
    <x v="2"/>
    <x v="2"/>
    <x v="2"/>
    <x v="4"/>
    <x v="298"/>
    <x v="4"/>
    <x v="674"/>
    <x v="675"/>
    <x v="2"/>
    <x v="674"/>
    <x v="3"/>
    <x v="5"/>
    <x v="1"/>
    <x v="17"/>
    <x v="157"/>
    <x v="4"/>
    <x v="0"/>
  </r>
  <r>
    <x v="677"/>
    <x v="7"/>
    <x v="1"/>
    <x v="9"/>
    <x v="2"/>
    <x v="2"/>
    <x v="4"/>
    <x v="675"/>
    <x v="676"/>
    <x v="4"/>
    <x v="675"/>
    <x v="4"/>
    <x v="4"/>
    <x v="2"/>
    <x v="13"/>
    <x v="106"/>
    <x v="9"/>
    <x v="0"/>
  </r>
  <r>
    <x v="678"/>
    <x v="8"/>
    <x v="0"/>
    <x v="6"/>
    <x v="5"/>
    <x v="56"/>
    <x v="4"/>
    <x v="676"/>
    <x v="677"/>
    <x v="0"/>
    <x v="676"/>
    <x v="3"/>
    <x v="4"/>
    <x v="2"/>
    <x v="54"/>
    <x v="255"/>
    <x v="7"/>
    <x v="0"/>
  </r>
  <r>
    <x v="679"/>
    <x v="6"/>
    <x v="1"/>
    <x v="1"/>
    <x v="0"/>
    <x v="294"/>
    <x v="0"/>
    <x v="677"/>
    <x v="678"/>
    <x v="5"/>
    <x v="677"/>
    <x v="2"/>
    <x v="1"/>
    <x v="3"/>
    <x v="63"/>
    <x v="124"/>
    <x v="4"/>
    <x v="0"/>
  </r>
  <r>
    <x v="680"/>
    <x v="4"/>
    <x v="6"/>
    <x v="9"/>
    <x v="0"/>
    <x v="275"/>
    <x v="4"/>
    <x v="678"/>
    <x v="679"/>
    <x v="4"/>
    <x v="678"/>
    <x v="4"/>
    <x v="0"/>
    <x v="2"/>
    <x v="26"/>
    <x v="33"/>
    <x v="9"/>
    <x v="0"/>
  </r>
  <r>
    <x v="681"/>
    <x v="3"/>
    <x v="1"/>
    <x v="2"/>
    <x v="6"/>
    <x v="187"/>
    <x v="1"/>
    <x v="679"/>
    <x v="680"/>
    <x v="4"/>
    <x v="679"/>
    <x v="2"/>
    <x v="2"/>
    <x v="1"/>
    <x v="60"/>
    <x v="188"/>
    <x v="9"/>
    <x v="0"/>
  </r>
  <r>
    <x v="682"/>
    <x v="5"/>
    <x v="4"/>
    <x v="6"/>
    <x v="2"/>
    <x v="307"/>
    <x v="4"/>
    <x v="680"/>
    <x v="681"/>
    <x v="2"/>
    <x v="680"/>
    <x v="0"/>
    <x v="1"/>
    <x v="1"/>
    <x v="48"/>
    <x v="16"/>
    <x v="7"/>
    <x v="0"/>
  </r>
  <r>
    <x v="683"/>
    <x v="4"/>
    <x v="0"/>
    <x v="8"/>
    <x v="2"/>
    <x v="308"/>
    <x v="4"/>
    <x v="681"/>
    <x v="682"/>
    <x v="0"/>
    <x v="681"/>
    <x v="0"/>
    <x v="2"/>
    <x v="2"/>
    <x v="7"/>
    <x v="40"/>
    <x v="0"/>
    <x v="0"/>
  </r>
  <r>
    <x v="684"/>
    <x v="2"/>
    <x v="6"/>
    <x v="1"/>
    <x v="2"/>
    <x v="167"/>
    <x v="3"/>
    <x v="682"/>
    <x v="683"/>
    <x v="4"/>
    <x v="682"/>
    <x v="2"/>
    <x v="2"/>
    <x v="3"/>
    <x v="42"/>
    <x v="17"/>
    <x v="3"/>
    <x v="0"/>
  </r>
  <r>
    <x v="685"/>
    <x v="4"/>
    <x v="3"/>
    <x v="9"/>
    <x v="5"/>
    <x v="24"/>
    <x v="0"/>
    <x v="683"/>
    <x v="684"/>
    <x v="5"/>
    <x v="683"/>
    <x v="0"/>
    <x v="0"/>
    <x v="1"/>
    <x v="4"/>
    <x v="157"/>
    <x v="4"/>
    <x v="0"/>
  </r>
  <r>
    <x v="686"/>
    <x v="7"/>
    <x v="9"/>
    <x v="6"/>
    <x v="5"/>
    <x v="220"/>
    <x v="2"/>
    <x v="684"/>
    <x v="685"/>
    <x v="4"/>
    <x v="684"/>
    <x v="0"/>
    <x v="4"/>
    <x v="0"/>
    <x v="24"/>
    <x v="223"/>
    <x v="3"/>
    <x v="0"/>
  </r>
  <r>
    <x v="687"/>
    <x v="7"/>
    <x v="0"/>
    <x v="0"/>
    <x v="4"/>
    <x v="309"/>
    <x v="2"/>
    <x v="685"/>
    <x v="686"/>
    <x v="5"/>
    <x v="685"/>
    <x v="2"/>
    <x v="4"/>
    <x v="0"/>
    <x v="6"/>
    <x v="63"/>
    <x v="5"/>
    <x v="0"/>
  </r>
  <r>
    <x v="688"/>
    <x v="0"/>
    <x v="6"/>
    <x v="8"/>
    <x v="6"/>
    <x v="310"/>
    <x v="4"/>
    <x v="686"/>
    <x v="687"/>
    <x v="1"/>
    <x v="686"/>
    <x v="1"/>
    <x v="5"/>
    <x v="2"/>
    <x v="43"/>
    <x v="155"/>
    <x v="5"/>
    <x v="0"/>
  </r>
  <r>
    <x v="689"/>
    <x v="0"/>
    <x v="7"/>
    <x v="7"/>
    <x v="3"/>
    <x v="158"/>
    <x v="4"/>
    <x v="687"/>
    <x v="688"/>
    <x v="1"/>
    <x v="687"/>
    <x v="3"/>
    <x v="3"/>
    <x v="0"/>
    <x v="22"/>
    <x v="57"/>
    <x v="2"/>
    <x v="0"/>
  </r>
  <r>
    <x v="690"/>
    <x v="4"/>
    <x v="4"/>
    <x v="8"/>
    <x v="1"/>
    <x v="27"/>
    <x v="3"/>
    <x v="688"/>
    <x v="689"/>
    <x v="1"/>
    <x v="688"/>
    <x v="3"/>
    <x v="5"/>
    <x v="3"/>
    <x v="53"/>
    <x v="222"/>
    <x v="0"/>
    <x v="0"/>
  </r>
  <r>
    <x v="691"/>
    <x v="3"/>
    <x v="9"/>
    <x v="0"/>
    <x v="6"/>
    <x v="311"/>
    <x v="0"/>
    <x v="689"/>
    <x v="690"/>
    <x v="0"/>
    <x v="689"/>
    <x v="2"/>
    <x v="0"/>
    <x v="3"/>
    <x v="3"/>
    <x v="252"/>
    <x v="6"/>
    <x v="0"/>
  </r>
  <r>
    <x v="692"/>
    <x v="5"/>
    <x v="5"/>
    <x v="7"/>
    <x v="1"/>
    <x v="312"/>
    <x v="0"/>
    <x v="690"/>
    <x v="691"/>
    <x v="2"/>
    <x v="690"/>
    <x v="1"/>
    <x v="1"/>
    <x v="2"/>
    <x v="45"/>
    <x v="86"/>
    <x v="8"/>
    <x v="0"/>
  </r>
  <r>
    <x v="693"/>
    <x v="1"/>
    <x v="7"/>
    <x v="2"/>
    <x v="6"/>
    <x v="313"/>
    <x v="0"/>
    <x v="691"/>
    <x v="692"/>
    <x v="2"/>
    <x v="691"/>
    <x v="1"/>
    <x v="4"/>
    <x v="1"/>
    <x v="12"/>
    <x v="202"/>
    <x v="1"/>
    <x v="0"/>
  </r>
  <r>
    <x v="694"/>
    <x v="6"/>
    <x v="6"/>
    <x v="8"/>
    <x v="3"/>
    <x v="281"/>
    <x v="2"/>
    <x v="692"/>
    <x v="693"/>
    <x v="1"/>
    <x v="692"/>
    <x v="4"/>
    <x v="1"/>
    <x v="3"/>
    <x v="27"/>
    <x v="195"/>
    <x v="3"/>
    <x v="0"/>
  </r>
  <r>
    <x v="695"/>
    <x v="4"/>
    <x v="9"/>
    <x v="9"/>
    <x v="6"/>
    <x v="40"/>
    <x v="1"/>
    <x v="693"/>
    <x v="694"/>
    <x v="2"/>
    <x v="693"/>
    <x v="1"/>
    <x v="1"/>
    <x v="0"/>
    <x v="11"/>
    <x v="274"/>
    <x v="1"/>
    <x v="0"/>
  </r>
  <r>
    <x v="696"/>
    <x v="2"/>
    <x v="1"/>
    <x v="8"/>
    <x v="2"/>
    <x v="5"/>
    <x v="1"/>
    <x v="694"/>
    <x v="695"/>
    <x v="2"/>
    <x v="694"/>
    <x v="4"/>
    <x v="3"/>
    <x v="3"/>
    <x v="15"/>
    <x v="106"/>
    <x v="9"/>
    <x v="0"/>
  </r>
  <r>
    <x v="697"/>
    <x v="6"/>
    <x v="7"/>
    <x v="6"/>
    <x v="4"/>
    <x v="72"/>
    <x v="4"/>
    <x v="695"/>
    <x v="696"/>
    <x v="2"/>
    <x v="695"/>
    <x v="4"/>
    <x v="2"/>
    <x v="2"/>
    <x v="23"/>
    <x v="48"/>
    <x v="3"/>
    <x v="0"/>
  </r>
  <r>
    <x v="698"/>
    <x v="3"/>
    <x v="5"/>
    <x v="5"/>
    <x v="0"/>
    <x v="246"/>
    <x v="1"/>
    <x v="696"/>
    <x v="697"/>
    <x v="3"/>
    <x v="696"/>
    <x v="4"/>
    <x v="0"/>
    <x v="2"/>
    <x v="0"/>
    <x v="71"/>
    <x v="2"/>
    <x v="0"/>
  </r>
  <r>
    <x v="699"/>
    <x v="4"/>
    <x v="6"/>
    <x v="1"/>
    <x v="0"/>
    <x v="253"/>
    <x v="4"/>
    <x v="697"/>
    <x v="698"/>
    <x v="1"/>
    <x v="697"/>
    <x v="0"/>
    <x v="4"/>
    <x v="1"/>
    <x v="58"/>
    <x v="159"/>
    <x v="3"/>
    <x v="0"/>
  </r>
  <r>
    <x v="700"/>
    <x v="6"/>
    <x v="5"/>
    <x v="9"/>
    <x v="1"/>
    <x v="182"/>
    <x v="4"/>
    <x v="698"/>
    <x v="699"/>
    <x v="3"/>
    <x v="698"/>
    <x v="3"/>
    <x v="3"/>
    <x v="3"/>
    <x v="65"/>
    <x v="130"/>
    <x v="2"/>
    <x v="0"/>
  </r>
  <r>
    <x v="701"/>
    <x v="3"/>
    <x v="6"/>
    <x v="4"/>
    <x v="3"/>
    <x v="169"/>
    <x v="4"/>
    <x v="699"/>
    <x v="700"/>
    <x v="0"/>
    <x v="699"/>
    <x v="2"/>
    <x v="1"/>
    <x v="2"/>
    <x v="44"/>
    <x v="28"/>
    <x v="5"/>
    <x v="0"/>
  </r>
  <r>
    <x v="702"/>
    <x v="0"/>
    <x v="0"/>
    <x v="0"/>
    <x v="3"/>
    <x v="218"/>
    <x v="0"/>
    <x v="700"/>
    <x v="701"/>
    <x v="1"/>
    <x v="700"/>
    <x v="0"/>
    <x v="1"/>
    <x v="2"/>
    <x v="33"/>
    <x v="193"/>
    <x v="0"/>
    <x v="0"/>
  </r>
  <r>
    <x v="703"/>
    <x v="2"/>
    <x v="8"/>
    <x v="4"/>
    <x v="3"/>
    <x v="145"/>
    <x v="2"/>
    <x v="701"/>
    <x v="702"/>
    <x v="5"/>
    <x v="701"/>
    <x v="1"/>
    <x v="4"/>
    <x v="1"/>
    <x v="55"/>
    <x v="62"/>
    <x v="4"/>
    <x v="0"/>
  </r>
  <r>
    <x v="704"/>
    <x v="5"/>
    <x v="3"/>
    <x v="3"/>
    <x v="5"/>
    <x v="296"/>
    <x v="2"/>
    <x v="702"/>
    <x v="703"/>
    <x v="0"/>
    <x v="702"/>
    <x v="0"/>
    <x v="2"/>
    <x v="3"/>
    <x v="7"/>
    <x v="56"/>
    <x v="5"/>
    <x v="0"/>
  </r>
  <r>
    <x v="705"/>
    <x v="5"/>
    <x v="2"/>
    <x v="9"/>
    <x v="2"/>
    <x v="76"/>
    <x v="3"/>
    <x v="703"/>
    <x v="704"/>
    <x v="5"/>
    <x v="703"/>
    <x v="2"/>
    <x v="0"/>
    <x v="0"/>
    <x v="10"/>
    <x v="94"/>
    <x v="6"/>
    <x v="0"/>
  </r>
  <r>
    <x v="706"/>
    <x v="0"/>
    <x v="0"/>
    <x v="8"/>
    <x v="5"/>
    <x v="168"/>
    <x v="1"/>
    <x v="704"/>
    <x v="705"/>
    <x v="1"/>
    <x v="704"/>
    <x v="3"/>
    <x v="3"/>
    <x v="1"/>
    <x v="38"/>
    <x v="12"/>
    <x v="3"/>
    <x v="0"/>
  </r>
  <r>
    <x v="707"/>
    <x v="9"/>
    <x v="0"/>
    <x v="4"/>
    <x v="1"/>
    <x v="50"/>
    <x v="3"/>
    <x v="705"/>
    <x v="706"/>
    <x v="4"/>
    <x v="705"/>
    <x v="1"/>
    <x v="3"/>
    <x v="2"/>
    <x v="9"/>
    <x v="185"/>
    <x v="5"/>
    <x v="0"/>
  </r>
  <r>
    <x v="708"/>
    <x v="6"/>
    <x v="7"/>
    <x v="8"/>
    <x v="4"/>
    <x v="214"/>
    <x v="1"/>
    <x v="706"/>
    <x v="707"/>
    <x v="5"/>
    <x v="706"/>
    <x v="2"/>
    <x v="4"/>
    <x v="0"/>
    <x v="18"/>
    <x v="160"/>
    <x v="2"/>
    <x v="0"/>
  </r>
  <r>
    <x v="709"/>
    <x v="2"/>
    <x v="2"/>
    <x v="5"/>
    <x v="5"/>
    <x v="142"/>
    <x v="0"/>
    <x v="707"/>
    <x v="708"/>
    <x v="5"/>
    <x v="707"/>
    <x v="2"/>
    <x v="3"/>
    <x v="0"/>
    <x v="47"/>
    <x v="62"/>
    <x v="4"/>
    <x v="0"/>
  </r>
  <r>
    <x v="710"/>
    <x v="9"/>
    <x v="0"/>
    <x v="0"/>
    <x v="6"/>
    <x v="183"/>
    <x v="0"/>
    <x v="708"/>
    <x v="709"/>
    <x v="2"/>
    <x v="708"/>
    <x v="2"/>
    <x v="3"/>
    <x v="0"/>
    <x v="16"/>
    <x v="275"/>
    <x v="4"/>
    <x v="0"/>
  </r>
  <r>
    <x v="711"/>
    <x v="2"/>
    <x v="6"/>
    <x v="2"/>
    <x v="0"/>
    <x v="314"/>
    <x v="4"/>
    <x v="709"/>
    <x v="710"/>
    <x v="3"/>
    <x v="709"/>
    <x v="3"/>
    <x v="3"/>
    <x v="3"/>
    <x v="10"/>
    <x v="96"/>
    <x v="7"/>
    <x v="0"/>
  </r>
  <r>
    <x v="712"/>
    <x v="8"/>
    <x v="7"/>
    <x v="2"/>
    <x v="1"/>
    <x v="133"/>
    <x v="2"/>
    <x v="710"/>
    <x v="711"/>
    <x v="2"/>
    <x v="710"/>
    <x v="0"/>
    <x v="3"/>
    <x v="3"/>
    <x v="51"/>
    <x v="180"/>
    <x v="5"/>
    <x v="0"/>
  </r>
  <r>
    <x v="713"/>
    <x v="3"/>
    <x v="3"/>
    <x v="4"/>
    <x v="1"/>
    <x v="93"/>
    <x v="0"/>
    <x v="711"/>
    <x v="712"/>
    <x v="1"/>
    <x v="711"/>
    <x v="0"/>
    <x v="2"/>
    <x v="0"/>
    <x v="47"/>
    <x v="160"/>
    <x v="2"/>
    <x v="0"/>
  </r>
  <r>
    <x v="714"/>
    <x v="8"/>
    <x v="4"/>
    <x v="1"/>
    <x v="1"/>
    <x v="8"/>
    <x v="0"/>
    <x v="712"/>
    <x v="713"/>
    <x v="0"/>
    <x v="712"/>
    <x v="1"/>
    <x v="2"/>
    <x v="2"/>
    <x v="59"/>
    <x v="80"/>
    <x v="8"/>
    <x v="0"/>
  </r>
  <r>
    <x v="715"/>
    <x v="3"/>
    <x v="4"/>
    <x v="7"/>
    <x v="1"/>
    <x v="312"/>
    <x v="2"/>
    <x v="713"/>
    <x v="714"/>
    <x v="0"/>
    <x v="713"/>
    <x v="4"/>
    <x v="0"/>
    <x v="2"/>
    <x v="47"/>
    <x v="214"/>
    <x v="6"/>
    <x v="0"/>
  </r>
  <r>
    <x v="716"/>
    <x v="5"/>
    <x v="5"/>
    <x v="2"/>
    <x v="0"/>
    <x v="246"/>
    <x v="4"/>
    <x v="714"/>
    <x v="715"/>
    <x v="1"/>
    <x v="714"/>
    <x v="3"/>
    <x v="5"/>
    <x v="3"/>
    <x v="30"/>
    <x v="26"/>
    <x v="0"/>
    <x v="0"/>
  </r>
  <r>
    <x v="717"/>
    <x v="3"/>
    <x v="2"/>
    <x v="7"/>
    <x v="2"/>
    <x v="139"/>
    <x v="4"/>
    <x v="715"/>
    <x v="716"/>
    <x v="3"/>
    <x v="715"/>
    <x v="3"/>
    <x v="3"/>
    <x v="0"/>
    <x v="57"/>
    <x v="118"/>
    <x v="0"/>
    <x v="0"/>
  </r>
  <r>
    <x v="718"/>
    <x v="6"/>
    <x v="5"/>
    <x v="6"/>
    <x v="4"/>
    <x v="26"/>
    <x v="1"/>
    <x v="716"/>
    <x v="717"/>
    <x v="5"/>
    <x v="716"/>
    <x v="1"/>
    <x v="3"/>
    <x v="1"/>
    <x v="16"/>
    <x v="62"/>
    <x v="4"/>
    <x v="0"/>
  </r>
  <r>
    <x v="719"/>
    <x v="0"/>
    <x v="3"/>
    <x v="4"/>
    <x v="1"/>
    <x v="93"/>
    <x v="0"/>
    <x v="717"/>
    <x v="718"/>
    <x v="2"/>
    <x v="717"/>
    <x v="4"/>
    <x v="4"/>
    <x v="0"/>
    <x v="14"/>
    <x v="83"/>
    <x v="7"/>
    <x v="0"/>
  </r>
  <r>
    <x v="720"/>
    <x v="9"/>
    <x v="8"/>
    <x v="9"/>
    <x v="4"/>
    <x v="80"/>
    <x v="1"/>
    <x v="718"/>
    <x v="719"/>
    <x v="2"/>
    <x v="718"/>
    <x v="1"/>
    <x v="5"/>
    <x v="1"/>
    <x v="31"/>
    <x v="222"/>
    <x v="0"/>
    <x v="0"/>
  </r>
  <r>
    <x v="721"/>
    <x v="2"/>
    <x v="7"/>
    <x v="1"/>
    <x v="4"/>
    <x v="315"/>
    <x v="4"/>
    <x v="719"/>
    <x v="720"/>
    <x v="4"/>
    <x v="719"/>
    <x v="0"/>
    <x v="4"/>
    <x v="2"/>
    <x v="21"/>
    <x v="199"/>
    <x v="1"/>
    <x v="0"/>
  </r>
  <r>
    <x v="722"/>
    <x v="7"/>
    <x v="1"/>
    <x v="1"/>
    <x v="3"/>
    <x v="260"/>
    <x v="4"/>
    <x v="720"/>
    <x v="721"/>
    <x v="3"/>
    <x v="720"/>
    <x v="0"/>
    <x v="1"/>
    <x v="0"/>
    <x v="7"/>
    <x v="61"/>
    <x v="7"/>
    <x v="0"/>
  </r>
  <r>
    <x v="723"/>
    <x v="1"/>
    <x v="0"/>
    <x v="4"/>
    <x v="5"/>
    <x v="12"/>
    <x v="3"/>
    <x v="721"/>
    <x v="722"/>
    <x v="3"/>
    <x v="721"/>
    <x v="1"/>
    <x v="4"/>
    <x v="2"/>
    <x v="10"/>
    <x v="47"/>
    <x v="9"/>
    <x v="0"/>
  </r>
  <r>
    <x v="724"/>
    <x v="8"/>
    <x v="4"/>
    <x v="2"/>
    <x v="1"/>
    <x v="147"/>
    <x v="4"/>
    <x v="722"/>
    <x v="723"/>
    <x v="5"/>
    <x v="722"/>
    <x v="1"/>
    <x v="0"/>
    <x v="0"/>
    <x v="7"/>
    <x v="199"/>
    <x v="1"/>
    <x v="0"/>
  </r>
  <r>
    <x v="725"/>
    <x v="9"/>
    <x v="1"/>
    <x v="8"/>
    <x v="0"/>
    <x v="290"/>
    <x v="2"/>
    <x v="723"/>
    <x v="724"/>
    <x v="1"/>
    <x v="723"/>
    <x v="1"/>
    <x v="0"/>
    <x v="0"/>
    <x v="53"/>
    <x v="272"/>
    <x v="7"/>
    <x v="0"/>
  </r>
  <r>
    <x v="726"/>
    <x v="2"/>
    <x v="1"/>
    <x v="7"/>
    <x v="6"/>
    <x v="210"/>
    <x v="3"/>
    <x v="724"/>
    <x v="725"/>
    <x v="1"/>
    <x v="724"/>
    <x v="4"/>
    <x v="5"/>
    <x v="0"/>
    <x v="10"/>
    <x v="240"/>
    <x v="2"/>
    <x v="0"/>
  </r>
  <r>
    <x v="727"/>
    <x v="6"/>
    <x v="7"/>
    <x v="2"/>
    <x v="5"/>
    <x v="252"/>
    <x v="1"/>
    <x v="725"/>
    <x v="726"/>
    <x v="1"/>
    <x v="725"/>
    <x v="4"/>
    <x v="5"/>
    <x v="2"/>
    <x v="40"/>
    <x v="212"/>
    <x v="3"/>
    <x v="0"/>
  </r>
  <r>
    <x v="728"/>
    <x v="7"/>
    <x v="7"/>
    <x v="4"/>
    <x v="6"/>
    <x v="311"/>
    <x v="1"/>
    <x v="726"/>
    <x v="727"/>
    <x v="3"/>
    <x v="726"/>
    <x v="0"/>
    <x v="5"/>
    <x v="0"/>
    <x v="28"/>
    <x v="271"/>
    <x v="1"/>
    <x v="0"/>
  </r>
  <r>
    <x v="729"/>
    <x v="4"/>
    <x v="7"/>
    <x v="9"/>
    <x v="4"/>
    <x v="85"/>
    <x v="3"/>
    <x v="727"/>
    <x v="728"/>
    <x v="3"/>
    <x v="727"/>
    <x v="0"/>
    <x v="1"/>
    <x v="0"/>
    <x v="15"/>
    <x v="163"/>
    <x v="2"/>
    <x v="0"/>
  </r>
  <r>
    <x v="730"/>
    <x v="3"/>
    <x v="2"/>
    <x v="5"/>
    <x v="3"/>
    <x v="54"/>
    <x v="3"/>
    <x v="728"/>
    <x v="729"/>
    <x v="5"/>
    <x v="728"/>
    <x v="3"/>
    <x v="2"/>
    <x v="1"/>
    <x v="66"/>
    <x v="276"/>
    <x v="4"/>
    <x v="0"/>
  </r>
  <r>
    <x v="731"/>
    <x v="6"/>
    <x v="9"/>
    <x v="4"/>
    <x v="2"/>
    <x v="97"/>
    <x v="4"/>
    <x v="729"/>
    <x v="730"/>
    <x v="0"/>
    <x v="729"/>
    <x v="4"/>
    <x v="3"/>
    <x v="1"/>
    <x v="6"/>
    <x v="175"/>
    <x v="5"/>
    <x v="0"/>
  </r>
  <r>
    <x v="732"/>
    <x v="3"/>
    <x v="6"/>
    <x v="4"/>
    <x v="0"/>
    <x v="246"/>
    <x v="3"/>
    <x v="730"/>
    <x v="731"/>
    <x v="2"/>
    <x v="730"/>
    <x v="2"/>
    <x v="3"/>
    <x v="3"/>
    <x v="63"/>
    <x v="277"/>
    <x v="8"/>
    <x v="0"/>
  </r>
  <r>
    <x v="733"/>
    <x v="4"/>
    <x v="3"/>
    <x v="0"/>
    <x v="3"/>
    <x v="90"/>
    <x v="4"/>
    <x v="731"/>
    <x v="732"/>
    <x v="4"/>
    <x v="731"/>
    <x v="2"/>
    <x v="4"/>
    <x v="3"/>
    <x v="60"/>
    <x v="227"/>
    <x v="4"/>
    <x v="0"/>
  </r>
  <r>
    <x v="734"/>
    <x v="2"/>
    <x v="5"/>
    <x v="5"/>
    <x v="3"/>
    <x v="281"/>
    <x v="2"/>
    <x v="732"/>
    <x v="733"/>
    <x v="0"/>
    <x v="732"/>
    <x v="1"/>
    <x v="0"/>
    <x v="3"/>
    <x v="41"/>
    <x v="271"/>
    <x v="1"/>
    <x v="0"/>
  </r>
  <r>
    <x v="735"/>
    <x v="7"/>
    <x v="2"/>
    <x v="9"/>
    <x v="4"/>
    <x v="66"/>
    <x v="2"/>
    <x v="733"/>
    <x v="734"/>
    <x v="4"/>
    <x v="733"/>
    <x v="2"/>
    <x v="5"/>
    <x v="0"/>
    <x v="6"/>
    <x v="99"/>
    <x v="1"/>
    <x v="0"/>
  </r>
  <r>
    <x v="736"/>
    <x v="7"/>
    <x v="1"/>
    <x v="9"/>
    <x v="0"/>
    <x v="38"/>
    <x v="4"/>
    <x v="734"/>
    <x v="735"/>
    <x v="3"/>
    <x v="734"/>
    <x v="2"/>
    <x v="4"/>
    <x v="1"/>
    <x v="38"/>
    <x v="177"/>
    <x v="3"/>
    <x v="0"/>
  </r>
  <r>
    <x v="737"/>
    <x v="2"/>
    <x v="6"/>
    <x v="1"/>
    <x v="2"/>
    <x v="118"/>
    <x v="3"/>
    <x v="735"/>
    <x v="736"/>
    <x v="1"/>
    <x v="735"/>
    <x v="2"/>
    <x v="5"/>
    <x v="0"/>
    <x v="17"/>
    <x v="146"/>
    <x v="6"/>
    <x v="0"/>
  </r>
  <r>
    <x v="738"/>
    <x v="8"/>
    <x v="6"/>
    <x v="5"/>
    <x v="5"/>
    <x v="195"/>
    <x v="4"/>
    <x v="736"/>
    <x v="737"/>
    <x v="4"/>
    <x v="736"/>
    <x v="3"/>
    <x v="1"/>
    <x v="1"/>
    <x v="18"/>
    <x v="53"/>
    <x v="0"/>
    <x v="0"/>
  </r>
  <r>
    <x v="739"/>
    <x v="6"/>
    <x v="2"/>
    <x v="5"/>
    <x v="6"/>
    <x v="121"/>
    <x v="1"/>
    <x v="737"/>
    <x v="738"/>
    <x v="0"/>
    <x v="737"/>
    <x v="1"/>
    <x v="3"/>
    <x v="1"/>
    <x v="58"/>
    <x v="129"/>
    <x v="4"/>
    <x v="0"/>
  </r>
  <r>
    <x v="740"/>
    <x v="0"/>
    <x v="7"/>
    <x v="1"/>
    <x v="5"/>
    <x v="29"/>
    <x v="1"/>
    <x v="738"/>
    <x v="739"/>
    <x v="4"/>
    <x v="738"/>
    <x v="4"/>
    <x v="5"/>
    <x v="0"/>
    <x v="63"/>
    <x v="84"/>
    <x v="9"/>
    <x v="0"/>
  </r>
  <r>
    <x v="741"/>
    <x v="2"/>
    <x v="6"/>
    <x v="1"/>
    <x v="5"/>
    <x v="211"/>
    <x v="2"/>
    <x v="739"/>
    <x v="740"/>
    <x v="0"/>
    <x v="739"/>
    <x v="1"/>
    <x v="1"/>
    <x v="3"/>
    <x v="47"/>
    <x v="228"/>
    <x v="7"/>
    <x v="0"/>
  </r>
  <r>
    <x v="742"/>
    <x v="6"/>
    <x v="3"/>
    <x v="5"/>
    <x v="2"/>
    <x v="236"/>
    <x v="3"/>
    <x v="740"/>
    <x v="741"/>
    <x v="1"/>
    <x v="740"/>
    <x v="0"/>
    <x v="2"/>
    <x v="3"/>
    <x v="58"/>
    <x v="116"/>
    <x v="3"/>
    <x v="0"/>
  </r>
  <r>
    <x v="743"/>
    <x v="5"/>
    <x v="6"/>
    <x v="2"/>
    <x v="6"/>
    <x v="102"/>
    <x v="4"/>
    <x v="741"/>
    <x v="742"/>
    <x v="2"/>
    <x v="741"/>
    <x v="0"/>
    <x v="1"/>
    <x v="1"/>
    <x v="17"/>
    <x v="135"/>
    <x v="1"/>
    <x v="0"/>
  </r>
  <r>
    <x v="744"/>
    <x v="6"/>
    <x v="7"/>
    <x v="3"/>
    <x v="6"/>
    <x v="205"/>
    <x v="0"/>
    <x v="742"/>
    <x v="743"/>
    <x v="3"/>
    <x v="742"/>
    <x v="4"/>
    <x v="1"/>
    <x v="0"/>
    <x v="69"/>
    <x v="36"/>
    <x v="2"/>
    <x v="0"/>
  </r>
  <r>
    <x v="745"/>
    <x v="1"/>
    <x v="0"/>
    <x v="2"/>
    <x v="6"/>
    <x v="104"/>
    <x v="4"/>
    <x v="743"/>
    <x v="744"/>
    <x v="4"/>
    <x v="743"/>
    <x v="0"/>
    <x v="5"/>
    <x v="1"/>
    <x v="58"/>
    <x v="102"/>
    <x v="8"/>
    <x v="0"/>
  </r>
  <r>
    <x v="746"/>
    <x v="7"/>
    <x v="0"/>
    <x v="1"/>
    <x v="1"/>
    <x v="287"/>
    <x v="1"/>
    <x v="744"/>
    <x v="745"/>
    <x v="3"/>
    <x v="744"/>
    <x v="3"/>
    <x v="1"/>
    <x v="1"/>
    <x v="12"/>
    <x v="12"/>
    <x v="3"/>
    <x v="0"/>
  </r>
  <r>
    <x v="747"/>
    <x v="6"/>
    <x v="8"/>
    <x v="6"/>
    <x v="0"/>
    <x v="316"/>
    <x v="4"/>
    <x v="745"/>
    <x v="746"/>
    <x v="1"/>
    <x v="745"/>
    <x v="4"/>
    <x v="5"/>
    <x v="1"/>
    <x v="54"/>
    <x v="135"/>
    <x v="1"/>
    <x v="0"/>
  </r>
  <r>
    <x v="748"/>
    <x v="2"/>
    <x v="0"/>
    <x v="8"/>
    <x v="3"/>
    <x v="247"/>
    <x v="3"/>
    <x v="746"/>
    <x v="747"/>
    <x v="0"/>
    <x v="746"/>
    <x v="2"/>
    <x v="5"/>
    <x v="1"/>
    <x v="57"/>
    <x v="92"/>
    <x v="3"/>
    <x v="0"/>
  </r>
  <r>
    <x v="749"/>
    <x v="6"/>
    <x v="2"/>
    <x v="1"/>
    <x v="6"/>
    <x v="99"/>
    <x v="3"/>
    <x v="747"/>
    <x v="748"/>
    <x v="0"/>
    <x v="747"/>
    <x v="2"/>
    <x v="4"/>
    <x v="3"/>
    <x v="9"/>
    <x v="241"/>
    <x v="5"/>
    <x v="0"/>
  </r>
  <r>
    <x v="750"/>
    <x v="0"/>
    <x v="7"/>
    <x v="2"/>
    <x v="4"/>
    <x v="317"/>
    <x v="4"/>
    <x v="748"/>
    <x v="749"/>
    <x v="0"/>
    <x v="748"/>
    <x v="0"/>
    <x v="0"/>
    <x v="0"/>
    <x v="27"/>
    <x v="199"/>
    <x v="1"/>
    <x v="0"/>
  </r>
  <r>
    <x v="751"/>
    <x v="3"/>
    <x v="2"/>
    <x v="2"/>
    <x v="4"/>
    <x v="80"/>
    <x v="1"/>
    <x v="749"/>
    <x v="750"/>
    <x v="0"/>
    <x v="749"/>
    <x v="1"/>
    <x v="3"/>
    <x v="3"/>
    <x v="2"/>
    <x v="238"/>
    <x v="4"/>
    <x v="0"/>
  </r>
  <r>
    <x v="752"/>
    <x v="9"/>
    <x v="2"/>
    <x v="2"/>
    <x v="6"/>
    <x v="172"/>
    <x v="2"/>
    <x v="750"/>
    <x v="751"/>
    <x v="3"/>
    <x v="750"/>
    <x v="1"/>
    <x v="5"/>
    <x v="0"/>
    <x v="51"/>
    <x v="197"/>
    <x v="8"/>
    <x v="0"/>
  </r>
  <r>
    <x v="753"/>
    <x v="5"/>
    <x v="5"/>
    <x v="1"/>
    <x v="2"/>
    <x v="176"/>
    <x v="4"/>
    <x v="751"/>
    <x v="752"/>
    <x v="3"/>
    <x v="751"/>
    <x v="2"/>
    <x v="0"/>
    <x v="0"/>
    <x v="50"/>
    <x v="171"/>
    <x v="8"/>
    <x v="0"/>
  </r>
  <r>
    <x v="754"/>
    <x v="4"/>
    <x v="9"/>
    <x v="8"/>
    <x v="2"/>
    <x v="192"/>
    <x v="2"/>
    <x v="752"/>
    <x v="753"/>
    <x v="4"/>
    <x v="752"/>
    <x v="3"/>
    <x v="1"/>
    <x v="1"/>
    <x v="61"/>
    <x v="237"/>
    <x v="3"/>
    <x v="0"/>
  </r>
  <r>
    <x v="755"/>
    <x v="3"/>
    <x v="5"/>
    <x v="3"/>
    <x v="5"/>
    <x v="20"/>
    <x v="4"/>
    <x v="753"/>
    <x v="754"/>
    <x v="5"/>
    <x v="753"/>
    <x v="0"/>
    <x v="3"/>
    <x v="0"/>
    <x v="13"/>
    <x v="219"/>
    <x v="1"/>
    <x v="0"/>
  </r>
  <r>
    <x v="756"/>
    <x v="5"/>
    <x v="4"/>
    <x v="3"/>
    <x v="3"/>
    <x v="318"/>
    <x v="0"/>
    <x v="754"/>
    <x v="755"/>
    <x v="1"/>
    <x v="754"/>
    <x v="3"/>
    <x v="4"/>
    <x v="1"/>
    <x v="35"/>
    <x v="118"/>
    <x v="0"/>
    <x v="0"/>
  </r>
  <r>
    <x v="757"/>
    <x v="1"/>
    <x v="8"/>
    <x v="4"/>
    <x v="1"/>
    <x v="274"/>
    <x v="1"/>
    <x v="755"/>
    <x v="756"/>
    <x v="0"/>
    <x v="755"/>
    <x v="1"/>
    <x v="3"/>
    <x v="3"/>
    <x v="14"/>
    <x v="232"/>
    <x v="8"/>
    <x v="0"/>
  </r>
  <r>
    <x v="758"/>
    <x v="8"/>
    <x v="4"/>
    <x v="9"/>
    <x v="6"/>
    <x v="293"/>
    <x v="3"/>
    <x v="756"/>
    <x v="757"/>
    <x v="0"/>
    <x v="756"/>
    <x v="1"/>
    <x v="3"/>
    <x v="3"/>
    <x v="60"/>
    <x v="67"/>
    <x v="8"/>
    <x v="0"/>
  </r>
  <r>
    <x v="759"/>
    <x v="0"/>
    <x v="5"/>
    <x v="9"/>
    <x v="0"/>
    <x v="319"/>
    <x v="3"/>
    <x v="757"/>
    <x v="758"/>
    <x v="5"/>
    <x v="757"/>
    <x v="4"/>
    <x v="1"/>
    <x v="2"/>
    <x v="17"/>
    <x v="110"/>
    <x v="8"/>
    <x v="0"/>
  </r>
  <r>
    <x v="760"/>
    <x v="5"/>
    <x v="3"/>
    <x v="8"/>
    <x v="1"/>
    <x v="216"/>
    <x v="3"/>
    <x v="758"/>
    <x v="759"/>
    <x v="5"/>
    <x v="758"/>
    <x v="3"/>
    <x v="0"/>
    <x v="1"/>
    <x v="54"/>
    <x v="237"/>
    <x v="3"/>
    <x v="0"/>
  </r>
  <r>
    <x v="761"/>
    <x v="5"/>
    <x v="3"/>
    <x v="6"/>
    <x v="1"/>
    <x v="224"/>
    <x v="3"/>
    <x v="759"/>
    <x v="760"/>
    <x v="1"/>
    <x v="759"/>
    <x v="3"/>
    <x v="0"/>
    <x v="2"/>
    <x v="5"/>
    <x v="278"/>
    <x v="0"/>
    <x v="0"/>
  </r>
  <r>
    <x v="762"/>
    <x v="6"/>
    <x v="0"/>
    <x v="3"/>
    <x v="3"/>
    <x v="260"/>
    <x v="3"/>
    <x v="760"/>
    <x v="761"/>
    <x v="2"/>
    <x v="760"/>
    <x v="4"/>
    <x v="3"/>
    <x v="0"/>
    <x v="16"/>
    <x v="230"/>
    <x v="2"/>
    <x v="0"/>
  </r>
  <r>
    <x v="763"/>
    <x v="2"/>
    <x v="3"/>
    <x v="8"/>
    <x v="1"/>
    <x v="7"/>
    <x v="0"/>
    <x v="761"/>
    <x v="762"/>
    <x v="2"/>
    <x v="761"/>
    <x v="0"/>
    <x v="5"/>
    <x v="2"/>
    <x v="37"/>
    <x v="191"/>
    <x v="8"/>
    <x v="0"/>
  </r>
  <r>
    <x v="764"/>
    <x v="4"/>
    <x v="0"/>
    <x v="8"/>
    <x v="4"/>
    <x v="255"/>
    <x v="3"/>
    <x v="762"/>
    <x v="763"/>
    <x v="2"/>
    <x v="762"/>
    <x v="1"/>
    <x v="2"/>
    <x v="3"/>
    <x v="57"/>
    <x v="14"/>
    <x v="5"/>
    <x v="0"/>
  </r>
  <r>
    <x v="765"/>
    <x v="9"/>
    <x v="5"/>
    <x v="0"/>
    <x v="5"/>
    <x v="29"/>
    <x v="4"/>
    <x v="763"/>
    <x v="764"/>
    <x v="1"/>
    <x v="763"/>
    <x v="0"/>
    <x v="2"/>
    <x v="1"/>
    <x v="40"/>
    <x v="57"/>
    <x v="2"/>
    <x v="0"/>
  </r>
  <r>
    <x v="766"/>
    <x v="0"/>
    <x v="9"/>
    <x v="1"/>
    <x v="0"/>
    <x v="284"/>
    <x v="1"/>
    <x v="764"/>
    <x v="765"/>
    <x v="4"/>
    <x v="764"/>
    <x v="1"/>
    <x v="2"/>
    <x v="3"/>
    <x v="47"/>
    <x v="86"/>
    <x v="8"/>
    <x v="0"/>
  </r>
  <r>
    <x v="767"/>
    <x v="0"/>
    <x v="2"/>
    <x v="6"/>
    <x v="6"/>
    <x v="295"/>
    <x v="0"/>
    <x v="765"/>
    <x v="766"/>
    <x v="3"/>
    <x v="765"/>
    <x v="1"/>
    <x v="0"/>
    <x v="3"/>
    <x v="23"/>
    <x v="75"/>
    <x v="0"/>
    <x v="0"/>
  </r>
  <r>
    <x v="768"/>
    <x v="2"/>
    <x v="9"/>
    <x v="1"/>
    <x v="0"/>
    <x v="292"/>
    <x v="1"/>
    <x v="766"/>
    <x v="767"/>
    <x v="2"/>
    <x v="766"/>
    <x v="4"/>
    <x v="1"/>
    <x v="2"/>
    <x v="4"/>
    <x v="93"/>
    <x v="1"/>
    <x v="0"/>
  </r>
  <r>
    <x v="769"/>
    <x v="6"/>
    <x v="6"/>
    <x v="9"/>
    <x v="5"/>
    <x v="188"/>
    <x v="3"/>
    <x v="767"/>
    <x v="768"/>
    <x v="1"/>
    <x v="767"/>
    <x v="2"/>
    <x v="2"/>
    <x v="2"/>
    <x v="52"/>
    <x v="179"/>
    <x v="7"/>
    <x v="0"/>
  </r>
  <r>
    <x v="770"/>
    <x v="4"/>
    <x v="8"/>
    <x v="2"/>
    <x v="2"/>
    <x v="31"/>
    <x v="2"/>
    <x v="768"/>
    <x v="769"/>
    <x v="3"/>
    <x v="768"/>
    <x v="3"/>
    <x v="2"/>
    <x v="0"/>
    <x v="36"/>
    <x v="93"/>
    <x v="1"/>
    <x v="0"/>
  </r>
  <r>
    <x v="771"/>
    <x v="2"/>
    <x v="9"/>
    <x v="7"/>
    <x v="0"/>
    <x v="52"/>
    <x v="1"/>
    <x v="769"/>
    <x v="770"/>
    <x v="5"/>
    <x v="769"/>
    <x v="2"/>
    <x v="0"/>
    <x v="3"/>
    <x v="4"/>
    <x v="121"/>
    <x v="0"/>
    <x v="0"/>
  </r>
  <r>
    <x v="772"/>
    <x v="8"/>
    <x v="9"/>
    <x v="0"/>
    <x v="0"/>
    <x v="83"/>
    <x v="2"/>
    <x v="770"/>
    <x v="771"/>
    <x v="3"/>
    <x v="770"/>
    <x v="0"/>
    <x v="3"/>
    <x v="0"/>
    <x v="49"/>
    <x v="266"/>
    <x v="3"/>
    <x v="0"/>
  </r>
  <r>
    <x v="773"/>
    <x v="9"/>
    <x v="8"/>
    <x v="2"/>
    <x v="2"/>
    <x v="21"/>
    <x v="4"/>
    <x v="771"/>
    <x v="772"/>
    <x v="3"/>
    <x v="771"/>
    <x v="3"/>
    <x v="2"/>
    <x v="0"/>
    <x v="25"/>
    <x v="20"/>
    <x v="2"/>
    <x v="0"/>
  </r>
  <r>
    <x v="774"/>
    <x v="5"/>
    <x v="7"/>
    <x v="6"/>
    <x v="0"/>
    <x v="68"/>
    <x v="3"/>
    <x v="772"/>
    <x v="773"/>
    <x v="1"/>
    <x v="772"/>
    <x v="2"/>
    <x v="2"/>
    <x v="1"/>
    <x v="23"/>
    <x v="279"/>
    <x v="3"/>
    <x v="0"/>
  </r>
  <r>
    <x v="775"/>
    <x v="7"/>
    <x v="1"/>
    <x v="3"/>
    <x v="4"/>
    <x v="320"/>
    <x v="2"/>
    <x v="773"/>
    <x v="774"/>
    <x v="5"/>
    <x v="773"/>
    <x v="4"/>
    <x v="5"/>
    <x v="2"/>
    <x v="37"/>
    <x v="65"/>
    <x v="3"/>
    <x v="0"/>
  </r>
  <r>
    <x v="776"/>
    <x v="8"/>
    <x v="2"/>
    <x v="0"/>
    <x v="2"/>
    <x v="308"/>
    <x v="0"/>
    <x v="774"/>
    <x v="775"/>
    <x v="1"/>
    <x v="774"/>
    <x v="2"/>
    <x v="3"/>
    <x v="2"/>
    <x v="49"/>
    <x v="280"/>
    <x v="0"/>
    <x v="0"/>
  </r>
  <r>
    <x v="777"/>
    <x v="8"/>
    <x v="2"/>
    <x v="9"/>
    <x v="3"/>
    <x v="153"/>
    <x v="0"/>
    <x v="775"/>
    <x v="776"/>
    <x v="1"/>
    <x v="775"/>
    <x v="4"/>
    <x v="0"/>
    <x v="0"/>
    <x v="10"/>
    <x v="125"/>
    <x v="4"/>
    <x v="0"/>
  </r>
  <r>
    <x v="778"/>
    <x v="8"/>
    <x v="8"/>
    <x v="5"/>
    <x v="2"/>
    <x v="192"/>
    <x v="2"/>
    <x v="776"/>
    <x v="777"/>
    <x v="0"/>
    <x v="776"/>
    <x v="2"/>
    <x v="1"/>
    <x v="1"/>
    <x v="9"/>
    <x v="146"/>
    <x v="6"/>
    <x v="0"/>
  </r>
  <r>
    <x v="779"/>
    <x v="9"/>
    <x v="7"/>
    <x v="5"/>
    <x v="3"/>
    <x v="197"/>
    <x v="2"/>
    <x v="777"/>
    <x v="778"/>
    <x v="2"/>
    <x v="777"/>
    <x v="1"/>
    <x v="5"/>
    <x v="0"/>
    <x v="6"/>
    <x v="221"/>
    <x v="2"/>
    <x v="0"/>
  </r>
  <r>
    <x v="780"/>
    <x v="8"/>
    <x v="7"/>
    <x v="9"/>
    <x v="1"/>
    <x v="321"/>
    <x v="2"/>
    <x v="778"/>
    <x v="779"/>
    <x v="4"/>
    <x v="778"/>
    <x v="1"/>
    <x v="5"/>
    <x v="2"/>
    <x v="14"/>
    <x v="10"/>
    <x v="5"/>
    <x v="0"/>
  </r>
  <r>
    <x v="781"/>
    <x v="9"/>
    <x v="6"/>
    <x v="6"/>
    <x v="3"/>
    <x v="158"/>
    <x v="4"/>
    <x v="779"/>
    <x v="780"/>
    <x v="1"/>
    <x v="779"/>
    <x v="1"/>
    <x v="3"/>
    <x v="3"/>
    <x v="48"/>
    <x v="181"/>
    <x v="1"/>
    <x v="0"/>
  </r>
  <r>
    <x v="782"/>
    <x v="2"/>
    <x v="9"/>
    <x v="9"/>
    <x v="1"/>
    <x v="196"/>
    <x v="1"/>
    <x v="780"/>
    <x v="781"/>
    <x v="5"/>
    <x v="780"/>
    <x v="4"/>
    <x v="1"/>
    <x v="1"/>
    <x v="70"/>
    <x v="28"/>
    <x v="5"/>
    <x v="0"/>
  </r>
  <r>
    <x v="783"/>
    <x v="1"/>
    <x v="1"/>
    <x v="9"/>
    <x v="3"/>
    <x v="271"/>
    <x v="3"/>
    <x v="781"/>
    <x v="782"/>
    <x v="5"/>
    <x v="781"/>
    <x v="2"/>
    <x v="4"/>
    <x v="0"/>
    <x v="67"/>
    <x v="204"/>
    <x v="7"/>
    <x v="0"/>
  </r>
  <r>
    <x v="784"/>
    <x v="7"/>
    <x v="3"/>
    <x v="5"/>
    <x v="2"/>
    <x v="171"/>
    <x v="3"/>
    <x v="782"/>
    <x v="783"/>
    <x v="1"/>
    <x v="782"/>
    <x v="3"/>
    <x v="0"/>
    <x v="2"/>
    <x v="9"/>
    <x v="137"/>
    <x v="6"/>
    <x v="0"/>
  </r>
  <r>
    <x v="785"/>
    <x v="8"/>
    <x v="1"/>
    <x v="7"/>
    <x v="4"/>
    <x v="180"/>
    <x v="4"/>
    <x v="783"/>
    <x v="784"/>
    <x v="1"/>
    <x v="783"/>
    <x v="3"/>
    <x v="0"/>
    <x v="0"/>
    <x v="68"/>
    <x v="185"/>
    <x v="5"/>
    <x v="0"/>
  </r>
  <r>
    <x v="786"/>
    <x v="0"/>
    <x v="3"/>
    <x v="8"/>
    <x v="2"/>
    <x v="64"/>
    <x v="2"/>
    <x v="784"/>
    <x v="785"/>
    <x v="3"/>
    <x v="784"/>
    <x v="1"/>
    <x v="2"/>
    <x v="1"/>
    <x v="0"/>
    <x v="42"/>
    <x v="8"/>
    <x v="0"/>
  </r>
  <r>
    <x v="787"/>
    <x v="2"/>
    <x v="2"/>
    <x v="7"/>
    <x v="1"/>
    <x v="3"/>
    <x v="2"/>
    <x v="785"/>
    <x v="786"/>
    <x v="3"/>
    <x v="785"/>
    <x v="4"/>
    <x v="0"/>
    <x v="1"/>
    <x v="65"/>
    <x v="71"/>
    <x v="2"/>
    <x v="0"/>
  </r>
  <r>
    <x v="788"/>
    <x v="8"/>
    <x v="4"/>
    <x v="1"/>
    <x v="6"/>
    <x v="205"/>
    <x v="1"/>
    <x v="786"/>
    <x v="787"/>
    <x v="2"/>
    <x v="786"/>
    <x v="3"/>
    <x v="2"/>
    <x v="1"/>
    <x v="54"/>
    <x v="91"/>
    <x v="9"/>
    <x v="0"/>
  </r>
  <r>
    <x v="789"/>
    <x v="4"/>
    <x v="5"/>
    <x v="1"/>
    <x v="4"/>
    <x v="279"/>
    <x v="1"/>
    <x v="787"/>
    <x v="788"/>
    <x v="1"/>
    <x v="787"/>
    <x v="4"/>
    <x v="1"/>
    <x v="3"/>
    <x v="1"/>
    <x v="9"/>
    <x v="3"/>
    <x v="0"/>
  </r>
  <r>
    <x v="790"/>
    <x v="6"/>
    <x v="9"/>
    <x v="9"/>
    <x v="6"/>
    <x v="126"/>
    <x v="1"/>
    <x v="788"/>
    <x v="789"/>
    <x v="5"/>
    <x v="788"/>
    <x v="2"/>
    <x v="4"/>
    <x v="1"/>
    <x v="25"/>
    <x v="32"/>
    <x v="1"/>
    <x v="0"/>
  </r>
  <r>
    <x v="791"/>
    <x v="9"/>
    <x v="5"/>
    <x v="1"/>
    <x v="4"/>
    <x v="279"/>
    <x v="1"/>
    <x v="789"/>
    <x v="790"/>
    <x v="5"/>
    <x v="789"/>
    <x v="4"/>
    <x v="1"/>
    <x v="3"/>
    <x v="60"/>
    <x v="203"/>
    <x v="3"/>
    <x v="0"/>
  </r>
  <r>
    <x v="792"/>
    <x v="2"/>
    <x v="1"/>
    <x v="7"/>
    <x v="0"/>
    <x v="294"/>
    <x v="0"/>
    <x v="790"/>
    <x v="791"/>
    <x v="5"/>
    <x v="790"/>
    <x v="1"/>
    <x v="3"/>
    <x v="1"/>
    <x v="11"/>
    <x v="210"/>
    <x v="3"/>
    <x v="0"/>
  </r>
  <r>
    <x v="793"/>
    <x v="8"/>
    <x v="2"/>
    <x v="6"/>
    <x v="3"/>
    <x v="70"/>
    <x v="3"/>
    <x v="791"/>
    <x v="792"/>
    <x v="4"/>
    <x v="791"/>
    <x v="4"/>
    <x v="4"/>
    <x v="1"/>
    <x v="66"/>
    <x v="264"/>
    <x v="3"/>
    <x v="0"/>
  </r>
  <r>
    <x v="794"/>
    <x v="5"/>
    <x v="6"/>
    <x v="3"/>
    <x v="5"/>
    <x v="157"/>
    <x v="3"/>
    <x v="792"/>
    <x v="793"/>
    <x v="0"/>
    <x v="792"/>
    <x v="2"/>
    <x v="0"/>
    <x v="1"/>
    <x v="53"/>
    <x v="270"/>
    <x v="1"/>
    <x v="0"/>
  </r>
  <r>
    <x v="795"/>
    <x v="5"/>
    <x v="9"/>
    <x v="0"/>
    <x v="2"/>
    <x v="132"/>
    <x v="0"/>
    <x v="793"/>
    <x v="794"/>
    <x v="0"/>
    <x v="793"/>
    <x v="0"/>
    <x v="3"/>
    <x v="1"/>
    <x v="6"/>
    <x v="131"/>
    <x v="4"/>
    <x v="0"/>
  </r>
  <r>
    <x v="796"/>
    <x v="4"/>
    <x v="3"/>
    <x v="9"/>
    <x v="3"/>
    <x v="70"/>
    <x v="2"/>
    <x v="794"/>
    <x v="795"/>
    <x v="0"/>
    <x v="794"/>
    <x v="0"/>
    <x v="5"/>
    <x v="3"/>
    <x v="26"/>
    <x v="17"/>
    <x v="3"/>
    <x v="0"/>
  </r>
  <r>
    <x v="797"/>
    <x v="4"/>
    <x v="0"/>
    <x v="1"/>
    <x v="5"/>
    <x v="296"/>
    <x v="1"/>
    <x v="795"/>
    <x v="796"/>
    <x v="5"/>
    <x v="795"/>
    <x v="4"/>
    <x v="5"/>
    <x v="3"/>
    <x v="68"/>
    <x v="46"/>
    <x v="6"/>
    <x v="0"/>
  </r>
  <r>
    <x v="798"/>
    <x v="3"/>
    <x v="0"/>
    <x v="5"/>
    <x v="1"/>
    <x v="120"/>
    <x v="0"/>
    <x v="796"/>
    <x v="797"/>
    <x v="4"/>
    <x v="796"/>
    <x v="3"/>
    <x v="5"/>
    <x v="1"/>
    <x v="19"/>
    <x v="83"/>
    <x v="7"/>
    <x v="0"/>
  </r>
  <r>
    <x v="799"/>
    <x v="2"/>
    <x v="7"/>
    <x v="9"/>
    <x v="5"/>
    <x v="220"/>
    <x v="2"/>
    <x v="797"/>
    <x v="798"/>
    <x v="5"/>
    <x v="797"/>
    <x v="4"/>
    <x v="2"/>
    <x v="2"/>
    <x v="25"/>
    <x v="103"/>
    <x v="9"/>
    <x v="0"/>
  </r>
  <r>
    <x v="800"/>
    <x v="7"/>
    <x v="9"/>
    <x v="7"/>
    <x v="6"/>
    <x v="293"/>
    <x v="0"/>
    <x v="798"/>
    <x v="799"/>
    <x v="5"/>
    <x v="798"/>
    <x v="3"/>
    <x v="3"/>
    <x v="1"/>
    <x v="33"/>
    <x v="177"/>
    <x v="3"/>
    <x v="0"/>
  </r>
  <r>
    <x v="801"/>
    <x v="4"/>
    <x v="4"/>
    <x v="4"/>
    <x v="6"/>
    <x v="99"/>
    <x v="2"/>
    <x v="799"/>
    <x v="800"/>
    <x v="3"/>
    <x v="799"/>
    <x v="0"/>
    <x v="2"/>
    <x v="2"/>
    <x v="38"/>
    <x v="237"/>
    <x v="3"/>
    <x v="0"/>
  </r>
  <r>
    <x v="802"/>
    <x v="0"/>
    <x v="9"/>
    <x v="8"/>
    <x v="3"/>
    <x v="67"/>
    <x v="1"/>
    <x v="800"/>
    <x v="801"/>
    <x v="0"/>
    <x v="800"/>
    <x v="1"/>
    <x v="2"/>
    <x v="3"/>
    <x v="35"/>
    <x v="150"/>
    <x v="7"/>
    <x v="0"/>
  </r>
  <r>
    <x v="803"/>
    <x v="3"/>
    <x v="2"/>
    <x v="4"/>
    <x v="1"/>
    <x v="301"/>
    <x v="0"/>
    <x v="801"/>
    <x v="802"/>
    <x v="3"/>
    <x v="801"/>
    <x v="0"/>
    <x v="0"/>
    <x v="2"/>
    <x v="45"/>
    <x v="158"/>
    <x v="3"/>
    <x v="0"/>
  </r>
  <r>
    <x v="804"/>
    <x v="3"/>
    <x v="6"/>
    <x v="9"/>
    <x v="3"/>
    <x v="285"/>
    <x v="1"/>
    <x v="802"/>
    <x v="803"/>
    <x v="1"/>
    <x v="802"/>
    <x v="4"/>
    <x v="1"/>
    <x v="0"/>
    <x v="55"/>
    <x v="84"/>
    <x v="9"/>
    <x v="0"/>
  </r>
  <r>
    <x v="805"/>
    <x v="8"/>
    <x v="9"/>
    <x v="4"/>
    <x v="2"/>
    <x v="198"/>
    <x v="4"/>
    <x v="803"/>
    <x v="804"/>
    <x v="1"/>
    <x v="803"/>
    <x v="4"/>
    <x v="4"/>
    <x v="3"/>
    <x v="53"/>
    <x v="43"/>
    <x v="0"/>
    <x v="0"/>
  </r>
  <r>
    <x v="806"/>
    <x v="5"/>
    <x v="0"/>
    <x v="3"/>
    <x v="4"/>
    <x v="273"/>
    <x v="0"/>
    <x v="804"/>
    <x v="805"/>
    <x v="0"/>
    <x v="804"/>
    <x v="0"/>
    <x v="4"/>
    <x v="2"/>
    <x v="13"/>
    <x v="281"/>
    <x v="3"/>
    <x v="0"/>
  </r>
  <r>
    <x v="807"/>
    <x v="8"/>
    <x v="7"/>
    <x v="7"/>
    <x v="0"/>
    <x v="314"/>
    <x v="0"/>
    <x v="805"/>
    <x v="806"/>
    <x v="0"/>
    <x v="805"/>
    <x v="0"/>
    <x v="2"/>
    <x v="1"/>
    <x v="49"/>
    <x v="188"/>
    <x v="9"/>
    <x v="0"/>
  </r>
  <r>
    <x v="808"/>
    <x v="9"/>
    <x v="3"/>
    <x v="0"/>
    <x v="1"/>
    <x v="287"/>
    <x v="4"/>
    <x v="806"/>
    <x v="807"/>
    <x v="3"/>
    <x v="806"/>
    <x v="3"/>
    <x v="0"/>
    <x v="2"/>
    <x v="13"/>
    <x v="259"/>
    <x v="8"/>
    <x v="0"/>
  </r>
  <r>
    <x v="809"/>
    <x v="0"/>
    <x v="4"/>
    <x v="0"/>
    <x v="5"/>
    <x v="322"/>
    <x v="1"/>
    <x v="807"/>
    <x v="808"/>
    <x v="4"/>
    <x v="807"/>
    <x v="2"/>
    <x v="0"/>
    <x v="1"/>
    <x v="38"/>
    <x v="77"/>
    <x v="5"/>
    <x v="0"/>
  </r>
  <r>
    <x v="810"/>
    <x v="9"/>
    <x v="8"/>
    <x v="2"/>
    <x v="3"/>
    <x v="282"/>
    <x v="2"/>
    <x v="808"/>
    <x v="809"/>
    <x v="1"/>
    <x v="808"/>
    <x v="4"/>
    <x v="5"/>
    <x v="3"/>
    <x v="59"/>
    <x v="181"/>
    <x v="1"/>
    <x v="0"/>
  </r>
  <r>
    <x v="811"/>
    <x v="7"/>
    <x v="3"/>
    <x v="5"/>
    <x v="6"/>
    <x v="277"/>
    <x v="0"/>
    <x v="809"/>
    <x v="810"/>
    <x v="0"/>
    <x v="809"/>
    <x v="0"/>
    <x v="2"/>
    <x v="0"/>
    <x v="39"/>
    <x v="236"/>
    <x v="4"/>
    <x v="0"/>
  </r>
  <r>
    <x v="812"/>
    <x v="0"/>
    <x v="3"/>
    <x v="8"/>
    <x v="0"/>
    <x v="28"/>
    <x v="1"/>
    <x v="810"/>
    <x v="811"/>
    <x v="3"/>
    <x v="810"/>
    <x v="3"/>
    <x v="2"/>
    <x v="1"/>
    <x v="22"/>
    <x v="251"/>
    <x v="7"/>
    <x v="0"/>
  </r>
  <r>
    <x v="813"/>
    <x v="8"/>
    <x v="4"/>
    <x v="8"/>
    <x v="5"/>
    <x v="323"/>
    <x v="2"/>
    <x v="811"/>
    <x v="812"/>
    <x v="5"/>
    <x v="811"/>
    <x v="2"/>
    <x v="2"/>
    <x v="3"/>
    <x v="30"/>
    <x v="223"/>
    <x v="3"/>
    <x v="0"/>
  </r>
  <r>
    <x v="814"/>
    <x v="1"/>
    <x v="5"/>
    <x v="6"/>
    <x v="2"/>
    <x v="171"/>
    <x v="3"/>
    <x v="812"/>
    <x v="813"/>
    <x v="1"/>
    <x v="812"/>
    <x v="0"/>
    <x v="0"/>
    <x v="2"/>
    <x v="43"/>
    <x v="19"/>
    <x v="1"/>
    <x v="0"/>
  </r>
  <r>
    <x v="815"/>
    <x v="5"/>
    <x v="9"/>
    <x v="2"/>
    <x v="1"/>
    <x v="91"/>
    <x v="3"/>
    <x v="813"/>
    <x v="814"/>
    <x v="3"/>
    <x v="813"/>
    <x v="3"/>
    <x v="1"/>
    <x v="0"/>
    <x v="43"/>
    <x v="72"/>
    <x v="6"/>
    <x v="0"/>
  </r>
  <r>
    <x v="816"/>
    <x v="8"/>
    <x v="9"/>
    <x v="8"/>
    <x v="1"/>
    <x v="233"/>
    <x v="3"/>
    <x v="814"/>
    <x v="815"/>
    <x v="5"/>
    <x v="814"/>
    <x v="1"/>
    <x v="3"/>
    <x v="0"/>
    <x v="40"/>
    <x v="167"/>
    <x v="1"/>
    <x v="0"/>
  </r>
  <r>
    <x v="817"/>
    <x v="3"/>
    <x v="1"/>
    <x v="6"/>
    <x v="5"/>
    <x v="324"/>
    <x v="3"/>
    <x v="815"/>
    <x v="816"/>
    <x v="4"/>
    <x v="815"/>
    <x v="3"/>
    <x v="1"/>
    <x v="3"/>
    <x v="62"/>
    <x v="192"/>
    <x v="0"/>
    <x v="0"/>
  </r>
  <r>
    <x v="818"/>
    <x v="3"/>
    <x v="0"/>
    <x v="0"/>
    <x v="4"/>
    <x v="11"/>
    <x v="2"/>
    <x v="816"/>
    <x v="817"/>
    <x v="4"/>
    <x v="816"/>
    <x v="2"/>
    <x v="0"/>
    <x v="3"/>
    <x v="54"/>
    <x v="72"/>
    <x v="6"/>
    <x v="0"/>
  </r>
  <r>
    <x v="819"/>
    <x v="5"/>
    <x v="4"/>
    <x v="7"/>
    <x v="6"/>
    <x v="248"/>
    <x v="2"/>
    <x v="817"/>
    <x v="818"/>
    <x v="1"/>
    <x v="817"/>
    <x v="2"/>
    <x v="0"/>
    <x v="0"/>
    <x v="10"/>
    <x v="49"/>
    <x v="7"/>
    <x v="0"/>
  </r>
  <r>
    <x v="820"/>
    <x v="0"/>
    <x v="9"/>
    <x v="8"/>
    <x v="1"/>
    <x v="288"/>
    <x v="2"/>
    <x v="818"/>
    <x v="819"/>
    <x v="1"/>
    <x v="818"/>
    <x v="3"/>
    <x v="0"/>
    <x v="0"/>
    <x v="21"/>
    <x v="148"/>
    <x v="4"/>
    <x v="0"/>
  </r>
  <r>
    <x v="821"/>
    <x v="7"/>
    <x v="9"/>
    <x v="0"/>
    <x v="5"/>
    <x v="325"/>
    <x v="3"/>
    <x v="819"/>
    <x v="820"/>
    <x v="0"/>
    <x v="819"/>
    <x v="1"/>
    <x v="1"/>
    <x v="1"/>
    <x v="49"/>
    <x v="182"/>
    <x v="7"/>
    <x v="0"/>
  </r>
  <r>
    <x v="822"/>
    <x v="2"/>
    <x v="8"/>
    <x v="6"/>
    <x v="3"/>
    <x v="285"/>
    <x v="2"/>
    <x v="820"/>
    <x v="821"/>
    <x v="0"/>
    <x v="820"/>
    <x v="3"/>
    <x v="1"/>
    <x v="1"/>
    <x v="4"/>
    <x v="98"/>
    <x v="8"/>
    <x v="0"/>
  </r>
  <r>
    <x v="823"/>
    <x v="9"/>
    <x v="0"/>
    <x v="3"/>
    <x v="0"/>
    <x v="316"/>
    <x v="4"/>
    <x v="821"/>
    <x v="822"/>
    <x v="2"/>
    <x v="821"/>
    <x v="1"/>
    <x v="2"/>
    <x v="0"/>
    <x v="19"/>
    <x v="102"/>
    <x v="8"/>
    <x v="0"/>
  </r>
  <r>
    <x v="824"/>
    <x v="3"/>
    <x v="3"/>
    <x v="2"/>
    <x v="3"/>
    <x v="15"/>
    <x v="1"/>
    <x v="822"/>
    <x v="823"/>
    <x v="5"/>
    <x v="822"/>
    <x v="0"/>
    <x v="1"/>
    <x v="3"/>
    <x v="41"/>
    <x v="109"/>
    <x v="6"/>
    <x v="0"/>
  </r>
  <r>
    <x v="825"/>
    <x v="4"/>
    <x v="0"/>
    <x v="1"/>
    <x v="6"/>
    <x v="205"/>
    <x v="4"/>
    <x v="823"/>
    <x v="824"/>
    <x v="3"/>
    <x v="823"/>
    <x v="4"/>
    <x v="4"/>
    <x v="3"/>
    <x v="62"/>
    <x v="47"/>
    <x v="9"/>
    <x v="0"/>
  </r>
  <r>
    <x v="826"/>
    <x v="7"/>
    <x v="2"/>
    <x v="1"/>
    <x v="1"/>
    <x v="321"/>
    <x v="2"/>
    <x v="824"/>
    <x v="825"/>
    <x v="4"/>
    <x v="824"/>
    <x v="0"/>
    <x v="1"/>
    <x v="1"/>
    <x v="49"/>
    <x v="203"/>
    <x v="3"/>
    <x v="0"/>
  </r>
  <r>
    <x v="827"/>
    <x v="5"/>
    <x v="4"/>
    <x v="5"/>
    <x v="1"/>
    <x v="274"/>
    <x v="1"/>
    <x v="825"/>
    <x v="826"/>
    <x v="1"/>
    <x v="825"/>
    <x v="2"/>
    <x v="0"/>
    <x v="1"/>
    <x v="33"/>
    <x v="213"/>
    <x v="8"/>
    <x v="0"/>
  </r>
  <r>
    <x v="828"/>
    <x v="0"/>
    <x v="6"/>
    <x v="8"/>
    <x v="2"/>
    <x v="107"/>
    <x v="2"/>
    <x v="826"/>
    <x v="827"/>
    <x v="5"/>
    <x v="826"/>
    <x v="0"/>
    <x v="0"/>
    <x v="3"/>
    <x v="44"/>
    <x v="34"/>
    <x v="6"/>
    <x v="0"/>
  </r>
  <r>
    <x v="829"/>
    <x v="6"/>
    <x v="7"/>
    <x v="7"/>
    <x v="3"/>
    <x v="263"/>
    <x v="2"/>
    <x v="827"/>
    <x v="828"/>
    <x v="4"/>
    <x v="827"/>
    <x v="4"/>
    <x v="4"/>
    <x v="3"/>
    <x v="57"/>
    <x v="38"/>
    <x v="3"/>
    <x v="0"/>
  </r>
  <r>
    <x v="830"/>
    <x v="1"/>
    <x v="9"/>
    <x v="3"/>
    <x v="0"/>
    <x v="138"/>
    <x v="0"/>
    <x v="828"/>
    <x v="829"/>
    <x v="5"/>
    <x v="828"/>
    <x v="4"/>
    <x v="3"/>
    <x v="3"/>
    <x v="47"/>
    <x v="73"/>
    <x v="9"/>
    <x v="0"/>
  </r>
  <r>
    <x v="831"/>
    <x v="9"/>
    <x v="9"/>
    <x v="6"/>
    <x v="5"/>
    <x v="163"/>
    <x v="0"/>
    <x v="829"/>
    <x v="830"/>
    <x v="3"/>
    <x v="829"/>
    <x v="1"/>
    <x v="2"/>
    <x v="3"/>
    <x v="21"/>
    <x v="26"/>
    <x v="0"/>
    <x v="0"/>
  </r>
  <r>
    <x v="832"/>
    <x v="6"/>
    <x v="2"/>
    <x v="6"/>
    <x v="4"/>
    <x v="117"/>
    <x v="1"/>
    <x v="830"/>
    <x v="831"/>
    <x v="0"/>
    <x v="830"/>
    <x v="3"/>
    <x v="4"/>
    <x v="3"/>
    <x v="48"/>
    <x v="154"/>
    <x v="4"/>
    <x v="0"/>
  </r>
  <r>
    <x v="833"/>
    <x v="5"/>
    <x v="0"/>
    <x v="0"/>
    <x v="5"/>
    <x v="142"/>
    <x v="2"/>
    <x v="831"/>
    <x v="832"/>
    <x v="4"/>
    <x v="831"/>
    <x v="3"/>
    <x v="1"/>
    <x v="0"/>
    <x v="47"/>
    <x v="241"/>
    <x v="5"/>
    <x v="0"/>
  </r>
  <r>
    <x v="834"/>
    <x v="1"/>
    <x v="7"/>
    <x v="1"/>
    <x v="1"/>
    <x v="321"/>
    <x v="3"/>
    <x v="832"/>
    <x v="833"/>
    <x v="0"/>
    <x v="832"/>
    <x v="4"/>
    <x v="0"/>
    <x v="0"/>
    <x v="66"/>
    <x v="275"/>
    <x v="4"/>
    <x v="0"/>
  </r>
  <r>
    <x v="835"/>
    <x v="7"/>
    <x v="2"/>
    <x v="8"/>
    <x v="5"/>
    <x v="131"/>
    <x v="4"/>
    <x v="833"/>
    <x v="834"/>
    <x v="0"/>
    <x v="833"/>
    <x v="2"/>
    <x v="0"/>
    <x v="1"/>
    <x v="21"/>
    <x v="231"/>
    <x v="6"/>
    <x v="0"/>
  </r>
  <r>
    <x v="836"/>
    <x v="1"/>
    <x v="4"/>
    <x v="6"/>
    <x v="3"/>
    <x v="256"/>
    <x v="2"/>
    <x v="834"/>
    <x v="835"/>
    <x v="2"/>
    <x v="834"/>
    <x v="2"/>
    <x v="2"/>
    <x v="1"/>
    <x v="70"/>
    <x v="129"/>
    <x v="4"/>
    <x v="0"/>
  </r>
  <r>
    <x v="837"/>
    <x v="2"/>
    <x v="1"/>
    <x v="2"/>
    <x v="4"/>
    <x v="59"/>
    <x v="4"/>
    <x v="835"/>
    <x v="836"/>
    <x v="5"/>
    <x v="835"/>
    <x v="3"/>
    <x v="2"/>
    <x v="0"/>
    <x v="20"/>
    <x v="270"/>
    <x v="1"/>
    <x v="0"/>
  </r>
  <r>
    <x v="838"/>
    <x v="9"/>
    <x v="2"/>
    <x v="6"/>
    <x v="1"/>
    <x v="301"/>
    <x v="1"/>
    <x v="836"/>
    <x v="837"/>
    <x v="1"/>
    <x v="836"/>
    <x v="3"/>
    <x v="5"/>
    <x v="3"/>
    <x v="57"/>
    <x v="230"/>
    <x v="2"/>
    <x v="0"/>
  </r>
  <r>
    <x v="839"/>
    <x v="8"/>
    <x v="5"/>
    <x v="1"/>
    <x v="0"/>
    <x v="173"/>
    <x v="3"/>
    <x v="837"/>
    <x v="838"/>
    <x v="3"/>
    <x v="837"/>
    <x v="4"/>
    <x v="3"/>
    <x v="2"/>
    <x v="61"/>
    <x v="203"/>
    <x v="3"/>
    <x v="0"/>
  </r>
  <r>
    <x v="840"/>
    <x v="2"/>
    <x v="8"/>
    <x v="4"/>
    <x v="5"/>
    <x v="142"/>
    <x v="3"/>
    <x v="838"/>
    <x v="839"/>
    <x v="3"/>
    <x v="838"/>
    <x v="2"/>
    <x v="4"/>
    <x v="2"/>
    <x v="20"/>
    <x v="9"/>
    <x v="3"/>
    <x v="0"/>
  </r>
  <r>
    <x v="841"/>
    <x v="7"/>
    <x v="6"/>
    <x v="8"/>
    <x v="5"/>
    <x v="276"/>
    <x v="4"/>
    <x v="839"/>
    <x v="840"/>
    <x v="0"/>
    <x v="839"/>
    <x v="2"/>
    <x v="3"/>
    <x v="1"/>
    <x v="1"/>
    <x v="125"/>
    <x v="4"/>
    <x v="0"/>
  </r>
  <r>
    <x v="842"/>
    <x v="5"/>
    <x v="6"/>
    <x v="0"/>
    <x v="2"/>
    <x v="222"/>
    <x v="3"/>
    <x v="840"/>
    <x v="841"/>
    <x v="5"/>
    <x v="840"/>
    <x v="3"/>
    <x v="3"/>
    <x v="3"/>
    <x v="45"/>
    <x v="20"/>
    <x v="2"/>
    <x v="0"/>
  </r>
  <r>
    <x v="843"/>
    <x v="6"/>
    <x v="2"/>
    <x v="3"/>
    <x v="2"/>
    <x v="87"/>
    <x v="1"/>
    <x v="841"/>
    <x v="842"/>
    <x v="5"/>
    <x v="841"/>
    <x v="2"/>
    <x v="1"/>
    <x v="1"/>
    <x v="5"/>
    <x v="39"/>
    <x v="8"/>
    <x v="0"/>
  </r>
  <r>
    <x v="844"/>
    <x v="2"/>
    <x v="6"/>
    <x v="7"/>
    <x v="2"/>
    <x v="13"/>
    <x v="3"/>
    <x v="842"/>
    <x v="843"/>
    <x v="3"/>
    <x v="842"/>
    <x v="1"/>
    <x v="1"/>
    <x v="1"/>
    <x v="54"/>
    <x v="130"/>
    <x v="2"/>
    <x v="0"/>
  </r>
  <r>
    <x v="845"/>
    <x v="9"/>
    <x v="0"/>
    <x v="2"/>
    <x v="6"/>
    <x v="187"/>
    <x v="1"/>
    <x v="843"/>
    <x v="844"/>
    <x v="4"/>
    <x v="843"/>
    <x v="2"/>
    <x v="3"/>
    <x v="0"/>
    <x v="15"/>
    <x v="232"/>
    <x v="8"/>
    <x v="0"/>
  </r>
  <r>
    <x v="846"/>
    <x v="0"/>
    <x v="1"/>
    <x v="9"/>
    <x v="3"/>
    <x v="281"/>
    <x v="4"/>
    <x v="844"/>
    <x v="845"/>
    <x v="2"/>
    <x v="844"/>
    <x v="1"/>
    <x v="1"/>
    <x v="3"/>
    <x v="22"/>
    <x v="168"/>
    <x v="9"/>
    <x v="0"/>
  </r>
  <r>
    <x v="847"/>
    <x v="3"/>
    <x v="4"/>
    <x v="4"/>
    <x v="2"/>
    <x v="156"/>
    <x v="0"/>
    <x v="845"/>
    <x v="846"/>
    <x v="1"/>
    <x v="845"/>
    <x v="0"/>
    <x v="2"/>
    <x v="0"/>
    <x v="68"/>
    <x v="107"/>
    <x v="0"/>
    <x v="0"/>
  </r>
  <r>
    <x v="848"/>
    <x v="0"/>
    <x v="2"/>
    <x v="6"/>
    <x v="5"/>
    <x v="322"/>
    <x v="4"/>
    <x v="846"/>
    <x v="847"/>
    <x v="3"/>
    <x v="846"/>
    <x v="1"/>
    <x v="0"/>
    <x v="3"/>
    <x v="59"/>
    <x v="189"/>
    <x v="9"/>
    <x v="0"/>
  </r>
  <r>
    <x v="849"/>
    <x v="4"/>
    <x v="2"/>
    <x v="4"/>
    <x v="5"/>
    <x v="110"/>
    <x v="3"/>
    <x v="847"/>
    <x v="848"/>
    <x v="4"/>
    <x v="847"/>
    <x v="1"/>
    <x v="0"/>
    <x v="0"/>
    <x v="65"/>
    <x v="282"/>
    <x v="2"/>
    <x v="0"/>
  </r>
  <r>
    <x v="850"/>
    <x v="5"/>
    <x v="1"/>
    <x v="3"/>
    <x v="6"/>
    <x v="146"/>
    <x v="1"/>
    <x v="848"/>
    <x v="849"/>
    <x v="5"/>
    <x v="848"/>
    <x v="3"/>
    <x v="4"/>
    <x v="3"/>
    <x v="23"/>
    <x v="191"/>
    <x v="8"/>
    <x v="0"/>
  </r>
  <r>
    <x v="851"/>
    <x v="9"/>
    <x v="5"/>
    <x v="9"/>
    <x v="5"/>
    <x v="296"/>
    <x v="3"/>
    <x v="849"/>
    <x v="850"/>
    <x v="3"/>
    <x v="849"/>
    <x v="4"/>
    <x v="1"/>
    <x v="1"/>
    <x v="44"/>
    <x v="61"/>
    <x v="7"/>
    <x v="0"/>
  </r>
  <r>
    <x v="852"/>
    <x v="7"/>
    <x v="9"/>
    <x v="7"/>
    <x v="2"/>
    <x v="167"/>
    <x v="1"/>
    <x v="850"/>
    <x v="851"/>
    <x v="5"/>
    <x v="850"/>
    <x v="2"/>
    <x v="4"/>
    <x v="0"/>
    <x v="51"/>
    <x v="146"/>
    <x v="6"/>
    <x v="0"/>
  </r>
  <r>
    <x v="853"/>
    <x v="6"/>
    <x v="5"/>
    <x v="4"/>
    <x v="2"/>
    <x v="87"/>
    <x v="1"/>
    <x v="851"/>
    <x v="852"/>
    <x v="1"/>
    <x v="851"/>
    <x v="2"/>
    <x v="5"/>
    <x v="0"/>
    <x v="65"/>
    <x v="282"/>
    <x v="2"/>
    <x v="0"/>
  </r>
  <r>
    <x v="854"/>
    <x v="8"/>
    <x v="9"/>
    <x v="6"/>
    <x v="6"/>
    <x v="25"/>
    <x v="3"/>
    <x v="852"/>
    <x v="853"/>
    <x v="2"/>
    <x v="852"/>
    <x v="2"/>
    <x v="3"/>
    <x v="2"/>
    <x v="56"/>
    <x v="279"/>
    <x v="3"/>
    <x v="0"/>
  </r>
  <r>
    <x v="855"/>
    <x v="2"/>
    <x v="6"/>
    <x v="7"/>
    <x v="2"/>
    <x v="132"/>
    <x v="0"/>
    <x v="853"/>
    <x v="854"/>
    <x v="1"/>
    <x v="853"/>
    <x v="2"/>
    <x v="5"/>
    <x v="2"/>
    <x v="8"/>
    <x v="232"/>
    <x v="8"/>
    <x v="0"/>
  </r>
  <r>
    <x v="856"/>
    <x v="0"/>
    <x v="9"/>
    <x v="2"/>
    <x v="2"/>
    <x v="266"/>
    <x v="0"/>
    <x v="854"/>
    <x v="855"/>
    <x v="5"/>
    <x v="854"/>
    <x v="2"/>
    <x v="1"/>
    <x v="0"/>
    <x v="47"/>
    <x v="80"/>
    <x v="8"/>
    <x v="0"/>
  </r>
  <r>
    <x v="857"/>
    <x v="7"/>
    <x v="1"/>
    <x v="5"/>
    <x v="0"/>
    <x v="284"/>
    <x v="0"/>
    <x v="855"/>
    <x v="856"/>
    <x v="5"/>
    <x v="855"/>
    <x v="3"/>
    <x v="1"/>
    <x v="0"/>
    <x v="51"/>
    <x v="184"/>
    <x v="6"/>
    <x v="0"/>
  </r>
  <r>
    <x v="858"/>
    <x v="4"/>
    <x v="3"/>
    <x v="8"/>
    <x v="2"/>
    <x v="21"/>
    <x v="0"/>
    <x v="856"/>
    <x v="857"/>
    <x v="2"/>
    <x v="856"/>
    <x v="4"/>
    <x v="5"/>
    <x v="3"/>
    <x v="59"/>
    <x v="253"/>
    <x v="2"/>
    <x v="0"/>
  </r>
  <r>
    <x v="859"/>
    <x v="2"/>
    <x v="6"/>
    <x v="2"/>
    <x v="1"/>
    <x v="288"/>
    <x v="1"/>
    <x v="857"/>
    <x v="858"/>
    <x v="2"/>
    <x v="857"/>
    <x v="1"/>
    <x v="5"/>
    <x v="1"/>
    <x v="15"/>
    <x v="156"/>
    <x v="1"/>
    <x v="0"/>
  </r>
  <r>
    <x v="860"/>
    <x v="8"/>
    <x v="2"/>
    <x v="4"/>
    <x v="5"/>
    <x v="157"/>
    <x v="4"/>
    <x v="858"/>
    <x v="859"/>
    <x v="3"/>
    <x v="858"/>
    <x v="3"/>
    <x v="2"/>
    <x v="1"/>
    <x v="37"/>
    <x v="164"/>
    <x v="7"/>
    <x v="0"/>
  </r>
  <r>
    <x v="861"/>
    <x v="9"/>
    <x v="8"/>
    <x v="4"/>
    <x v="6"/>
    <x v="99"/>
    <x v="0"/>
    <x v="859"/>
    <x v="860"/>
    <x v="3"/>
    <x v="859"/>
    <x v="0"/>
    <x v="5"/>
    <x v="0"/>
    <x v="33"/>
    <x v="78"/>
    <x v="2"/>
    <x v="0"/>
  </r>
  <r>
    <x v="862"/>
    <x v="6"/>
    <x v="0"/>
    <x v="1"/>
    <x v="3"/>
    <x v="281"/>
    <x v="4"/>
    <x v="860"/>
    <x v="861"/>
    <x v="3"/>
    <x v="860"/>
    <x v="2"/>
    <x v="1"/>
    <x v="3"/>
    <x v="59"/>
    <x v="268"/>
    <x v="2"/>
    <x v="0"/>
  </r>
  <r>
    <x v="863"/>
    <x v="8"/>
    <x v="4"/>
    <x v="7"/>
    <x v="6"/>
    <x v="183"/>
    <x v="2"/>
    <x v="861"/>
    <x v="862"/>
    <x v="3"/>
    <x v="861"/>
    <x v="3"/>
    <x v="5"/>
    <x v="0"/>
    <x v="69"/>
    <x v="283"/>
    <x v="5"/>
    <x v="0"/>
  </r>
  <r>
    <x v="864"/>
    <x v="3"/>
    <x v="2"/>
    <x v="6"/>
    <x v="6"/>
    <x v="277"/>
    <x v="3"/>
    <x v="862"/>
    <x v="863"/>
    <x v="0"/>
    <x v="862"/>
    <x v="3"/>
    <x v="0"/>
    <x v="3"/>
    <x v="50"/>
    <x v="284"/>
    <x v="3"/>
    <x v="0"/>
  </r>
  <r>
    <x v="865"/>
    <x v="9"/>
    <x v="7"/>
    <x v="3"/>
    <x v="3"/>
    <x v="326"/>
    <x v="0"/>
    <x v="863"/>
    <x v="864"/>
    <x v="4"/>
    <x v="863"/>
    <x v="4"/>
    <x v="1"/>
    <x v="2"/>
    <x v="67"/>
    <x v="186"/>
    <x v="6"/>
    <x v="0"/>
  </r>
  <r>
    <x v="866"/>
    <x v="2"/>
    <x v="9"/>
    <x v="5"/>
    <x v="6"/>
    <x v="62"/>
    <x v="3"/>
    <x v="864"/>
    <x v="865"/>
    <x v="5"/>
    <x v="864"/>
    <x v="0"/>
    <x v="0"/>
    <x v="1"/>
    <x v="10"/>
    <x v="232"/>
    <x v="8"/>
    <x v="0"/>
  </r>
  <r>
    <x v="867"/>
    <x v="2"/>
    <x v="1"/>
    <x v="4"/>
    <x v="3"/>
    <x v="89"/>
    <x v="2"/>
    <x v="865"/>
    <x v="866"/>
    <x v="4"/>
    <x v="865"/>
    <x v="3"/>
    <x v="3"/>
    <x v="0"/>
    <x v="55"/>
    <x v="175"/>
    <x v="5"/>
    <x v="0"/>
  </r>
  <r>
    <x v="868"/>
    <x v="0"/>
    <x v="8"/>
    <x v="6"/>
    <x v="3"/>
    <x v="306"/>
    <x v="3"/>
    <x v="866"/>
    <x v="867"/>
    <x v="3"/>
    <x v="866"/>
    <x v="3"/>
    <x v="0"/>
    <x v="0"/>
    <x v="65"/>
    <x v="200"/>
    <x v="9"/>
    <x v="0"/>
  </r>
  <r>
    <x v="869"/>
    <x v="6"/>
    <x v="8"/>
    <x v="3"/>
    <x v="3"/>
    <x v="15"/>
    <x v="4"/>
    <x v="867"/>
    <x v="868"/>
    <x v="0"/>
    <x v="867"/>
    <x v="4"/>
    <x v="1"/>
    <x v="2"/>
    <x v="52"/>
    <x v="222"/>
    <x v="0"/>
    <x v="0"/>
  </r>
  <r>
    <x v="870"/>
    <x v="9"/>
    <x v="2"/>
    <x v="9"/>
    <x v="3"/>
    <x v="327"/>
    <x v="0"/>
    <x v="868"/>
    <x v="869"/>
    <x v="5"/>
    <x v="868"/>
    <x v="0"/>
    <x v="2"/>
    <x v="0"/>
    <x v="37"/>
    <x v="19"/>
    <x v="1"/>
    <x v="0"/>
  </r>
  <r>
    <x v="871"/>
    <x v="1"/>
    <x v="0"/>
    <x v="5"/>
    <x v="4"/>
    <x v="26"/>
    <x v="2"/>
    <x v="869"/>
    <x v="870"/>
    <x v="4"/>
    <x v="869"/>
    <x v="1"/>
    <x v="5"/>
    <x v="3"/>
    <x v="11"/>
    <x v="212"/>
    <x v="3"/>
    <x v="0"/>
  </r>
  <r>
    <x v="872"/>
    <x v="0"/>
    <x v="3"/>
    <x v="2"/>
    <x v="1"/>
    <x v="189"/>
    <x v="2"/>
    <x v="870"/>
    <x v="871"/>
    <x v="5"/>
    <x v="870"/>
    <x v="2"/>
    <x v="0"/>
    <x v="0"/>
    <x v="47"/>
    <x v="262"/>
    <x v="4"/>
    <x v="0"/>
  </r>
  <r>
    <x v="873"/>
    <x v="9"/>
    <x v="0"/>
    <x v="6"/>
    <x v="0"/>
    <x v="32"/>
    <x v="3"/>
    <x v="871"/>
    <x v="872"/>
    <x v="0"/>
    <x v="871"/>
    <x v="1"/>
    <x v="5"/>
    <x v="0"/>
    <x v="48"/>
    <x v="75"/>
    <x v="0"/>
    <x v="0"/>
  </r>
  <r>
    <x v="874"/>
    <x v="2"/>
    <x v="5"/>
    <x v="6"/>
    <x v="5"/>
    <x v="88"/>
    <x v="1"/>
    <x v="872"/>
    <x v="873"/>
    <x v="1"/>
    <x v="872"/>
    <x v="4"/>
    <x v="2"/>
    <x v="0"/>
    <x v="5"/>
    <x v="217"/>
    <x v="6"/>
    <x v="0"/>
  </r>
  <r>
    <x v="875"/>
    <x v="2"/>
    <x v="2"/>
    <x v="9"/>
    <x v="2"/>
    <x v="31"/>
    <x v="0"/>
    <x v="873"/>
    <x v="874"/>
    <x v="5"/>
    <x v="873"/>
    <x v="0"/>
    <x v="2"/>
    <x v="1"/>
    <x v="7"/>
    <x v="265"/>
    <x v="7"/>
    <x v="0"/>
  </r>
  <r>
    <x v="876"/>
    <x v="8"/>
    <x v="0"/>
    <x v="8"/>
    <x v="5"/>
    <x v="47"/>
    <x v="0"/>
    <x v="874"/>
    <x v="875"/>
    <x v="3"/>
    <x v="874"/>
    <x v="1"/>
    <x v="1"/>
    <x v="0"/>
    <x v="17"/>
    <x v="137"/>
    <x v="6"/>
    <x v="0"/>
  </r>
  <r>
    <x v="877"/>
    <x v="0"/>
    <x v="0"/>
    <x v="1"/>
    <x v="0"/>
    <x v="84"/>
    <x v="2"/>
    <x v="875"/>
    <x v="876"/>
    <x v="5"/>
    <x v="875"/>
    <x v="0"/>
    <x v="2"/>
    <x v="3"/>
    <x v="30"/>
    <x v="111"/>
    <x v="3"/>
    <x v="0"/>
  </r>
  <r>
    <x v="878"/>
    <x v="6"/>
    <x v="1"/>
    <x v="7"/>
    <x v="6"/>
    <x v="148"/>
    <x v="0"/>
    <x v="876"/>
    <x v="877"/>
    <x v="1"/>
    <x v="876"/>
    <x v="4"/>
    <x v="3"/>
    <x v="2"/>
    <x v="35"/>
    <x v="204"/>
    <x v="7"/>
    <x v="0"/>
  </r>
  <r>
    <x v="879"/>
    <x v="0"/>
    <x v="8"/>
    <x v="0"/>
    <x v="3"/>
    <x v="197"/>
    <x v="3"/>
    <x v="877"/>
    <x v="878"/>
    <x v="1"/>
    <x v="877"/>
    <x v="1"/>
    <x v="2"/>
    <x v="2"/>
    <x v="16"/>
    <x v="255"/>
    <x v="7"/>
    <x v="0"/>
  </r>
  <r>
    <x v="880"/>
    <x v="2"/>
    <x v="9"/>
    <x v="7"/>
    <x v="3"/>
    <x v="54"/>
    <x v="1"/>
    <x v="878"/>
    <x v="879"/>
    <x v="2"/>
    <x v="878"/>
    <x v="1"/>
    <x v="2"/>
    <x v="0"/>
    <x v="21"/>
    <x v="281"/>
    <x v="3"/>
    <x v="0"/>
  </r>
  <r>
    <x v="881"/>
    <x v="4"/>
    <x v="0"/>
    <x v="9"/>
    <x v="1"/>
    <x v="155"/>
    <x v="1"/>
    <x v="879"/>
    <x v="880"/>
    <x v="5"/>
    <x v="879"/>
    <x v="3"/>
    <x v="1"/>
    <x v="2"/>
    <x v="15"/>
    <x v="124"/>
    <x v="4"/>
    <x v="0"/>
  </r>
  <r>
    <x v="882"/>
    <x v="8"/>
    <x v="9"/>
    <x v="9"/>
    <x v="6"/>
    <x v="328"/>
    <x v="1"/>
    <x v="880"/>
    <x v="881"/>
    <x v="1"/>
    <x v="880"/>
    <x v="2"/>
    <x v="3"/>
    <x v="1"/>
    <x v="69"/>
    <x v="186"/>
    <x v="6"/>
    <x v="0"/>
  </r>
  <r>
    <x v="883"/>
    <x v="5"/>
    <x v="2"/>
    <x v="1"/>
    <x v="6"/>
    <x v="304"/>
    <x v="0"/>
    <x v="881"/>
    <x v="882"/>
    <x v="4"/>
    <x v="881"/>
    <x v="0"/>
    <x v="1"/>
    <x v="0"/>
    <x v="62"/>
    <x v="63"/>
    <x v="5"/>
    <x v="0"/>
  </r>
  <r>
    <x v="884"/>
    <x v="5"/>
    <x v="9"/>
    <x v="9"/>
    <x v="5"/>
    <x v="12"/>
    <x v="1"/>
    <x v="882"/>
    <x v="883"/>
    <x v="2"/>
    <x v="882"/>
    <x v="3"/>
    <x v="2"/>
    <x v="2"/>
    <x v="28"/>
    <x v="285"/>
    <x v="6"/>
    <x v="0"/>
  </r>
  <r>
    <x v="885"/>
    <x v="8"/>
    <x v="5"/>
    <x v="3"/>
    <x v="5"/>
    <x v="185"/>
    <x v="0"/>
    <x v="883"/>
    <x v="884"/>
    <x v="1"/>
    <x v="883"/>
    <x v="1"/>
    <x v="4"/>
    <x v="1"/>
    <x v="70"/>
    <x v="156"/>
    <x v="1"/>
    <x v="0"/>
  </r>
  <r>
    <x v="886"/>
    <x v="4"/>
    <x v="4"/>
    <x v="6"/>
    <x v="6"/>
    <x v="295"/>
    <x v="4"/>
    <x v="884"/>
    <x v="885"/>
    <x v="5"/>
    <x v="884"/>
    <x v="4"/>
    <x v="5"/>
    <x v="3"/>
    <x v="33"/>
    <x v="167"/>
    <x v="1"/>
    <x v="0"/>
  </r>
  <r>
    <x v="887"/>
    <x v="8"/>
    <x v="7"/>
    <x v="6"/>
    <x v="6"/>
    <x v="210"/>
    <x v="3"/>
    <x v="885"/>
    <x v="886"/>
    <x v="2"/>
    <x v="885"/>
    <x v="3"/>
    <x v="5"/>
    <x v="3"/>
    <x v="53"/>
    <x v="248"/>
    <x v="9"/>
    <x v="0"/>
  </r>
  <r>
    <x v="888"/>
    <x v="9"/>
    <x v="9"/>
    <x v="2"/>
    <x v="6"/>
    <x v="250"/>
    <x v="4"/>
    <x v="886"/>
    <x v="887"/>
    <x v="4"/>
    <x v="886"/>
    <x v="2"/>
    <x v="1"/>
    <x v="3"/>
    <x v="7"/>
    <x v="286"/>
    <x v="5"/>
    <x v="0"/>
  </r>
  <r>
    <x v="889"/>
    <x v="9"/>
    <x v="1"/>
    <x v="5"/>
    <x v="2"/>
    <x v="208"/>
    <x v="4"/>
    <x v="887"/>
    <x v="888"/>
    <x v="0"/>
    <x v="887"/>
    <x v="0"/>
    <x v="3"/>
    <x v="0"/>
    <x v="60"/>
    <x v="261"/>
    <x v="5"/>
    <x v="0"/>
  </r>
  <r>
    <x v="890"/>
    <x v="8"/>
    <x v="2"/>
    <x v="2"/>
    <x v="5"/>
    <x v="323"/>
    <x v="4"/>
    <x v="888"/>
    <x v="889"/>
    <x v="3"/>
    <x v="888"/>
    <x v="0"/>
    <x v="4"/>
    <x v="3"/>
    <x v="66"/>
    <x v="210"/>
    <x v="3"/>
    <x v="0"/>
  </r>
  <r>
    <x v="891"/>
    <x v="3"/>
    <x v="3"/>
    <x v="6"/>
    <x v="4"/>
    <x v="203"/>
    <x v="2"/>
    <x v="889"/>
    <x v="890"/>
    <x v="5"/>
    <x v="889"/>
    <x v="3"/>
    <x v="5"/>
    <x v="0"/>
    <x v="41"/>
    <x v="273"/>
    <x v="4"/>
    <x v="0"/>
  </r>
  <r>
    <x v="892"/>
    <x v="9"/>
    <x v="4"/>
    <x v="1"/>
    <x v="0"/>
    <x v="275"/>
    <x v="3"/>
    <x v="890"/>
    <x v="891"/>
    <x v="1"/>
    <x v="890"/>
    <x v="3"/>
    <x v="4"/>
    <x v="3"/>
    <x v="8"/>
    <x v="183"/>
    <x v="7"/>
    <x v="0"/>
  </r>
  <r>
    <x v="893"/>
    <x v="0"/>
    <x v="8"/>
    <x v="2"/>
    <x v="4"/>
    <x v="329"/>
    <x v="3"/>
    <x v="891"/>
    <x v="892"/>
    <x v="4"/>
    <x v="891"/>
    <x v="1"/>
    <x v="1"/>
    <x v="0"/>
    <x v="24"/>
    <x v="223"/>
    <x v="3"/>
    <x v="0"/>
  </r>
  <r>
    <x v="894"/>
    <x v="7"/>
    <x v="7"/>
    <x v="1"/>
    <x v="4"/>
    <x v="265"/>
    <x v="2"/>
    <x v="892"/>
    <x v="893"/>
    <x v="0"/>
    <x v="892"/>
    <x v="1"/>
    <x v="5"/>
    <x v="1"/>
    <x v="6"/>
    <x v="20"/>
    <x v="2"/>
    <x v="0"/>
  </r>
  <r>
    <x v="895"/>
    <x v="3"/>
    <x v="5"/>
    <x v="1"/>
    <x v="1"/>
    <x v="3"/>
    <x v="3"/>
    <x v="893"/>
    <x v="894"/>
    <x v="5"/>
    <x v="893"/>
    <x v="3"/>
    <x v="2"/>
    <x v="0"/>
    <x v="70"/>
    <x v="99"/>
    <x v="1"/>
    <x v="0"/>
  </r>
  <r>
    <x v="896"/>
    <x v="7"/>
    <x v="6"/>
    <x v="7"/>
    <x v="3"/>
    <x v="247"/>
    <x v="3"/>
    <x v="894"/>
    <x v="895"/>
    <x v="4"/>
    <x v="894"/>
    <x v="4"/>
    <x v="3"/>
    <x v="0"/>
    <x v="23"/>
    <x v="33"/>
    <x v="9"/>
    <x v="0"/>
  </r>
  <r>
    <x v="897"/>
    <x v="4"/>
    <x v="1"/>
    <x v="0"/>
    <x v="2"/>
    <x v="208"/>
    <x v="2"/>
    <x v="895"/>
    <x v="896"/>
    <x v="0"/>
    <x v="895"/>
    <x v="1"/>
    <x v="0"/>
    <x v="1"/>
    <x v="59"/>
    <x v="185"/>
    <x v="5"/>
    <x v="0"/>
  </r>
  <r>
    <x v="898"/>
    <x v="7"/>
    <x v="6"/>
    <x v="1"/>
    <x v="3"/>
    <x v="326"/>
    <x v="1"/>
    <x v="896"/>
    <x v="897"/>
    <x v="2"/>
    <x v="896"/>
    <x v="3"/>
    <x v="0"/>
    <x v="0"/>
    <x v="42"/>
    <x v="127"/>
    <x v="7"/>
    <x v="0"/>
  </r>
  <r>
    <x v="899"/>
    <x v="4"/>
    <x v="4"/>
    <x v="8"/>
    <x v="5"/>
    <x v="47"/>
    <x v="3"/>
    <x v="897"/>
    <x v="898"/>
    <x v="0"/>
    <x v="897"/>
    <x v="4"/>
    <x v="2"/>
    <x v="2"/>
    <x v="11"/>
    <x v="205"/>
    <x v="6"/>
    <x v="0"/>
  </r>
  <r>
    <x v="900"/>
    <x v="9"/>
    <x v="4"/>
    <x v="3"/>
    <x v="4"/>
    <x v="317"/>
    <x v="3"/>
    <x v="898"/>
    <x v="899"/>
    <x v="5"/>
    <x v="898"/>
    <x v="4"/>
    <x v="0"/>
    <x v="0"/>
    <x v="64"/>
    <x v="287"/>
    <x v="7"/>
    <x v="0"/>
  </r>
  <r>
    <x v="901"/>
    <x v="4"/>
    <x v="2"/>
    <x v="1"/>
    <x v="0"/>
    <x v="226"/>
    <x v="4"/>
    <x v="899"/>
    <x v="900"/>
    <x v="4"/>
    <x v="899"/>
    <x v="3"/>
    <x v="3"/>
    <x v="0"/>
    <x v="43"/>
    <x v="149"/>
    <x v="4"/>
    <x v="0"/>
  </r>
  <r>
    <x v="902"/>
    <x v="1"/>
    <x v="9"/>
    <x v="0"/>
    <x v="5"/>
    <x v="168"/>
    <x v="1"/>
    <x v="900"/>
    <x v="901"/>
    <x v="1"/>
    <x v="900"/>
    <x v="4"/>
    <x v="1"/>
    <x v="3"/>
    <x v="26"/>
    <x v="274"/>
    <x v="1"/>
    <x v="0"/>
  </r>
  <r>
    <x v="903"/>
    <x v="7"/>
    <x v="1"/>
    <x v="6"/>
    <x v="3"/>
    <x v="95"/>
    <x v="0"/>
    <x v="901"/>
    <x v="902"/>
    <x v="0"/>
    <x v="901"/>
    <x v="4"/>
    <x v="4"/>
    <x v="0"/>
    <x v="37"/>
    <x v="21"/>
    <x v="4"/>
    <x v="0"/>
  </r>
  <r>
    <x v="904"/>
    <x v="9"/>
    <x v="8"/>
    <x v="2"/>
    <x v="1"/>
    <x v="119"/>
    <x v="0"/>
    <x v="902"/>
    <x v="903"/>
    <x v="3"/>
    <x v="902"/>
    <x v="2"/>
    <x v="4"/>
    <x v="0"/>
    <x v="13"/>
    <x v="6"/>
    <x v="1"/>
    <x v="0"/>
  </r>
  <r>
    <x v="905"/>
    <x v="1"/>
    <x v="0"/>
    <x v="0"/>
    <x v="1"/>
    <x v="14"/>
    <x v="2"/>
    <x v="903"/>
    <x v="904"/>
    <x v="5"/>
    <x v="903"/>
    <x v="2"/>
    <x v="3"/>
    <x v="2"/>
    <x v="42"/>
    <x v="83"/>
    <x v="7"/>
    <x v="0"/>
  </r>
  <r>
    <x v="906"/>
    <x v="2"/>
    <x v="9"/>
    <x v="9"/>
    <x v="3"/>
    <x v="247"/>
    <x v="2"/>
    <x v="904"/>
    <x v="905"/>
    <x v="5"/>
    <x v="904"/>
    <x v="3"/>
    <x v="3"/>
    <x v="0"/>
    <x v="44"/>
    <x v="18"/>
    <x v="0"/>
    <x v="0"/>
  </r>
  <r>
    <x v="907"/>
    <x v="2"/>
    <x v="3"/>
    <x v="3"/>
    <x v="1"/>
    <x v="272"/>
    <x v="3"/>
    <x v="905"/>
    <x v="906"/>
    <x v="2"/>
    <x v="905"/>
    <x v="0"/>
    <x v="0"/>
    <x v="1"/>
    <x v="61"/>
    <x v="157"/>
    <x v="4"/>
    <x v="0"/>
  </r>
  <r>
    <x v="908"/>
    <x v="1"/>
    <x v="0"/>
    <x v="9"/>
    <x v="5"/>
    <x v="22"/>
    <x v="4"/>
    <x v="906"/>
    <x v="907"/>
    <x v="0"/>
    <x v="906"/>
    <x v="0"/>
    <x v="5"/>
    <x v="2"/>
    <x v="11"/>
    <x v="167"/>
    <x v="1"/>
    <x v="0"/>
  </r>
  <r>
    <x v="909"/>
    <x v="6"/>
    <x v="1"/>
    <x v="0"/>
    <x v="4"/>
    <x v="229"/>
    <x v="1"/>
    <x v="907"/>
    <x v="908"/>
    <x v="0"/>
    <x v="907"/>
    <x v="2"/>
    <x v="3"/>
    <x v="3"/>
    <x v="36"/>
    <x v="270"/>
    <x v="1"/>
    <x v="0"/>
  </r>
  <r>
    <x v="910"/>
    <x v="0"/>
    <x v="7"/>
    <x v="2"/>
    <x v="6"/>
    <x v="146"/>
    <x v="4"/>
    <x v="908"/>
    <x v="909"/>
    <x v="0"/>
    <x v="908"/>
    <x v="4"/>
    <x v="1"/>
    <x v="2"/>
    <x v="36"/>
    <x v="91"/>
    <x v="9"/>
    <x v="0"/>
  </r>
  <r>
    <x v="911"/>
    <x v="7"/>
    <x v="9"/>
    <x v="7"/>
    <x v="5"/>
    <x v="163"/>
    <x v="4"/>
    <x v="909"/>
    <x v="910"/>
    <x v="1"/>
    <x v="909"/>
    <x v="1"/>
    <x v="5"/>
    <x v="2"/>
    <x v="33"/>
    <x v="200"/>
    <x v="9"/>
    <x v="0"/>
  </r>
  <r>
    <x v="912"/>
    <x v="0"/>
    <x v="3"/>
    <x v="5"/>
    <x v="0"/>
    <x v="202"/>
    <x v="2"/>
    <x v="910"/>
    <x v="911"/>
    <x v="1"/>
    <x v="910"/>
    <x v="1"/>
    <x v="1"/>
    <x v="1"/>
    <x v="26"/>
    <x v="121"/>
    <x v="0"/>
    <x v="0"/>
  </r>
  <r>
    <x v="913"/>
    <x v="6"/>
    <x v="0"/>
    <x v="3"/>
    <x v="6"/>
    <x v="187"/>
    <x v="3"/>
    <x v="911"/>
    <x v="912"/>
    <x v="5"/>
    <x v="911"/>
    <x v="0"/>
    <x v="4"/>
    <x v="1"/>
    <x v="12"/>
    <x v="77"/>
    <x v="5"/>
    <x v="0"/>
  </r>
  <r>
    <x v="914"/>
    <x v="0"/>
    <x v="1"/>
    <x v="4"/>
    <x v="2"/>
    <x v="192"/>
    <x v="3"/>
    <x v="912"/>
    <x v="913"/>
    <x v="0"/>
    <x v="912"/>
    <x v="4"/>
    <x v="4"/>
    <x v="0"/>
    <x v="35"/>
    <x v="63"/>
    <x v="5"/>
    <x v="0"/>
  </r>
  <r>
    <x v="915"/>
    <x v="0"/>
    <x v="1"/>
    <x v="2"/>
    <x v="6"/>
    <x v="160"/>
    <x v="4"/>
    <x v="913"/>
    <x v="914"/>
    <x v="0"/>
    <x v="913"/>
    <x v="0"/>
    <x v="2"/>
    <x v="1"/>
    <x v="16"/>
    <x v="271"/>
    <x v="1"/>
    <x v="0"/>
  </r>
  <r>
    <x v="916"/>
    <x v="4"/>
    <x v="5"/>
    <x v="1"/>
    <x v="5"/>
    <x v="186"/>
    <x v="3"/>
    <x v="914"/>
    <x v="915"/>
    <x v="1"/>
    <x v="914"/>
    <x v="3"/>
    <x v="5"/>
    <x v="3"/>
    <x v="66"/>
    <x v="12"/>
    <x v="3"/>
    <x v="0"/>
  </r>
  <r>
    <x v="917"/>
    <x v="2"/>
    <x v="2"/>
    <x v="5"/>
    <x v="1"/>
    <x v="144"/>
    <x v="3"/>
    <x v="915"/>
    <x v="916"/>
    <x v="4"/>
    <x v="915"/>
    <x v="0"/>
    <x v="1"/>
    <x v="3"/>
    <x v="52"/>
    <x v="141"/>
    <x v="8"/>
    <x v="0"/>
  </r>
  <r>
    <x v="918"/>
    <x v="4"/>
    <x v="8"/>
    <x v="2"/>
    <x v="1"/>
    <x v="312"/>
    <x v="1"/>
    <x v="916"/>
    <x v="917"/>
    <x v="4"/>
    <x v="916"/>
    <x v="4"/>
    <x v="4"/>
    <x v="2"/>
    <x v="40"/>
    <x v="77"/>
    <x v="5"/>
    <x v="0"/>
  </r>
  <r>
    <x v="919"/>
    <x v="1"/>
    <x v="0"/>
    <x v="3"/>
    <x v="1"/>
    <x v="91"/>
    <x v="3"/>
    <x v="917"/>
    <x v="918"/>
    <x v="5"/>
    <x v="917"/>
    <x v="3"/>
    <x v="1"/>
    <x v="3"/>
    <x v="65"/>
    <x v="34"/>
    <x v="6"/>
    <x v="0"/>
  </r>
  <r>
    <x v="920"/>
    <x v="0"/>
    <x v="3"/>
    <x v="4"/>
    <x v="2"/>
    <x v="236"/>
    <x v="4"/>
    <x v="918"/>
    <x v="919"/>
    <x v="0"/>
    <x v="918"/>
    <x v="4"/>
    <x v="1"/>
    <x v="2"/>
    <x v="70"/>
    <x v="166"/>
    <x v="9"/>
    <x v="0"/>
  </r>
  <r>
    <x v="921"/>
    <x v="7"/>
    <x v="6"/>
    <x v="5"/>
    <x v="6"/>
    <x v="82"/>
    <x v="3"/>
    <x v="919"/>
    <x v="920"/>
    <x v="0"/>
    <x v="919"/>
    <x v="3"/>
    <x v="5"/>
    <x v="3"/>
    <x v="6"/>
    <x v="249"/>
    <x v="0"/>
    <x v="0"/>
  </r>
  <r>
    <x v="922"/>
    <x v="8"/>
    <x v="9"/>
    <x v="3"/>
    <x v="3"/>
    <x v="327"/>
    <x v="2"/>
    <x v="920"/>
    <x v="921"/>
    <x v="5"/>
    <x v="920"/>
    <x v="3"/>
    <x v="5"/>
    <x v="1"/>
    <x v="31"/>
    <x v="118"/>
    <x v="0"/>
    <x v="0"/>
  </r>
  <r>
    <x v="923"/>
    <x v="0"/>
    <x v="8"/>
    <x v="0"/>
    <x v="2"/>
    <x v="103"/>
    <x v="0"/>
    <x v="921"/>
    <x v="922"/>
    <x v="4"/>
    <x v="921"/>
    <x v="2"/>
    <x v="3"/>
    <x v="3"/>
    <x v="54"/>
    <x v="104"/>
    <x v="0"/>
    <x v="0"/>
  </r>
  <r>
    <x v="924"/>
    <x v="4"/>
    <x v="2"/>
    <x v="3"/>
    <x v="2"/>
    <x v="86"/>
    <x v="3"/>
    <x v="922"/>
    <x v="923"/>
    <x v="0"/>
    <x v="922"/>
    <x v="3"/>
    <x v="4"/>
    <x v="0"/>
    <x v="9"/>
    <x v="278"/>
    <x v="0"/>
    <x v="0"/>
  </r>
  <r>
    <x v="925"/>
    <x v="9"/>
    <x v="0"/>
    <x v="4"/>
    <x v="2"/>
    <x v="139"/>
    <x v="0"/>
    <x v="923"/>
    <x v="924"/>
    <x v="0"/>
    <x v="923"/>
    <x v="3"/>
    <x v="2"/>
    <x v="1"/>
    <x v="23"/>
    <x v="128"/>
    <x v="5"/>
    <x v="0"/>
  </r>
  <r>
    <x v="926"/>
    <x v="8"/>
    <x v="0"/>
    <x v="6"/>
    <x v="3"/>
    <x v="71"/>
    <x v="1"/>
    <x v="924"/>
    <x v="925"/>
    <x v="0"/>
    <x v="924"/>
    <x v="3"/>
    <x v="2"/>
    <x v="2"/>
    <x v="64"/>
    <x v="16"/>
    <x v="7"/>
    <x v="0"/>
  </r>
  <r>
    <x v="927"/>
    <x v="0"/>
    <x v="1"/>
    <x v="2"/>
    <x v="1"/>
    <x v="143"/>
    <x v="4"/>
    <x v="925"/>
    <x v="926"/>
    <x v="5"/>
    <x v="925"/>
    <x v="0"/>
    <x v="2"/>
    <x v="3"/>
    <x v="44"/>
    <x v="271"/>
    <x v="1"/>
    <x v="0"/>
  </r>
  <r>
    <x v="928"/>
    <x v="8"/>
    <x v="2"/>
    <x v="4"/>
    <x v="6"/>
    <x v="45"/>
    <x v="0"/>
    <x v="926"/>
    <x v="927"/>
    <x v="3"/>
    <x v="926"/>
    <x v="0"/>
    <x v="5"/>
    <x v="2"/>
    <x v="39"/>
    <x v="259"/>
    <x v="8"/>
    <x v="0"/>
  </r>
  <r>
    <x v="929"/>
    <x v="1"/>
    <x v="9"/>
    <x v="9"/>
    <x v="0"/>
    <x v="228"/>
    <x v="3"/>
    <x v="927"/>
    <x v="928"/>
    <x v="4"/>
    <x v="927"/>
    <x v="4"/>
    <x v="4"/>
    <x v="1"/>
    <x v="20"/>
    <x v="92"/>
    <x v="3"/>
    <x v="0"/>
  </r>
  <r>
    <x v="930"/>
    <x v="9"/>
    <x v="3"/>
    <x v="8"/>
    <x v="5"/>
    <x v="276"/>
    <x v="0"/>
    <x v="928"/>
    <x v="929"/>
    <x v="3"/>
    <x v="928"/>
    <x v="0"/>
    <x v="2"/>
    <x v="0"/>
    <x v="41"/>
    <x v="279"/>
    <x v="3"/>
    <x v="0"/>
  </r>
  <r>
    <x v="931"/>
    <x v="1"/>
    <x v="1"/>
    <x v="4"/>
    <x v="0"/>
    <x v="314"/>
    <x v="3"/>
    <x v="929"/>
    <x v="930"/>
    <x v="3"/>
    <x v="929"/>
    <x v="0"/>
    <x v="2"/>
    <x v="2"/>
    <x v="52"/>
    <x v="215"/>
    <x v="2"/>
    <x v="0"/>
  </r>
  <r>
    <x v="932"/>
    <x v="2"/>
    <x v="4"/>
    <x v="0"/>
    <x v="2"/>
    <x v="76"/>
    <x v="1"/>
    <x v="930"/>
    <x v="931"/>
    <x v="5"/>
    <x v="930"/>
    <x v="4"/>
    <x v="0"/>
    <x v="0"/>
    <x v="56"/>
    <x v="252"/>
    <x v="6"/>
    <x v="0"/>
  </r>
  <r>
    <x v="933"/>
    <x v="3"/>
    <x v="7"/>
    <x v="6"/>
    <x v="1"/>
    <x v="233"/>
    <x v="2"/>
    <x v="931"/>
    <x v="932"/>
    <x v="4"/>
    <x v="931"/>
    <x v="1"/>
    <x v="4"/>
    <x v="0"/>
    <x v="51"/>
    <x v="257"/>
    <x v="4"/>
    <x v="0"/>
  </r>
  <r>
    <x v="934"/>
    <x v="1"/>
    <x v="1"/>
    <x v="2"/>
    <x v="6"/>
    <x v="104"/>
    <x v="3"/>
    <x v="932"/>
    <x v="933"/>
    <x v="3"/>
    <x v="932"/>
    <x v="3"/>
    <x v="1"/>
    <x v="2"/>
    <x v="4"/>
    <x v="160"/>
    <x v="2"/>
    <x v="0"/>
  </r>
  <r>
    <x v="935"/>
    <x v="7"/>
    <x v="6"/>
    <x v="1"/>
    <x v="2"/>
    <x v="308"/>
    <x v="3"/>
    <x v="933"/>
    <x v="934"/>
    <x v="2"/>
    <x v="933"/>
    <x v="4"/>
    <x v="1"/>
    <x v="3"/>
    <x v="44"/>
    <x v="284"/>
    <x v="3"/>
    <x v="0"/>
  </r>
  <r>
    <x v="936"/>
    <x v="4"/>
    <x v="9"/>
    <x v="7"/>
    <x v="5"/>
    <x v="39"/>
    <x v="3"/>
    <x v="934"/>
    <x v="935"/>
    <x v="5"/>
    <x v="934"/>
    <x v="1"/>
    <x v="5"/>
    <x v="3"/>
    <x v="67"/>
    <x v="62"/>
    <x v="4"/>
    <x v="0"/>
  </r>
  <r>
    <x v="937"/>
    <x v="0"/>
    <x v="3"/>
    <x v="3"/>
    <x v="5"/>
    <x v="149"/>
    <x v="1"/>
    <x v="935"/>
    <x v="936"/>
    <x v="5"/>
    <x v="935"/>
    <x v="2"/>
    <x v="0"/>
    <x v="2"/>
    <x v="20"/>
    <x v="42"/>
    <x v="8"/>
    <x v="0"/>
  </r>
  <r>
    <x v="938"/>
    <x v="4"/>
    <x v="6"/>
    <x v="1"/>
    <x v="4"/>
    <x v="229"/>
    <x v="4"/>
    <x v="936"/>
    <x v="937"/>
    <x v="1"/>
    <x v="936"/>
    <x v="2"/>
    <x v="2"/>
    <x v="2"/>
    <x v="70"/>
    <x v="103"/>
    <x v="9"/>
    <x v="0"/>
  </r>
  <r>
    <x v="939"/>
    <x v="2"/>
    <x v="2"/>
    <x v="9"/>
    <x v="4"/>
    <x v="215"/>
    <x v="3"/>
    <x v="937"/>
    <x v="938"/>
    <x v="4"/>
    <x v="937"/>
    <x v="1"/>
    <x v="4"/>
    <x v="3"/>
    <x v="57"/>
    <x v="61"/>
    <x v="7"/>
    <x v="0"/>
  </r>
  <r>
    <x v="940"/>
    <x v="6"/>
    <x v="1"/>
    <x v="7"/>
    <x v="3"/>
    <x v="54"/>
    <x v="0"/>
    <x v="938"/>
    <x v="939"/>
    <x v="3"/>
    <x v="938"/>
    <x v="4"/>
    <x v="4"/>
    <x v="2"/>
    <x v="28"/>
    <x v="49"/>
    <x v="7"/>
    <x v="0"/>
  </r>
  <r>
    <x v="941"/>
    <x v="8"/>
    <x v="3"/>
    <x v="3"/>
    <x v="2"/>
    <x v="97"/>
    <x v="4"/>
    <x v="939"/>
    <x v="940"/>
    <x v="0"/>
    <x v="939"/>
    <x v="0"/>
    <x v="4"/>
    <x v="2"/>
    <x v="54"/>
    <x v="22"/>
    <x v="1"/>
    <x v="0"/>
  </r>
  <r>
    <x v="942"/>
    <x v="8"/>
    <x v="1"/>
    <x v="5"/>
    <x v="3"/>
    <x v="261"/>
    <x v="1"/>
    <x v="940"/>
    <x v="941"/>
    <x v="4"/>
    <x v="940"/>
    <x v="1"/>
    <x v="3"/>
    <x v="0"/>
    <x v="2"/>
    <x v="41"/>
    <x v="7"/>
    <x v="0"/>
  </r>
  <r>
    <x v="943"/>
    <x v="6"/>
    <x v="0"/>
    <x v="1"/>
    <x v="0"/>
    <x v="228"/>
    <x v="4"/>
    <x v="941"/>
    <x v="942"/>
    <x v="4"/>
    <x v="941"/>
    <x v="1"/>
    <x v="4"/>
    <x v="1"/>
    <x v="13"/>
    <x v="51"/>
    <x v="6"/>
    <x v="0"/>
  </r>
  <r>
    <x v="944"/>
    <x v="7"/>
    <x v="4"/>
    <x v="9"/>
    <x v="3"/>
    <x v="90"/>
    <x v="3"/>
    <x v="942"/>
    <x v="943"/>
    <x v="1"/>
    <x v="942"/>
    <x v="0"/>
    <x v="4"/>
    <x v="3"/>
    <x v="35"/>
    <x v="103"/>
    <x v="9"/>
    <x v="0"/>
  </r>
  <r>
    <x v="945"/>
    <x v="0"/>
    <x v="4"/>
    <x v="3"/>
    <x v="5"/>
    <x v="157"/>
    <x v="2"/>
    <x v="943"/>
    <x v="944"/>
    <x v="2"/>
    <x v="943"/>
    <x v="2"/>
    <x v="4"/>
    <x v="1"/>
    <x v="49"/>
    <x v="151"/>
    <x v="8"/>
    <x v="0"/>
  </r>
  <r>
    <x v="946"/>
    <x v="4"/>
    <x v="5"/>
    <x v="7"/>
    <x v="4"/>
    <x v="298"/>
    <x v="0"/>
    <x v="944"/>
    <x v="945"/>
    <x v="4"/>
    <x v="944"/>
    <x v="1"/>
    <x v="5"/>
    <x v="1"/>
    <x v="23"/>
    <x v="13"/>
    <x v="1"/>
    <x v="0"/>
  </r>
  <r>
    <x v="947"/>
    <x v="1"/>
    <x v="1"/>
    <x v="6"/>
    <x v="2"/>
    <x v="222"/>
    <x v="4"/>
    <x v="945"/>
    <x v="946"/>
    <x v="0"/>
    <x v="945"/>
    <x v="4"/>
    <x v="2"/>
    <x v="0"/>
    <x v="37"/>
    <x v="288"/>
    <x v="8"/>
    <x v="0"/>
  </r>
  <r>
    <x v="948"/>
    <x v="2"/>
    <x v="5"/>
    <x v="5"/>
    <x v="2"/>
    <x v="116"/>
    <x v="4"/>
    <x v="946"/>
    <x v="947"/>
    <x v="1"/>
    <x v="946"/>
    <x v="2"/>
    <x v="4"/>
    <x v="0"/>
    <x v="54"/>
    <x v="15"/>
    <x v="2"/>
    <x v="0"/>
  </r>
  <r>
    <x v="949"/>
    <x v="5"/>
    <x v="1"/>
    <x v="2"/>
    <x v="3"/>
    <x v="17"/>
    <x v="1"/>
    <x v="947"/>
    <x v="948"/>
    <x v="2"/>
    <x v="947"/>
    <x v="4"/>
    <x v="2"/>
    <x v="3"/>
    <x v="55"/>
    <x v="163"/>
    <x v="2"/>
    <x v="0"/>
  </r>
  <r>
    <x v="950"/>
    <x v="3"/>
    <x v="5"/>
    <x v="6"/>
    <x v="0"/>
    <x v="178"/>
    <x v="2"/>
    <x v="948"/>
    <x v="949"/>
    <x v="4"/>
    <x v="948"/>
    <x v="4"/>
    <x v="5"/>
    <x v="0"/>
    <x v="55"/>
    <x v="183"/>
    <x v="7"/>
    <x v="0"/>
  </r>
  <r>
    <x v="951"/>
    <x v="1"/>
    <x v="3"/>
    <x v="1"/>
    <x v="1"/>
    <x v="155"/>
    <x v="0"/>
    <x v="949"/>
    <x v="950"/>
    <x v="4"/>
    <x v="949"/>
    <x v="2"/>
    <x v="5"/>
    <x v="1"/>
    <x v="44"/>
    <x v="122"/>
    <x v="7"/>
    <x v="0"/>
  </r>
  <r>
    <x v="952"/>
    <x v="9"/>
    <x v="1"/>
    <x v="6"/>
    <x v="0"/>
    <x v="264"/>
    <x v="0"/>
    <x v="950"/>
    <x v="951"/>
    <x v="0"/>
    <x v="950"/>
    <x v="3"/>
    <x v="3"/>
    <x v="0"/>
    <x v="34"/>
    <x v="149"/>
    <x v="4"/>
    <x v="0"/>
  </r>
  <r>
    <x v="953"/>
    <x v="9"/>
    <x v="9"/>
    <x v="2"/>
    <x v="5"/>
    <x v="154"/>
    <x v="1"/>
    <x v="951"/>
    <x v="952"/>
    <x v="4"/>
    <x v="951"/>
    <x v="3"/>
    <x v="1"/>
    <x v="1"/>
    <x v="16"/>
    <x v="50"/>
    <x v="2"/>
    <x v="0"/>
  </r>
  <r>
    <x v="954"/>
    <x v="2"/>
    <x v="6"/>
    <x v="9"/>
    <x v="6"/>
    <x v="277"/>
    <x v="0"/>
    <x v="952"/>
    <x v="953"/>
    <x v="3"/>
    <x v="952"/>
    <x v="1"/>
    <x v="5"/>
    <x v="1"/>
    <x v="12"/>
    <x v="126"/>
    <x v="0"/>
    <x v="0"/>
  </r>
  <r>
    <x v="955"/>
    <x v="3"/>
    <x v="7"/>
    <x v="5"/>
    <x v="1"/>
    <x v="312"/>
    <x v="1"/>
    <x v="953"/>
    <x v="954"/>
    <x v="5"/>
    <x v="953"/>
    <x v="4"/>
    <x v="2"/>
    <x v="3"/>
    <x v="32"/>
    <x v="212"/>
    <x v="3"/>
    <x v="0"/>
  </r>
  <r>
    <x v="956"/>
    <x v="2"/>
    <x v="8"/>
    <x v="9"/>
    <x v="6"/>
    <x v="243"/>
    <x v="0"/>
    <x v="954"/>
    <x v="955"/>
    <x v="0"/>
    <x v="954"/>
    <x v="4"/>
    <x v="5"/>
    <x v="2"/>
    <x v="23"/>
    <x v="52"/>
    <x v="9"/>
    <x v="0"/>
  </r>
  <r>
    <x v="957"/>
    <x v="2"/>
    <x v="5"/>
    <x v="1"/>
    <x v="3"/>
    <x v="285"/>
    <x v="2"/>
    <x v="955"/>
    <x v="956"/>
    <x v="4"/>
    <x v="955"/>
    <x v="3"/>
    <x v="1"/>
    <x v="1"/>
    <x v="12"/>
    <x v="140"/>
    <x v="6"/>
    <x v="0"/>
  </r>
  <r>
    <x v="958"/>
    <x v="3"/>
    <x v="6"/>
    <x v="3"/>
    <x v="0"/>
    <x v="151"/>
    <x v="2"/>
    <x v="956"/>
    <x v="957"/>
    <x v="1"/>
    <x v="956"/>
    <x v="1"/>
    <x v="5"/>
    <x v="2"/>
    <x v="68"/>
    <x v="174"/>
    <x v="9"/>
    <x v="0"/>
  </r>
  <r>
    <x v="959"/>
    <x v="3"/>
    <x v="7"/>
    <x v="0"/>
    <x v="0"/>
    <x v="200"/>
    <x v="1"/>
    <x v="957"/>
    <x v="958"/>
    <x v="2"/>
    <x v="957"/>
    <x v="0"/>
    <x v="2"/>
    <x v="0"/>
    <x v="33"/>
    <x v="74"/>
    <x v="0"/>
    <x v="0"/>
  </r>
  <r>
    <x v="960"/>
    <x v="0"/>
    <x v="6"/>
    <x v="4"/>
    <x v="0"/>
    <x v="292"/>
    <x v="3"/>
    <x v="958"/>
    <x v="959"/>
    <x v="5"/>
    <x v="958"/>
    <x v="1"/>
    <x v="4"/>
    <x v="1"/>
    <x v="58"/>
    <x v="184"/>
    <x v="6"/>
    <x v="0"/>
  </r>
  <r>
    <x v="961"/>
    <x v="6"/>
    <x v="3"/>
    <x v="1"/>
    <x v="5"/>
    <x v="101"/>
    <x v="2"/>
    <x v="959"/>
    <x v="960"/>
    <x v="0"/>
    <x v="959"/>
    <x v="1"/>
    <x v="5"/>
    <x v="3"/>
    <x v="61"/>
    <x v="289"/>
    <x v="9"/>
    <x v="0"/>
  </r>
  <r>
    <x v="962"/>
    <x v="9"/>
    <x v="1"/>
    <x v="9"/>
    <x v="6"/>
    <x v="304"/>
    <x v="0"/>
    <x v="960"/>
    <x v="961"/>
    <x v="0"/>
    <x v="960"/>
    <x v="4"/>
    <x v="4"/>
    <x v="2"/>
    <x v="60"/>
    <x v="135"/>
    <x v="1"/>
    <x v="0"/>
  </r>
  <r>
    <x v="963"/>
    <x v="1"/>
    <x v="6"/>
    <x v="4"/>
    <x v="1"/>
    <x v="133"/>
    <x v="4"/>
    <x v="961"/>
    <x v="962"/>
    <x v="4"/>
    <x v="961"/>
    <x v="4"/>
    <x v="4"/>
    <x v="0"/>
    <x v="39"/>
    <x v="285"/>
    <x v="6"/>
    <x v="0"/>
  </r>
  <r>
    <x v="964"/>
    <x v="0"/>
    <x v="2"/>
    <x v="2"/>
    <x v="5"/>
    <x v="157"/>
    <x v="0"/>
    <x v="962"/>
    <x v="963"/>
    <x v="2"/>
    <x v="962"/>
    <x v="0"/>
    <x v="5"/>
    <x v="0"/>
    <x v="33"/>
    <x v="26"/>
    <x v="0"/>
    <x v="0"/>
  </r>
  <r>
    <x v="965"/>
    <x v="1"/>
    <x v="0"/>
    <x v="8"/>
    <x v="0"/>
    <x v="314"/>
    <x v="0"/>
    <x v="963"/>
    <x v="964"/>
    <x v="1"/>
    <x v="963"/>
    <x v="4"/>
    <x v="2"/>
    <x v="2"/>
    <x v="40"/>
    <x v="271"/>
    <x v="1"/>
    <x v="0"/>
  </r>
  <r>
    <x v="966"/>
    <x v="3"/>
    <x v="3"/>
    <x v="0"/>
    <x v="6"/>
    <x v="82"/>
    <x v="2"/>
    <x v="964"/>
    <x v="965"/>
    <x v="0"/>
    <x v="964"/>
    <x v="1"/>
    <x v="5"/>
    <x v="2"/>
    <x v="48"/>
    <x v="220"/>
    <x v="2"/>
    <x v="0"/>
  </r>
  <r>
    <x v="967"/>
    <x v="1"/>
    <x v="9"/>
    <x v="2"/>
    <x v="6"/>
    <x v="293"/>
    <x v="2"/>
    <x v="965"/>
    <x v="966"/>
    <x v="1"/>
    <x v="965"/>
    <x v="0"/>
    <x v="1"/>
    <x v="2"/>
    <x v="68"/>
    <x v="241"/>
    <x v="5"/>
    <x v="0"/>
  </r>
  <r>
    <x v="968"/>
    <x v="4"/>
    <x v="5"/>
    <x v="9"/>
    <x v="0"/>
    <x v="200"/>
    <x v="3"/>
    <x v="966"/>
    <x v="967"/>
    <x v="4"/>
    <x v="966"/>
    <x v="0"/>
    <x v="0"/>
    <x v="2"/>
    <x v="49"/>
    <x v="155"/>
    <x v="5"/>
    <x v="0"/>
  </r>
  <r>
    <x v="969"/>
    <x v="8"/>
    <x v="6"/>
    <x v="1"/>
    <x v="2"/>
    <x v="270"/>
    <x v="2"/>
    <x v="967"/>
    <x v="968"/>
    <x v="4"/>
    <x v="967"/>
    <x v="0"/>
    <x v="5"/>
    <x v="0"/>
    <x v="18"/>
    <x v="87"/>
    <x v="2"/>
    <x v="0"/>
  </r>
  <r>
    <x v="970"/>
    <x v="6"/>
    <x v="9"/>
    <x v="8"/>
    <x v="5"/>
    <x v="296"/>
    <x v="3"/>
    <x v="968"/>
    <x v="969"/>
    <x v="2"/>
    <x v="968"/>
    <x v="0"/>
    <x v="5"/>
    <x v="1"/>
    <x v="19"/>
    <x v="165"/>
    <x v="5"/>
    <x v="0"/>
  </r>
  <r>
    <x v="971"/>
    <x v="2"/>
    <x v="3"/>
    <x v="6"/>
    <x v="4"/>
    <x v="80"/>
    <x v="2"/>
    <x v="969"/>
    <x v="970"/>
    <x v="2"/>
    <x v="969"/>
    <x v="3"/>
    <x v="4"/>
    <x v="1"/>
    <x v="67"/>
    <x v="185"/>
    <x v="5"/>
    <x v="0"/>
  </r>
  <r>
    <x v="972"/>
    <x v="2"/>
    <x v="3"/>
    <x v="6"/>
    <x v="1"/>
    <x v="125"/>
    <x v="2"/>
    <x v="970"/>
    <x v="971"/>
    <x v="5"/>
    <x v="970"/>
    <x v="1"/>
    <x v="1"/>
    <x v="1"/>
    <x v="45"/>
    <x v="24"/>
    <x v="1"/>
    <x v="0"/>
  </r>
  <r>
    <x v="973"/>
    <x v="3"/>
    <x v="3"/>
    <x v="9"/>
    <x v="5"/>
    <x v="154"/>
    <x v="2"/>
    <x v="971"/>
    <x v="972"/>
    <x v="3"/>
    <x v="971"/>
    <x v="4"/>
    <x v="1"/>
    <x v="3"/>
    <x v="49"/>
    <x v="120"/>
    <x v="6"/>
    <x v="0"/>
  </r>
  <r>
    <x v="974"/>
    <x v="6"/>
    <x v="3"/>
    <x v="7"/>
    <x v="6"/>
    <x v="115"/>
    <x v="3"/>
    <x v="972"/>
    <x v="973"/>
    <x v="0"/>
    <x v="972"/>
    <x v="1"/>
    <x v="5"/>
    <x v="1"/>
    <x v="20"/>
    <x v="119"/>
    <x v="2"/>
    <x v="0"/>
  </r>
  <r>
    <x v="975"/>
    <x v="7"/>
    <x v="6"/>
    <x v="6"/>
    <x v="1"/>
    <x v="216"/>
    <x v="2"/>
    <x v="973"/>
    <x v="974"/>
    <x v="1"/>
    <x v="973"/>
    <x v="4"/>
    <x v="0"/>
    <x v="2"/>
    <x v="26"/>
    <x v="247"/>
    <x v="4"/>
    <x v="0"/>
  </r>
  <r>
    <x v="976"/>
    <x v="8"/>
    <x v="5"/>
    <x v="0"/>
    <x v="4"/>
    <x v="159"/>
    <x v="2"/>
    <x v="974"/>
    <x v="975"/>
    <x v="5"/>
    <x v="974"/>
    <x v="2"/>
    <x v="2"/>
    <x v="0"/>
    <x v="14"/>
    <x v="171"/>
    <x v="8"/>
    <x v="0"/>
  </r>
  <r>
    <x v="977"/>
    <x v="3"/>
    <x v="1"/>
    <x v="9"/>
    <x v="0"/>
    <x v="52"/>
    <x v="0"/>
    <x v="975"/>
    <x v="976"/>
    <x v="0"/>
    <x v="975"/>
    <x v="1"/>
    <x v="3"/>
    <x v="1"/>
    <x v="3"/>
    <x v="185"/>
    <x v="5"/>
    <x v="0"/>
  </r>
  <r>
    <x v="978"/>
    <x v="4"/>
    <x v="0"/>
    <x v="5"/>
    <x v="3"/>
    <x v="194"/>
    <x v="3"/>
    <x v="976"/>
    <x v="977"/>
    <x v="1"/>
    <x v="976"/>
    <x v="2"/>
    <x v="0"/>
    <x v="2"/>
    <x v="30"/>
    <x v="102"/>
    <x v="8"/>
    <x v="0"/>
  </r>
  <r>
    <x v="979"/>
    <x v="1"/>
    <x v="0"/>
    <x v="1"/>
    <x v="0"/>
    <x v="94"/>
    <x v="2"/>
    <x v="83"/>
    <x v="978"/>
    <x v="1"/>
    <x v="977"/>
    <x v="2"/>
    <x v="4"/>
    <x v="1"/>
    <x v="45"/>
    <x v="204"/>
    <x v="7"/>
    <x v="0"/>
  </r>
  <r>
    <x v="980"/>
    <x v="3"/>
    <x v="8"/>
    <x v="1"/>
    <x v="6"/>
    <x v="41"/>
    <x v="3"/>
    <x v="977"/>
    <x v="979"/>
    <x v="0"/>
    <x v="978"/>
    <x v="0"/>
    <x v="3"/>
    <x v="3"/>
    <x v="2"/>
    <x v="223"/>
    <x v="3"/>
    <x v="0"/>
  </r>
  <r>
    <x v="981"/>
    <x v="9"/>
    <x v="2"/>
    <x v="1"/>
    <x v="4"/>
    <x v="26"/>
    <x v="1"/>
    <x v="978"/>
    <x v="980"/>
    <x v="1"/>
    <x v="979"/>
    <x v="2"/>
    <x v="3"/>
    <x v="3"/>
    <x v="22"/>
    <x v="161"/>
    <x v="9"/>
    <x v="0"/>
  </r>
  <r>
    <x v="982"/>
    <x v="8"/>
    <x v="4"/>
    <x v="4"/>
    <x v="2"/>
    <x v="236"/>
    <x v="2"/>
    <x v="979"/>
    <x v="981"/>
    <x v="3"/>
    <x v="980"/>
    <x v="4"/>
    <x v="2"/>
    <x v="2"/>
    <x v="41"/>
    <x v="241"/>
    <x v="5"/>
    <x v="0"/>
  </r>
  <r>
    <x v="983"/>
    <x v="8"/>
    <x v="4"/>
    <x v="9"/>
    <x v="2"/>
    <x v="156"/>
    <x v="3"/>
    <x v="980"/>
    <x v="982"/>
    <x v="0"/>
    <x v="981"/>
    <x v="4"/>
    <x v="4"/>
    <x v="3"/>
    <x v="59"/>
    <x v="43"/>
    <x v="0"/>
    <x v="0"/>
  </r>
  <r>
    <x v="984"/>
    <x v="8"/>
    <x v="6"/>
    <x v="9"/>
    <x v="0"/>
    <x v="284"/>
    <x v="2"/>
    <x v="981"/>
    <x v="983"/>
    <x v="0"/>
    <x v="982"/>
    <x v="0"/>
    <x v="3"/>
    <x v="1"/>
    <x v="55"/>
    <x v="170"/>
    <x v="2"/>
    <x v="0"/>
  </r>
  <r>
    <x v="985"/>
    <x v="3"/>
    <x v="7"/>
    <x v="8"/>
    <x v="4"/>
    <x v="317"/>
    <x v="4"/>
    <x v="982"/>
    <x v="984"/>
    <x v="3"/>
    <x v="983"/>
    <x v="3"/>
    <x v="3"/>
    <x v="3"/>
    <x v="12"/>
    <x v="25"/>
    <x v="3"/>
    <x v="0"/>
  </r>
  <r>
    <x v="986"/>
    <x v="9"/>
    <x v="6"/>
    <x v="0"/>
    <x v="6"/>
    <x v="181"/>
    <x v="3"/>
    <x v="983"/>
    <x v="985"/>
    <x v="4"/>
    <x v="984"/>
    <x v="4"/>
    <x v="3"/>
    <x v="1"/>
    <x v="6"/>
    <x v="11"/>
    <x v="6"/>
    <x v="0"/>
  </r>
  <r>
    <x v="987"/>
    <x v="3"/>
    <x v="3"/>
    <x v="9"/>
    <x v="3"/>
    <x v="112"/>
    <x v="1"/>
    <x v="984"/>
    <x v="986"/>
    <x v="0"/>
    <x v="985"/>
    <x v="1"/>
    <x v="1"/>
    <x v="2"/>
    <x v="8"/>
    <x v="146"/>
    <x v="6"/>
    <x v="0"/>
  </r>
  <r>
    <x v="988"/>
    <x v="3"/>
    <x v="5"/>
    <x v="0"/>
    <x v="4"/>
    <x v="214"/>
    <x v="0"/>
    <x v="985"/>
    <x v="987"/>
    <x v="4"/>
    <x v="986"/>
    <x v="0"/>
    <x v="5"/>
    <x v="0"/>
    <x v="63"/>
    <x v="60"/>
    <x v="4"/>
    <x v="0"/>
  </r>
  <r>
    <x v="989"/>
    <x v="9"/>
    <x v="2"/>
    <x v="0"/>
    <x v="5"/>
    <x v="29"/>
    <x v="4"/>
    <x v="986"/>
    <x v="988"/>
    <x v="1"/>
    <x v="987"/>
    <x v="3"/>
    <x v="5"/>
    <x v="2"/>
    <x v="60"/>
    <x v="136"/>
    <x v="0"/>
    <x v="0"/>
  </r>
  <r>
    <x v="990"/>
    <x v="3"/>
    <x v="2"/>
    <x v="2"/>
    <x v="3"/>
    <x v="261"/>
    <x v="2"/>
    <x v="987"/>
    <x v="989"/>
    <x v="4"/>
    <x v="988"/>
    <x v="3"/>
    <x v="0"/>
    <x v="3"/>
    <x v="24"/>
    <x v="240"/>
    <x v="2"/>
    <x v="0"/>
  </r>
  <r>
    <x v="991"/>
    <x v="0"/>
    <x v="1"/>
    <x v="3"/>
    <x v="2"/>
    <x v="206"/>
    <x v="3"/>
    <x v="988"/>
    <x v="990"/>
    <x v="0"/>
    <x v="989"/>
    <x v="4"/>
    <x v="0"/>
    <x v="2"/>
    <x v="24"/>
    <x v="290"/>
    <x v="0"/>
    <x v="0"/>
  </r>
  <r>
    <x v="992"/>
    <x v="8"/>
    <x v="0"/>
    <x v="0"/>
    <x v="6"/>
    <x v="121"/>
    <x v="2"/>
    <x v="989"/>
    <x v="991"/>
    <x v="3"/>
    <x v="990"/>
    <x v="2"/>
    <x v="2"/>
    <x v="0"/>
    <x v="5"/>
    <x v="241"/>
    <x v="5"/>
    <x v="0"/>
  </r>
  <r>
    <x v="993"/>
    <x v="6"/>
    <x v="4"/>
    <x v="7"/>
    <x v="0"/>
    <x v="32"/>
    <x v="3"/>
    <x v="990"/>
    <x v="992"/>
    <x v="0"/>
    <x v="991"/>
    <x v="1"/>
    <x v="1"/>
    <x v="0"/>
    <x v="66"/>
    <x v="200"/>
    <x v="9"/>
    <x v="0"/>
  </r>
  <r>
    <x v="994"/>
    <x v="4"/>
    <x v="2"/>
    <x v="6"/>
    <x v="4"/>
    <x v="130"/>
    <x v="3"/>
    <x v="991"/>
    <x v="993"/>
    <x v="1"/>
    <x v="992"/>
    <x v="1"/>
    <x v="4"/>
    <x v="1"/>
    <x v="68"/>
    <x v="34"/>
    <x v="6"/>
    <x v="0"/>
  </r>
  <r>
    <x v="995"/>
    <x v="3"/>
    <x v="5"/>
    <x v="0"/>
    <x v="4"/>
    <x v="279"/>
    <x v="1"/>
    <x v="992"/>
    <x v="994"/>
    <x v="0"/>
    <x v="993"/>
    <x v="3"/>
    <x v="0"/>
    <x v="0"/>
    <x v="1"/>
    <x v="16"/>
    <x v="7"/>
    <x v="0"/>
  </r>
  <r>
    <x v="996"/>
    <x v="2"/>
    <x v="1"/>
    <x v="9"/>
    <x v="1"/>
    <x v="196"/>
    <x v="4"/>
    <x v="993"/>
    <x v="995"/>
    <x v="1"/>
    <x v="994"/>
    <x v="4"/>
    <x v="4"/>
    <x v="3"/>
    <x v="12"/>
    <x v="136"/>
    <x v="0"/>
    <x v="0"/>
  </r>
  <r>
    <x v="997"/>
    <x v="7"/>
    <x v="6"/>
    <x v="8"/>
    <x v="2"/>
    <x v="190"/>
    <x v="2"/>
    <x v="994"/>
    <x v="996"/>
    <x v="0"/>
    <x v="995"/>
    <x v="4"/>
    <x v="4"/>
    <x v="3"/>
    <x v="23"/>
    <x v="20"/>
    <x v="2"/>
    <x v="0"/>
  </r>
  <r>
    <x v="998"/>
    <x v="9"/>
    <x v="7"/>
    <x v="7"/>
    <x v="5"/>
    <x v="149"/>
    <x v="3"/>
    <x v="995"/>
    <x v="997"/>
    <x v="2"/>
    <x v="996"/>
    <x v="4"/>
    <x v="3"/>
    <x v="1"/>
    <x v="54"/>
    <x v="31"/>
    <x v="1"/>
    <x v="0"/>
  </r>
  <r>
    <x v="999"/>
    <x v="0"/>
    <x v="9"/>
    <x v="2"/>
    <x v="6"/>
    <x v="310"/>
    <x v="4"/>
    <x v="996"/>
    <x v="998"/>
    <x v="2"/>
    <x v="997"/>
    <x v="0"/>
    <x v="0"/>
    <x v="1"/>
    <x v="52"/>
    <x v="22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4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compact="0" showAll="0">
      <items count="11">
        <item x="4"/>
        <item x="6"/>
        <item x="7"/>
        <item x="8"/>
        <item x="5"/>
        <item x="0"/>
        <item x="1"/>
        <item x="3"/>
        <item x="2"/>
        <item x="9"/>
        <item t="default"/>
      </items>
    </pivotField>
    <pivotField compact="0" showAll="0">
      <items count="11">
        <item x="8"/>
        <item x="0"/>
        <item x="6"/>
        <item x="2"/>
        <item x="4"/>
        <item x="3"/>
        <item x="5"/>
        <item x="1"/>
        <item x="9"/>
        <item x="7"/>
        <item t="default"/>
      </items>
    </pivotField>
    <pivotField compact="0" showAll="0">
      <items count="11">
        <item x="8"/>
        <item x="1"/>
        <item x="4"/>
        <item x="6"/>
        <item x="7"/>
        <item x="2"/>
        <item x="5"/>
        <item x="0"/>
        <item x="3"/>
        <item x="9"/>
        <item t="default"/>
      </items>
    </pivotField>
    <pivotField compact="0" showAll="0">
      <items count="8">
        <item x="1"/>
        <item x="6"/>
        <item x="0"/>
        <item x="2"/>
        <item x="4"/>
        <item x="5"/>
        <item x="3"/>
        <item t="default"/>
      </items>
    </pivotField>
    <pivotField compact="0" showAll="0">
      <items count="331">
        <item x="3"/>
        <item x="125"/>
        <item x="249"/>
        <item x="224"/>
        <item x="233"/>
        <item x="144"/>
        <item x="147"/>
        <item x="143"/>
        <item x="287"/>
        <item x="245"/>
        <item x="312"/>
        <item x="177"/>
        <item x="30"/>
        <item x="155"/>
        <item x="48"/>
        <item x="204"/>
        <item x="93"/>
        <item x="216"/>
        <item x="268"/>
        <item x="27"/>
        <item x="1"/>
        <item x="8"/>
        <item x="91"/>
        <item x="196"/>
        <item x="161"/>
        <item x="34"/>
        <item x="283"/>
        <item x="96"/>
        <item x="4"/>
        <item x="120"/>
        <item x="69"/>
        <item x="43"/>
        <item x="274"/>
        <item x="7"/>
        <item x="272"/>
        <item x="182"/>
        <item x="321"/>
        <item x="136"/>
        <item x="288"/>
        <item x="42"/>
        <item x="14"/>
        <item x="189"/>
        <item x="133"/>
        <item x="23"/>
        <item x="301"/>
        <item x="286"/>
        <item x="50"/>
        <item x="119"/>
        <item x="77"/>
        <item x="102"/>
        <item x="210"/>
        <item x="248"/>
        <item x="174"/>
        <item x="134"/>
        <item x="277"/>
        <item x="37"/>
        <item x="219"/>
        <item x="175"/>
        <item x="148"/>
        <item x="328"/>
        <item x="82"/>
        <item x="33"/>
        <item x="44"/>
        <item x="243"/>
        <item x="311"/>
        <item x="40"/>
        <item x="115"/>
        <item x="250"/>
        <item x="126"/>
        <item x="99"/>
        <item x="187"/>
        <item x="172"/>
        <item x="36"/>
        <item x="105"/>
        <item x="183"/>
        <item x="104"/>
        <item x="141"/>
        <item x="304"/>
        <item x="146"/>
        <item x="73"/>
        <item x="160"/>
        <item x="114"/>
        <item x="295"/>
        <item x="240"/>
        <item x="45"/>
        <item x="313"/>
        <item x="205"/>
        <item x="293"/>
        <item x="62"/>
        <item x="310"/>
        <item x="121"/>
        <item x="25"/>
        <item x="199"/>
        <item x="181"/>
        <item x="41"/>
        <item x="232"/>
        <item x="52"/>
        <item x="16"/>
        <item x="19"/>
        <item x="6"/>
        <item x="9"/>
        <item x="284"/>
        <item x="319"/>
        <item x="305"/>
        <item x="264"/>
        <item x="294"/>
        <item x="275"/>
        <item x="138"/>
        <item x="151"/>
        <item x="316"/>
        <item x="292"/>
        <item x="84"/>
        <item x="290"/>
        <item x="0"/>
        <item x="228"/>
        <item x="113"/>
        <item x="314"/>
        <item x="38"/>
        <item x="83"/>
        <item x="253"/>
        <item x="207"/>
        <item x="129"/>
        <item x="179"/>
        <item x="178"/>
        <item x="173"/>
        <item x="202"/>
        <item x="32"/>
        <item x="200"/>
        <item x="212"/>
        <item x="225"/>
        <item x="226"/>
        <item x="201"/>
        <item x="53"/>
        <item x="289"/>
        <item x="68"/>
        <item x="299"/>
        <item x="246"/>
        <item x="94"/>
        <item x="28"/>
        <item x="123"/>
        <item x="18"/>
        <item x="116"/>
        <item x="86"/>
        <item x="21"/>
        <item x="266"/>
        <item x="13"/>
        <item x="76"/>
        <item x="57"/>
        <item x="270"/>
        <item x="109"/>
        <item x="254"/>
        <item x="198"/>
        <item x="51"/>
        <item x="81"/>
        <item x="222"/>
        <item x="135"/>
        <item x="291"/>
        <item x="190"/>
        <item x="61"/>
        <item x="297"/>
        <item x="78"/>
        <item x="206"/>
        <item x="137"/>
        <item x="118"/>
        <item x="269"/>
        <item x="103"/>
        <item x="5"/>
        <item x="192"/>
        <item x="209"/>
        <item x="208"/>
        <item x="87"/>
        <item x="132"/>
        <item x="171"/>
        <item x="122"/>
        <item x="167"/>
        <item x="64"/>
        <item x="2"/>
        <item x="308"/>
        <item x="31"/>
        <item x="223"/>
        <item x="139"/>
        <item x="97"/>
        <item x="156"/>
        <item x="74"/>
        <item x="176"/>
        <item x="307"/>
        <item x="107"/>
        <item x="257"/>
        <item x="236"/>
        <item x="130"/>
        <item x="273"/>
        <item x="230"/>
        <item x="55"/>
        <item x="221"/>
        <item x="80"/>
        <item x="241"/>
        <item x="320"/>
        <item x="127"/>
        <item x="180"/>
        <item x="215"/>
        <item x="317"/>
        <item x="159"/>
        <item x="300"/>
        <item x="92"/>
        <item x="63"/>
        <item x="66"/>
        <item x="251"/>
        <item x="203"/>
        <item x="238"/>
        <item x="165"/>
        <item x="315"/>
        <item x="59"/>
        <item x="98"/>
        <item x="298"/>
        <item x="214"/>
        <item x="170"/>
        <item x="255"/>
        <item x="309"/>
        <item x="237"/>
        <item x="229"/>
        <item x="231"/>
        <item x="242"/>
        <item x="166"/>
        <item x="11"/>
        <item x="65"/>
        <item x="46"/>
        <item x="265"/>
        <item x="128"/>
        <item x="117"/>
        <item x="152"/>
        <item x="85"/>
        <item x="26"/>
        <item x="329"/>
        <item x="279"/>
        <item x="60"/>
        <item x="72"/>
        <item x="142"/>
        <item x="220"/>
        <item x="324"/>
        <item x="184"/>
        <item x="20"/>
        <item x="154"/>
        <item x="12"/>
        <item x="162"/>
        <item x="110"/>
        <item x="211"/>
        <item x="29"/>
        <item x="24"/>
        <item x="276"/>
        <item x="108"/>
        <item x="56"/>
        <item x="186"/>
        <item x="124"/>
        <item x="325"/>
        <item x="101"/>
        <item x="22"/>
        <item x="323"/>
        <item x="131"/>
        <item x="252"/>
        <item x="168"/>
        <item x="239"/>
        <item x="39"/>
        <item x="106"/>
        <item x="217"/>
        <item x="188"/>
        <item x="322"/>
        <item x="234"/>
        <item x="227"/>
        <item x="88"/>
        <item x="213"/>
        <item x="195"/>
        <item x="259"/>
        <item x="262"/>
        <item x="150"/>
        <item x="100"/>
        <item x="164"/>
        <item x="163"/>
        <item x="47"/>
        <item x="157"/>
        <item x="185"/>
        <item x="140"/>
        <item x="149"/>
        <item x="302"/>
        <item x="191"/>
        <item x="296"/>
        <item x="79"/>
        <item x="278"/>
        <item x="197"/>
        <item x="327"/>
        <item x="70"/>
        <item x="271"/>
        <item x="49"/>
        <item x="35"/>
        <item x="15"/>
        <item x="193"/>
        <item x="17"/>
        <item x="218"/>
        <item x="145"/>
        <item x="282"/>
        <item x="10"/>
        <item x="263"/>
        <item x="153"/>
        <item x="90"/>
        <item x="326"/>
        <item x="235"/>
        <item x="89"/>
        <item x="285"/>
        <item x="258"/>
        <item x="112"/>
        <item x="281"/>
        <item x="194"/>
        <item x="306"/>
        <item x="256"/>
        <item x="267"/>
        <item x="280"/>
        <item x="318"/>
        <item x="95"/>
        <item x="75"/>
        <item x="54"/>
        <item x="260"/>
        <item x="111"/>
        <item x="67"/>
        <item x="169"/>
        <item x="58"/>
        <item x="71"/>
        <item x="261"/>
        <item x="303"/>
        <item x="247"/>
        <item x="158"/>
        <item x="244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998">
        <item x="521"/>
        <item x="898"/>
        <item x="838"/>
        <item x="537"/>
        <item x="303"/>
        <item x="893"/>
        <item x="405"/>
        <item x="826"/>
        <item x="211"/>
        <item x="475"/>
        <item x="703"/>
        <item x="945"/>
        <item x="187"/>
        <item x="353"/>
        <item x="773"/>
        <item x="2"/>
        <item x="482"/>
        <item x="823"/>
        <item x="831"/>
        <item x="990"/>
        <item x="666"/>
        <item x="140"/>
        <item x="512"/>
        <item x="583"/>
        <item x="840"/>
        <item x="397"/>
        <item x="116"/>
        <item x="982"/>
        <item x="813"/>
        <item x="651"/>
        <item x="976"/>
        <item x="672"/>
        <item x="218"/>
        <item x="690"/>
        <item x="489"/>
        <item x="675"/>
        <item x="761"/>
        <item x="469"/>
        <item x="85"/>
        <item x="654"/>
        <item x="139"/>
        <item x="728"/>
        <item x="958"/>
        <item x="101"/>
        <item x="657"/>
        <item x="371"/>
        <item x="410"/>
        <item x="994"/>
        <item x="55"/>
        <item x="328"/>
        <item x="479"/>
        <item x="993"/>
        <item x="724"/>
        <item x="76"/>
        <item x="890"/>
        <item x="764"/>
        <item x="258"/>
        <item x="914"/>
        <item x="868"/>
        <item x="973"/>
        <item x="453"/>
        <item x="298"/>
        <item x="43"/>
        <item x="660"/>
        <item x="927"/>
        <item x="534"/>
        <item x="887"/>
        <item x="414"/>
        <item x="652"/>
        <item x="720"/>
        <item x="950"/>
        <item x="771"/>
        <item x="322"/>
        <item x="198"/>
        <item x="655"/>
        <item x="416"/>
        <item x="408"/>
        <item x="778"/>
        <item x="766"/>
        <item x="107"/>
        <item x="829"/>
        <item x="561"/>
        <item x="579"/>
        <item x="525"/>
        <item x="18"/>
        <item x="767"/>
        <item x="35"/>
        <item x="799"/>
        <item x="776"/>
        <item x="696"/>
        <item x="760"/>
        <item x="532"/>
        <item x="880"/>
        <item x="545"/>
        <item x="642"/>
        <item x="334"/>
        <item x="891"/>
        <item x="550"/>
        <item x="866"/>
        <item x="372"/>
        <item x="401"/>
        <item x="641"/>
        <item x="14"/>
        <item x="144"/>
        <item x="68"/>
        <item x="692"/>
        <item x="934"/>
        <item x="644"/>
        <item x="477"/>
        <item x="77"/>
        <item x="972"/>
        <item x="331"/>
        <item x="892"/>
        <item x="937"/>
        <item x="131"/>
        <item x="917"/>
        <item x="317"/>
        <item x="563"/>
        <item x="881"/>
        <item x="643"/>
        <item x="242"/>
        <item x="949"/>
        <item x="27"/>
        <item x="653"/>
        <item x="155"/>
        <item x="783"/>
        <item x="178"/>
        <item x="834"/>
        <item x="586"/>
        <item x="805"/>
        <item x="636"/>
        <item x="926"/>
        <item x="255"/>
        <item x="150"/>
        <item x="741"/>
        <item x="48"/>
        <item x="980"/>
        <item x="808"/>
        <item x="59"/>
        <item x="413"/>
        <item x="216"/>
        <item x="832"/>
        <item x="221"/>
        <item x="628"/>
        <item x="869"/>
        <item x="464"/>
        <item x="535"/>
        <item x="658"/>
        <item x="444"/>
        <item x="739"/>
        <item x="938"/>
        <item x="390"/>
        <item x="151"/>
        <item x="520"/>
        <item x="25"/>
        <item x="780"/>
        <item x="775"/>
        <item x="70"/>
        <item x="30"/>
        <item x="522"/>
        <item x="864"/>
        <item x="661"/>
        <item x="627"/>
        <item x="224"/>
        <item x="971"/>
        <item x="873"/>
        <item x="824"/>
        <item x="26"/>
        <item x="495"/>
        <item x="81"/>
        <item x="491"/>
        <item x="287"/>
        <item x="421"/>
        <item x="420"/>
        <item x="701"/>
        <item x="306"/>
        <item x="514"/>
        <item x="810"/>
        <item x="557"/>
        <item x="148"/>
        <item x="815"/>
        <item x="152"/>
        <item x="989"/>
        <item x="79"/>
        <item x="376"/>
        <item x="179"/>
        <item x="639"/>
        <item x="626"/>
        <item x="852"/>
        <item x="427"/>
        <item x="173"/>
        <item x="859"/>
        <item x="235"/>
        <item x="348"/>
        <item x="95"/>
        <item x="109"/>
        <item x="496"/>
        <item x="527"/>
        <item x="965"/>
        <item x="133"/>
        <item x="763"/>
        <item x="889"/>
        <item x="434"/>
        <item x="923"/>
        <item x="304"/>
        <item x="500"/>
        <item x="624"/>
        <item x="518"/>
        <item x="807"/>
        <item x="608"/>
        <item x="821"/>
        <item x="480"/>
        <item x="122"/>
        <item x="327"/>
        <item x="143"/>
        <item x="523"/>
        <item x="459"/>
        <item x="34"/>
        <item x="267"/>
        <item x="104"/>
        <item x="225"/>
        <item x="708"/>
        <item x="862"/>
        <item x="504"/>
        <item x="879"/>
        <item x="106"/>
        <item x="865"/>
        <item x="616"/>
        <item x="86"/>
        <item x="463"/>
        <item x="924"/>
        <item x="559"/>
        <item x="90"/>
        <item x="472"/>
        <item x="374"/>
        <item x="744"/>
        <item x="664"/>
        <item x="117"/>
        <item x="952"/>
        <item x="825"/>
        <item x="435"/>
        <item x="193"/>
        <item x="882"/>
        <item x="493"/>
        <item x="315"/>
        <item x="901"/>
        <item x="790"/>
        <item x="192"/>
        <item x="874"/>
        <item x="61"/>
        <item x="605"/>
        <item x="419"/>
        <item x="558"/>
        <item x="984"/>
        <item x="378"/>
        <item x="936"/>
        <item x="189"/>
        <item x="697"/>
        <item x="114"/>
        <item x="607"/>
        <item x="367"/>
        <item x="717"/>
        <item x="17"/>
        <item x="265"/>
        <item x="125"/>
        <item x="499"/>
        <item x="614"/>
        <item x="685"/>
        <item x="796"/>
        <item x="134"/>
        <item x="968"/>
        <item x="96"/>
        <item x="87"/>
        <item x="969"/>
        <item x="386"/>
        <item x="196"/>
        <item x="16"/>
        <item x="126"/>
        <item x="487"/>
        <item x="142"/>
        <item x="494"/>
        <item x="352"/>
        <item x="600"/>
        <item x="28"/>
        <item x="556"/>
        <item x="349"/>
        <item x="872"/>
        <item x="404"/>
        <item x="569"/>
        <item x="956"/>
        <item x="366"/>
        <item x="351"/>
        <item x="497"/>
        <item x="67"/>
        <item x="698"/>
        <item x="876"/>
        <item x="141"/>
        <item x="231"/>
        <item x="907"/>
        <item x="587"/>
        <item x="10"/>
        <item x="229"/>
        <item x="485"/>
        <item x="402"/>
        <item x="381"/>
        <item x="539"/>
        <item x="170"/>
        <item x="704"/>
        <item x="985"/>
        <item x="933"/>
        <item x="746"/>
        <item x="32"/>
        <item x="105"/>
        <item x="29"/>
        <item x="341"/>
        <item x="375"/>
        <item x="199"/>
        <item x="241"/>
        <item x="293"/>
        <item x="894"/>
        <item x="37"/>
        <item x="904"/>
        <item x="731"/>
        <item x="621"/>
        <item x="442"/>
        <item x="595"/>
        <item x="743"/>
        <item x="940"/>
        <item x="228"/>
        <item x="836"/>
        <item x="548"/>
        <item x="578"/>
        <item x="787"/>
        <item x="357"/>
        <item x="752"/>
        <item x="74"/>
        <item x="39"/>
        <item x="120"/>
        <item x="688"/>
        <item x="749"/>
        <item x="925"/>
        <item x="132"/>
        <item x="22"/>
        <item x="709"/>
        <item x="837"/>
        <item x="58"/>
        <item x="451"/>
        <item x="932"/>
        <item x="340"/>
        <item x="929"/>
        <item x="191"/>
        <item x="53"/>
        <item x="584"/>
        <item x="283"/>
        <item x="755"/>
        <item x="979"/>
        <item x="737"/>
        <item x="213"/>
        <item x="473"/>
        <item x="260"/>
        <item x="307"/>
        <item x="613"/>
        <item x="214"/>
        <item x="190"/>
        <item x="850"/>
        <item x="449"/>
        <item x="705"/>
        <item x="447"/>
        <item x="875"/>
        <item x="538"/>
        <item x="919"/>
        <item x="729"/>
        <item x="725"/>
        <item x="343"/>
        <item x="250"/>
        <item x="194"/>
        <item x="792"/>
        <item x="363"/>
        <item x="40"/>
        <item x="900"/>
        <item x="185"/>
        <item x="733"/>
        <item x="601"/>
        <item x="581"/>
        <item x="974"/>
        <item x="71"/>
        <item x="555"/>
        <item x="46"/>
        <item x="629"/>
        <item x="987"/>
        <item x="234"/>
        <item x="455"/>
        <item x="612"/>
        <item x="203"/>
        <item x="911"/>
        <item x="264"/>
        <item x="377"/>
        <item x="149"/>
        <item x="356"/>
        <item x="543"/>
        <item x="827"/>
        <item x="678"/>
        <item x="503"/>
        <item x="754"/>
        <item x="856"/>
        <item x="544"/>
        <item x="742"/>
        <item x="540"/>
        <item x="333"/>
        <item x="502"/>
        <item x="373"/>
        <item x="166"/>
        <item x="886"/>
        <item x="470"/>
        <item x="204"/>
        <item x="791"/>
        <item x="835"/>
        <item x="981"/>
        <item x="281"/>
        <item x="959"/>
        <item x="60"/>
        <item x="680"/>
        <item x="700"/>
        <item x="814"/>
        <item x="662"/>
        <item x="6"/>
        <item x="732"/>
        <item x="121"/>
        <item x="588"/>
        <item x="332"/>
        <item x="387"/>
        <item x="358"/>
        <item x="431"/>
        <item x="562"/>
        <item x="779"/>
        <item x="320"/>
        <item x="638"/>
        <item x="82"/>
        <item x="635"/>
        <item x="716"/>
        <item x="111"/>
        <item x="78"/>
        <item x="226"/>
        <item x="935"/>
        <item x="210"/>
        <item x="102"/>
        <item x="97"/>
        <item x="686"/>
        <item x="707"/>
        <item x="361"/>
        <item x="839"/>
        <item x="674"/>
        <item x="916"/>
        <item x="722"/>
        <item x="172"/>
        <item x="201"/>
        <item x="565"/>
        <item x="42"/>
        <item x="683"/>
        <item x="646"/>
        <item x="266"/>
        <item x="423"/>
        <item x="788"/>
        <item x="65"/>
        <item x="942"/>
        <item x="747"/>
        <item x="867"/>
        <item x="941"/>
        <item x="355"/>
        <item x="975"/>
        <item x="450"/>
        <item x="63"/>
        <item x="100"/>
        <item x="319"/>
        <item x="237"/>
        <item x="955"/>
        <item x="928"/>
        <item x="209"/>
        <item x="524"/>
        <item x="217"/>
        <item x="338"/>
        <item x="412"/>
        <item x="822"/>
        <item x="415"/>
        <item x="921"/>
        <item x="888"/>
        <item x="706"/>
        <item x="365"/>
        <item x="670"/>
        <item x="633"/>
        <item x="713"/>
        <item x="507"/>
        <item x="769"/>
        <item x="551"/>
        <item x="501"/>
        <item x="33"/>
        <item x="602"/>
        <item x="476"/>
        <item x="552"/>
        <item x="878"/>
        <item x="786"/>
        <item x="354"/>
        <item x="184"/>
        <item x="73"/>
        <item x="536"/>
        <item x="403"/>
        <item x="715"/>
        <item x="446"/>
        <item x="207"/>
        <item x="94"/>
        <item x="710"/>
        <item x="988"/>
        <item x="897"/>
        <item x="461"/>
        <item x="454"/>
        <item x="599"/>
        <item x="511"/>
        <item x="618"/>
        <item x="930"/>
        <item x="64"/>
        <item x="719"/>
        <item x="676"/>
        <item x="147"/>
        <item x="991"/>
        <item x="174"/>
        <item x="359"/>
        <item x="277"/>
        <item x="943"/>
        <item x="995"/>
        <item x="302"/>
        <item x="508"/>
        <item x="411"/>
        <item x="269"/>
        <item x="847"/>
        <item x="161"/>
        <item x="871"/>
        <item x="244"/>
        <item x="247"/>
        <item x="516"/>
        <item x="248"/>
        <item x="909"/>
        <item x="530"/>
        <item x="297"/>
        <item x="677"/>
        <item x="83"/>
        <item x="311"/>
        <item x="592"/>
        <item x="593"/>
        <item x="176"/>
        <item x="456"/>
        <item x="781"/>
        <item x="753"/>
        <item x="637"/>
        <item x="650"/>
        <item x="370"/>
        <item x="445"/>
        <item x="368"/>
        <item x="323"/>
        <item x="597"/>
        <item x="681"/>
        <item x="284"/>
        <item x="389"/>
        <item x="159"/>
        <item x="483"/>
        <item x="515"/>
        <item x="568"/>
        <item x="694"/>
        <item x="794"/>
        <item x="992"/>
        <item x="735"/>
        <item x="596"/>
        <item x="409"/>
        <item x="772"/>
        <item x="983"/>
        <item x="84"/>
        <item x="350"/>
        <item x="394"/>
        <item x="816"/>
        <item x="75"/>
        <item x="811"/>
        <item x="736"/>
        <item x="679"/>
        <item x="263"/>
        <item x="72"/>
        <item x="8"/>
        <item x="80"/>
        <item x="806"/>
        <item x="279"/>
        <item x="369"/>
        <item x="846"/>
        <item x="964"/>
        <item x="830"/>
        <item x="119"/>
        <item x="49"/>
        <item x="44"/>
        <item x="756"/>
        <item x="691"/>
        <item x="492"/>
        <item x="918"/>
        <item x="146"/>
        <item x="611"/>
        <item x="577"/>
        <item x="4"/>
        <item x="738"/>
        <item x="113"/>
        <item x="280"/>
        <item x="571"/>
        <item x="663"/>
        <item x="167"/>
        <item x="310"/>
        <item x="129"/>
        <item x="360"/>
        <item x="478"/>
        <item x="347"/>
        <item x="699"/>
        <item x="289"/>
        <item x="438"/>
        <item x="433"/>
        <item x="841"/>
        <item x="622"/>
        <item x="428"/>
        <item x="305"/>
        <item x="335"/>
        <item x="861"/>
        <item x="246"/>
        <item x="647"/>
        <item x="961"/>
        <item x="625"/>
        <item x="580"/>
        <item x="513"/>
        <item x="853"/>
        <item x="425"/>
        <item x="175"/>
        <item x="452"/>
        <item x="673"/>
        <item x="606"/>
        <item x="399"/>
        <item x="153"/>
        <item x="422"/>
        <item x="620"/>
        <item x="238"/>
        <item x="817"/>
        <item x="570"/>
        <item x="745"/>
        <item x="623"/>
        <item x="668"/>
        <item x="162"/>
        <item x="41"/>
        <item x="448"/>
        <item x="245"/>
        <item x="711"/>
        <item x="440"/>
        <item x="206"/>
        <item x="395"/>
        <item x="474"/>
        <item x="342"/>
        <item x="19"/>
        <item x="418"/>
        <item x="910"/>
        <item x="883"/>
        <item x="308"/>
        <item x="751"/>
        <item x="953"/>
        <item x="466"/>
        <item x="667"/>
        <item x="181"/>
        <item x="282"/>
        <item x="671"/>
        <item x="843"/>
        <item x="573"/>
        <item x="585"/>
        <item x="695"/>
        <item x="270"/>
        <item x="604"/>
        <item x="789"/>
        <item x="180"/>
        <item x="669"/>
        <item x="326"/>
        <item x="186"/>
        <item x="758"/>
        <item x="23"/>
        <item x="554"/>
        <item x="849"/>
        <item x="112"/>
        <item x="842"/>
        <item x="38"/>
        <item x="854"/>
        <item x="803"/>
        <item x="362"/>
        <item x="5"/>
        <item x="337"/>
        <item x="89"/>
        <item x="903"/>
        <item x="718"/>
        <item x="93"/>
        <item x="164"/>
        <item x="158"/>
        <item x="292"/>
        <item x="13"/>
        <item x="748"/>
        <item x="288"/>
        <item x="188"/>
        <item x="313"/>
        <item x="330"/>
        <item x="777"/>
        <item x="212"/>
        <item x="768"/>
        <item x="505"/>
        <item x="294"/>
        <item x="324"/>
        <item x="546"/>
        <item x="848"/>
        <item x="797"/>
        <item x="251"/>
        <item x="262"/>
        <item x="784"/>
        <item x="329"/>
        <item x="128"/>
        <item x="47"/>
        <item x="591"/>
        <item x="785"/>
        <item x="564"/>
        <item x="913"/>
        <item x="285"/>
        <item x="118"/>
        <item x="498"/>
        <item x="20"/>
        <item x="384"/>
        <item x="645"/>
        <item x="24"/>
        <item x="490"/>
        <item x="689"/>
        <item x="970"/>
        <item x="202"/>
        <item x="944"/>
        <item x="215"/>
        <item x="400"/>
        <item x="36"/>
        <item x="123"/>
        <item x="138"/>
        <item x="286"/>
        <item x="951"/>
        <item x="567"/>
        <item x="426"/>
        <item x="884"/>
        <item x="230"/>
        <item x="145"/>
        <item x="240"/>
        <item x="844"/>
        <item x="905"/>
        <item x="169"/>
        <item x="391"/>
        <item x="183"/>
        <item x="712"/>
        <item x="379"/>
        <item x="912"/>
        <item x="702"/>
        <item x="160"/>
        <item x="275"/>
        <item x="441"/>
        <item x="52"/>
        <item x="462"/>
        <item x="939"/>
        <item x="364"/>
        <item x="793"/>
        <item x="346"/>
        <item x="649"/>
        <item x="594"/>
        <item x="857"/>
        <item x="818"/>
        <item x="197"/>
        <item x="62"/>
        <item x="714"/>
        <item x="509"/>
        <item x="232"/>
        <item x="727"/>
        <item x="273"/>
        <item x="804"/>
        <item x="948"/>
        <item x="954"/>
        <item x="828"/>
        <item x="547"/>
        <item x="195"/>
        <item x="960"/>
        <item x="407"/>
        <item x="726"/>
        <item x="236"/>
        <item x="582"/>
        <item x="57"/>
        <item x="396"/>
        <item x="460"/>
        <item x="388"/>
        <item x="541"/>
        <item x="531"/>
        <item x="977"/>
        <item x="488"/>
        <item x="750"/>
        <item x="300"/>
        <item x="261"/>
        <item x="429"/>
        <item x="157"/>
        <item x="99"/>
        <item x="406"/>
        <item x="721"/>
        <item x="424"/>
        <item x="91"/>
        <item x="325"/>
        <item x="809"/>
        <item x="316"/>
        <item x="182"/>
        <item x="11"/>
        <item x="553"/>
        <item x="467"/>
        <item x="740"/>
        <item x="312"/>
        <item x="239"/>
        <item x="610"/>
        <item x="931"/>
        <item x="12"/>
        <item x="820"/>
        <item x="468"/>
        <item x="380"/>
        <item x="290"/>
        <item x="978"/>
        <item x="640"/>
        <item x="50"/>
        <item x="299"/>
        <item x="168"/>
        <item x="417"/>
        <item x="656"/>
        <item x="603"/>
        <item x="291"/>
        <item x="648"/>
        <item x="31"/>
        <item x="278"/>
        <item x="430"/>
        <item x="986"/>
        <item x="443"/>
        <item x="908"/>
        <item x="922"/>
        <item x="851"/>
        <item x="899"/>
        <item x="576"/>
        <item x="432"/>
        <item x="393"/>
        <item x="437"/>
        <item x="318"/>
        <item x="205"/>
        <item x="321"/>
        <item x="137"/>
        <item x="877"/>
        <item x="227"/>
        <item x="946"/>
        <item x="345"/>
        <item x="533"/>
        <item x="617"/>
        <item x="66"/>
        <item x="634"/>
        <item x="517"/>
        <item x="659"/>
        <item x="220"/>
        <item x="439"/>
        <item x="962"/>
        <item x="223"/>
        <item x="845"/>
        <item x="471"/>
        <item x="276"/>
        <item x="529"/>
        <item x="254"/>
        <item x="54"/>
        <item x="130"/>
        <item x="301"/>
        <item x="765"/>
        <item x="631"/>
        <item x="795"/>
        <item x="171"/>
        <item x="682"/>
        <item x="526"/>
        <item x="339"/>
        <item x="963"/>
        <item x="458"/>
        <item x="855"/>
        <item x="759"/>
        <item x="590"/>
        <item x="45"/>
        <item x="687"/>
        <item x="465"/>
        <item x="632"/>
        <item x="222"/>
        <item x="21"/>
        <item x="115"/>
        <item x="219"/>
        <item x="336"/>
        <item x="528"/>
        <item x="730"/>
        <item x="819"/>
        <item x="257"/>
        <item x="436"/>
        <item x="915"/>
        <item x="136"/>
        <item x="1"/>
        <item x="800"/>
        <item x="382"/>
        <item x="272"/>
        <item x="574"/>
        <item x="519"/>
        <item x="314"/>
        <item x="392"/>
        <item x="457"/>
        <item x="895"/>
        <item x="812"/>
        <item x="630"/>
        <item x="56"/>
        <item x="589"/>
        <item x="385"/>
        <item x="762"/>
        <item x="484"/>
        <item x="88"/>
        <item x="863"/>
        <item x="896"/>
        <item x="154"/>
        <item x="233"/>
        <item x="566"/>
        <item x="256"/>
        <item x="98"/>
        <item x="103"/>
        <item x="560"/>
        <item x="920"/>
        <item x="124"/>
        <item x="966"/>
        <item x="108"/>
        <item x="344"/>
        <item x="3"/>
        <item x="723"/>
        <item x="309"/>
        <item x="860"/>
        <item x="274"/>
        <item x="398"/>
        <item x="383"/>
        <item x="801"/>
        <item x="870"/>
        <item x="693"/>
        <item x="798"/>
        <item x="135"/>
        <item x="615"/>
        <item x="127"/>
        <item x="885"/>
        <item x="9"/>
        <item x="757"/>
        <item x="609"/>
        <item x="208"/>
        <item x="481"/>
        <item x="598"/>
        <item x="295"/>
        <item x="177"/>
        <item x="296"/>
        <item x="833"/>
        <item x="110"/>
        <item x="774"/>
        <item x="619"/>
        <item x="957"/>
        <item x="858"/>
        <item x="572"/>
        <item x="947"/>
        <item x="253"/>
        <item x="542"/>
        <item x="802"/>
        <item x="996"/>
        <item x="0"/>
        <item x="510"/>
        <item x="665"/>
        <item x="486"/>
        <item x="268"/>
        <item x="200"/>
        <item x="259"/>
        <item x="549"/>
        <item x="967"/>
        <item x="902"/>
        <item x="271"/>
        <item x="506"/>
        <item x="575"/>
        <item x="684"/>
        <item x="69"/>
        <item x="165"/>
        <item x="15"/>
        <item x="252"/>
        <item x="770"/>
        <item x="906"/>
        <item x="156"/>
        <item x="51"/>
        <item x="249"/>
        <item x="734"/>
        <item x="7"/>
        <item x="782"/>
        <item x="243"/>
        <item x="163"/>
        <item x="92"/>
        <item t="default"/>
      </items>
    </pivotField>
    <pivotField compact="0" showAll="0">
      <items count="1000">
        <item x="899"/>
        <item x="839"/>
        <item x="538"/>
        <item x="304"/>
        <item x="894"/>
        <item x="212"/>
        <item x="704"/>
        <item x="992"/>
        <item x="667"/>
        <item x="841"/>
        <item x="814"/>
        <item x="977"/>
        <item x="85"/>
        <item x="729"/>
        <item x="959"/>
        <item x="658"/>
        <item x="725"/>
        <item x="76"/>
        <item x="891"/>
        <item x="915"/>
        <item x="928"/>
        <item x="768"/>
        <item x="761"/>
        <item x="335"/>
        <item x="892"/>
        <item x="551"/>
        <item x="867"/>
        <item x="642"/>
        <item x="14"/>
        <item x="144"/>
        <item x="935"/>
        <item x="478"/>
        <item x="973"/>
        <item x="938"/>
        <item x="918"/>
        <item x="318"/>
        <item x="564"/>
        <item x="155"/>
        <item x="982"/>
        <item x="833"/>
        <item x="406"/>
        <item x="827"/>
        <item x="476"/>
        <item x="774"/>
        <item x="865"/>
        <item x="832"/>
        <item x="26"/>
        <item x="288"/>
        <item x="398"/>
        <item x="652"/>
        <item x="673"/>
        <item x="816"/>
        <item x="219"/>
        <item x="377"/>
        <item x="640"/>
        <item x="853"/>
        <item x="139"/>
        <item x="996"/>
        <item x="55"/>
        <item x="268"/>
        <item x="329"/>
        <item x="863"/>
        <item x="505"/>
        <item x="86"/>
        <item x="90"/>
        <item x="974"/>
        <item x="661"/>
        <item x="420"/>
        <item x="559"/>
        <item x="500"/>
        <item x="134"/>
        <item x="969"/>
        <item x="96"/>
        <item x="199"/>
        <item x="16"/>
        <item x="779"/>
        <item x="601"/>
        <item x="522"/>
        <item x="526"/>
        <item x="367"/>
        <item x="800"/>
        <item x="777"/>
        <item x="141"/>
        <item x="382"/>
        <item x="934"/>
        <item x="747"/>
        <item x="895"/>
        <item x="622"/>
        <item x="443"/>
        <item x="373"/>
        <item x="2"/>
        <item x="693"/>
        <item x="39"/>
        <item x="689"/>
        <item x="132"/>
        <item x="22"/>
        <item x="838"/>
        <item x="452"/>
        <item x="933"/>
        <item x="77"/>
        <item x="584"/>
        <item x="341"/>
        <item x="930"/>
        <item x="214"/>
        <item x="474"/>
        <item x="893"/>
        <item x="131"/>
        <item x="691"/>
        <item x="706"/>
        <item x="490"/>
        <item x="920"/>
        <item x="644"/>
        <item x="243"/>
        <item x="762"/>
        <item x="470"/>
        <item x="195"/>
        <item x="655"/>
        <item x="793"/>
        <item x="364"/>
        <item x="630"/>
        <item x="204"/>
        <item x="654"/>
        <item x="912"/>
        <item x="544"/>
        <item x="179"/>
        <item x="504"/>
        <item x="835"/>
        <item x="792"/>
        <item x="256"/>
        <item x="815"/>
        <item x="150"/>
        <item x="809"/>
        <item x="589"/>
        <item x="869"/>
        <item x="454"/>
        <item x="82"/>
        <item x="217"/>
        <item x="78"/>
        <item x="227"/>
        <item x="222"/>
        <item x="43"/>
        <item x="362"/>
        <item x="870"/>
        <item x="535"/>
        <item x="943"/>
        <item x="748"/>
        <item x="653"/>
        <item x="445"/>
        <item x="740"/>
        <item x="951"/>
        <item x="320"/>
        <item x="151"/>
        <item x="188"/>
        <item x="354"/>
        <item x="70"/>
        <item x="671"/>
        <item x="523"/>
        <item x="634"/>
        <item x="483"/>
        <item x="972"/>
        <item x="825"/>
        <item x="830"/>
        <item x="404"/>
        <item x="990"/>
        <item x="898"/>
        <item x="140"/>
        <item x="513"/>
        <item x="35"/>
        <item x="993"/>
        <item x="174"/>
        <item x="997"/>
        <item x="303"/>
        <item x="116"/>
        <item x="412"/>
        <item x="848"/>
        <item x="702"/>
        <item x="872"/>
        <item x="245"/>
        <item x="546"/>
        <item x="249"/>
        <item x="148"/>
        <item x="152"/>
        <item x="991"/>
        <item x="180"/>
        <item x="782"/>
        <item x="638"/>
        <item x="627"/>
        <item x="598"/>
        <item x="236"/>
        <item x="349"/>
        <item x="736"/>
        <item x="410"/>
        <item x="773"/>
        <item x="966"/>
        <item x="985"/>
        <item x="395"/>
        <item x="890"/>
        <item x="435"/>
        <item x="519"/>
        <item x="72"/>
        <item x="80"/>
        <item x="101"/>
        <item x="49"/>
        <item x="757"/>
        <item x="493"/>
        <item x="460"/>
        <item x="104"/>
        <item x="226"/>
        <item x="480"/>
        <item x="765"/>
        <item x="348"/>
        <item x="866"/>
        <item x="617"/>
        <item x="259"/>
        <item x="439"/>
        <item x="375"/>
        <item x="306"/>
        <item x="247"/>
        <item x="626"/>
        <item x="946"/>
        <item x="175"/>
        <item x="674"/>
        <item x="882"/>
        <item x="239"/>
        <item x="61"/>
        <item x="162"/>
        <item x="950"/>
        <item x="27"/>
        <item x="824"/>
        <item x="309"/>
        <item x="608"/>
        <item x="415"/>
        <item x="686"/>
        <item x="271"/>
        <item x="587"/>
        <item x="87"/>
        <item x="970"/>
        <item x="759"/>
        <item x="850"/>
        <item x="984"/>
        <item x="112"/>
        <item x="417"/>
        <item x="843"/>
        <item x="806"/>
        <item x="409"/>
        <item x="5"/>
        <item x="637"/>
        <item x="495"/>
        <item x="927"/>
        <item x="13"/>
        <item x="767"/>
        <item x="289"/>
        <item x="59"/>
        <item x="107"/>
        <item x="213"/>
        <item x="562"/>
        <item x="18"/>
        <item x="676"/>
        <item x="570"/>
        <item x="957"/>
        <item x="697"/>
        <item x="67"/>
        <item x="881"/>
        <item x="203"/>
        <item x="138"/>
        <item x="643"/>
        <item x="231"/>
        <item x="465"/>
        <item x="536"/>
        <item x="170"/>
        <item x="906"/>
        <item x="169"/>
        <item x="372"/>
        <item x="913"/>
        <item x="411"/>
        <item x="276"/>
        <item x="442"/>
        <item x="463"/>
        <item x="939"/>
        <item x="198"/>
        <item x="242"/>
        <item x="728"/>
        <item x="294"/>
        <item x="776"/>
        <item x="905"/>
        <item x="196"/>
        <item x="995"/>
        <item x="57"/>
        <item x="229"/>
        <item x="979"/>
        <item x="99"/>
        <item x="722"/>
        <item x="326"/>
        <item x="753"/>
        <item x="874"/>
        <item x="468"/>
        <item x="741"/>
        <item x="313"/>
        <item x="469"/>
        <item x="299"/>
        <item x="649"/>
        <item x="496"/>
        <item x="81"/>
        <item x="645"/>
        <item x="923"/>
        <item x="422"/>
        <item x="53"/>
        <item x="878"/>
        <item x="421"/>
        <item x="534"/>
        <item x="332"/>
        <item x="888"/>
        <item x="981"/>
        <item x="660"/>
        <item x="308"/>
        <item x="614"/>
        <item x="215"/>
        <item x="721"/>
        <item x="772"/>
        <item x="683"/>
        <item x="340"/>
        <item x="323"/>
        <item x="760"/>
        <item x="45"/>
        <item x="656"/>
        <item x="876"/>
        <item x="21"/>
        <item x="251"/>
        <item x="731"/>
        <item x="820"/>
        <item x="173"/>
        <item x="860"/>
        <item x="916"/>
        <item x="734"/>
        <item x="575"/>
        <item x="315"/>
        <item x="975"/>
        <item x="813"/>
        <item x="556"/>
        <item x="590"/>
        <item x="989"/>
        <item x="763"/>
        <item x="88"/>
        <item x="613"/>
        <item x="265"/>
        <item x="378"/>
        <item x="580"/>
        <item x="561"/>
        <item x="924"/>
        <item x="357"/>
        <item x="967"/>
        <item x="828"/>
        <item x="384"/>
        <item x="135"/>
        <item x="127"/>
        <item x="886"/>
        <item x="758"/>
        <item x="610"/>
        <item x="209"/>
        <item x="599"/>
        <item x="296"/>
        <item x="297"/>
        <item x="110"/>
        <item x="328"/>
        <item x="541"/>
        <item x="334"/>
        <item x="269"/>
        <item x="260"/>
        <item x="709"/>
        <item x="533"/>
        <item x="205"/>
        <item x="983"/>
        <item x="960"/>
        <item x="464"/>
        <item x="7"/>
        <item x="783"/>
        <item x="48"/>
        <item x="560"/>
        <item x="733"/>
        <item x="121"/>
        <item x="953"/>
        <item x="563"/>
        <item x="636"/>
        <item x="494"/>
        <item x="902"/>
        <item x="791"/>
        <item x="102"/>
        <item x="402"/>
        <item x="875"/>
        <item x="606"/>
        <item x="629"/>
        <item x="647"/>
        <item x="68"/>
        <item x="368"/>
        <item x="718"/>
        <item x="17"/>
        <item x="659"/>
        <item x="797"/>
        <item x="956"/>
        <item x="210"/>
        <item x="525"/>
        <item x="25"/>
        <item x="781"/>
        <item x="416"/>
        <item x="30"/>
        <item x="126"/>
        <item x="714"/>
        <item x="508"/>
        <item x="552"/>
        <item x="502"/>
        <item x="662"/>
        <item x="353"/>
        <item x="628"/>
        <item x="225"/>
        <item x="185"/>
        <item x="447"/>
        <item x="711"/>
        <item x="360"/>
        <item x="492"/>
        <item x="278"/>
        <item x="944"/>
        <item x="877"/>
        <item x="307"/>
        <item x="515"/>
        <item x="811"/>
        <item x="588"/>
        <item x="558"/>
        <item x="517"/>
        <item x="10"/>
        <item x="784"/>
        <item x="486"/>
        <item x="403"/>
        <item x="540"/>
        <item x="987"/>
        <item x="978"/>
        <item x="593"/>
        <item x="32"/>
        <item x="200"/>
        <item x="428"/>
        <item x="37"/>
        <item x="285"/>
        <item x="596"/>
        <item x="795"/>
        <item x="742"/>
        <item x="549"/>
        <item x="817"/>
        <item x="75"/>
        <item x="812"/>
        <item x="358"/>
        <item x="414"/>
        <item x="264"/>
        <item x="501"/>
        <item x="808"/>
        <item x="280"/>
        <item x="370"/>
        <item x="122"/>
        <item x="965"/>
        <item x="143"/>
        <item x="44"/>
        <item x="524"/>
        <item x="34"/>
        <item x="4"/>
        <item x="192"/>
        <item x="664"/>
        <item x="585"/>
        <item x="880"/>
        <item x="284"/>
        <item x="925"/>
        <item x="429"/>
        <item x="745"/>
        <item x="862"/>
        <item x="391"/>
        <item x="826"/>
        <item x="514"/>
        <item x="453"/>
        <item x="883"/>
        <item x="521"/>
        <item x="607"/>
        <item x="818"/>
        <item x="193"/>
        <item x="449"/>
        <item x="40"/>
        <item x="246"/>
        <item x="186"/>
        <item x="986"/>
        <item x="582"/>
        <item x="71"/>
        <item x="19"/>
        <item x="911"/>
        <item x="456"/>
        <item x="668"/>
        <item x="125"/>
        <item x="586"/>
        <item x="755"/>
        <item x="857"/>
        <item x="605"/>
        <item x="545"/>
        <item x="181"/>
        <item x="743"/>
        <item x="23"/>
        <item x="555"/>
        <item x="197"/>
        <item x="38"/>
        <item x="904"/>
        <item x="164"/>
        <item x="701"/>
        <item x="28"/>
        <item x="314"/>
        <item x="331"/>
        <item x="79"/>
        <item x="778"/>
        <item x="769"/>
        <item x="506"/>
        <item x="350"/>
        <item x="295"/>
        <item x="547"/>
        <item x="432"/>
        <item x="798"/>
        <item x="873"/>
        <item x="321"/>
        <item x="405"/>
        <item x="263"/>
        <item x="785"/>
        <item x="128"/>
        <item x="786"/>
        <item x="708"/>
        <item x="95"/>
        <item x="109"/>
        <item x="497"/>
        <item x="202"/>
        <item x="566"/>
        <item x="528"/>
        <item x="971"/>
        <item x="684"/>
        <item x="133"/>
        <item x="36"/>
        <item x="764"/>
        <item x="287"/>
        <item x="908"/>
        <item x="305"/>
        <item x="625"/>
        <item x="705"/>
        <item x="184"/>
        <item x="609"/>
        <item x="976"/>
        <item x="451"/>
        <item x="822"/>
        <item x="703"/>
        <item x="481"/>
        <item x="29"/>
        <item x="929"/>
        <item x="347"/>
        <item x="650"/>
        <item x="342"/>
        <item x="819"/>
        <item x="218"/>
        <item x="949"/>
        <item x="922"/>
        <item x="237"/>
        <item x="941"/>
        <item x="837"/>
        <item x="106"/>
        <item x="389"/>
        <item x="532"/>
        <item x="751"/>
        <item x="262"/>
        <item x="430"/>
        <item x="425"/>
        <item x="473"/>
        <item x="91"/>
        <item x="788"/>
        <item x="665"/>
        <item x="317"/>
        <item x="117"/>
        <item x="554"/>
        <item x="355"/>
        <item x="73"/>
        <item x="537"/>
        <item x="436"/>
        <item x="194"/>
        <item x="120"/>
        <item x="932"/>
        <item x="316"/>
        <item x="821"/>
        <item x="750"/>
        <item x="600"/>
        <item x="291"/>
        <item x="300"/>
        <item x="619"/>
        <item x="657"/>
        <item x="604"/>
        <item x="31"/>
        <item x="431"/>
        <item x="444"/>
        <item x="58"/>
        <item x="394"/>
        <item x="438"/>
        <item x="379"/>
        <item x="937"/>
        <item x="190"/>
        <item x="206"/>
        <item x="270"/>
        <item x="161"/>
        <item x="756"/>
        <item x="698"/>
        <item x="114"/>
        <item x="738"/>
        <item x="248"/>
        <item x="221"/>
        <item x="266"/>
        <item x="191"/>
        <item x="130"/>
        <item x="615"/>
        <item x="298"/>
        <item x="678"/>
        <item x="851"/>
        <item x="450"/>
        <item x="448"/>
        <item x="651"/>
        <item x="633"/>
        <item x="387"/>
        <item x="539"/>
        <item x="115"/>
        <item x="337"/>
        <item x="529"/>
        <item x="726"/>
        <item x="344"/>
        <item x="324"/>
        <item x="488"/>
        <item x="142"/>
        <item x="901"/>
        <item x="569"/>
        <item x="383"/>
        <item x="273"/>
        <item x="602"/>
        <item x="458"/>
        <item x="896"/>
        <item x="631"/>
        <item x="46"/>
        <item x="485"/>
        <item x="557"/>
        <item x="567"/>
        <item x="257"/>
        <item x="921"/>
        <item x="149"/>
        <item x="345"/>
        <item x="724"/>
        <item x="871"/>
        <item x="482"/>
        <item x="352"/>
        <item x="498"/>
        <item x="692"/>
        <item x="699"/>
        <item x="550"/>
        <item x="968"/>
        <item x="177"/>
        <item x="166"/>
        <item x="232"/>
        <item x="471"/>
        <item x="685"/>
        <item x="15"/>
        <item x="167"/>
        <item x="253"/>
        <item x="771"/>
        <item x="230"/>
        <item x="60"/>
        <item x="156"/>
        <item x="290"/>
        <item x="663"/>
        <item x="92"/>
        <item x="6"/>
        <item x="336"/>
        <item x="105"/>
        <item x="388"/>
        <item x="359"/>
        <item x="376"/>
        <item x="854"/>
        <item x="717"/>
        <item x="732"/>
        <item x="153"/>
        <item x="936"/>
        <item x="423"/>
        <item x="621"/>
        <item x="97"/>
        <item x="744"/>
        <item x="624"/>
        <item x="917"/>
        <item x="669"/>
        <item x="712"/>
        <item x="579"/>
        <item x="789"/>
        <item x="74"/>
        <item x="884"/>
        <item x="356"/>
        <item x="467"/>
        <item x="63"/>
        <item x="100"/>
        <item x="926"/>
        <item x="710"/>
        <item x="339"/>
        <item x="413"/>
        <item x="823"/>
        <item x="327"/>
        <item x="187"/>
        <item x="707"/>
        <item x="855"/>
        <item x="363"/>
        <item x="770"/>
        <item x="261"/>
        <item x="33"/>
        <item x="293"/>
        <item x="603"/>
        <item x="879"/>
        <item x="787"/>
        <item x="730"/>
        <item x="931"/>
        <item x="147"/>
        <item x="47"/>
        <item x="592"/>
        <item x="499"/>
        <item x="509"/>
        <item x="690"/>
        <item x="235"/>
        <item x="945"/>
        <item x="427"/>
        <item x="679"/>
        <item x="392"/>
        <item x="713"/>
        <item x="176"/>
        <item x="457"/>
        <item x="794"/>
        <item x="371"/>
        <item x="503"/>
        <item x="446"/>
        <item x="805"/>
        <item x="369"/>
        <item x="374"/>
        <item x="955"/>
        <item x="887"/>
        <item x="829"/>
        <item x="390"/>
        <item x="961"/>
        <item x="408"/>
        <item x="159"/>
        <item x="484"/>
        <item x="836"/>
        <item x="282"/>
        <item x="681"/>
        <item x="461"/>
        <item x="542"/>
        <item x="695"/>
        <item x="994"/>
        <item x="597"/>
        <item x="333"/>
        <item x="810"/>
        <item x="680"/>
        <item x="183"/>
        <item x="780"/>
        <item x="611"/>
        <item x="639"/>
        <item x="111"/>
        <item x="381"/>
        <item x="211"/>
        <item x="641"/>
        <item x="50"/>
        <item x="418"/>
        <item x="687"/>
        <item x="831"/>
        <item x="840"/>
        <item x="279"/>
        <item x="675"/>
        <item x="723"/>
        <item x="172"/>
        <item x="612"/>
        <item x="578"/>
        <item x="42"/>
        <item x="577"/>
        <item x="739"/>
        <item x="113"/>
        <item x="319"/>
        <item x="267"/>
        <item x="281"/>
        <item x="322"/>
        <item x="424"/>
        <item x="311"/>
        <item x="346"/>
        <item x="65"/>
        <item x="361"/>
        <item x="618"/>
        <item x="66"/>
        <item x="635"/>
        <item x="868"/>
        <item x="942"/>
        <item x="842"/>
        <item x="440"/>
        <item x="963"/>
        <item x="846"/>
        <item x="277"/>
        <item x="54"/>
        <item x="238"/>
        <item x="766"/>
        <item x="648"/>
        <item x="171"/>
        <item x="581"/>
        <item x="426"/>
        <item x="527"/>
        <item x="964"/>
        <item x="856"/>
        <item x="400"/>
        <item x="889"/>
        <item x="366"/>
        <item x="571"/>
        <item x="258"/>
        <item x="136"/>
        <item x="1"/>
        <item x="477"/>
        <item x="207"/>
        <item x="553"/>
        <item x="520"/>
        <item x="393"/>
        <item x="475"/>
        <item x="343"/>
        <item x="864"/>
        <item x="716"/>
        <item x="208"/>
        <item x="94"/>
        <item x="954"/>
        <item x="98"/>
        <item x="462"/>
        <item x="455"/>
        <item x="182"/>
        <item x="283"/>
        <item x="124"/>
        <item x="310"/>
        <item x="512"/>
        <item x="844"/>
        <item x="802"/>
        <item x="799"/>
        <item x="64"/>
        <item x="720"/>
        <item x="677"/>
        <item x="178"/>
        <item x="775"/>
        <item x="790"/>
        <item x="620"/>
        <item x="573"/>
        <item x="670"/>
        <item x="543"/>
        <item x="0"/>
        <item x="666"/>
        <item x="487"/>
        <item x="903"/>
        <item x="507"/>
        <item x="576"/>
        <item x="338"/>
        <item x="89"/>
        <item x="165"/>
        <item x="719"/>
        <item x="93"/>
        <item x="158"/>
        <item x="910"/>
        <item x="51"/>
        <item x="531"/>
        <item x="83"/>
        <item x="189"/>
        <item x="312"/>
        <item x="594"/>
        <item x="754"/>
        <item x="849"/>
        <item x="330"/>
        <item x="682"/>
        <item x="118"/>
        <item x="385"/>
        <item x="516"/>
        <item x="216"/>
        <item x="401"/>
        <item x="84"/>
        <item x="351"/>
        <item x="737"/>
        <item x="952"/>
        <item x="8"/>
        <item x="807"/>
        <item x="160"/>
        <item x="847"/>
        <item x="119"/>
        <item x="365"/>
        <item x="919"/>
        <item x="858"/>
        <item x="62"/>
        <item x="146"/>
        <item x="510"/>
        <item x="233"/>
        <item x="274"/>
        <item x="548"/>
        <item x="572"/>
        <item x="727"/>
        <item x="129"/>
        <item x="479"/>
        <item x="700"/>
        <item x="301"/>
        <item x="434"/>
        <item x="623"/>
        <item x="407"/>
        <item x="962"/>
        <item x="240"/>
        <item x="12"/>
        <item x="980"/>
        <item x="746"/>
        <item x="292"/>
        <item x="41"/>
        <item x="852"/>
        <item x="433"/>
        <item x="441"/>
        <item x="396"/>
        <item x="137"/>
        <item x="228"/>
        <item x="419"/>
        <item x="752"/>
        <item x="518"/>
        <item x="672"/>
        <item x="255"/>
        <item x="302"/>
        <item x="574"/>
        <item x="632"/>
        <item x="796"/>
        <item x="696"/>
        <item x="591"/>
        <item x="466"/>
        <item x="804"/>
        <item x="437"/>
        <item x="801"/>
        <item x="749"/>
        <item x="56"/>
        <item x="386"/>
        <item x="897"/>
        <item x="154"/>
        <item x="234"/>
        <item x="325"/>
        <item x="252"/>
        <item x="108"/>
        <item x="3"/>
        <item x="399"/>
        <item x="694"/>
        <item x="9"/>
        <item x="565"/>
        <item x="914"/>
        <item x="958"/>
        <item x="286"/>
        <item x="948"/>
        <item x="254"/>
        <item x="803"/>
        <item x="20"/>
        <item x="511"/>
        <item x="646"/>
        <item x="24"/>
        <item x="491"/>
        <item x="123"/>
        <item x="69"/>
        <item x="568"/>
        <item x="885"/>
        <item x="145"/>
        <item x="241"/>
        <item x="845"/>
        <item x="250"/>
        <item x="244"/>
        <item x="163"/>
        <item x="380"/>
        <item x="52"/>
        <item x="940"/>
        <item x="595"/>
        <item x="715"/>
        <item x="583"/>
        <item x="397"/>
        <item x="489"/>
        <item x="157"/>
        <item x="11"/>
        <item x="168"/>
        <item x="988"/>
        <item x="909"/>
        <item x="900"/>
        <item x="947"/>
        <item x="224"/>
        <item x="472"/>
        <item x="530"/>
        <item x="459"/>
        <item x="688"/>
        <item x="223"/>
        <item x="220"/>
        <item x="103"/>
        <item x="861"/>
        <item x="275"/>
        <item x="616"/>
        <item x="834"/>
        <item x="859"/>
        <item x="998"/>
        <item x="201"/>
        <item x="272"/>
        <item x="907"/>
        <item x="735"/>
        <item t="default"/>
      </items>
    </pivotField>
    <pivotField compact="0" showAll="0">
      <items count="7">
        <item x="1"/>
        <item x="5"/>
        <item x="3"/>
        <item x="0"/>
        <item x="4"/>
        <item x="2"/>
        <item t="default"/>
      </items>
    </pivotField>
    <pivotField dataField="1" compact="0" showAll="0">
      <items count="999">
        <item x="212"/>
        <item x="838"/>
        <item x="898"/>
        <item x="991"/>
        <item x="893"/>
        <item x="76"/>
        <item x="703"/>
        <item x="537"/>
        <item x="304"/>
        <item x="813"/>
        <item x="840"/>
        <item x="927"/>
        <item x="666"/>
        <item x="760"/>
        <item x="85"/>
        <item x="728"/>
        <item x="976"/>
        <item x="958"/>
        <item x="657"/>
        <item x="477"/>
        <item x="891"/>
        <item x="724"/>
        <item x="890"/>
        <item x="914"/>
        <item x="155"/>
        <item x="937"/>
        <item x="335"/>
        <item x="866"/>
        <item x="972"/>
        <item x="767"/>
        <item x="144"/>
        <item x="934"/>
        <item x="550"/>
        <item x="641"/>
        <item x="14"/>
        <item x="981"/>
        <item x="917"/>
        <item x="318"/>
        <item x="563"/>
        <item x="832"/>
        <item x="397"/>
        <item x="831"/>
        <item x="852"/>
        <item x="651"/>
        <item x="475"/>
        <item x="815"/>
        <item x="639"/>
        <item x="329"/>
        <item x="405"/>
        <item x="826"/>
        <item x="90"/>
        <item x="773"/>
        <item x="864"/>
        <item x="219"/>
        <item x="968"/>
        <item x="995"/>
        <item x="55"/>
        <item x="288"/>
        <item x="862"/>
        <item x="558"/>
        <item x="86"/>
        <item x="26"/>
        <item x="199"/>
        <item x="778"/>
        <item x="672"/>
        <item x="381"/>
        <item x="933"/>
        <item x="376"/>
        <item x="134"/>
        <item x="621"/>
        <item x="268"/>
        <item x="139"/>
        <item x="2"/>
        <item x="660"/>
        <item x="419"/>
        <item x="504"/>
        <item x="39"/>
        <item x="894"/>
        <item x="96"/>
        <item x="776"/>
        <item x="141"/>
        <item x="131"/>
        <item x="690"/>
        <item x="973"/>
        <item x="499"/>
        <item x="525"/>
        <item x="746"/>
        <item x="132"/>
        <item x="761"/>
        <item x="366"/>
        <item x="799"/>
        <item x="204"/>
        <item x="503"/>
        <item x="834"/>
        <item x="705"/>
        <item x="22"/>
        <item x="16"/>
        <item x="243"/>
        <item x="372"/>
        <item x="600"/>
        <item x="521"/>
        <item x="588"/>
        <item x="892"/>
        <item x="543"/>
        <item x="217"/>
        <item x="43"/>
        <item x="919"/>
        <item x="837"/>
        <item x="932"/>
        <item x="654"/>
        <item x="792"/>
        <item x="341"/>
        <item x="363"/>
        <item x="929"/>
        <item x="791"/>
        <item x="150"/>
        <item x="353"/>
        <item x="227"/>
        <item x="442"/>
        <item x="451"/>
        <item x="583"/>
        <item x="469"/>
        <item x="869"/>
        <item x="692"/>
        <item x="688"/>
        <item x="653"/>
        <item x="179"/>
        <item x="489"/>
        <item x="453"/>
        <item x="77"/>
        <item x="222"/>
        <item x="996"/>
        <item x="303"/>
        <item x="245"/>
        <item x="214"/>
        <item x="473"/>
        <item x="629"/>
        <item x="482"/>
        <item x="256"/>
        <item x="534"/>
        <item x="148"/>
        <item x="911"/>
        <item x="824"/>
        <item x="747"/>
        <item x="652"/>
        <item x="739"/>
        <item x="950"/>
        <item x="643"/>
        <item x="82"/>
        <item x="195"/>
        <item x="361"/>
        <item x="847"/>
        <item x="633"/>
        <item x="814"/>
        <item x="868"/>
        <item x="989"/>
        <item x="897"/>
        <item x="104"/>
        <item x="188"/>
        <item x="597"/>
        <item x="70"/>
        <item x="670"/>
        <item x="116"/>
        <item x="808"/>
        <item x="871"/>
        <item x="984"/>
        <item x="971"/>
        <item x="829"/>
        <item x="673"/>
        <item x="403"/>
        <item x="320"/>
        <item x="151"/>
        <item x="78"/>
        <item x="637"/>
        <item x="492"/>
        <item x="459"/>
        <item x="162"/>
        <item x="226"/>
        <item x="174"/>
        <item x="236"/>
        <item x="522"/>
        <item x="349"/>
        <item x="411"/>
        <item x="764"/>
        <item x="865"/>
        <item x="942"/>
        <item x="409"/>
        <item x="545"/>
        <item x="249"/>
        <item x="444"/>
        <item x="394"/>
        <item x="990"/>
        <item x="140"/>
        <item x="512"/>
        <item x="969"/>
        <item x="35"/>
        <item x="881"/>
        <item x="49"/>
        <item x="756"/>
        <item x="949"/>
        <item x="701"/>
        <item x="479"/>
        <item x="13"/>
        <item x="766"/>
        <item x="213"/>
        <item x="18"/>
        <item x="247"/>
        <item x="180"/>
        <item x="80"/>
        <item x="945"/>
        <item x="781"/>
        <item x="626"/>
        <item x="992"/>
        <item x="408"/>
        <item x="5"/>
        <item x="27"/>
        <item x="905"/>
        <item x="169"/>
        <item x="438"/>
        <item x="152"/>
        <item x="889"/>
        <item x="434"/>
        <item x="107"/>
        <item x="72"/>
        <item x="306"/>
        <item x="675"/>
        <item x="175"/>
        <item x="242"/>
        <item x="294"/>
        <item x="735"/>
        <item x="805"/>
        <item x="772"/>
        <item x="965"/>
        <item x="203"/>
        <item x="348"/>
        <item x="616"/>
        <item x="823"/>
        <item x="518"/>
        <item x="313"/>
        <item x="535"/>
        <item x="309"/>
        <item x="101"/>
        <item x="607"/>
        <item x="569"/>
        <item x="53"/>
        <item x="849"/>
        <item x="983"/>
        <item x="112"/>
        <item x="416"/>
        <item x="842"/>
        <item x="57"/>
        <item x="229"/>
        <item x="259"/>
        <item x="494"/>
        <item x="926"/>
        <item x="374"/>
        <item x="642"/>
        <item x="752"/>
        <item x="289"/>
        <item x="414"/>
        <item x="625"/>
        <item x="561"/>
        <item x="912"/>
        <item x="685"/>
        <item x="462"/>
        <item x="21"/>
        <item x="271"/>
        <item x="239"/>
        <item x="299"/>
        <item x="586"/>
        <item x="87"/>
        <item x="61"/>
        <item x="730"/>
        <item x="81"/>
        <item x="758"/>
        <item x="696"/>
        <item x="421"/>
        <item x="574"/>
        <item x="420"/>
        <item x="978"/>
        <item x="762"/>
        <item x="99"/>
        <item x="579"/>
        <item x="885"/>
        <item x="598"/>
        <item x="682"/>
        <item x="441"/>
        <item x="938"/>
        <item x="727"/>
        <item x="708"/>
        <item x="205"/>
        <item x="922"/>
        <item x="915"/>
        <item x="636"/>
        <item x="733"/>
        <item x="138"/>
        <item x="887"/>
        <item x="559"/>
        <item x="59"/>
        <item x="988"/>
        <item x="721"/>
        <item x="231"/>
        <item x="170"/>
        <item x="377"/>
        <item x="467"/>
        <item x="966"/>
        <item x="827"/>
        <item x="956"/>
        <item x="110"/>
        <item x="401"/>
        <item x="655"/>
        <item x="540"/>
        <item x="904"/>
        <item x="334"/>
        <item x="67"/>
        <item x="251"/>
        <item x="196"/>
        <item x="819"/>
        <item x="880"/>
        <item x="980"/>
        <item x="464"/>
        <item x="717"/>
        <item x="371"/>
        <item x="88"/>
        <item x="410"/>
        <item x="658"/>
        <item x="276"/>
        <item x="873"/>
        <item x="308"/>
        <item x="215"/>
        <item x="720"/>
        <item x="771"/>
        <item x="560"/>
        <item x="923"/>
        <item x="198"/>
        <item x="468"/>
        <item x="562"/>
        <item x="775"/>
        <item x="635"/>
        <item x="297"/>
        <item x="994"/>
        <item x="644"/>
        <item x="859"/>
        <item x="628"/>
        <item x="332"/>
        <item x="326"/>
        <item x="982"/>
        <item x="959"/>
        <item x="659"/>
        <item x="225"/>
        <item x="555"/>
        <item x="740"/>
        <item x="613"/>
        <item x="612"/>
        <item x="7"/>
        <item x="710"/>
        <item x="732"/>
        <item x="340"/>
        <item x="796"/>
        <item x="648"/>
        <item x="495"/>
        <item x="955"/>
        <item x="296"/>
        <item x="875"/>
        <item x="901"/>
        <item x="173"/>
        <item x="278"/>
        <item x="943"/>
        <item x="260"/>
        <item x="877"/>
        <item x="533"/>
        <item x="514"/>
        <item x="516"/>
        <item x="315"/>
        <item x="974"/>
        <item x="589"/>
        <item x="402"/>
        <item x="68"/>
        <item x="539"/>
        <item x="265"/>
        <item x="356"/>
        <item x="121"/>
        <item x="323"/>
        <item x="446"/>
        <item x="759"/>
        <item x="127"/>
        <item x="45"/>
        <item x="952"/>
        <item x="757"/>
        <item x="209"/>
        <item x="328"/>
        <item x="37"/>
        <item x="269"/>
        <item x="102"/>
        <item x="874"/>
        <item x="741"/>
        <item x="812"/>
        <item x="126"/>
        <item x="713"/>
        <item x="507"/>
        <item x="463"/>
        <item x="551"/>
        <item x="500"/>
        <item x="383"/>
        <item x="135"/>
        <item x="986"/>
        <item x="280"/>
        <item x="609"/>
        <item x="592"/>
        <item x="122"/>
        <item x="523"/>
        <item x="34"/>
        <item x="200"/>
        <item x="427"/>
        <item x="790"/>
        <item x="532"/>
        <item x="25"/>
        <item x="415"/>
        <item x="605"/>
        <item x="491"/>
        <item x="30"/>
        <item x="646"/>
        <item x="782"/>
        <item x="48"/>
        <item x="307"/>
        <item x="352"/>
        <item x="557"/>
        <item x="816"/>
        <item x="75"/>
        <item x="627"/>
        <item x="357"/>
        <item x="17"/>
        <item x="513"/>
        <item x="185"/>
        <item x="807"/>
        <item x="882"/>
        <item x="493"/>
        <item x="369"/>
        <item x="524"/>
        <item x="32"/>
        <item x="193"/>
        <item x="780"/>
        <item x="246"/>
        <item x="359"/>
        <item x="192"/>
        <item x="501"/>
        <item x="794"/>
        <item x="661"/>
        <item x="367"/>
        <item x="810"/>
        <item x="125"/>
        <item x="210"/>
        <item x="856"/>
        <item x="452"/>
        <item x="604"/>
        <item x="964"/>
        <item x="143"/>
        <item x="197"/>
        <item x="38"/>
        <item x="595"/>
        <item x="663"/>
        <item x="584"/>
        <item x="28"/>
        <item x="548"/>
        <item x="777"/>
        <item x="924"/>
        <item x="546"/>
        <item x="667"/>
        <item x="390"/>
        <item x="128"/>
        <item x="95"/>
        <item x="554"/>
        <item x="285"/>
        <item x="876"/>
        <item x="4"/>
        <item x="587"/>
        <item x="10"/>
        <item x="783"/>
        <item x="985"/>
        <item x="485"/>
        <item x="581"/>
        <item x="19"/>
        <item x="977"/>
        <item x="811"/>
        <item x="314"/>
        <item x="821"/>
        <item x="413"/>
        <item x="264"/>
        <item x="744"/>
        <item x="861"/>
        <item x="263"/>
        <item x="388"/>
        <item x="109"/>
        <item x="496"/>
        <item x="202"/>
        <item x="565"/>
        <item x="527"/>
        <item x="879"/>
        <item x="472"/>
        <item x="36"/>
        <item x="317"/>
        <item x="117"/>
        <item x="331"/>
        <item x="184"/>
        <item x="608"/>
        <item x="505"/>
        <item x="599"/>
        <item x="295"/>
        <item x="603"/>
        <item x="44"/>
        <item x="606"/>
        <item x="544"/>
        <item x="948"/>
        <item x="742"/>
        <item x="921"/>
        <item x="378"/>
        <item x="284"/>
        <item x="448"/>
        <item x="940"/>
        <item x="186"/>
        <item x="531"/>
        <item x="429"/>
        <item x="221"/>
        <item x="133"/>
        <item x="428"/>
        <item x="424"/>
        <item x="287"/>
        <item x="907"/>
        <item x="455"/>
        <item x="305"/>
        <item x="825"/>
        <item x="73"/>
        <item x="536"/>
        <item x="768"/>
        <item x="931"/>
        <item x="520"/>
        <item x="975"/>
        <item x="702"/>
        <item x="480"/>
        <item x="817"/>
        <item x="29"/>
        <item x="649"/>
        <item x="342"/>
        <item x="784"/>
        <item x="324"/>
        <item x="23"/>
        <item x="785"/>
        <item x="40"/>
        <item x="71"/>
        <item x="270"/>
        <item x="903"/>
        <item x="910"/>
        <item x="79"/>
        <item x="130"/>
        <item x="450"/>
        <item x="585"/>
        <item x="120"/>
        <item x="754"/>
        <item x="797"/>
        <item x="316"/>
        <item x="820"/>
        <item x="181"/>
        <item x="321"/>
        <item x="749"/>
        <item x="928"/>
        <item x="691"/>
        <item x="538"/>
        <item x="549"/>
        <item x="337"/>
        <item x="166"/>
        <item x="707"/>
        <item x="443"/>
        <item x="393"/>
        <item x="164"/>
        <item x="970"/>
        <item x="683"/>
        <item x="700"/>
        <item x="382"/>
        <item x="190"/>
        <item x="750"/>
        <item x="262"/>
        <item x="457"/>
        <item x="755"/>
        <item x="92"/>
        <item x="114"/>
        <item x="737"/>
        <item x="556"/>
        <item x="91"/>
        <item x="336"/>
        <item x="566"/>
        <item x="387"/>
        <item x="431"/>
        <item x="149"/>
        <item x="872"/>
        <item x="298"/>
        <item x="435"/>
        <item x="194"/>
        <item x="404"/>
        <item x="347"/>
        <item x="218"/>
        <item x="618"/>
        <item x="528"/>
        <item x="668"/>
        <item x="967"/>
        <item x="58"/>
        <item x="487"/>
        <item x="142"/>
        <item x="232"/>
        <item x="437"/>
        <item x="763"/>
        <item x="684"/>
        <item x="161"/>
        <item x="624"/>
        <item x="74"/>
        <item x="60"/>
        <item x="704"/>
        <item x="895"/>
        <item x="266"/>
        <item x="191"/>
        <item x="818"/>
        <item x="291"/>
        <item x="412"/>
        <item x="731"/>
        <item x="115"/>
        <item x="430"/>
        <item x="97"/>
        <item x="237"/>
        <item x="344"/>
        <item x="743"/>
        <item x="623"/>
        <item x="836"/>
        <item x="106"/>
        <item x="916"/>
        <item x="206"/>
        <item x="261"/>
        <item x="470"/>
        <item x="787"/>
        <item x="664"/>
        <item x="878"/>
        <item x="601"/>
        <item x="786"/>
        <item x="156"/>
        <item x="248"/>
        <item x="553"/>
        <item x="354"/>
        <item x="6"/>
        <item x="677"/>
        <item x="850"/>
        <item x="345"/>
        <item x="449"/>
        <item x="300"/>
        <item x="656"/>
        <item x="31"/>
        <item x="650"/>
        <item x="632"/>
        <item x="386"/>
        <item x="351"/>
        <item x="698"/>
        <item x="936"/>
        <item x="697"/>
        <item x="568"/>
        <item x="273"/>
        <item x="167"/>
        <item x="630"/>
        <item x="770"/>
        <item x="46"/>
        <item x="230"/>
        <item x="484"/>
        <item x="602"/>
        <item x="614"/>
        <item x="257"/>
        <item x="920"/>
        <item x="355"/>
        <item x="176"/>
        <item x="105"/>
        <item x="870"/>
        <item x="63"/>
        <item x="447"/>
        <item x="502"/>
        <item x="375"/>
        <item x="725"/>
        <item x="153"/>
        <item x="339"/>
        <item x="422"/>
        <item x="159"/>
        <item x="900"/>
        <item x="177"/>
        <item x="680"/>
        <item x="694"/>
        <item x="15"/>
        <item x="362"/>
        <item x="944"/>
        <item x="290"/>
        <item x="662"/>
        <item x="426"/>
        <item x="723"/>
        <item x="610"/>
        <item x="678"/>
        <item x="481"/>
        <item x="497"/>
        <item x="640"/>
        <item x="716"/>
        <item x="674"/>
        <item x="445"/>
        <item x="729"/>
        <item x="709"/>
        <item x="935"/>
        <item x="620"/>
        <item x="327"/>
        <item x="187"/>
        <item x="886"/>
        <item x="498"/>
        <item x="322"/>
        <item x="253"/>
        <item x="360"/>
        <item x="541"/>
        <item x="689"/>
        <item x="962"/>
        <item x="788"/>
        <item x="358"/>
        <item x="679"/>
        <item x="853"/>
        <item x="925"/>
        <item x="712"/>
        <item x="211"/>
        <item x="570"/>
        <item x="793"/>
        <item x="822"/>
        <item x="804"/>
        <item x="172"/>
        <item x="706"/>
        <item x="368"/>
        <item x="611"/>
        <item x="577"/>
        <item x="954"/>
        <item x="738"/>
        <item x="711"/>
        <item x="578"/>
        <item x="960"/>
        <item x="407"/>
        <item x="854"/>
        <item x="113"/>
        <item x="519"/>
        <item x="282"/>
        <item x="508"/>
        <item x="343"/>
        <item x="769"/>
        <item x="235"/>
        <item x="993"/>
        <item x="883"/>
        <item x="634"/>
        <item x="293"/>
        <item x="941"/>
        <item x="466"/>
        <item x="439"/>
        <item x="100"/>
        <item x="809"/>
        <item x="391"/>
        <item x="930"/>
        <item x="370"/>
        <item x="417"/>
        <item x="147"/>
        <item x="47"/>
        <item x="830"/>
        <item x="591"/>
        <item x="365"/>
        <item x="839"/>
        <item x="506"/>
        <item x="576"/>
        <item x="165"/>
        <item x="718"/>
        <item x="33"/>
        <item x="392"/>
        <item x="83"/>
        <item x="596"/>
        <item x="617"/>
        <item x="867"/>
        <item x="593"/>
        <item x="863"/>
        <item x="208"/>
        <item x="333"/>
        <item x="277"/>
        <item x="183"/>
        <item x="843"/>
        <item x="425"/>
        <item x="719"/>
        <item x="572"/>
        <item x="118"/>
        <item x="542"/>
        <item x="373"/>
        <item x="486"/>
        <item x="279"/>
        <item x="828"/>
        <item x="835"/>
        <item x="460"/>
        <item x="575"/>
        <item x="89"/>
        <item x="65"/>
        <item x="93"/>
        <item x="158"/>
        <item x="552"/>
        <item x="189"/>
        <item x="54"/>
        <item x="238"/>
        <item x="456"/>
        <item x="638"/>
        <item x="765"/>
        <item x="124"/>
        <item x="580"/>
        <item x="310"/>
        <item x="857"/>
        <item x="111"/>
        <item x="62"/>
        <item x="509"/>
        <item x="676"/>
        <item x="399"/>
        <item x="888"/>
        <item x="389"/>
        <item x="722"/>
        <item x="483"/>
        <item x="669"/>
        <item x="0"/>
        <item x="665"/>
        <item x="129"/>
        <item x="42"/>
        <item x="478"/>
        <item x="258"/>
        <item x="433"/>
        <item x="136"/>
        <item x="622"/>
        <item x="406"/>
        <item x="338"/>
        <item x="66"/>
        <item x="84"/>
        <item x="736"/>
        <item x="951"/>
        <item x="474"/>
        <item x="841"/>
        <item x="51"/>
        <item x="779"/>
        <item x="715"/>
        <item x="98"/>
        <item x="461"/>
        <item x="647"/>
        <item x="380"/>
        <item x="526"/>
        <item x="50"/>
        <item x="511"/>
        <item x="686"/>
        <item x="801"/>
        <item x="119"/>
        <item x="855"/>
        <item x="146"/>
        <item x="681"/>
        <item x="319"/>
        <item x="267"/>
        <item x="281"/>
        <item x="902"/>
        <item x="423"/>
        <item x="311"/>
        <item x="346"/>
        <item x="418"/>
        <item x="207"/>
        <item x="216"/>
        <item x="400"/>
        <item x="845"/>
        <item x="953"/>
        <item x="631"/>
        <item x="961"/>
        <item x="171"/>
        <item x="454"/>
        <item x="182"/>
        <item x="695"/>
        <item x="963"/>
        <item x="240"/>
        <item x="160"/>
        <item x="798"/>
        <item x="64"/>
        <item x="178"/>
        <item x="364"/>
        <item x="789"/>
        <item x="918"/>
        <item x="619"/>
        <item x="292"/>
        <item x="330"/>
        <item x="233"/>
        <item x="1"/>
        <item x="384"/>
        <item x="476"/>
        <item x="699"/>
        <item x="896"/>
        <item x="94"/>
        <item x="234"/>
        <item x="530"/>
        <item x="325"/>
        <item x="283"/>
        <item x="252"/>
        <item x="806"/>
        <item x="693"/>
        <item x="753"/>
        <item x="848"/>
        <item x="846"/>
        <item x="774"/>
        <item x="12"/>
        <item x="957"/>
        <item x="286"/>
        <item x="947"/>
        <item x="515"/>
        <item x="547"/>
        <item x="432"/>
        <item x="726"/>
        <item x="145"/>
        <item x="909"/>
        <item x="844"/>
        <item x="137"/>
        <item x="350"/>
        <item x="244"/>
        <item x="56"/>
        <item x="312"/>
        <item x="8"/>
        <item x="52"/>
        <item x="573"/>
        <item x="20"/>
        <item x="571"/>
        <item x="800"/>
        <item x="301"/>
        <item x="748"/>
        <item x="751"/>
        <item x="594"/>
        <item x="274"/>
        <item x="590"/>
        <item x="913"/>
        <item x="254"/>
        <item x="645"/>
        <item x="490"/>
        <item x="436"/>
        <item x="440"/>
        <item x="395"/>
        <item x="157"/>
        <item x="224"/>
        <item x="471"/>
        <item x="69"/>
        <item x="250"/>
        <item x="458"/>
        <item x="255"/>
        <item x="302"/>
        <item x="795"/>
        <item x="939"/>
        <item x="979"/>
        <item x="398"/>
        <item x="745"/>
        <item x="9"/>
        <item x="41"/>
        <item x="851"/>
        <item x="899"/>
        <item x="396"/>
        <item x="228"/>
        <item x="517"/>
        <item x="567"/>
        <item x="671"/>
        <item x="997"/>
        <item x="465"/>
        <item x="201"/>
        <item x="564"/>
        <item x="803"/>
        <item x="510"/>
        <item x="908"/>
        <item x="24"/>
        <item x="123"/>
        <item x="884"/>
        <item x="385"/>
        <item x="154"/>
        <item x="108"/>
        <item x="3"/>
        <item x="615"/>
        <item x="802"/>
        <item x="582"/>
        <item x="488"/>
        <item x="241"/>
        <item x="163"/>
        <item x="379"/>
        <item x="11"/>
        <item x="714"/>
        <item x="833"/>
        <item x="223"/>
        <item x="220"/>
        <item x="906"/>
        <item x="860"/>
        <item x="275"/>
        <item x="168"/>
        <item x="987"/>
        <item x="858"/>
        <item x="946"/>
        <item x="529"/>
        <item x="734"/>
        <item x="103"/>
        <item x="687"/>
        <item x="272"/>
        <item t="default"/>
      </items>
    </pivotField>
    <pivotField compact="0" showAll="0">
      <items count="6">
        <item x="4"/>
        <item x="3"/>
        <item x="0"/>
        <item x="2"/>
        <item x="1"/>
        <item t="default"/>
      </items>
    </pivotField>
    <pivotField compact="0" showAll="0">
      <items count="7">
        <item x="1"/>
        <item x="5"/>
        <item x="0"/>
        <item x="4"/>
        <item x="3"/>
        <item x="2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72">
        <item x="9"/>
        <item x="4"/>
        <item x="17"/>
        <item x="38"/>
        <item x="51"/>
        <item x="60"/>
        <item x="65"/>
        <item x="46"/>
        <item x="43"/>
        <item x="47"/>
        <item x="18"/>
        <item x="63"/>
        <item x="3"/>
        <item x="7"/>
        <item x="2"/>
        <item x="40"/>
        <item x="55"/>
        <item x="69"/>
        <item x="41"/>
        <item x="62"/>
        <item x="64"/>
        <item x="26"/>
        <item x="10"/>
        <item x="49"/>
        <item x="30"/>
        <item x="1"/>
        <item x="34"/>
        <item x="8"/>
        <item x="25"/>
        <item x="57"/>
        <item x="31"/>
        <item x="23"/>
        <item x="68"/>
        <item x="52"/>
        <item x="61"/>
        <item x="24"/>
        <item x="36"/>
        <item x="28"/>
        <item x="13"/>
        <item x="20"/>
        <item x="15"/>
        <item x="44"/>
        <item x="35"/>
        <item x="70"/>
        <item x="16"/>
        <item x="5"/>
        <item x="14"/>
        <item x="54"/>
        <item x="32"/>
        <item x="42"/>
        <item x="11"/>
        <item x="66"/>
        <item x="22"/>
        <item x="0"/>
        <item x="21"/>
        <item x="6"/>
        <item x="37"/>
        <item x="59"/>
        <item x="29"/>
        <item x="50"/>
        <item x="45"/>
        <item x="67"/>
        <item x="58"/>
        <item x="19"/>
        <item x="39"/>
        <item x="53"/>
        <item x="27"/>
        <item x="56"/>
        <item x="33"/>
        <item x="12"/>
        <item x="48"/>
        <item t="default"/>
      </items>
    </pivotField>
    <pivotField compact="0" numFmtId="183" showAll="0">
      <items count="292">
        <item x="261"/>
        <item x="128"/>
        <item x="10"/>
        <item x="286"/>
        <item x="234"/>
        <item x="143"/>
        <item x="241"/>
        <item x="283"/>
        <item x="77"/>
        <item x="245"/>
        <item x="155"/>
        <item x="59"/>
        <item x="172"/>
        <item x="14"/>
        <item x="258"/>
        <item x="224"/>
        <item x="246"/>
        <item x="79"/>
        <item x="206"/>
        <item x="147"/>
        <item x="63"/>
        <item x="175"/>
        <item x="180"/>
        <item x="28"/>
        <item x="211"/>
        <item x="56"/>
        <item x="165"/>
        <item x="208"/>
        <item x="185"/>
        <item x="88"/>
        <item x="86"/>
        <item x="42"/>
        <item x="260"/>
        <item x="171"/>
        <item x="197"/>
        <item x="254"/>
        <item x="216"/>
        <item x="114"/>
        <item x="232"/>
        <item x="139"/>
        <item x="151"/>
        <item x="80"/>
        <item x="277"/>
        <item x="102"/>
        <item x="133"/>
        <item x="239"/>
        <item x="110"/>
        <item x="141"/>
        <item x="98"/>
        <item x="191"/>
        <item x="27"/>
        <item x="288"/>
        <item x="67"/>
        <item x="218"/>
        <item x="39"/>
        <item x="89"/>
        <item x="213"/>
        <item x="259"/>
        <item x="94"/>
        <item x="95"/>
        <item x="34"/>
        <item x="252"/>
        <item x="146"/>
        <item x="72"/>
        <item x="66"/>
        <item x="109"/>
        <item x="97"/>
        <item x="184"/>
        <item x="51"/>
        <item x="70"/>
        <item x="186"/>
        <item x="120"/>
        <item x="243"/>
        <item x="46"/>
        <item x="250"/>
        <item x="217"/>
        <item x="132"/>
        <item x="178"/>
        <item x="140"/>
        <item x="90"/>
        <item x="137"/>
        <item x="231"/>
        <item x="214"/>
        <item x="11"/>
        <item x="285"/>
        <item x="68"/>
        <item x="205"/>
        <item x="130"/>
        <item x="268"/>
        <item x="230"/>
        <item x="81"/>
        <item x="221"/>
        <item x="4"/>
        <item x="119"/>
        <item x="163"/>
        <item x="160"/>
        <item x="173"/>
        <item x="215"/>
        <item x="57"/>
        <item x="220"/>
        <item x="71"/>
        <item x="176"/>
        <item x="36"/>
        <item x="123"/>
        <item x="82"/>
        <item x="50"/>
        <item x="20"/>
        <item x="15"/>
        <item x="282"/>
        <item x="170"/>
        <item x="78"/>
        <item x="240"/>
        <item x="253"/>
        <item x="87"/>
        <item x="153"/>
        <item x="29"/>
        <item x="187"/>
        <item x="91"/>
        <item x="161"/>
        <item x="269"/>
        <item x="113"/>
        <item x="73"/>
        <item x="47"/>
        <item x="174"/>
        <item x="242"/>
        <item x="289"/>
        <item x="106"/>
        <item x="103"/>
        <item x="35"/>
        <item x="188"/>
        <item x="196"/>
        <item x="33"/>
        <item x="235"/>
        <item x="166"/>
        <item x="189"/>
        <item x="229"/>
        <item x="84"/>
        <item x="168"/>
        <item x="267"/>
        <item x="69"/>
        <item x="244"/>
        <item x="52"/>
        <item x="200"/>
        <item x="115"/>
        <item x="248"/>
        <item x="145"/>
        <item x="136"/>
        <item x="53"/>
        <item x="144"/>
        <item x="43"/>
        <item x="107"/>
        <item x="138"/>
        <item x="37"/>
        <item x="278"/>
        <item x="101"/>
        <item x="2"/>
        <item x="290"/>
        <item x="222"/>
        <item x="280"/>
        <item x="104"/>
        <item x="121"/>
        <item x="26"/>
        <item x="118"/>
        <item x="126"/>
        <item x="74"/>
        <item x="30"/>
        <item x="263"/>
        <item x="193"/>
        <item x="18"/>
        <item x="249"/>
        <item x="75"/>
        <item x="0"/>
        <item x="192"/>
        <item x="5"/>
        <item x="40"/>
        <item x="279"/>
        <item x="25"/>
        <item x="48"/>
        <item x="92"/>
        <item x="177"/>
        <item x="264"/>
        <item x="158"/>
        <item x="116"/>
        <item x="108"/>
        <item x="17"/>
        <item x="203"/>
        <item x="159"/>
        <item x="111"/>
        <item x="23"/>
        <item x="212"/>
        <item x="210"/>
        <item x="12"/>
        <item x="266"/>
        <item x="65"/>
        <item x="9"/>
        <item x="281"/>
        <item x="38"/>
        <item x="190"/>
        <item x="201"/>
        <item x="237"/>
        <item x="223"/>
        <item x="284"/>
        <item x="7"/>
        <item x="195"/>
        <item x="233"/>
        <item x="117"/>
        <item x="125"/>
        <item x="8"/>
        <item x="148"/>
        <item x="62"/>
        <item x="257"/>
        <item x="44"/>
        <item x="275"/>
        <item x="236"/>
        <item x="142"/>
        <item x="273"/>
        <item x="60"/>
        <item x="131"/>
        <item x="194"/>
        <item x="157"/>
        <item x="112"/>
        <item x="247"/>
        <item x="154"/>
        <item x="262"/>
        <item x="169"/>
        <item x="276"/>
        <item x="129"/>
        <item x="149"/>
        <item x="162"/>
        <item x="85"/>
        <item x="21"/>
        <item x="227"/>
        <item x="238"/>
        <item x="124"/>
        <item x="134"/>
        <item x="179"/>
        <item x="61"/>
        <item x="105"/>
        <item x="58"/>
        <item x="164"/>
        <item x="45"/>
        <item x="209"/>
        <item x="265"/>
        <item x="16"/>
        <item x="76"/>
        <item x="150"/>
        <item x="127"/>
        <item x="207"/>
        <item x="287"/>
        <item x="255"/>
        <item x="204"/>
        <item x="182"/>
        <item x="228"/>
        <item x="96"/>
        <item x="272"/>
        <item x="41"/>
        <item x="100"/>
        <item x="49"/>
        <item x="64"/>
        <item x="54"/>
        <item x="251"/>
        <item x="122"/>
        <item x="183"/>
        <item x="83"/>
        <item x="19"/>
        <item x="32"/>
        <item x="99"/>
        <item x="6"/>
        <item x="225"/>
        <item x="202"/>
        <item x="219"/>
        <item x="181"/>
        <item x="156"/>
        <item x="271"/>
        <item x="31"/>
        <item x="198"/>
        <item x="55"/>
        <item x="1"/>
        <item x="256"/>
        <item x="226"/>
        <item x="199"/>
        <item x="93"/>
        <item x="270"/>
        <item x="167"/>
        <item x="135"/>
        <item x="13"/>
        <item x="3"/>
        <item x="274"/>
        <item x="22"/>
        <item x="152"/>
        <item x="24"/>
        <item t="default"/>
      </items>
    </pivotField>
    <pivotField compact="0" showAll="0">
      <items count="11">
        <item x="5"/>
        <item x="8"/>
        <item x="6"/>
        <item x="2"/>
        <item x="9"/>
        <item x="0"/>
        <item x="3"/>
        <item x="4"/>
        <item x="7"/>
        <item x="1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Final_Amount" fld="10" baseField="0" baseItem="0"/>
  </dataFields>
  <formats count="4">
    <format dxfId="0">
      <pivotArea dataOnly="0" axis="axisValues" fieldPosition="0"/>
    </format>
    <format dxfId="1">
      <pivotArea collapsedLevelsAreSubtotals="1" fieldPosition="0"/>
    </format>
    <format dxfId="2">
      <pivotArea dataOnly="0" axis="axisValues" fieldPosition="0"/>
    </format>
    <format dxfId="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4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compact="0" showAll="0">
      <items count="11">
        <item x="4"/>
        <item x="6"/>
        <item x="7"/>
        <item x="8"/>
        <item x="5"/>
        <item x="0"/>
        <item x="1"/>
        <item x="3"/>
        <item x="2"/>
        <item x="9"/>
        <item t="default"/>
      </items>
    </pivotField>
    <pivotField compact="0" showAll="0">
      <items count="11">
        <item x="8"/>
        <item x="0"/>
        <item x="6"/>
        <item x="2"/>
        <item x="4"/>
        <item x="3"/>
        <item x="5"/>
        <item x="1"/>
        <item x="9"/>
        <item x="7"/>
        <item t="default"/>
      </items>
    </pivotField>
    <pivotField axis="axisRow" compact="0" showAll="0">
      <items count="11">
        <item x="8"/>
        <item x="1"/>
        <item x="4"/>
        <item x="6"/>
        <item x="7"/>
        <item x="2"/>
        <item x="5"/>
        <item x="0"/>
        <item x="3"/>
        <item x="9"/>
        <item t="default"/>
      </items>
    </pivotField>
    <pivotField compact="0" showAll="0">
      <items count="8">
        <item x="1"/>
        <item x="6"/>
        <item x="0"/>
        <item x="2"/>
        <item x="4"/>
        <item x="5"/>
        <item x="3"/>
        <item t="default"/>
      </items>
    </pivotField>
    <pivotField compact="0" showAll="0">
      <items count="331">
        <item x="3"/>
        <item x="125"/>
        <item x="249"/>
        <item x="224"/>
        <item x="233"/>
        <item x="144"/>
        <item x="147"/>
        <item x="143"/>
        <item x="287"/>
        <item x="245"/>
        <item x="312"/>
        <item x="177"/>
        <item x="30"/>
        <item x="155"/>
        <item x="48"/>
        <item x="204"/>
        <item x="93"/>
        <item x="216"/>
        <item x="268"/>
        <item x="27"/>
        <item x="1"/>
        <item x="8"/>
        <item x="91"/>
        <item x="196"/>
        <item x="161"/>
        <item x="34"/>
        <item x="283"/>
        <item x="96"/>
        <item x="4"/>
        <item x="120"/>
        <item x="69"/>
        <item x="43"/>
        <item x="274"/>
        <item x="7"/>
        <item x="272"/>
        <item x="182"/>
        <item x="321"/>
        <item x="136"/>
        <item x="288"/>
        <item x="42"/>
        <item x="14"/>
        <item x="189"/>
        <item x="133"/>
        <item x="23"/>
        <item x="301"/>
        <item x="286"/>
        <item x="50"/>
        <item x="119"/>
        <item x="77"/>
        <item x="102"/>
        <item x="210"/>
        <item x="248"/>
        <item x="174"/>
        <item x="134"/>
        <item x="277"/>
        <item x="37"/>
        <item x="219"/>
        <item x="175"/>
        <item x="148"/>
        <item x="328"/>
        <item x="82"/>
        <item x="33"/>
        <item x="44"/>
        <item x="243"/>
        <item x="311"/>
        <item x="40"/>
        <item x="115"/>
        <item x="250"/>
        <item x="126"/>
        <item x="99"/>
        <item x="187"/>
        <item x="172"/>
        <item x="36"/>
        <item x="105"/>
        <item x="183"/>
        <item x="104"/>
        <item x="141"/>
        <item x="304"/>
        <item x="146"/>
        <item x="73"/>
        <item x="160"/>
        <item x="114"/>
        <item x="295"/>
        <item x="240"/>
        <item x="45"/>
        <item x="313"/>
        <item x="205"/>
        <item x="293"/>
        <item x="62"/>
        <item x="310"/>
        <item x="121"/>
        <item x="25"/>
        <item x="199"/>
        <item x="181"/>
        <item x="41"/>
        <item x="232"/>
        <item x="52"/>
        <item x="16"/>
        <item x="19"/>
        <item x="6"/>
        <item x="9"/>
        <item x="284"/>
        <item x="319"/>
        <item x="305"/>
        <item x="264"/>
        <item x="294"/>
        <item x="275"/>
        <item x="138"/>
        <item x="151"/>
        <item x="316"/>
        <item x="292"/>
        <item x="84"/>
        <item x="290"/>
        <item x="0"/>
        <item x="228"/>
        <item x="113"/>
        <item x="314"/>
        <item x="38"/>
        <item x="83"/>
        <item x="253"/>
        <item x="207"/>
        <item x="129"/>
        <item x="179"/>
        <item x="178"/>
        <item x="173"/>
        <item x="202"/>
        <item x="32"/>
        <item x="200"/>
        <item x="212"/>
        <item x="225"/>
        <item x="226"/>
        <item x="201"/>
        <item x="53"/>
        <item x="289"/>
        <item x="68"/>
        <item x="299"/>
        <item x="246"/>
        <item x="94"/>
        <item x="28"/>
        <item x="123"/>
        <item x="18"/>
        <item x="116"/>
        <item x="86"/>
        <item x="21"/>
        <item x="266"/>
        <item x="13"/>
        <item x="76"/>
        <item x="57"/>
        <item x="270"/>
        <item x="109"/>
        <item x="254"/>
        <item x="198"/>
        <item x="51"/>
        <item x="81"/>
        <item x="222"/>
        <item x="135"/>
        <item x="291"/>
        <item x="190"/>
        <item x="61"/>
        <item x="297"/>
        <item x="78"/>
        <item x="206"/>
        <item x="137"/>
        <item x="118"/>
        <item x="269"/>
        <item x="103"/>
        <item x="5"/>
        <item x="192"/>
        <item x="209"/>
        <item x="208"/>
        <item x="87"/>
        <item x="132"/>
        <item x="171"/>
        <item x="122"/>
        <item x="167"/>
        <item x="64"/>
        <item x="2"/>
        <item x="308"/>
        <item x="31"/>
        <item x="223"/>
        <item x="139"/>
        <item x="97"/>
        <item x="156"/>
        <item x="74"/>
        <item x="176"/>
        <item x="307"/>
        <item x="107"/>
        <item x="257"/>
        <item x="236"/>
        <item x="130"/>
        <item x="273"/>
        <item x="230"/>
        <item x="55"/>
        <item x="221"/>
        <item x="80"/>
        <item x="241"/>
        <item x="320"/>
        <item x="127"/>
        <item x="180"/>
        <item x="215"/>
        <item x="317"/>
        <item x="159"/>
        <item x="300"/>
        <item x="92"/>
        <item x="63"/>
        <item x="66"/>
        <item x="251"/>
        <item x="203"/>
        <item x="238"/>
        <item x="165"/>
        <item x="315"/>
        <item x="59"/>
        <item x="98"/>
        <item x="298"/>
        <item x="214"/>
        <item x="170"/>
        <item x="255"/>
        <item x="309"/>
        <item x="237"/>
        <item x="229"/>
        <item x="231"/>
        <item x="242"/>
        <item x="166"/>
        <item x="11"/>
        <item x="65"/>
        <item x="46"/>
        <item x="265"/>
        <item x="128"/>
        <item x="117"/>
        <item x="152"/>
        <item x="85"/>
        <item x="26"/>
        <item x="329"/>
        <item x="279"/>
        <item x="60"/>
        <item x="72"/>
        <item x="142"/>
        <item x="220"/>
        <item x="324"/>
        <item x="184"/>
        <item x="20"/>
        <item x="154"/>
        <item x="12"/>
        <item x="162"/>
        <item x="110"/>
        <item x="211"/>
        <item x="29"/>
        <item x="24"/>
        <item x="276"/>
        <item x="108"/>
        <item x="56"/>
        <item x="186"/>
        <item x="124"/>
        <item x="325"/>
        <item x="101"/>
        <item x="22"/>
        <item x="323"/>
        <item x="131"/>
        <item x="252"/>
        <item x="168"/>
        <item x="239"/>
        <item x="39"/>
        <item x="106"/>
        <item x="217"/>
        <item x="188"/>
        <item x="322"/>
        <item x="234"/>
        <item x="227"/>
        <item x="88"/>
        <item x="213"/>
        <item x="195"/>
        <item x="259"/>
        <item x="262"/>
        <item x="150"/>
        <item x="100"/>
        <item x="164"/>
        <item x="163"/>
        <item x="47"/>
        <item x="157"/>
        <item x="185"/>
        <item x="140"/>
        <item x="149"/>
        <item x="302"/>
        <item x="191"/>
        <item x="296"/>
        <item x="79"/>
        <item x="278"/>
        <item x="197"/>
        <item x="327"/>
        <item x="70"/>
        <item x="271"/>
        <item x="49"/>
        <item x="35"/>
        <item x="15"/>
        <item x="193"/>
        <item x="17"/>
        <item x="218"/>
        <item x="145"/>
        <item x="282"/>
        <item x="10"/>
        <item x="263"/>
        <item x="153"/>
        <item x="90"/>
        <item x="326"/>
        <item x="235"/>
        <item x="89"/>
        <item x="285"/>
        <item x="258"/>
        <item x="112"/>
        <item x="281"/>
        <item x="194"/>
        <item x="306"/>
        <item x="256"/>
        <item x="267"/>
        <item x="280"/>
        <item x="318"/>
        <item x="95"/>
        <item x="75"/>
        <item x="54"/>
        <item x="260"/>
        <item x="111"/>
        <item x="67"/>
        <item x="169"/>
        <item x="58"/>
        <item x="71"/>
        <item x="261"/>
        <item x="303"/>
        <item x="247"/>
        <item x="158"/>
        <item x="244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998">
        <item x="521"/>
        <item x="898"/>
        <item x="838"/>
        <item x="537"/>
        <item x="303"/>
        <item x="893"/>
        <item x="405"/>
        <item x="826"/>
        <item x="211"/>
        <item x="475"/>
        <item x="703"/>
        <item x="945"/>
        <item x="187"/>
        <item x="353"/>
        <item x="773"/>
        <item x="2"/>
        <item x="482"/>
        <item x="823"/>
        <item x="831"/>
        <item x="990"/>
        <item x="666"/>
        <item x="140"/>
        <item x="512"/>
        <item x="583"/>
        <item x="840"/>
        <item x="397"/>
        <item x="116"/>
        <item x="982"/>
        <item x="813"/>
        <item x="651"/>
        <item x="976"/>
        <item x="672"/>
        <item x="218"/>
        <item x="690"/>
        <item x="489"/>
        <item x="675"/>
        <item x="761"/>
        <item x="469"/>
        <item x="85"/>
        <item x="654"/>
        <item x="139"/>
        <item x="728"/>
        <item x="958"/>
        <item x="101"/>
        <item x="657"/>
        <item x="371"/>
        <item x="410"/>
        <item x="994"/>
        <item x="55"/>
        <item x="328"/>
        <item x="479"/>
        <item x="993"/>
        <item x="724"/>
        <item x="76"/>
        <item x="890"/>
        <item x="764"/>
        <item x="258"/>
        <item x="914"/>
        <item x="868"/>
        <item x="973"/>
        <item x="453"/>
        <item x="298"/>
        <item x="43"/>
        <item x="660"/>
        <item x="927"/>
        <item x="534"/>
        <item x="887"/>
        <item x="414"/>
        <item x="652"/>
        <item x="720"/>
        <item x="950"/>
        <item x="771"/>
        <item x="322"/>
        <item x="198"/>
        <item x="655"/>
        <item x="416"/>
        <item x="408"/>
        <item x="778"/>
        <item x="766"/>
        <item x="107"/>
        <item x="829"/>
        <item x="561"/>
        <item x="579"/>
        <item x="525"/>
        <item x="18"/>
        <item x="767"/>
        <item x="35"/>
        <item x="799"/>
        <item x="776"/>
        <item x="696"/>
        <item x="760"/>
        <item x="532"/>
        <item x="880"/>
        <item x="545"/>
        <item x="642"/>
        <item x="334"/>
        <item x="891"/>
        <item x="550"/>
        <item x="866"/>
        <item x="372"/>
        <item x="401"/>
        <item x="641"/>
        <item x="14"/>
        <item x="144"/>
        <item x="68"/>
        <item x="692"/>
        <item x="934"/>
        <item x="644"/>
        <item x="477"/>
        <item x="77"/>
        <item x="972"/>
        <item x="331"/>
        <item x="892"/>
        <item x="937"/>
        <item x="131"/>
        <item x="917"/>
        <item x="317"/>
        <item x="563"/>
        <item x="881"/>
        <item x="643"/>
        <item x="242"/>
        <item x="949"/>
        <item x="27"/>
        <item x="653"/>
        <item x="155"/>
        <item x="783"/>
        <item x="178"/>
        <item x="834"/>
        <item x="586"/>
        <item x="805"/>
        <item x="636"/>
        <item x="926"/>
        <item x="255"/>
        <item x="150"/>
        <item x="741"/>
        <item x="48"/>
        <item x="980"/>
        <item x="808"/>
        <item x="59"/>
        <item x="413"/>
        <item x="216"/>
        <item x="832"/>
        <item x="221"/>
        <item x="628"/>
        <item x="869"/>
        <item x="464"/>
        <item x="535"/>
        <item x="658"/>
        <item x="444"/>
        <item x="739"/>
        <item x="938"/>
        <item x="390"/>
        <item x="151"/>
        <item x="520"/>
        <item x="25"/>
        <item x="780"/>
        <item x="775"/>
        <item x="70"/>
        <item x="30"/>
        <item x="522"/>
        <item x="864"/>
        <item x="661"/>
        <item x="627"/>
        <item x="224"/>
        <item x="971"/>
        <item x="873"/>
        <item x="824"/>
        <item x="26"/>
        <item x="495"/>
        <item x="81"/>
        <item x="491"/>
        <item x="287"/>
        <item x="421"/>
        <item x="420"/>
        <item x="701"/>
        <item x="306"/>
        <item x="514"/>
        <item x="810"/>
        <item x="557"/>
        <item x="148"/>
        <item x="815"/>
        <item x="152"/>
        <item x="989"/>
        <item x="79"/>
        <item x="376"/>
        <item x="179"/>
        <item x="639"/>
        <item x="626"/>
        <item x="852"/>
        <item x="427"/>
        <item x="173"/>
        <item x="859"/>
        <item x="235"/>
        <item x="348"/>
        <item x="95"/>
        <item x="109"/>
        <item x="496"/>
        <item x="527"/>
        <item x="965"/>
        <item x="133"/>
        <item x="763"/>
        <item x="889"/>
        <item x="434"/>
        <item x="923"/>
        <item x="304"/>
        <item x="500"/>
        <item x="624"/>
        <item x="518"/>
        <item x="807"/>
        <item x="608"/>
        <item x="821"/>
        <item x="480"/>
        <item x="122"/>
        <item x="327"/>
        <item x="143"/>
        <item x="523"/>
        <item x="459"/>
        <item x="34"/>
        <item x="267"/>
        <item x="104"/>
        <item x="225"/>
        <item x="708"/>
        <item x="862"/>
        <item x="504"/>
        <item x="879"/>
        <item x="106"/>
        <item x="865"/>
        <item x="616"/>
        <item x="86"/>
        <item x="463"/>
        <item x="924"/>
        <item x="559"/>
        <item x="90"/>
        <item x="472"/>
        <item x="374"/>
        <item x="744"/>
        <item x="664"/>
        <item x="117"/>
        <item x="952"/>
        <item x="825"/>
        <item x="435"/>
        <item x="193"/>
        <item x="882"/>
        <item x="493"/>
        <item x="315"/>
        <item x="901"/>
        <item x="790"/>
        <item x="192"/>
        <item x="874"/>
        <item x="61"/>
        <item x="605"/>
        <item x="419"/>
        <item x="558"/>
        <item x="984"/>
        <item x="378"/>
        <item x="936"/>
        <item x="189"/>
        <item x="697"/>
        <item x="114"/>
        <item x="607"/>
        <item x="367"/>
        <item x="717"/>
        <item x="17"/>
        <item x="265"/>
        <item x="125"/>
        <item x="499"/>
        <item x="614"/>
        <item x="685"/>
        <item x="796"/>
        <item x="134"/>
        <item x="968"/>
        <item x="96"/>
        <item x="87"/>
        <item x="969"/>
        <item x="386"/>
        <item x="196"/>
        <item x="16"/>
        <item x="126"/>
        <item x="487"/>
        <item x="142"/>
        <item x="494"/>
        <item x="352"/>
        <item x="600"/>
        <item x="28"/>
        <item x="556"/>
        <item x="349"/>
        <item x="872"/>
        <item x="404"/>
        <item x="569"/>
        <item x="956"/>
        <item x="366"/>
        <item x="351"/>
        <item x="497"/>
        <item x="67"/>
        <item x="698"/>
        <item x="876"/>
        <item x="141"/>
        <item x="231"/>
        <item x="907"/>
        <item x="587"/>
        <item x="10"/>
        <item x="229"/>
        <item x="485"/>
        <item x="402"/>
        <item x="381"/>
        <item x="539"/>
        <item x="170"/>
        <item x="704"/>
        <item x="985"/>
        <item x="933"/>
        <item x="746"/>
        <item x="32"/>
        <item x="105"/>
        <item x="29"/>
        <item x="341"/>
        <item x="375"/>
        <item x="199"/>
        <item x="241"/>
        <item x="293"/>
        <item x="894"/>
        <item x="37"/>
        <item x="904"/>
        <item x="731"/>
        <item x="621"/>
        <item x="442"/>
        <item x="595"/>
        <item x="743"/>
        <item x="940"/>
        <item x="228"/>
        <item x="836"/>
        <item x="548"/>
        <item x="578"/>
        <item x="787"/>
        <item x="357"/>
        <item x="752"/>
        <item x="74"/>
        <item x="39"/>
        <item x="120"/>
        <item x="688"/>
        <item x="749"/>
        <item x="925"/>
        <item x="132"/>
        <item x="22"/>
        <item x="709"/>
        <item x="837"/>
        <item x="58"/>
        <item x="451"/>
        <item x="932"/>
        <item x="340"/>
        <item x="929"/>
        <item x="191"/>
        <item x="53"/>
        <item x="584"/>
        <item x="283"/>
        <item x="755"/>
        <item x="979"/>
        <item x="737"/>
        <item x="213"/>
        <item x="473"/>
        <item x="260"/>
        <item x="307"/>
        <item x="613"/>
        <item x="214"/>
        <item x="190"/>
        <item x="850"/>
        <item x="449"/>
        <item x="705"/>
        <item x="447"/>
        <item x="875"/>
        <item x="538"/>
        <item x="919"/>
        <item x="729"/>
        <item x="725"/>
        <item x="343"/>
        <item x="250"/>
        <item x="194"/>
        <item x="792"/>
        <item x="363"/>
        <item x="40"/>
        <item x="900"/>
        <item x="185"/>
        <item x="733"/>
        <item x="601"/>
        <item x="581"/>
        <item x="974"/>
        <item x="71"/>
        <item x="555"/>
        <item x="46"/>
        <item x="629"/>
        <item x="987"/>
        <item x="234"/>
        <item x="455"/>
        <item x="612"/>
        <item x="203"/>
        <item x="911"/>
        <item x="264"/>
        <item x="377"/>
        <item x="149"/>
        <item x="356"/>
        <item x="543"/>
        <item x="827"/>
        <item x="678"/>
        <item x="503"/>
        <item x="754"/>
        <item x="856"/>
        <item x="544"/>
        <item x="742"/>
        <item x="540"/>
        <item x="333"/>
        <item x="502"/>
        <item x="373"/>
        <item x="166"/>
        <item x="886"/>
        <item x="470"/>
        <item x="204"/>
        <item x="791"/>
        <item x="835"/>
        <item x="981"/>
        <item x="281"/>
        <item x="959"/>
        <item x="60"/>
        <item x="680"/>
        <item x="700"/>
        <item x="814"/>
        <item x="662"/>
        <item x="6"/>
        <item x="732"/>
        <item x="121"/>
        <item x="588"/>
        <item x="332"/>
        <item x="387"/>
        <item x="358"/>
        <item x="431"/>
        <item x="562"/>
        <item x="779"/>
        <item x="320"/>
        <item x="638"/>
        <item x="82"/>
        <item x="635"/>
        <item x="716"/>
        <item x="111"/>
        <item x="78"/>
        <item x="226"/>
        <item x="935"/>
        <item x="210"/>
        <item x="102"/>
        <item x="97"/>
        <item x="686"/>
        <item x="707"/>
        <item x="361"/>
        <item x="839"/>
        <item x="674"/>
        <item x="916"/>
        <item x="722"/>
        <item x="172"/>
        <item x="201"/>
        <item x="565"/>
        <item x="42"/>
        <item x="683"/>
        <item x="646"/>
        <item x="266"/>
        <item x="423"/>
        <item x="788"/>
        <item x="65"/>
        <item x="942"/>
        <item x="747"/>
        <item x="867"/>
        <item x="941"/>
        <item x="355"/>
        <item x="975"/>
        <item x="450"/>
        <item x="63"/>
        <item x="100"/>
        <item x="319"/>
        <item x="237"/>
        <item x="955"/>
        <item x="928"/>
        <item x="209"/>
        <item x="524"/>
        <item x="217"/>
        <item x="338"/>
        <item x="412"/>
        <item x="822"/>
        <item x="415"/>
        <item x="921"/>
        <item x="888"/>
        <item x="706"/>
        <item x="365"/>
        <item x="670"/>
        <item x="633"/>
        <item x="713"/>
        <item x="507"/>
        <item x="769"/>
        <item x="551"/>
        <item x="501"/>
        <item x="33"/>
        <item x="602"/>
        <item x="476"/>
        <item x="552"/>
        <item x="878"/>
        <item x="786"/>
        <item x="354"/>
        <item x="184"/>
        <item x="73"/>
        <item x="536"/>
        <item x="403"/>
        <item x="715"/>
        <item x="446"/>
        <item x="207"/>
        <item x="94"/>
        <item x="710"/>
        <item x="988"/>
        <item x="897"/>
        <item x="461"/>
        <item x="454"/>
        <item x="599"/>
        <item x="511"/>
        <item x="618"/>
        <item x="930"/>
        <item x="64"/>
        <item x="719"/>
        <item x="676"/>
        <item x="147"/>
        <item x="991"/>
        <item x="174"/>
        <item x="359"/>
        <item x="277"/>
        <item x="943"/>
        <item x="995"/>
        <item x="302"/>
        <item x="508"/>
        <item x="411"/>
        <item x="269"/>
        <item x="847"/>
        <item x="161"/>
        <item x="871"/>
        <item x="244"/>
        <item x="247"/>
        <item x="516"/>
        <item x="248"/>
        <item x="909"/>
        <item x="530"/>
        <item x="297"/>
        <item x="677"/>
        <item x="83"/>
        <item x="311"/>
        <item x="592"/>
        <item x="593"/>
        <item x="176"/>
        <item x="456"/>
        <item x="781"/>
        <item x="753"/>
        <item x="637"/>
        <item x="650"/>
        <item x="370"/>
        <item x="445"/>
        <item x="368"/>
        <item x="323"/>
        <item x="597"/>
        <item x="681"/>
        <item x="284"/>
        <item x="389"/>
        <item x="159"/>
        <item x="483"/>
        <item x="515"/>
        <item x="568"/>
        <item x="694"/>
        <item x="794"/>
        <item x="992"/>
        <item x="735"/>
        <item x="596"/>
        <item x="409"/>
        <item x="772"/>
        <item x="983"/>
        <item x="84"/>
        <item x="350"/>
        <item x="394"/>
        <item x="816"/>
        <item x="75"/>
        <item x="811"/>
        <item x="736"/>
        <item x="679"/>
        <item x="263"/>
        <item x="72"/>
        <item x="8"/>
        <item x="80"/>
        <item x="806"/>
        <item x="279"/>
        <item x="369"/>
        <item x="846"/>
        <item x="964"/>
        <item x="830"/>
        <item x="119"/>
        <item x="49"/>
        <item x="44"/>
        <item x="756"/>
        <item x="691"/>
        <item x="492"/>
        <item x="918"/>
        <item x="146"/>
        <item x="611"/>
        <item x="577"/>
        <item x="4"/>
        <item x="738"/>
        <item x="113"/>
        <item x="280"/>
        <item x="571"/>
        <item x="663"/>
        <item x="167"/>
        <item x="310"/>
        <item x="129"/>
        <item x="360"/>
        <item x="478"/>
        <item x="347"/>
        <item x="699"/>
        <item x="289"/>
        <item x="438"/>
        <item x="433"/>
        <item x="841"/>
        <item x="622"/>
        <item x="428"/>
        <item x="305"/>
        <item x="335"/>
        <item x="861"/>
        <item x="246"/>
        <item x="647"/>
        <item x="961"/>
        <item x="625"/>
        <item x="580"/>
        <item x="513"/>
        <item x="853"/>
        <item x="425"/>
        <item x="175"/>
        <item x="452"/>
        <item x="673"/>
        <item x="606"/>
        <item x="399"/>
        <item x="153"/>
        <item x="422"/>
        <item x="620"/>
        <item x="238"/>
        <item x="817"/>
        <item x="570"/>
        <item x="745"/>
        <item x="623"/>
        <item x="668"/>
        <item x="162"/>
        <item x="41"/>
        <item x="448"/>
        <item x="245"/>
        <item x="711"/>
        <item x="440"/>
        <item x="206"/>
        <item x="395"/>
        <item x="474"/>
        <item x="342"/>
        <item x="19"/>
        <item x="418"/>
        <item x="910"/>
        <item x="883"/>
        <item x="308"/>
        <item x="751"/>
        <item x="953"/>
        <item x="466"/>
        <item x="667"/>
        <item x="181"/>
        <item x="282"/>
        <item x="671"/>
        <item x="843"/>
        <item x="573"/>
        <item x="585"/>
        <item x="695"/>
        <item x="270"/>
        <item x="604"/>
        <item x="789"/>
        <item x="180"/>
        <item x="669"/>
        <item x="326"/>
        <item x="186"/>
        <item x="758"/>
        <item x="23"/>
        <item x="554"/>
        <item x="849"/>
        <item x="112"/>
        <item x="842"/>
        <item x="38"/>
        <item x="854"/>
        <item x="803"/>
        <item x="362"/>
        <item x="5"/>
        <item x="337"/>
        <item x="89"/>
        <item x="903"/>
        <item x="718"/>
        <item x="93"/>
        <item x="164"/>
        <item x="158"/>
        <item x="292"/>
        <item x="13"/>
        <item x="748"/>
        <item x="288"/>
        <item x="188"/>
        <item x="313"/>
        <item x="330"/>
        <item x="777"/>
        <item x="212"/>
        <item x="768"/>
        <item x="505"/>
        <item x="294"/>
        <item x="324"/>
        <item x="546"/>
        <item x="848"/>
        <item x="797"/>
        <item x="251"/>
        <item x="262"/>
        <item x="784"/>
        <item x="329"/>
        <item x="128"/>
        <item x="47"/>
        <item x="591"/>
        <item x="785"/>
        <item x="564"/>
        <item x="913"/>
        <item x="285"/>
        <item x="118"/>
        <item x="498"/>
        <item x="20"/>
        <item x="384"/>
        <item x="645"/>
        <item x="24"/>
        <item x="490"/>
        <item x="689"/>
        <item x="970"/>
        <item x="202"/>
        <item x="944"/>
        <item x="215"/>
        <item x="400"/>
        <item x="36"/>
        <item x="123"/>
        <item x="138"/>
        <item x="286"/>
        <item x="951"/>
        <item x="567"/>
        <item x="426"/>
        <item x="884"/>
        <item x="230"/>
        <item x="145"/>
        <item x="240"/>
        <item x="844"/>
        <item x="905"/>
        <item x="169"/>
        <item x="391"/>
        <item x="183"/>
        <item x="712"/>
        <item x="379"/>
        <item x="912"/>
        <item x="702"/>
        <item x="160"/>
        <item x="275"/>
        <item x="441"/>
        <item x="52"/>
        <item x="462"/>
        <item x="939"/>
        <item x="364"/>
        <item x="793"/>
        <item x="346"/>
        <item x="649"/>
        <item x="594"/>
        <item x="857"/>
        <item x="818"/>
        <item x="197"/>
        <item x="62"/>
        <item x="714"/>
        <item x="509"/>
        <item x="232"/>
        <item x="727"/>
        <item x="273"/>
        <item x="804"/>
        <item x="948"/>
        <item x="954"/>
        <item x="828"/>
        <item x="547"/>
        <item x="195"/>
        <item x="960"/>
        <item x="407"/>
        <item x="726"/>
        <item x="236"/>
        <item x="582"/>
        <item x="57"/>
        <item x="396"/>
        <item x="460"/>
        <item x="388"/>
        <item x="541"/>
        <item x="531"/>
        <item x="977"/>
        <item x="488"/>
        <item x="750"/>
        <item x="300"/>
        <item x="261"/>
        <item x="429"/>
        <item x="157"/>
        <item x="99"/>
        <item x="406"/>
        <item x="721"/>
        <item x="424"/>
        <item x="91"/>
        <item x="325"/>
        <item x="809"/>
        <item x="316"/>
        <item x="182"/>
        <item x="11"/>
        <item x="553"/>
        <item x="467"/>
        <item x="740"/>
        <item x="312"/>
        <item x="239"/>
        <item x="610"/>
        <item x="931"/>
        <item x="12"/>
        <item x="820"/>
        <item x="468"/>
        <item x="380"/>
        <item x="290"/>
        <item x="978"/>
        <item x="640"/>
        <item x="50"/>
        <item x="299"/>
        <item x="168"/>
        <item x="417"/>
        <item x="656"/>
        <item x="603"/>
        <item x="291"/>
        <item x="648"/>
        <item x="31"/>
        <item x="278"/>
        <item x="430"/>
        <item x="986"/>
        <item x="443"/>
        <item x="908"/>
        <item x="922"/>
        <item x="851"/>
        <item x="899"/>
        <item x="576"/>
        <item x="432"/>
        <item x="393"/>
        <item x="437"/>
        <item x="318"/>
        <item x="205"/>
        <item x="321"/>
        <item x="137"/>
        <item x="877"/>
        <item x="227"/>
        <item x="946"/>
        <item x="345"/>
        <item x="533"/>
        <item x="617"/>
        <item x="66"/>
        <item x="634"/>
        <item x="517"/>
        <item x="659"/>
        <item x="220"/>
        <item x="439"/>
        <item x="962"/>
        <item x="223"/>
        <item x="845"/>
        <item x="471"/>
        <item x="276"/>
        <item x="529"/>
        <item x="254"/>
        <item x="54"/>
        <item x="130"/>
        <item x="301"/>
        <item x="765"/>
        <item x="631"/>
        <item x="795"/>
        <item x="171"/>
        <item x="682"/>
        <item x="526"/>
        <item x="339"/>
        <item x="963"/>
        <item x="458"/>
        <item x="855"/>
        <item x="759"/>
        <item x="590"/>
        <item x="45"/>
        <item x="687"/>
        <item x="465"/>
        <item x="632"/>
        <item x="222"/>
        <item x="21"/>
        <item x="115"/>
        <item x="219"/>
        <item x="336"/>
        <item x="528"/>
        <item x="730"/>
        <item x="819"/>
        <item x="257"/>
        <item x="436"/>
        <item x="915"/>
        <item x="136"/>
        <item x="1"/>
        <item x="800"/>
        <item x="382"/>
        <item x="272"/>
        <item x="574"/>
        <item x="519"/>
        <item x="314"/>
        <item x="392"/>
        <item x="457"/>
        <item x="895"/>
        <item x="812"/>
        <item x="630"/>
        <item x="56"/>
        <item x="589"/>
        <item x="385"/>
        <item x="762"/>
        <item x="484"/>
        <item x="88"/>
        <item x="863"/>
        <item x="896"/>
        <item x="154"/>
        <item x="233"/>
        <item x="566"/>
        <item x="256"/>
        <item x="98"/>
        <item x="103"/>
        <item x="560"/>
        <item x="920"/>
        <item x="124"/>
        <item x="966"/>
        <item x="108"/>
        <item x="344"/>
        <item x="3"/>
        <item x="723"/>
        <item x="309"/>
        <item x="860"/>
        <item x="274"/>
        <item x="398"/>
        <item x="383"/>
        <item x="801"/>
        <item x="870"/>
        <item x="693"/>
        <item x="798"/>
        <item x="135"/>
        <item x="615"/>
        <item x="127"/>
        <item x="885"/>
        <item x="9"/>
        <item x="757"/>
        <item x="609"/>
        <item x="208"/>
        <item x="481"/>
        <item x="598"/>
        <item x="295"/>
        <item x="177"/>
        <item x="296"/>
        <item x="833"/>
        <item x="110"/>
        <item x="774"/>
        <item x="619"/>
        <item x="957"/>
        <item x="858"/>
        <item x="572"/>
        <item x="947"/>
        <item x="253"/>
        <item x="542"/>
        <item x="802"/>
        <item x="996"/>
        <item x="0"/>
        <item x="510"/>
        <item x="665"/>
        <item x="486"/>
        <item x="268"/>
        <item x="200"/>
        <item x="259"/>
        <item x="549"/>
        <item x="967"/>
        <item x="902"/>
        <item x="271"/>
        <item x="506"/>
        <item x="575"/>
        <item x="684"/>
        <item x="69"/>
        <item x="165"/>
        <item x="15"/>
        <item x="252"/>
        <item x="770"/>
        <item x="906"/>
        <item x="156"/>
        <item x="51"/>
        <item x="249"/>
        <item x="734"/>
        <item x="7"/>
        <item x="782"/>
        <item x="243"/>
        <item x="163"/>
        <item x="92"/>
        <item t="default"/>
      </items>
    </pivotField>
    <pivotField compact="0" showAll="0">
      <items count="1000">
        <item x="899"/>
        <item x="839"/>
        <item x="538"/>
        <item x="304"/>
        <item x="894"/>
        <item x="212"/>
        <item x="704"/>
        <item x="992"/>
        <item x="667"/>
        <item x="841"/>
        <item x="814"/>
        <item x="977"/>
        <item x="85"/>
        <item x="729"/>
        <item x="959"/>
        <item x="658"/>
        <item x="725"/>
        <item x="76"/>
        <item x="891"/>
        <item x="915"/>
        <item x="928"/>
        <item x="768"/>
        <item x="761"/>
        <item x="335"/>
        <item x="892"/>
        <item x="551"/>
        <item x="867"/>
        <item x="642"/>
        <item x="14"/>
        <item x="144"/>
        <item x="935"/>
        <item x="478"/>
        <item x="973"/>
        <item x="938"/>
        <item x="918"/>
        <item x="318"/>
        <item x="564"/>
        <item x="155"/>
        <item x="982"/>
        <item x="833"/>
        <item x="406"/>
        <item x="827"/>
        <item x="476"/>
        <item x="774"/>
        <item x="865"/>
        <item x="832"/>
        <item x="26"/>
        <item x="288"/>
        <item x="398"/>
        <item x="652"/>
        <item x="673"/>
        <item x="816"/>
        <item x="219"/>
        <item x="377"/>
        <item x="640"/>
        <item x="853"/>
        <item x="139"/>
        <item x="996"/>
        <item x="55"/>
        <item x="268"/>
        <item x="329"/>
        <item x="863"/>
        <item x="505"/>
        <item x="86"/>
        <item x="90"/>
        <item x="974"/>
        <item x="661"/>
        <item x="420"/>
        <item x="559"/>
        <item x="500"/>
        <item x="134"/>
        <item x="969"/>
        <item x="96"/>
        <item x="199"/>
        <item x="16"/>
        <item x="779"/>
        <item x="601"/>
        <item x="522"/>
        <item x="526"/>
        <item x="367"/>
        <item x="800"/>
        <item x="777"/>
        <item x="141"/>
        <item x="382"/>
        <item x="934"/>
        <item x="747"/>
        <item x="895"/>
        <item x="622"/>
        <item x="443"/>
        <item x="373"/>
        <item x="2"/>
        <item x="693"/>
        <item x="39"/>
        <item x="689"/>
        <item x="132"/>
        <item x="22"/>
        <item x="838"/>
        <item x="452"/>
        <item x="933"/>
        <item x="77"/>
        <item x="584"/>
        <item x="341"/>
        <item x="930"/>
        <item x="214"/>
        <item x="474"/>
        <item x="893"/>
        <item x="131"/>
        <item x="691"/>
        <item x="706"/>
        <item x="490"/>
        <item x="920"/>
        <item x="644"/>
        <item x="243"/>
        <item x="762"/>
        <item x="470"/>
        <item x="195"/>
        <item x="655"/>
        <item x="793"/>
        <item x="364"/>
        <item x="630"/>
        <item x="204"/>
        <item x="654"/>
        <item x="912"/>
        <item x="544"/>
        <item x="179"/>
        <item x="504"/>
        <item x="835"/>
        <item x="792"/>
        <item x="256"/>
        <item x="815"/>
        <item x="150"/>
        <item x="809"/>
        <item x="589"/>
        <item x="869"/>
        <item x="454"/>
        <item x="82"/>
        <item x="217"/>
        <item x="78"/>
        <item x="227"/>
        <item x="222"/>
        <item x="43"/>
        <item x="362"/>
        <item x="870"/>
        <item x="535"/>
        <item x="943"/>
        <item x="748"/>
        <item x="653"/>
        <item x="445"/>
        <item x="740"/>
        <item x="951"/>
        <item x="320"/>
        <item x="151"/>
        <item x="188"/>
        <item x="354"/>
        <item x="70"/>
        <item x="671"/>
        <item x="523"/>
        <item x="634"/>
        <item x="483"/>
        <item x="972"/>
        <item x="825"/>
        <item x="830"/>
        <item x="404"/>
        <item x="990"/>
        <item x="898"/>
        <item x="140"/>
        <item x="513"/>
        <item x="35"/>
        <item x="993"/>
        <item x="174"/>
        <item x="997"/>
        <item x="303"/>
        <item x="116"/>
        <item x="412"/>
        <item x="848"/>
        <item x="702"/>
        <item x="872"/>
        <item x="245"/>
        <item x="546"/>
        <item x="249"/>
        <item x="148"/>
        <item x="152"/>
        <item x="991"/>
        <item x="180"/>
        <item x="782"/>
        <item x="638"/>
        <item x="627"/>
        <item x="598"/>
        <item x="236"/>
        <item x="349"/>
        <item x="736"/>
        <item x="410"/>
        <item x="773"/>
        <item x="966"/>
        <item x="985"/>
        <item x="395"/>
        <item x="890"/>
        <item x="435"/>
        <item x="519"/>
        <item x="72"/>
        <item x="80"/>
        <item x="101"/>
        <item x="49"/>
        <item x="757"/>
        <item x="493"/>
        <item x="460"/>
        <item x="104"/>
        <item x="226"/>
        <item x="480"/>
        <item x="765"/>
        <item x="348"/>
        <item x="866"/>
        <item x="617"/>
        <item x="259"/>
        <item x="439"/>
        <item x="375"/>
        <item x="306"/>
        <item x="247"/>
        <item x="626"/>
        <item x="946"/>
        <item x="175"/>
        <item x="674"/>
        <item x="882"/>
        <item x="239"/>
        <item x="61"/>
        <item x="162"/>
        <item x="950"/>
        <item x="27"/>
        <item x="824"/>
        <item x="309"/>
        <item x="608"/>
        <item x="415"/>
        <item x="686"/>
        <item x="271"/>
        <item x="587"/>
        <item x="87"/>
        <item x="970"/>
        <item x="759"/>
        <item x="850"/>
        <item x="984"/>
        <item x="112"/>
        <item x="417"/>
        <item x="843"/>
        <item x="806"/>
        <item x="409"/>
        <item x="5"/>
        <item x="637"/>
        <item x="495"/>
        <item x="927"/>
        <item x="13"/>
        <item x="767"/>
        <item x="289"/>
        <item x="59"/>
        <item x="107"/>
        <item x="213"/>
        <item x="562"/>
        <item x="18"/>
        <item x="676"/>
        <item x="570"/>
        <item x="957"/>
        <item x="697"/>
        <item x="67"/>
        <item x="881"/>
        <item x="203"/>
        <item x="138"/>
        <item x="643"/>
        <item x="231"/>
        <item x="465"/>
        <item x="536"/>
        <item x="170"/>
        <item x="906"/>
        <item x="169"/>
        <item x="372"/>
        <item x="913"/>
        <item x="411"/>
        <item x="276"/>
        <item x="442"/>
        <item x="463"/>
        <item x="939"/>
        <item x="198"/>
        <item x="242"/>
        <item x="728"/>
        <item x="294"/>
        <item x="776"/>
        <item x="905"/>
        <item x="196"/>
        <item x="995"/>
        <item x="57"/>
        <item x="229"/>
        <item x="979"/>
        <item x="99"/>
        <item x="722"/>
        <item x="326"/>
        <item x="753"/>
        <item x="874"/>
        <item x="468"/>
        <item x="741"/>
        <item x="313"/>
        <item x="469"/>
        <item x="299"/>
        <item x="649"/>
        <item x="496"/>
        <item x="81"/>
        <item x="645"/>
        <item x="923"/>
        <item x="422"/>
        <item x="53"/>
        <item x="878"/>
        <item x="421"/>
        <item x="534"/>
        <item x="332"/>
        <item x="888"/>
        <item x="981"/>
        <item x="660"/>
        <item x="308"/>
        <item x="614"/>
        <item x="215"/>
        <item x="721"/>
        <item x="772"/>
        <item x="683"/>
        <item x="340"/>
        <item x="323"/>
        <item x="760"/>
        <item x="45"/>
        <item x="656"/>
        <item x="876"/>
        <item x="21"/>
        <item x="251"/>
        <item x="731"/>
        <item x="820"/>
        <item x="173"/>
        <item x="860"/>
        <item x="916"/>
        <item x="734"/>
        <item x="575"/>
        <item x="315"/>
        <item x="975"/>
        <item x="813"/>
        <item x="556"/>
        <item x="590"/>
        <item x="989"/>
        <item x="763"/>
        <item x="88"/>
        <item x="613"/>
        <item x="265"/>
        <item x="378"/>
        <item x="580"/>
        <item x="561"/>
        <item x="924"/>
        <item x="357"/>
        <item x="967"/>
        <item x="828"/>
        <item x="384"/>
        <item x="135"/>
        <item x="127"/>
        <item x="886"/>
        <item x="758"/>
        <item x="610"/>
        <item x="209"/>
        <item x="599"/>
        <item x="296"/>
        <item x="297"/>
        <item x="110"/>
        <item x="328"/>
        <item x="541"/>
        <item x="334"/>
        <item x="269"/>
        <item x="260"/>
        <item x="709"/>
        <item x="533"/>
        <item x="205"/>
        <item x="983"/>
        <item x="960"/>
        <item x="464"/>
        <item x="7"/>
        <item x="783"/>
        <item x="48"/>
        <item x="560"/>
        <item x="733"/>
        <item x="121"/>
        <item x="953"/>
        <item x="563"/>
        <item x="636"/>
        <item x="494"/>
        <item x="902"/>
        <item x="791"/>
        <item x="102"/>
        <item x="402"/>
        <item x="875"/>
        <item x="606"/>
        <item x="629"/>
        <item x="647"/>
        <item x="68"/>
        <item x="368"/>
        <item x="718"/>
        <item x="17"/>
        <item x="659"/>
        <item x="797"/>
        <item x="956"/>
        <item x="210"/>
        <item x="525"/>
        <item x="25"/>
        <item x="781"/>
        <item x="416"/>
        <item x="30"/>
        <item x="126"/>
        <item x="714"/>
        <item x="508"/>
        <item x="552"/>
        <item x="502"/>
        <item x="662"/>
        <item x="353"/>
        <item x="628"/>
        <item x="225"/>
        <item x="185"/>
        <item x="447"/>
        <item x="711"/>
        <item x="360"/>
        <item x="492"/>
        <item x="278"/>
        <item x="944"/>
        <item x="877"/>
        <item x="307"/>
        <item x="515"/>
        <item x="811"/>
        <item x="588"/>
        <item x="558"/>
        <item x="517"/>
        <item x="10"/>
        <item x="784"/>
        <item x="486"/>
        <item x="403"/>
        <item x="540"/>
        <item x="987"/>
        <item x="978"/>
        <item x="593"/>
        <item x="32"/>
        <item x="200"/>
        <item x="428"/>
        <item x="37"/>
        <item x="285"/>
        <item x="596"/>
        <item x="795"/>
        <item x="742"/>
        <item x="549"/>
        <item x="817"/>
        <item x="75"/>
        <item x="812"/>
        <item x="358"/>
        <item x="414"/>
        <item x="264"/>
        <item x="501"/>
        <item x="808"/>
        <item x="280"/>
        <item x="370"/>
        <item x="122"/>
        <item x="965"/>
        <item x="143"/>
        <item x="44"/>
        <item x="524"/>
        <item x="34"/>
        <item x="4"/>
        <item x="192"/>
        <item x="664"/>
        <item x="585"/>
        <item x="880"/>
        <item x="284"/>
        <item x="925"/>
        <item x="429"/>
        <item x="745"/>
        <item x="862"/>
        <item x="391"/>
        <item x="826"/>
        <item x="514"/>
        <item x="453"/>
        <item x="883"/>
        <item x="521"/>
        <item x="607"/>
        <item x="818"/>
        <item x="193"/>
        <item x="449"/>
        <item x="40"/>
        <item x="246"/>
        <item x="186"/>
        <item x="986"/>
        <item x="582"/>
        <item x="71"/>
        <item x="19"/>
        <item x="911"/>
        <item x="456"/>
        <item x="668"/>
        <item x="125"/>
        <item x="586"/>
        <item x="755"/>
        <item x="857"/>
        <item x="605"/>
        <item x="545"/>
        <item x="181"/>
        <item x="743"/>
        <item x="23"/>
        <item x="555"/>
        <item x="197"/>
        <item x="38"/>
        <item x="904"/>
        <item x="164"/>
        <item x="701"/>
        <item x="28"/>
        <item x="314"/>
        <item x="331"/>
        <item x="79"/>
        <item x="778"/>
        <item x="769"/>
        <item x="506"/>
        <item x="350"/>
        <item x="295"/>
        <item x="547"/>
        <item x="432"/>
        <item x="798"/>
        <item x="873"/>
        <item x="321"/>
        <item x="405"/>
        <item x="263"/>
        <item x="785"/>
        <item x="128"/>
        <item x="786"/>
        <item x="708"/>
        <item x="95"/>
        <item x="109"/>
        <item x="497"/>
        <item x="202"/>
        <item x="566"/>
        <item x="528"/>
        <item x="971"/>
        <item x="684"/>
        <item x="133"/>
        <item x="36"/>
        <item x="764"/>
        <item x="287"/>
        <item x="908"/>
        <item x="305"/>
        <item x="625"/>
        <item x="705"/>
        <item x="184"/>
        <item x="609"/>
        <item x="976"/>
        <item x="451"/>
        <item x="822"/>
        <item x="703"/>
        <item x="481"/>
        <item x="29"/>
        <item x="929"/>
        <item x="347"/>
        <item x="650"/>
        <item x="342"/>
        <item x="819"/>
        <item x="218"/>
        <item x="949"/>
        <item x="922"/>
        <item x="237"/>
        <item x="941"/>
        <item x="837"/>
        <item x="106"/>
        <item x="389"/>
        <item x="532"/>
        <item x="751"/>
        <item x="262"/>
        <item x="430"/>
        <item x="425"/>
        <item x="473"/>
        <item x="91"/>
        <item x="788"/>
        <item x="665"/>
        <item x="317"/>
        <item x="117"/>
        <item x="554"/>
        <item x="355"/>
        <item x="73"/>
        <item x="537"/>
        <item x="436"/>
        <item x="194"/>
        <item x="120"/>
        <item x="932"/>
        <item x="316"/>
        <item x="821"/>
        <item x="750"/>
        <item x="600"/>
        <item x="291"/>
        <item x="300"/>
        <item x="619"/>
        <item x="657"/>
        <item x="604"/>
        <item x="31"/>
        <item x="431"/>
        <item x="444"/>
        <item x="58"/>
        <item x="394"/>
        <item x="438"/>
        <item x="379"/>
        <item x="937"/>
        <item x="190"/>
        <item x="206"/>
        <item x="270"/>
        <item x="161"/>
        <item x="756"/>
        <item x="698"/>
        <item x="114"/>
        <item x="738"/>
        <item x="248"/>
        <item x="221"/>
        <item x="266"/>
        <item x="191"/>
        <item x="130"/>
        <item x="615"/>
        <item x="298"/>
        <item x="678"/>
        <item x="851"/>
        <item x="450"/>
        <item x="448"/>
        <item x="651"/>
        <item x="633"/>
        <item x="387"/>
        <item x="539"/>
        <item x="115"/>
        <item x="337"/>
        <item x="529"/>
        <item x="726"/>
        <item x="344"/>
        <item x="324"/>
        <item x="488"/>
        <item x="142"/>
        <item x="901"/>
        <item x="569"/>
        <item x="383"/>
        <item x="273"/>
        <item x="602"/>
        <item x="458"/>
        <item x="896"/>
        <item x="631"/>
        <item x="46"/>
        <item x="485"/>
        <item x="557"/>
        <item x="567"/>
        <item x="257"/>
        <item x="921"/>
        <item x="149"/>
        <item x="345"/>
        <item x="724"/>
        <item x="871"/>
        <item x="482"/>
        <item x="352"/>
        <item x="498"/>
        <item x="692"/>
        <item x="699"/>
        <item x="550"/>
        <item x="968"/>
        <item x="177"/>
        <item x="166"/>
        <item x="232"/>
        <item x="471"/>
        <item x="685"/>
        <item x="15"/>
        <item x="167"/>
        <item x="253"/>
        <item x="771"/>
        <item x="230"/>
        <item x="60"/>
        <item x="156"/>
        <item x="290"/>
        <item x="663"/>
        <item x="92"/>
        <item x="6"/>
        <item x="336"/>
        <item x="105"/>
        <item x="388"/>
        <item x="359"/>
        <item x="376"/>
        <item x="854"/>
        <item x="717"/>
        <item x="732"/>
        <item x="153"/>
        <item x="936"/>
        <item x="423"/>
        <item x="621"/>
        <item x="97"/>
        <item x="744"/>
        <item x="624"/>
        <item x="917"/>
        <item x="669"/>
        <item x="712"/>
        <item x="579"/>
        <item x="789"/>
        <item x="74"/>
        <item x="884"/>
        <item x="356"/>
        <item x="467"/>
        <item x="63"/>
        <item x="100"/>
        <item x="926"/>
        <item x="710"/>
        <item x="339"/>
        <item x="413"/>
        <item x="823"/>
        <item x="327"/>
        <item x="187"/>
        <item x="707"/>
        <item x="855"/>
        <item x="363"/>
        <item x="770"/>
        <item x="261"/>
        <item x="33"/>
        <item x="293"/>
        <item x="603"/>
        <item x="879"/>
        <item x="787"/>
        <item x="730"/>
        <item x="931"/>
        <item x="147"/>
        <item x="47"/>
        <item x="592"/>
        <item x="499"/>
        <item x="509"/>
        <item x="690"/>
        <item x="235"/>
        <item x="945"/>
        <item x="427"/>
        <item x="679"/>
        <item x="392"/>
        <item x="713"/>
        <item x="176"/>
        <item x="457"/>
        <item x="794"/>
        <item x="371"/>
        <item x="503"/>
        <item x="446"/>
        <item x="805"/>
        <item x="369"/>
        <item x="374"/>
        <item x="955"/>
        <item x="887"/>
        <item x="829"/>
        <item x="390"/>
        <item x="961"/>
        <item x="408"/>
        <item x="159"/>
        <item x="484"/>
        <item x="836"/>
        <item x="282"/>
        <item x="681"/>
        <item x="461"/>
        <item x="542"/>
        <item x="695"/>
        <item x="994"/>
        <item x="597"/>
        <item x="333"/>
        <item x="810"/>
        <item x="680"/>
        <item x="183"/>
        <item x="780"/>
        <item x="611"/>
        <item x="639"/>
        <item x="111"/>
        <item x="381"/>
        <item x="211"/>
        <item x="641"/>
        <item x="50"/>
        <item x="418"/>
        <item x="687"/>
        <item x="831"/>
        <item x="840"/>
        <item x="279"/>
        <item x="675"/>
        <item x="723"/>
        <item x="172"/>
        <item x="612"/>
        <item x="578"/>
        <item x="42"/>
        <item x="577"/>
        <item x="739"/>
        <item x="113"/>
        <item x="319"/>
        <item x="267"/>
        <item x="281"/>
        <item x="322"/>
        <item x="424"/>
        <item x="311"/>
        <item x="346"/>
        <item x="65"/>
        <item x="361"/>
        <item x="618"/>
        <item x="66"/>
        <item x="635"/>
        <item x="868"/>
        <item x="942"/>
        <item x="842"/>
        <item x="440"/>
        <item x="963"/>
        <item x="846"/>
        <item x="277"/>
        <item x="54"/>
        <item x="238"/>
        <item x="766"/>
        <item x="648"/>
        <item x="171"/>
        <item x="581"/>
        <item x="426"/>
        <item x="527"/>
        <item x="964"/>
        <item x="856"/>
        <item x="400"/>
        <item x="889"/>
        <item x="366"/>
        <item x="571"/>
        <item x="258"/>
        <item x="136"/>
        <item x="1"/>
        <item x="477"/>
        <item x="207"/>
        <item x="553"/>
        <item x="520"/>
        <item x="393"/>
        <item x="475"/>
        <item x="343"/>
        <item x="864"/>
        <item x="716"/>
        <item x="208"/>
        <item x="94"/>
        <item x="954"/>
        <item x="98"/>
        <item x="462"/>
        <item x="455"/>
        <item x="182"/>
        <item x="283"/>
        <item x="124"/>
        <item x="310"/>
        <item x="512"/>
        <item x="844"/>
        <item x="802"/>
        <item x="799"/>
        <item x="64"/>
        <item x="720"/>
        <item x="677"/>
        <item x="178"/>
        <item x="775"/>
        <item x="790"/>
        <item x="620"/>
        <item x="573"/>
        <item x="670"/>
        <item x="543"/>
        <item x="0"/>
        <item x="666"/>
        <item x="487"/>
        <item x="903"/>
        <item x="507"/>
        <item x="576"/>
        <item x="338"/>
        <item x="89"/>
        <item x="165"/>
        <item x="719"/>
        <item x="93"/>
        <item x="158"/>
        <item x="910"/>
        <item x="51"/>
        <item x="531"/>
        <item x="83"/>
        <item x="189"/>
        <item x="312"/>
        <item x="594"/>
        <item x="754"/>
        <item x="849"/>
        <item x="330"/>
        <item x="682"/>
        <item x="118"/>
        <item x="385"/>
        <item x="516"/>
        <item x="216"/>
        <item x="401"/>
        <item x="84"/>
        <item x="351"/>
        <item x="737"/>
        <item x="952"/>
        <item x="8"/>
        <item x="807"/>
        <item x="160"/>
        <item x="847"/>
        <item x="119"/>
        <item x="365"/>
        <item x="919"/>
        <item x="858"/>
        <item x="62"/>
        <item x="146"/>
        <item x="510"/>
        <item x="233"/>
        <item x="274"/>
        <item x="548"/>
        <item x="572"/>
        <item x="727"/>
        <item x="129"/>
        <item x="479"/>
        <item x="700"/>
        <item x="301"/>
        <item x="434"/>
        <item x="623"/>
        <item x="407"/>
        <item x="962"/>
        <item x="240"/>
        <item x="12"/>
        <item x="980"/>
        <item x="746"/>
        <item x="292"/>
        <item x="41"/>
        <item x="852"/>
        <item x="433"/>
        <item x="441"/>
        <item x="396"/>
        <item x="137"/>
        <item x="228"/>
        <item x="419"/>
        <item x="752"/>
        <item x="518"/>
        <item x="672"/>
        <item x="255"/>
        <item x="302"/>
        <item x="574"/>
        <item x="632"/>
        <item x="796"/>
        <item x="696"/>
        <item x="591"/>
        <item x="466"/>
        <item x="804"/>
        <item x="437"/>
        <item x="801"/>
        <item x="749"/>
        <item x="56"/>
        <item x="386"/>
        <item x="897"/>
        <item x="154"/>
        <item x="234"/>
        <item x="325"/>
        <item x="252"/>
        <item x="108"/>
        <item x="3"/>
        <item x="399"/>
        <item x="694"/>
        <item x="9"/>
        <item x="565"/>
        <item x="914"/>
        <item x="958"/>
        <item x="286"/>
        <item x="948"/>
        <item x="254"/>
        <item x="803"/>
        <item x="20"/>
        <item x="511"/>
        <item x="646"/>
        <item x="24"/>
        <item x="491"/>
        <item x="123"/>
        <item x="69"/>
        <item x="568"/>
        <item x="885"/>
        <item x="145"/>
        <item x="241"/>
        <item x="845"/>
        <item x="250"/>
        <item x="244"/>
        <item x="163"/>
        <item x="380"/>
        <item x="52"/>
        <item x="940"/>
        <item x="595"/>
        <item x="715"/>
        <item x="583"/>
        <item x="397"/>
        <item x="489"/>
        <item x="157"/>
        <item x="11"/>
        <item x="168"/>
        <item x="988"/>
        <item x="909"/>
        <item x="900"/>
        <item x="947"/>
        <item x="224"/>
        <item x="472"/>
        <item x="530"/>
        <item x="459"/>
        <item x="688"/>
        <item x="223"/>
        <item x="220"/>
        <item x="103"/>
        <item x="861"/>
        <item x="275"/>
        <item x="616"/>
        <item x="834"/>
        <item x="859"/>
        <item x="998"/>
        <item x="201"/>
        <item x="272"/>
        <item x="907"/>
        <item x="735"/>
        <item t="default"/>
      </items>
    </pivotField>
    <pivotField compact="0" showAll="0">
      <items count="7">
        <item x="1"/>
        <item x="5"/>
        <item x="3"/>
        <item x="0"/>
        <item x="4"/>
        <item x="2"/>
        <item t="default"/>
      </items>
    </pivotField>
    <pivotField compact="0" showAll="0">
      <items count="999">
        <item x="212"/>
        <item x="838"/>
        <item x="898"/>
        <item x="991"/>
        <item x="893"/>
        <item x="76"/>
        <item x="703"/>
        <item x="537"/>
        <item x="304"/>
        <item x="813"/>
        <item x="840"/>
        <item x="927"/>
        <item x="666"/>
        <item x="760"/>
        <item x="85"/>
        <item x="728"/>
        <item x="976"/>
        <item x="958"/>
        <item x="657"/>
        <item x="477"/>
        <item x="891"/>
        <item x="724"/>
        <item x="890"/>
        <item x="914"/>
        <item x="155"/>
        <item x="937"/>
        <item x="335"/>
        <item x="866"/>
        <item x="972"/>
        <item x="767"/>
        <item x="144"/>
        <item x="934"/>
        <item x="550"/>
        <item x="641"/>
        <item x="14"/>
        <item x="981"/>
        <item x="917"/>
        <item x="318"/>
        <item x="563"/>
        <item x="832"/>
        <item x="397"/>
        <item x="831"/>
        <item x="852"/>
        <item x="651"/>
        <item x="475"/>
        <item x="815"/>
        <item x="639"/>
        <item x="329"/>
        <item x="405"/>
        <item x="826"/>
        <item x="90"/>
        <item x="773"/>
        <item x="864"/>
        <item x="219"/>
        <item x="968"/>
        <item x="995"/>
        <item x="55"/>
        <item x="288"/>
        <item x="862"/>
        <item x="558"/>
        <item x="86"/>
        <item x="26"/>
        <item x="199"/>
        <item x="778"/>
        <item x="672"/>
        <item x="381"/>
        <item x="933"/>
        <item x="376"/>
        <item x="134"/>
        <item x="621"/>
        <item x="268"/>
        <item x="139"/>
        <item x="2"/>
        <item x="660"/>
        <item x="419"/>
        <item x="504"/>
        <item x="39"/>
        <item x="894"/>
        <item x="96"/>
        <item x="776"/>
        <item x="141"/>
        <item x="131"/>
        <item x="690"/>
        <item x="973"/>
        <item x="499"/>
        <item x="525"/>
        <item x="746"/>
        <item x="132"/>
        <item x="761"/>
        <item x="366"/>
        <item x="799"/>
        <item x="204"/>
        <item x="503"/>
        <item x="834"/>
        <item x="705"/>
        <item x="22"/>
        <item x="16"/>
        <item x="243"/>
        <item x="372"/>
        <item x="600"/>
        <item x="521"/>
        <item x="588"/>
        <item x="892"/>
        <item x="543"/>
        <item x="217"/>
        <item x="43"/>
        <item x="919"/>
        <item x="837"/>
        <item x="932"/>
        <item x="654"/>
        <item x="792"/>
        <item x="341"/>
        <item x="363"/>
        <item x="929"/>
        <item x="791"/>
        <item x="150"/>
        <item x="353"/>
        <item x="227"/>
        <item x="442"/>
        <item x="451"/>
        <item x="583"/>
        <item x="469"/>
        <item x="869"/>
        <item x="692"/>
        <item x="688"/>
        <item x="653"/>
        <item x="179"/>
        <item x="489"/>
        <item x="453"/>
        <item x="77"/>
        <item x="222"/>
        <item x="996"/>
        <item x="303"/>
        <item x="245"/>
        <item x="214"/>
        <item x="473"/>
        <item x="629"/>
        <item x="482"/>
        <item x="256"/>
        <item x="534"/>
        <item x="148"/>
        <item x="911"/>
        <item x="824"/>
        <item x="747"/>
        <item x="652"/>
        <item x="739"/>
        <item x="950"/>
        <item x="643"/>
        <item x="82"/>
        <item x="195"/>
        <item x="361"/>
        <item x="847"/>
        <item x="633"/>
        <item x="814"/>
        <item x="868"/>
        <item x="989"/>
        <item x="897"/>
        <item x="104"/>
        <item x="188"/>
        <item x="597"/>
        <item x="70"/>
        <item x="670"/>
        <item x="116"/>
        <item x="808"/>
        <item x="871"/>
        <item x="984"/>
        <item x="971"/>
        <item x="829"/>
        <item x="673"/>
        <item x="403"/>
        <item x="320"/>
        <item x="151"/>
        <item x="78"/>
        <item x="637"/>
        <item x="492"/>
        <item x="459"/>
        <item x="162"/>
        <item x="226"/>
        <item x="174"/>
        <item x="236"/>
        <item x="522"/>
        <item x="349"/>
        <item x="411"/>
        <item x="764"/>
        <item x="865"/>
        <item x="942"/>
        <item x="409"/>
        <item x="545"/>
        <item x="249"/>
        <item x="444"/>
        <item x="394"/>
        <item x="990"/>
        <item x="140"/>
        <item x="512"/>
        <item x="969"/>
        <item x="35"/>
        <item x="881"/>
        <item x="49"/>
        <item x="756"/>
        <item x="949"/>
        <item x="701"/>
        <item x="479"/>
        <item x="13"/>
        <item x="766"/>
        <item x="213"/>
        <item x="18"/>
        <item x="247"/>
        <item x="180"/>
        <item x="80"/>
        <item x="945"/>
        <item x="781"/>
        <item x="626"/>
        <item x="992"/>
        <item x="408"/>
        <item x="5"/>
        <item x="27"/>
        <item x="905"/>
        <item x="169"/>
        <item x="438"/>
        <item x="152"/>
        <item x="889"/>
        <item x="434"/>
        <item x="107"/>
        <item x="72"/>
        <item x="306"/>
        <item x="675"/>
        <item x="175"/>
        <item x="242"/>
        <item x="294"/>
        <item x="735"/>
        <item x="805"/>
        <item x="772"/>
        <item x="965"/>
        <item x="203"/>
        <item x="348"/>
        <item x="616"/>
        <item x="823"/>
        <item x="518"/>
        <item x="313"/>
        <item x="535"/>
        <item x="309"/>
        <item x="101"/>
        <item x="607"/>
        <item x="569"/>
        <item x="53"/>
        <item x="849"/>
        <item x="983"/>
        <item x="112"/>
        <item x="416"/>
        <item x="842"/>
        <item x="57"/>
        <item x="229"/>
        <item x="259"/>
        <item x="494"/>
        <item x="926"/>
        <item x="374"/>
        <item x="642"/>
        <item x="752"/>
        <item x="289"/>
        <item x="414"/>
        <item x="625"/>
        <item x="561"/>
        <item x="912"/>
        <item x="685"/>
        <item x="462"/>
        <item x="21"/>
        <item x="271"/>
        <item x="239"/>
        <item x="299"/>
        <item x="586"/>
        <item x="87"/>
        <item x="61"/>
        <item x="730"/>
        <item x="81"/>
        <item x="758"/>
        <item x="696"/>
        <item x="421"/>
        <item x="574"/>
        <item x="420"/>
        <item x="978"/>
        <item x="762"/>
        <item x="99"/>
        <item x="579"/>
        <item x="885"/>
        <item x="598"/>
        <item x="682"/>
        <item x="441"/>
        <item x="938"/>
        <item x="727"/>
        <item x="708"/>
        <item x="205"/>
        <item x="922"/>
        <item x="915"/>
        <item x="636"/>
        <item x="733"/>
        <item x="138"/>
        <item x="887"/>
        <item x="559"/>
        <item x="59"/>
        <item x="988"/>
        <item x="721"/>
        <item x="231"/>
        <item x="170"/>
        <item x="377"/>
        <item x="467"/>
        <item x="966"/>
        <item x="827"/>
        <item x="956"/>
        <item x="110"/>
        <item x="401"/>
        <item x="655"/>
        <item x="540"/>
        <item x="904"/>
        <item x="334"/>
        <item x="67"/>
        <item x="251"/>
        <item x="196"/>
        <item x="819"/>
        <item x="880"/>
        <item x="980"/>
        <item x="464"/>
        <item x="717"/>
        <item x="371"/>
        <item x="88"/>
        <item x="410"/>
        <item x="658"/>
        <item x="276"/>
        <item x="873"/>
        <item x="308"/>
        <item x="215"/>
        <item x="720"/>
        <item x="771"/>
        <item x="560"/>
        <item x="923"/>
        <item x="198"/>
        <item x="468"/>
        <item x="562"/>
        <item x="775"/>
        <item x="635"/>
        <item x="297"/>
        <item x="994"/>
        <item x="644"/>
        <item x="859"/>
        <item x="628"/>
        <item x="332"/>
        <item x="326"/>
        <item x="982"/>
        <item x="959"/>
        <item x="659"/>
        <item x="225"/>
        <item x="555"/>
        <item x="740"/>
        <item x="613"/>
        <item x="612"/>
        <item x="7"/>
        <item x="710"/>
        <item x="732"/>
        <item x="340"/>
        <item x="796"/>
        <item x="648"/>
        <item x="495"/>
        <item x="955"/>
        <item x="296"/>
        <item x="875"/>
        <item x="901"/>
        <item x="173"/>
        <item x="278"/>
        <item x="943"/>
        <item x="260"/>
        <item x="877"/>
        <item x="533"/>
        <item x="514"/>
        <item x="516"/>
        <item x="315"/>
        <item x="974"/>
        <item x="589"/>
        <item x="402"/>
        <item x="68"/>
        <item x="539"/>
        <item x="265"/>
        <item x="356"/>
        <item x="121"/>
        <item x="323"/>
        <item x="446"/>
        <item x="759"/>
        <item x="127"/>
        <item x="45"/>
        <item x="952"/>
        <item x="757"/>
        <item x="209"/>
        <item x="328"/>
        <item x="37"/>
        <item x="269"/>
        <item x="102"/>
        <item x="874"/>
        <item x="741"/>
        <item x="812"/>
        <item x="126"/>
        <item x="713"/>
        <item x="507"/>
        <item x="463"/>
        <item x="551"/>
        <item x="500"/>
        <item x="383"/>
        <item x="135"/>
        <item x="986"/>
        <item x="280"/>
        <item x="609"/>
        <item x="592"/>
        <item x="122"/>
        <item x="523"/>
        <item x="34"/>
        <item x="200"/>
        <item x="427"/>
        <item x="790"/>
        <item x="532"/>
        <item x="25"/>
        <item x="415"/>
        <item x="605"/>
        <item x="491"/>
        <item x="30"/>
        <item x="646"/>
        <item x="782"/>
        <item x="48"/>
        <item x="307"/>
        <item x="352"/>
        <item x="557"/>
        <item x="816"/>
        <item x="75"/>
        <item x="627"/>
        <item x="357"/>
        <item x="17"/>
        <item x="513"/>
        <item x="185"/>
        <item x="807"/>
        <item x="882"/>
        <item x="493"/>
        <item x="369"/>
        <item x="524"/>
        <item x="32"/>
        <item x="193"/>
        <item x="780"/>
        <item x="246"/>
        <item x="359"/>
        <item x="192"/>
        <item x="501"/>
        <item x="794"/>
        <item x="661"/>
        <item x="367"/>
        <item x="810"/>
        <item x="125"/>
        <item x="210"/>
        <item x="856"/>
        <item x="452"/>
        <item x="604"/>
        <item x="964"/>
        <item x="143"/>
        <item x="197"/>
        <item x="38"/>
        <item x="595"/>
        <item x="663"/>
        <item x="584"/>
        <item x="28"/>
        <item x="548"/>
        <item x="777"/>
        <item x="924"/>
        <item x="546"/>
        <item x="667"/>
        <item x="390"/>
        <item x="128"/>
        <item x="95"/>
        <item x="554"/>
        <item x="285"/>
        <item x="876"/>
        <item x="4"/>
        <item x="587"/>
        <item x="10"/>
        <item x="783"/>
        <item x="985"/>
        <item x="485"/>
        <item x="581"/>
        <item x="19"/>
        <item x="977"/>
        <item x="811"/>
        <item x="314"/>
        <item x="821"/>
        <item x="413"/>
        <item x="264"/>
        <item x="744"/>
        <item x="861"/>
        <item x="263"/>
        <item x="388"/>
        <item x="109"/>
        <item x="496"/>
        <item x="202"/>
        <item x="565"/>
        <item x="527"/>
        <item x="879"/>
        <item x="472"/>
        <item x="36"/>
        <item x="317"/>
        <item x="117"/>
        <item x="331"/>
        <item x="184"/>
        <item x="608"/>
        <item x="505"/>
        <item x="599"/>
        <item x="295"/>
        <item x="603"/>
        <item x="44"/>
        <item x="606"/>
        <item x="544"/>
        <item x="948"/>
        <item x="742"/>
        <item x="921"/>
        <item x="378"/>
        <item x="284"/>
        <item x="448"/>
        <item x="940"/>
        <item x="186"/>
        <item x="531"/>
        <item x="429"/>
        <item x="221"/>
        <item x="133"/>
        <item x="428"/>
        <item x="424"/>
        <item x="287"/>
        <item x="907"/>
        <item x="455"/>
        <item x="305"/>
        <item x="825"/>
        <item x="73"/>
        <item x="536"/>
        <item x="768"/>
        <item x="931"/>
        <item x="520"/>
        <item x="975"/>
        <item x="702"/>
        <item x="480"/>
        <item x="817"/>
        <item x="29"/>
        <item x="649"/>
        <item x="342"/>
        <item x="784"/>
        <item x="324"/>
        <item x="23"/>
        <item x="785"/>
        <item x="40"/>
        <item x="71"/>
        <item x="270"/>
        <item x="903"/>
        <item x="910"/>
        <item x="79"/>
        <item x="130"/>
        <item x="450"/>
        <item x="585"/>
        <item x="120"/>
        <item x="754"/>
        <item x="797"/>
        <item x="316"/>
        <item x="820"/>
        <item x="181"/>
        <item x="321"/>
        <item x="749"/>
        <item x="928"/>
        <item x="691"/>
        <item x="538"/>
        <item x="549"/>
        <item x="337"/>
        <item x="166"/>
        <item x="707"/>
        <item x="443"/>
        <item x="393"/>
        <item x="164"/>
        <item x="970"/>
        <item x="683"/>
        <item x="700"/>
        <item x="382"/>
        <item x="190"/>
        <item x="750"/>
        <item x="262"/>
        <item x="457"/>
        <item x="755"/>
        <item x="92"/>
        <item x="114"/>
        <item x="737"/>
        <item x="556"/>
        <item x="91"/>
        <item x="336"/>
        <item x="566"/>
        <item x="387"/>
        <item x="431"/>
        <item x="149"/>
        <item x="872"/>
        <item x="298"/>
        <item x="435"/>
        <item x="194"/>
        <item x="404"/>
        <item x="347"/>
        <item x="218"/>
        <item x="618"/>
        <item x="528"/>
        <item x="668"/>
        <item x="967"/>
        <item x="58"/>
        <item x="487"/>
        <item x="142"/>
        <item x="232"/>
        <item x="437"/>
        <item x="763"/>
        <item x="684"/>
        <item x="161"/>
        <item x="624"/>
        <item x="74"/>
        <item x="60"/>
        <item x="704"/>
        <item x="895"/>
        <item x="266"/>
        <item x="191"/>
        <item x="818"/>
        <item x="291"/>
        <item x="412"/>
        <item x="731"/>
        <item x="115"/>
        <item x="430"/>
        <item x="97"/>
        <item x="237"/>
        <item x="344"/>
        <item x="743"/>
        <item x="623"/>
        <item x="836"/>
        <item x="106"/>
        <item x="916"/>
        <item x="206"/>
        <item x="261"/>
        <item x="470"/>
        <item x="787"/>
        <item x="664"/>
        <item x="878"/>
        <item x="601"/>
        <item x="786"/>
        <item x="156"/>
        <item x="248"/>
        <item x="553"/>
        <item x="354"/>
        <item x="6"/>
        <item x="677"/>
        <item x="850"/>
        <item x="345"/>
        <item x="449"/>
        <item x="300"/>
        <item x="656"/>
        <item x="31"/>
        <item x="650"/>
        <item x="632"/>
        <item x="386"/>
        <item x="351"/>
        <item x="698"/>
        <item x="936"/>
        <item x="697"/>
        <item x="568"/>
        <item x="273"/>
        <item x="167"/>
        <item x="630"/>
        <item x="770"/>
        <item x="46"/>
        <item x="230"/>
        <item x="484"/>
        <item x="602"/>
        <item x="614"/>
        <item x="257"/>
        <item x="920"/>
        <item x="355"/>
        <item x="176"/>
        <item x="105"/>
        <item x="870"/>
        <item x="63"/>
        <item x="447"/>
        <item x="502"/>
        <item x="375"/>
        <item x="725"/>
        <item x="153"/>
        <item x="339"/>
        <item x="422"/>
        <item x="159"/>
        <item x="900"/>
        <item x="177"/>
        <item x="680"/>
        <item x="694"/>
        <item x="15"/>
        <item x="362"/>
        <item x="944"/>
        <item x="290"/>
        <item x="662"/>
        <item x="426"/>
        <item x="723"/>
        <item x="610"/>
        <item x="678"/>
        <item x="481"/>
        <item x="497"/>
        <item x="640"/>
        <item x="716"/>
        <item x="674"/>
        <item x="445"/>
        <item x="729"/>
        <item x="709"/>
        <item x="935"/>
        <item x="620"/>
        <item x="327"/>
        <item x="187"/>
        <item x="886"/>
        <item x="498"/>
        <item x="322"/>
        <item x="253"/>
        <item x="360"/>
        <item x="541"/>
        <item x="689"/>
        <item x="962"/>
        <item x="788"/>
        <item x="358"/>
        <item x="679"/>
        <item x="853"/>
        <item x="925"/>
        <item x="712"/>
        <item x="211"/>
        <item x="570"/>
        <item x="793"/>
        <item x="822"/>
        <item x="804"/>
        <item x="172"/>
        <item x="706"/>
        <item x="368"/>
        <item x="611"/>
        <item x="577"/>
        <item x="954"/>
        <item x="738"/>
        <item x="711"/>
        <item x="578"/>
        <item x="960"/>
        <item x="407"/>
        <item x="854"/>
        <item x="113"/>
        <item x="519"/>
        <item x="282"/>
        <item x="508"/>
        <item x="343"/>
        <item x="769"/>
        <item x="235"/>
        <item x="993"/>
        <item x="883"/>
        <item x="634"/>
        <item x="293"/>
        <item x="941"/>
        <item x="466"/>
        <item x="439"/>
        <item x="100"/>
        <item x="809"/>
        <item x="391"/>
        <item x="930"/>
        <item x="370"/>
        <item x="417"/>
        <item x="147"/>
        <item x="47"/>
        <item x="830"/>
        <item x="591"/>
        <item x="365"/>
        <item x="839"/>
        <item x="506"/>
        <item x="576"/>
        <item x="165"/>
        <item x="718"/>
        <item x="33"/>
        <item x="392"/>
        <item x="83"/>
        <item x="596"/>
        <item x="617"/>
        <item x="867"/>
        <item x="593"/>
        <item x="863"/>
        <item x="208"/>
        <item x="333"/>
        <item x="277"/>
        <item x="183"/>
        <item x="843"/>
        <item x="425"/>
        <item x="719"/>
        <item x="572"/>
        <item x="118"/>
        <item x="542"/>
        <item x="373"/>
        <item x="486"/>
        <item x="279"/>
        <item x="828"/>
        <item x="835"/>
        <item x="460"/>
        <item x="575"/>
        <item x="89"/>
        <item x="65"/>
        <item x="93"/>
        <item x="158"/>
        <item x="552"/>
        <item x="189"/>
        <item x="54"/>
        <item x="238"/>
        <item x="456"/>
        <item x="638"/>
        <item x="765"/>
        <item x="124"/>
        <item x="580"/>
        <item x="310"/>
        <item x="857"/>
        <item x="111"/>
        <item x="62"/>
        <item x="509"/>
        <item x="676"/>
        <item x="399"/>
        <item x="888"/>
        <item x="389"/>
        <item x="722"/>
        <item x="483"/>
        <item x="669"/>
        <item x="0"/>
        <item x="665"/>
        <item x="129"/>
        <item x="42"/>
        <item x="478"/>
        <item x="258"/>
        <item x="433"/>
        <item x="136"/>
        <item x="622"/>
        <item x="406"/>
        <item x="338"/>
        <item x="66"/>
        <item x="84"/>
        <item x="736"/>
        <item x="951"/>
        <item x="474"/>
        <item x="841"/>
        <item x="51"/>
        <item x="779"/>
        <item x="715"/>
        <item x="98"/>
        <item x="461"/>
        <item x="647"/>
        <item x="380"/>
        <item x="526"/>
        <item x="50"/>
        <item x="511"/>
        <item x="686"/>
        <item x="801"/>
        <item x="119"/>
        <item x="855"/>
        <item x="146"/>
        <item x="681"/>
        <item x="319"/>
        <item x="267"/>
        <item x="281"/>
        <item x="902"/>
        <item x="423"/>
        <item x="311"/>
        <item x="346"/>
        <item x="418"/>
        <item x="207"/>
        <item x="216"/>
        <item x="400"/>
        <item x="845"/>
        <item x="953"/>
        <item x="631"/>
        <item x="961"/>
        <item x="171"/>
        <item x="454"/>
        <item x="182"/>
        <item x="695"/>
        <item x="963"/>
        <item x="240"/>
        <item x="160"/>
        <item x="798"/>
        <item x="64"/>
        <item x="178"/>
        <item x="364"/>
        <item x="789"/>
        <item x="918"/>
        <item x="619"/>
        <item x="292"/>
        <item x="330"/>
        <item x="233"/>
        <item x="1"/>
        <item x="384"/>
        <item x="476"/>
        <item x="699"/>
        <item x="896"/>
        <item x="94"/>
        <item x="234"/>
        <item x="530"/>
        <item x="325"/>
        <item x="283"/>
        <item x="252"/>
        <item x="806"/>
        <item x="693"/>
        <item x="753"/>
        <item x="848"/>
        <item x="846"/>
        <item x="774"/>
        <item x="12"/>
        <item x="957"/>
        <item x="286"/>
        <item x="947"/>
        <item x="515"/>
        <item x="547"/>
        <item x="432"/>
        <item x="726"/>
        <item x="145"/>
        <item x="909"/>
        <item x="844"/>
        <item x="137"/>
        <item x="350"/>
        <item x="244"/>
        <item x="56"/>
        <item x="312"/>
        <item x="8"/>
        <item x="52"/>
        <item x="573"/>
        <item x="20"/>
        <item x="571"/>
        <item x="800"/>
        <item x="301"/>
        <item x="748"/>
        <item x="751"/>
        <item x="594"/>
        <item x="274"/>
        <item x="590"/>
        <item x="913"/>
        <item x="254"/>
        <item x="645"/>
        <item x="490"/>
        <item x="436"/>
        <item x="440"/>
        <item x="395"/>
        <item x="157"/>
        <item x="224"/>
        <item x="471"/>
        <item x="69"/>
        <item x="250"/>
        <item x="458"/>
        <item x="255"/>
        <item x="302"/>
        <item x="795"/>
        <item x="939"/>
        <item x="979"/>
        <item x="398"/>
        <item x="745"/>
        <item x="9"/>
        <item x="41"/>
        <item x="851"/>
        <item x="899"/>
        <item x="396"/>
        <item x="228"/>
        <item x="517"/>
        <item x="567"/>
        <item x="671"/>
        <item x="997"/>
        <item x="465"/>
        <item x="201"/>
        <item x="564"/>
        <item x="803"/>
        <item x="510"/>
        <item x="908"/>
        <item x="24"/>
        <item x="123"/>
        <item x="884"/>
        <item x="385"/>
        <item x="154"/>
        <item x="108"/>
        <item x="3"/>
        <item x="615"/>
        <item x="802"/>
        <item x="582"/>
        <item x="488"/>
        <item x="241"/>
        <item x="163"/>
        <item x="379"/>
        <item x="11"/>
        <item x="714"/>
        <item x="833"/>
        <item x="223"/>
        <item x="220"/>
        <item x="906"/>
        <item x="860"/>
        <item x="275"/>
        <item x="168"/>
        <item x="987"/>
        <item x="858"/>
        <item x="946"/>
        <item x="529"/>
        <item x="734"/>
        <item x="103"/>
        <item x="687"/>
        <item x="272"/>
        <item t="default"/>
      </items>
    </pivotField>
    <pivotField compact="0" showAll="0">
      <items count="6">
        <item x="4"/>
        <item x="3"/>
        <item x="0"/>
        <item x="2"/>
        <item x="1"/>
        <item t="default"/>
      </items>
    </pivotField>
    <pivotField compact="0" showAll="0">
      <items count="7">
        <item x="1"/>
        <item x="5"/>
        <item x="0"/>
        <item x="4"/>
        <item x="3"/>
        <item x="2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72">
        <item x="9"/>
        <item x="4"/>
        <item x="17"/>
        <item x="38"/>
        <item x="51"/>
        <item x="60"/>
        <item x="65"/>
        <item x="46"/>
        <item x="43"/>
        <item x="47"/>
        <item x="18"/>
        <item x="63"/>
        <item x="3"/>
        <item x="7"/>
        <item x="2"/>
        <item x="40"/>
        <item x="55"/>
        <item x="69"/>
        <item x="41"/>
        <item x="62"/>
        <item x="64"/>
        <item x="26"/>
        <item x="10"/>
        <item x="49"/>
        <item x="30"/>
        <item x="1"/>
        <item x="34"/>
        <item x="8"/>
        <item x="25"/>
        <item x="57"/>
        <item x="31"/>
        <item x="23"/>
        <item x="68"/>
        <item x="52"/>
        <item x="61"/>
        <item x="24"/>
        <item x="36"/>
        <item x="28"/>
        <item x="13"/>
        <item x="20"/>
        <item x="15"/>
        <item x="44"/>
        <item x="35"/>
        <item x="70"/>
        <item x="16"/>
        <item x="5"/>
        <item x="14"/>
        <item x="54"/>
        <item x="32"/>
        <item x="42"/>
        <item x="11"/>
        <item x="66"/>
        <item x="22"/>
        <item x="0"/>
        <item x="21"/>
        <item x="6"/>
        <item x="37"/>
        <item x="59"/>
        <item x="29"/>
        <item x="50"/>
        <item x="45"/>
        <item x="67"/>
        <item x="58"/>
        <item x="19"/>
        <item x="39"/>
        <item x="53"/>
        <item x="27"/>
        <item x="56"/>
        <item x="33"/>
        <item x="12"/>
        <item x="48"/>
        <item t="default"/>
      </items>
    </pivotField>
    <pivotField compact="0" numFmtId="183" showAll="0">
      <items count="292">
        <item x="261"/>
        <item x="128"/>
        <item x="10"/>
        <item x="286"/>
        <item x="234"/>
        <item x="143"/>
        <item x="241"/>
        <item x="283"/>
        <item x="77"/>
        <item x="245"/>
        <item x="155"/>
        <item x="59"/>
        <item x="172"/>
        <item x="14"/>
        <item x="258"/>
        <item x="224"/>
        <item x="246"/>
        <item x="79"/>
        <item x="206"/>
        <item x="147"/>
        <item x="63"/>
        <item x="175"/>
        <item x="180"/>
        <item x="28"/>
        <item x="211"/>
        <item x="56"/>
        <item x="165"/>
        <item x="208"/>
        <item x="185"/>
        <item x="88"/>
        <item x="86"/>
        <item x="42"/>
        <item x="260"/>
        <item x="171"/>
        <item x="197"/>
        <item x="254"/>
        <item x="216"/>
        <item x="114"/>
        <item x="232"/>
        <item x="139"/>
        <item x="151"/>
        <item x="80"/>
        <item x="277"/>
        <item x="102"/>
        <item x="133"/>
        <item x="239"/>
        <item x="110"/>
        <item x="141"/>
        <item x="98"/>
        <item x="191"/>
        <item x="27"/>
        <item x="288"/>
        <item x="67"/>
        <item x="218"/>
        <item x="39"/>
        <item x="89"/>
        <item x="213"/>
        <item x="259"/>
        <item x="94"/>
        <item x="95"/>
        <item x="34"/>
        <item x="252"/>
        <item x="146"/>
        <item x="72"/>
        <item x="66"/>
        <item x="109"/>
        <item x="97"/>
        <item x="184"/>
        <item x="51"/>
        <item x="70"/>
        <item x="186"/>
        <item x="120"/>
        <item x="243"/>
        <item x="46"/>
        <item x="250"/>
        <item x="217"/>
        <item x="132"/>
        <item x="178"/>
        <item x="140"/>
        <item x="90"/>
        <item x="137"/>
        <item x="231"/>
        <item x="214"/>
        <item x="11"/>
        <item x="285"/>
        <item x="68"/>
        <item x="205"/>
        <item x="130"/>
        <item x="268"/>
        <item x="230"/>
        <item x="81"/>
        <item x="221"/>
        <item x="4"/>
        <item x="119"/>
        <item x="163"/>
        <item x="160"/>
        <item x="173"/>
        <item x="215"/>
        <item x="57"/>
        <item x="220"/>
        <item x="71"/>
        <item x="176"/>
        <item x="36"/>
        <item x="123"/>
        <item x="82"/>
        <item x="50"/>
        <item x="20"/>
        <item x="15"/>
        <item x="282"/>
        <item x="170"/>
        <item x="78"/>
        <item x="240"/>
        <item x="253"/>
        <item x="87"/>
        <item x="153"/>
        <item x="29"/>
        <item x="187"/>
        <item x="91"/>
        <item x="161"/>
        <item x="269"/>
        <item x="113"/>
        <item x="73"/>
        <item x="47"/>
        <item x="174"/>
        <item x="242"/>
        <item x="289"/>
        <item x="106"/>
        <item x="103"/>
        <item x="35"/>
        <item x="188"/>
        <item x="196"/>
        <item x="33"/>
        <item x="235"/>
        <item x="166"/>
        <item x="189"/>
        <item x="229"/>
        <item x="84"/>
        <item x="168"/>
        <item x="267"/>
        <item x="69"/>
        <item x="244"/>
        <item x="52"/>
        <item x="200"/>
        <item x="115"/>
        <item x="248"/>
        <item x="145"/>
        <item x="136"/>
        <item x="53"/>
        <item x="144"/>
        <item x="43"/>
        <item x="107"/>
        <item x="138"/>
        <item x="37"/>
        <item x="278"/>
        <item x="101"/>
        <item x="2"/>
        <item x="290"/>
        <item x="222"/>
        <item x="280"/>
        <item x="104"/>
        <item x="121"/>
        <item x="26"/>
        <item x="118"/>
        <item x="126"/>
        <item x="74"/>
        <item x="30"/>
        <item x="263"/>
        <item x="193"/>
        <item x="18"/>
        <item x="249"/>
        <item x="75"/>
        <item x="0"/>
        <item x="192"/>
        <item x="5"/>
        <item x="40"/>
        <item x="279"/>
        <item x="25"/>
        <item x="48"/>
        <item x="92"/>
        <item x="177"/>
        <item x="264"/>
        <item x="158"/>
        <item x="116"/>
        <item x="108"/>
        <item x="17"/>
        <item x="203"/>
        <item x="159"/>
        <item x="111"/>
        <item x="23"/>
        <item x="212"/>
        <item x="210"/>
        <item x="12"/>
        <item x="266"/>
        <item x="65"/>
        <item x="9"/>
        <item x="281"/>
        <item x="38"/>
        <item x="190"/>
        <item x="201"/>
        <item x="237"/>
        <item x="223"/>
        <item x="284"/>
        <item x="7"/>
        <item x="195"/>
        <item x="233"/>
        <item x="117"/>
        <item x="125"/>
        <item x="8"/>
        <item x="148"/>
        <item x="62"/>
        <item x="257"/>
        <item x="44"/>
        <item x="275"/>
        <item x="236"/>
        <item x="142"/>
        <item x="273"/>
        <item x="60"/>
        <item x="131"/>
        <item x="194"/>
        <item x="157"/>
        <item x="112"/>
        <item x="247"/>
        <item x="154"/>
        <item x="262"/>
        <item x="169"/>
        <item x="276"/>
        <item x="129"/>
        <item x="149"/>
        <item x="162"/>
        <item x="85"/>
        <item x="21"/>
        <item x="227"/>
        <item x="238"/>
        <item x="124"/>
        <item x="134"/>
        <item x="179"/>
        <item x="61"/>
        <item x="105"/>
        <item x="58"/>
        <item x="164"/>
        <item x="45"/>
        <item x="209"/>
        <item x="265"/>
        <item x="16"/>
        <item x="76"/>
        <item x="150"/>
        <item x="127"/>
        <item x="207"/>
        <item x="287"/>
        <item x="255"/>
        <item x="204"/>
        <item x="182"/>
        <item x="228"/>
        <item x="96"/>
        <item x="272"/>
        <item x="41"/>
        <item x="100"/>
        <item x="49"/>
        <item x="64"/>
        <item x="54"/>
        <item x="251"/>
        <item x="122"/>
        <item x="183"/>
        <item x="83"/>
        <item x="19"/>
        <item x="32"/>
        <item x="99"/>
        <item x="6"/>
        <item x="225"/>
        <item x="202"/>
        <item x="219"/>
        <item x="181"/>
        <item x="156"/>
        <item x="271"/>
        <item x="31"/>
        <item x="198"/>
        <item x="55"/>
        <item x="1"/>
        <item x="256"/>
        <item x="226"/>
        <item x="199"/>
        <item x="93"/>
        <item x="270"/>
        <item x="167"/>
        <item x="135"/>
        <item x="13"/>
        <item x="3"/>
        <item x="274"/>
        <item x="22"/>
        <item x="152"/>
        <item x="24"/>
        <item t="default"/>
      </items>
    </pivotField>
    <pivotField compact="0" showAll="0">
      <items count="11">
        <item x="5"/>
        <item x="8"/>
        <item x="6"/>
        <item x="2"/>
        <item x="9"/>
        <item x="0"/>
        <item x="3"/>
        <item x="4"/>
        <item x="7"/>
        <item x="1"/>
        <item t="default"/>
      </items>
    </pivotField>
    <pivotField compact="0" showAll="0">
      <items count="2">
        <item x="0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ustomer_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4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11">
        <item x="4"/>
        <item x="6"/>
        <item x="7"/>
        <item x="8"/>
        <item x="5"/>
        <item x="0"/>
        <item x="1"/>
        <item x="3"/>
        <item x="2"/>
        <item x="9"/>
        <item t="default"/>
      </items>
    </pivotField>
    <pivotField compact="0" showAll="0">
      <items count="11">
        <item x="8"/>
        <item x="0"/>
        <item x="6"/>
        <item x="2"/>
        <item x="4"/>
        <item x="3"/>
        <item x="5"/>
        <item x="1"/>
        <item x="9"/>
        <item x="7"/>
        <item t="default"/>
      </items>
    </pivotField>
    <pivotField compact="0" showAll="0">
      <items count="11">
        <item x="8"/>
        <item x="1"/>
        <item x="4"/>
        <item x="6"/>
        <item x="7"/>
        <item x="2"/>
        <item x="5"/>
        <item x="0"/>
        <item x="3"/>
        <item x="9"/>
        <item t="default"/>
      </items>
    </pivotField>
    <pivotField compact="0" showAll="0">
      <items count="8">
        <item x="1"/>
        <item x="6"/>
        <item x="0"/>
        <item x="2"/>
        <item x="4"/>
        <item x="5"/>
        <item x="3"/>
        <item t="default"/>
      </items>
    </pivotField>
    <pivotField compact="0" showAll="0">
      <items count="331">
        <item x="3"/>
        <item x="125"/>
        <item x="249"/>
        <item x="224"/>
        <item x="233"/>
        <item x="144"/>
        <item x="147"/>
        <item x="143"/>
        <item x="287"/>
        <item x="245"/>
        <item x="312"/>
        <item x="177"/>
        <item x="30"/>
        <item x="155"/>
        <item x="48"/>
        <item x="204"/>
        <item x="93"/>
        <item x="216"/>
        <item x="268"/>
        <item x="27"/>
        <item x="1"/>
        <item x="8"/>
        <item x="91"/>
        <item x="196"/>
        <item x="161"/>
        <item x="34"/>
        <item x="283"/>
        <item x="96"/>
        <item x="4"/>
        <item x="120"/>
        <item x="69"/>
        <item x="43"/>
        <item x="274"/>
        <item x="7"/>
        <item x="272"/>
        <item x="182"/>
        <item x="321"/>
        <item x="136"/>
        <item x="288"/>
        <item x="42"/>
        <item x="14"/>
        <item x="189"/>
        <item x="133"/>
        <item x="23"/>
        <item x="301"/>
        <item x="286"/>
        <item x="50"/>
        <item x="119"/>
        <item x="77"/>
        <item x="102"/>
        <item x="210"/>
        <item x="248"/>
        <item x="174"/>
        <item x="134"/>
        <item x="277"/>
        <item x="37"/>
        <item x="219"/>
        <item x="175"/>
        <item x="148"/>
        <item x="328"/>
        <item x="82"/>
        <item x="33"/>
        <item x="44"/>
        <item x="243"/>
        <item x="311"/>
        <item x="40"/>
        <item x="115"/>
        <item x="250"/>
        <item x="126"/>
        <item x="99"/>
        <item x="187"/>
        <item x="172"/>
        <item x="36"/>
        <item x="105"/>
        <item x="183"/>
        <item x="104"/>
        <item x="141"/>
        <item x="304"/>
        <item x="146"/>
        <item x="73"/>
        <item x="160"/>
        <item x="114"/>
        <item x="295"/>
        <item x="240"/>
        <item x="45"/>
        <item x="313"/>
        <item x="205"/>
        <item x="293"/>
        <item x="62"/>
        <item x="310"/>
        <item x="121"/>
        <item x="25"/>
        <item x="199"/>
        <item x="181"/>
        <item x="41"/>
        <item x="232"/>
        <item x="52"/>
        <item x="16"/>
        <item x="19"/>
        <item x="6"/>
        <item x="9"/>
        <item x="284"/>
        <item x="319"/>
        <item x="305"/>
        <item x="264"/>
        <item x="294"/>
        <item x="275"/>
        <item x="138"/>
        <item x="151"/>
        <item x="316"/>
        <item x="292"/>
        <item x="84"/>
        <item x="290"/>
        <item x="0"/>
        <item x="228"/>
        <item x="113"/>
        <item x="314"/>
        <item x="38"/>
        <item x="83"/>
        <item x="253"/>
        <item x="207"/>
        <item x="129"/>
        <item x="179"/>
        <item x="178"/>
        <item x="173"/>
        <item x="202"/>
        <item x="32"/>
        <item x="200"/>
        <item x="212"/>
        <item x="225"/>
        <item x="226"/>
        <item x="201"/>
        <item x="53"/>
        <item x="289"/>
        <item x="68"/>
        <item x="299"/>
        <item x="246"/>
        <item x="94"/>
        <item x="28"/>
        <item x="123"/>
        <item x="18"/>
        <item x="116"/>
        <item x="86"/>
        <item x="21"/>
        <item x="266"/>
        <item x="13"/>
        <item x="76"/>
        <item x="57"/>
        <item x="270"/>
        <item x="109"/>
        <item x="254"/>
        <item x="198"/>
        <item x="51"/>
        <item x="81"/>
        <item x="222"/>
        <item x="135"/>
        <item x="291"/>
        <item x="190"/>
        <item x="61"/>
        <item x="297"/>
        <item x="78"/>
        <item x="206"/>
        <item x="137"/>
        <item x="118"/>
        <item x="269"/>
        <item x="103"/>
        <item x="5"/>
        <item x="192"/>
        <item x="209"/>
        <item x="208"/>
        <item x="87"/>
        <item x="132"/>
        <item x="171"/>
        <item x="122"/>
        <item x="167"/>
        <item x="64"/>
        <item x="2"/>
        <item x="308"/>
        <item x="31"/>
        <item x="223"/>
        <item x="139"/>
        <item x="97"/>
        <item x="156"/>
        <item x="74"/>
        <item x="176"/>
        <item x="307"/>
        <item x="107"/>
        <item x="257"/>
        <item x="236"/>
        <item x="130"/>
        <item x="273"/>
        <item x="230"/>
        <item x="55"/>
        <item x="221"/>
        <item x="80"/>
        <item x="241"/>
        <item x="320"/>
        <item x="127"/>
        <item x="180"/>
        <item x="215"/>
        <item x="317"/>
        <item x="159"/>
        <item x="300"/>
        <item x="92"/>
        <item x="63"/>
        <item x="66"/>
        <item x="251"/>
        <item x="203"/>
        <item x="238"/>
        <item x="165"/>
        <item x="315"/>
        <item x="59"/>
        <item x="98"/>
        <item x="298"/>
        <item x="214"/>
        <item x="170"/>
        <item x="255"/>
        <item x="309"/>
        <item x="237"/>
        <item x="229"/>
        <item x="231"/>
        <item x="242"/>
        <item x="166"/>
        <item x="11"/>
        <item x="65"/>
        <item x="46"/>
        <item x="265"/>
        <item x="128"/>
        <item x="117"/>
        <item x="152"/>
        <item x="85"/>
        <item x="26"/>
        <item x="329"/>
        <item x="279"/>
        <item x="60"/>
        <item x="72"/>
        <item x="142"/>
        <item x="220"/>
        <item x="324"/>
        <item x="184"/>
        <item x="20"/>
        <item x="154"/>
        <item x="12"/>
        <item x="162"/>
        <item x="110"/>
        <item x="211"/>
        <item x="29"/>
        <item x="24"/>
        <item x="276"/>
        <item x="108"/>
        <item x="56"/>
        <item x="186"/>
        <item x="124"/>
        <item x="325"/>
        <item x="101"/>
        <item x="22"/>
        <item x="323"/>
        <item x="131"/>
        <item x="252"/>
        <item x="168"/>
        <item x="239"/>
        <item x="39"/>
        <item x="106"/>
        <item x="217"/>
        <item x="188"/>
        <item x="322"/>
        <item x="234"/>
        <item x="227"/>
        <item x="88"/>
        <item x="213"/>
        <item x="195"/>
        <item x="259"/>
        <item x="262"/>
        <item x="150"/>
        <item x="100"/>
        <item x="164"/>
        <item x="163"/>
        <item x="47"/>
        <item x="157"/>
        <item x="185"/>
        <item x="140"/>
        <item x="149"/>
        <item x="302"/>
        <item x="191"/>
        <item x="296"/>
        <item x="79"/>
        <item x="278"/>
        <item x="197"/>
        <item x="327"/>
        <item x="70"/>
        <item x="271"/>
        <item x="49"/>
        <item x="35"/>
        <item x="15"/>
        <item x="193"/>
        <item x="17"/>
        <item x="218"/>
        <item x="145"/>
        <item x="282"/>
        <item x="10"/>
        <item x="263"/>
        <item x="153"/>
        <item x="90"/>
        <item x="326"/>
        <item x="235"/>
        <item x="89"/>
        <item x="285"/>
        <item x="258"/>
        <item x="112"/>
        <item x="281"/>
        <item x="194"/>
        <item x="306"/>
        <item x="256"/>
        <item x="267"/>
        <item x="280"/>
        <item x="318"/>
        <item x="95"/>
        <item x="75"/>
        <item x="54"/>
        <item x="260"/>
        <item x="111"/>
        <item x="67"/>
        <item x="169"/>
        <item x="58"/>
        <item x="71"/>
        <item x="261"/>
        <item x="303"/>
        <item x="247"/>
        <item x="158"/>
        <item x="244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998">
        <item x="521"/>
        <item x="898"/>
        <item x="838"/>
        <item x="537"/>
        <item x="303"/>
        <item x="893"/>
        <item x="405"/>
        <item x="826"/>
        <item x="211"/>
        <item x="475"/>
        <item x="703"/>
        <item x="945"/>
        <item x="187"/>
        <item x="353"/>
        <item x="773"/>
        <item x="2"/>
        <item x="482"/>
        <item x="823"/>
        <item x="831"/>
        <item x="990"/>
        <item x="666"/>
        <item x="140"/>
        <item x="512"/>
        <item x="583"/>
        <item x="840"/>
        <item x="397"/>
        <item x="116"/>
        <item x="982"/>
        <item x="813"/>
        <item x="651"/>
        <item x="976"/>
        <item x="672"/>
        <item x="218"/>
        <item x="690"/>
        <item x="489"/>
        <item x="675"/>
        <item x="761"/>
        <item x="469"/>
        <item x="85"/>
        <item x="654"/>
        <item x="139"/>
        <item x="728"/>
        <item x="958"/>
        <item x="101"/>
        <item x="657"/>
        <item x="371"/>
        <item x="410"/>
        <item x="994"/>
        <item x="55"/>
        <item x="328"/>
        <item x="479"/>
        <item x="993"/>
        <item x="724"/>
        <item x="76"/>
        <item x="890"/>
        <item x="764"/>
        <item x="258"/>
        <item x="914"/>
        <item x="868"/>
        <item x="973"/>
        <item x="453"/>
        <item x="298"/>
        <item x="43"/>
        <item x="660"/>
        <item x="927"/>
        <item x="534"/>
        <item x="887"/>
        <item x="414"/>
        <item x="652"/>
        <item x="720"/>
        <item x="950"/>
        <item x="771"/>
        <item x="322"/>
        <item x="198"/>
        <item x="655"/>
        <item x="416"/>
        <item x="408"/>
        <item x="778"/>
        <item x="766"/>
        <item x="107"/>
        <item x="829"/>
        <item x="561"/>
        <item x="579"/>
        <item x="525"/>
        <item x="18"/>
        <item x="767"/>
        <item x="35"/>
        <item x="799"/>
        <item x="776"/>
        <item x="696"/>
        <item x="760"/>
        <item x="532"/>
        <item x="880"/>
        <item x="545"/>
        <item x="642"/>
        <item x="334"/>
        <item x="891"/>
        <item x="550"/>
        <item x="866"/>
        <item x="372"/>
        <item x="401"/>
        <item x="641"/>
        <item x="14"/>
        <item x="144"/>
        <item x="68"/>
        <item x="692"/>
        <item x="934"/>
        <item x="644"/>
        <item x="477"/>
        <item x="77"/>
        <item x="972"/>
        <item x="331"/>
        <item x="892"/>
        <item x="937"/>
        <item x="131"/>
        <item x="917"/>
        <item x="317"/>
        <item x="563"/>
        <item x="881"/>
        <item x="643"/>
        <item x="242"/>
        <item x="949"/>
        <item x="27"/>
        <item x="653"/>
        <item x="155"/>
        <item x="783"/>
        <item x="178"/>
        <item x="834"/>
        <item x="586"/>
        <item x="805"/>
        <item x="636"/>
        <item x="926"/>
        <item x="255"/>
        <item x="150"/>
        <item x="741"/>
        <item x="48"/>
        <item x="980"/>
        <item x="808"/>
        <item x="59"/>
        <item x="413"/>
        <item x="216"/>
        <item x="832"/>
        <item x="221"/>
        <item x="628"/>
        <item x="869"/>
        <item x="464"/>
        <item x="535"/>
        <item x="658"/>
        <item x="444"/>
        <item x="739"/>
        <item x="938"/>
        <item x="390"/>
        <item x="151"/>
        <item x="520"/>
        <item x="25"/>
        <item x="780"/>
        <item x="775"/>
        <item x="70"/>
        <item x="30"/>
        <item x="522"/>
        <item x="864"/>
        <item x="661"/>
        <item x="627"/>
        <item x="224"/>
        <item x="971"/>
        <item x="873"/>
        <item x="824"/>
        <item x="26"/>
        <item x="495"/>
        <item x="81"/>
        <item x="491"/>
        <item x="287"/>
        <item x="421"/>
        <item x="420"/>
        <item x="701"/>
        <item x="306"/>
        <item x="514"/>
        <item x="810"/>
        <item x="557"/>
        <item x="148"/>
        <item x="815"/>
        <item x="152"/>
        <item x="989"/>
        <item x="79"/>
        <item x="376"/>
        <item x="179"/>
        <item x="639"/>
        <item x="626"/>
        <item x="852"/>
        <item x="427"/>
        <item x="173"/>
        <item x="859"/>
        <item x="235"/>
        <item x="348"/>
        <item x="95"/>
        <item x="109"/>
        <item x="496"/>
        <item x="527"/>
        <item x="965"/>
        <item x="133"/>
        <item x="763"/>
        <item x="889"/>
        <item x="434"/>
        <item x="923"/>
        <item x="304"/>
        <item x="500"/>
        <item x="624"/>
        <item x="518"/>
        <item x="807"/>
        <item x="608"/>
        <item x="821"/>
        <item x="480"/>
        <item x="122"/>
        <item x="327"/>
        <item x="143"/>
        <item x="523"/>
        <item x="459"/>
        <item x="34"/>
        <item x="267"/>
        <item x="104"/>
        <item x="225"/>
        <item x="708"/>
        <item x="862"/>
        <item x="504"/>
        <item x="879"/>
        <item x="106"/>
        <item x="865"/>
        <item x="616"/>
        <item x="86"/>
        <item x="463"/>
        <item x="924"/>
        <item x="559"/>
        <item x="90"/>
        <item x="472"/>
        <item x="374"/>
        <item x="744"/>
        <item x="664"/>
        <item x="117"/>
        <item x="952"/>
        <item x="825"/>
        <item x="435"/>
        <item x="193"/>
        <item x="882"/>
        <item x="493"/>
        <item x="315"/>
        <item x="901"/>
        <item x="790"/>
        <item x="192"/>
        <item x="874"/>
        <item x="61"/>
        <item x="605"/>
        <item x="419"/>
        <item x="558"/>
        <item x="984"/>
        <item x="378"/>
        <item x="936"/>
        <item x="189"/>
        <item x="697"/>
        <item x="114"/>
        <item x="607"/>
        <item x="367"/>
        <item x="717"/>
        <item x="17"/>
        <item x="265"/>
        <item x="125"/>
        <item x="499"/>
        <item x="614"/>
        <item x="685"/>
        <item x="796"/>
        <item x="134"/>
        <item x="968"/>
        <item x="96"/>
        <item x="87"/>
        <item x="969"/>
        <item x="386"/>
        <item x="196"/>
        <item x="16"/>
        <item x="126"/>
        <item x="487"/>
        <item x="142"/>
        <item x="494"/>
        <item x="352"/>
        <item x="600"/>
        <item x="28"/>
        <item x="556"/>
        <item x="349"/>
        <item x="872"/>
        <item x="404"/>
        <item x="569"/>
        <item x="956"/>
        <item x="366"/>
        <item x="351"/>
        <item x="497"/>
        <item x="67"/>
        <item x="698"/>
        <item x="876"/>
        <item x="141"/>
        <item x="231"/>
        <item x="907"/>
        <item x="587"/>
        <item x="10"/>
        <item x="229"/>
        <item x="485"/>
        <item x="402"/>
        <item x="381"/>
        <item x="539"/>
        <item x="170"/>
        <item x="704"/>
        <item x="985"/>
        <item x="933"/>
        <item x="746"/>
        <item x="32"/>
        <item x="105"/>
        <item x="29"/>
        <item x="341"/>
        <item x="375"/>
        <item x="199"/>
        <item x="241"/>
        <item x="293"/>
        <item x="894"/>
        <item x="37"/>
        <item x="904"/>
        <item x="731"/>
        <item x="621"/>
        <item x="442"/>
        <item x="595"/>
        <item x="743"/>
        <item x="940"/>
        <item x="228"/>
        <item x="836"/>
        <item x="548"/>
        <item x="578"/>
        <item x="787"/>
        <item x="357"/>
        <item x="752"/>
        <item x="74"/>
        <item x="39"/>
        <item x="120"/>
        <item x="688"/>
        <item x="749"/>
        <item x="925"/>
        <item x="132"/>
        <item x="22"/>
        <item x="709"/>
        <item x="837"/>
        <item x="58"/>
        <item x="451"/>
        <item x="932"/>
        <item x="340"/>
        <item x="929"/>
        <item x="191"/>
        <item x="53"/>
        <item x="584"/>
        <item x="283"/>
        <item x="755"/>
        <item x="979"/>
        <item x="737"/>
        <item x="213"/>
        <item x="473"/>
        <item x="260"/>
        <item x="307"/>
        <item x="613"/>
        <item x="214"/>
        <item x="190"/>
        <item x="850"/>
        <item x="449"/>
        <item x="705"/>
        <item x="447"/>
        <item x="875"/>
        <item x="538"/>
        <item x="919"/>
        <item x="729"/>
        <item x="725"/>
        <item x="343"/>
        <item x="250"/>
        <item x="194"/>
        <item x="792"/>
        <item x="363"/>
        <item x="40"/>
        <item x="900"/>
        <item x="185"/>
        <item x="733"/>
        <item x="601"/>
        <item x="581"/>
        <item x="974"/>
        <item x="71"/>
        <item x="555"/>
        <item x="46"/>
        <item x="629"/>
        <item x="987"/>
        <item x="234"/>
        <item x="455"/>
        <item x="612"/>
        <item x="203"/>
        <item x="911"/>
        <item x="264"/>
        <item x="377"/>
        <item x="149"/>
        <item x="356"/>
        <item x="543"/>
        <item x="827"/>
        <item x="678"/>
        <item x="503"/>
        <item x="754"/>
        <item x="856"/>
        <item x="544"/>
        <item x="742"/>
        <item x="540"/>
        <item x="333"/>
        <item x="502"/>
        <item x="373"/>
        <item x="166"/>
        <item x="886"/>
        <item x="470"/>
        <item x="204"/>
        <item x="791"/>
        <item x="835"/>
        <item x="981"/>
        <item x="281"/>
        <item x="959"/>
        <item x="60"/>
        <item x="680"/>
        <item x="700"/>
        <item x="814"/>
        <item x="662"/>
        <item x="6"/>
        <item x="732"/>
        <item x="121"/>
        <item x="588"/>
        <item x="332"/>
        <item x="387"/>
        <item x="358"/>
        <item x="431"/>
        <item x="562"/>
        <item x="779"/>
        <item x="320"/>
        <item x="638"/>
        <item x="82"/>
        <item x="635"/>
        <item x="716"/>
        <item x="111"/>
        <item x="78"/>
        <item x="226"/>
        <item x="935"/>
        <item x="210"/>
        <item x="102"/>
        <item x="97"/>
        <item x="686"/>
        <item x="707"/>
        <item x="361"/>
        <item x="839"/>
        <item x="674"/>
        <item x="916"/>
        <item x="722"/>
        <item x="172"/>
        <item x="201"/>
        <item x="565"/>
        <item x="42"/>
        <item x="683"/>
        <item x="646"/>
        <item x="266"/>
        <item x="423"/>
        <item x="788"/>
        <item x="65"/>
        <item x="942"/>
        <item x="747"/>
        <item x="867"/>
        <item x="941"/>
        <item x="355"/>
        <item x="975"/>
        <item x="450"/>
        <item x="63"/>
        <item x="100"/>
        <item x="319"/>
        <item x="237"/>
        <item x="955"/>
        <item x="928"/>
        <item x="209"/>
        <item x="524"/>
        <item x="217"/>
        <item x="338"/>
        <item x="412"/>
        <item x="822"/>
        <item x="415"/>
        <item x="921"/>
        <item x="888"/>
        <item x="706"/>
        <item x="365"/>
        <item x="670"/>
        <item x="633"/>
        <item x="713"/>
        <item x="507"/>
        <item x="769"/>
        <item x="551"/>
        <item x="501"/>
        <item x="33"/>
        <item x="602"/>
        <item x="476"/>
        <item x="552"/>
        <item x="878"/>
        <item x="786"/>
        <item x="354"/>
        <item x="184"/>
        <item x="73"/>
        <item x="536"/>
        <item x="403"/>
        <item x="715"/>
        <item x="446"/>
        <item x="207"/>
        <item x="94"/>
        <item x="710"/>
        <item x="988"/>
        <item x="897"/>
        <item x="461"/>
        <item x="454"/>
        <item x="599"/>
        <item x="511"/>
        <item x="618"/>
        <item x="930"/>
        <item x="64"/>
        <item x="719"/>
        <item x="676"/>
        <item x="147"/>
        <item x="991"/>
        <item x="174"/>
        <item x="359"/>
        <item x="277"/>
        <item x="943"/>
        <item x="995"/>
        <item x="302"/>
        <item x="508"/>
        <item x="411"/>
        <item x="269"/>
        <item x="847"/>
        <item x="161"/>
        <item x="871"/>
        <item x="244"/>
        <item x="247"/>
        <item x="516"/>
        <item x="248"/>
        <item x="909"/>
        <item x="530"/>
        <item x="297"/>
        <item x="677"/>
        <item x="83"/>
        <item x="311"/>
        <item x="592"/>
        <item x="593"/>
        <item x="176"/>
        <item x="456"/>
        <item x="781"/>
        <item x="753"/>
        <item x="637"/>
        <item x="650"/>
        <item x="370"/>
        <item x="445"/>
        <item x="368"/>
        <item x="323"/>
        <item x="597"/>
        <item x="681"/>
        <item x="284"/>
        <item x="389"/>
        <item x="159"/>
        <item x="483"/>
        <item x="515"/>
        <item x="568"/>
        <item x="694"/>
        <item x="794"/>
        <item x="992"/>
        <item x="735"/>
        <item x="596"/>
        <item x="409"/>
        <item x="772"/>
        <item x="983"/>
        <item x="84"/>
        <item x="350"/>
        <item x="394"/>
        <item x="816"/>
        <item x="75"/>
        <item x="811"/>
        <item x="736"/>
        <item x="679"/>
        <item x="263"/>
        <item x="72"/>
        <item x="8"/>
        <item x="80"/>
        <item x="806"/>
        <item x="279"/>
        <item x="369"/>
        <item x="846"/>
        <item x="964"/>
        <item x="830"/>
        <item x="119"/>
        <item x="49"/>
        <item x="44"/>
        <item x="756"/>
        <item x="691"/>
        <item x="492"/>
        <item x="918"/>
        <item x="146"/>
        <item x="611"/>
        <item x="577"/>
        <item x="4"/>
        <item x="738"/>
        <item x="113"/>
        <item x="280"/>
        <item x="571"/>
        <item x="663"/>
        <item x="167"/>
        <item x="310"/>
        <item x="129"/>
        <item x="360"/>
        <item x="478"/>
        <item x="347"/>
        <item x="699"/>
        <item x="289"/>
        <item x="438"/>
        <item x="433"/>
        <item x="841"/>
        <item x="622"/>
        <item x="428"/>
        <item x="305"/>
        <item x="335"/>
        <item x="861"/>
        <item x="246"/>
        <item x="647"/>
        <item x="961"/>
        <item x="625"/>
        <item x="580"/>
        <item x="513"/>
        <item x="853"/>
        <item x="425"/>
        <item x="175"/>
        <item x="452"/>
        <item x="673"/>
        <item x="606"/>
        <item x="399"/>
        <item x="153"/>
        <item x="422"/>
        <item x="620"/>
        <item x="238"/>
        <item x="817"/>
        <item x="570"/>
        <item x="745"/>
        <item x="623"/>
        <item x="668"/>
        <item x="162"/>
        <item x="41"/>
        <item x="448"/>
        <item x="245"/>
        <item x="711"/>
        <item x="440"/>
        <item x="206"/>
        <item x="395"/>
        <item x="474"/>
        <item x="342"/>
        <item x="19"/>
        <item x="418"/>
        <item x="910"/>
        <item x="883"/>
        <item x="308"/>
        <item x="751"/>
        <item x="953"/>
        <item x="466"/>
        <item x="667"/>
        <item x="181"/>
        <item x="282"/>
        <item x="671"/>
        <item x="843"/>
        <item x="573"/>
        <item x="585"/>
        <item x="695"/>
        <item x="270"/>
        <item x="604"/>
        <item x="789"/>
        <item x="180"/>
        <item x="669"/>
        <item x="326"/>
        <item x="186"/>
        <item x="758"/>
        <item x="23"/>
        <item x="554"/>
        <item x="849"/>
        <item x="112"/>
        <item x="842"/>
        <item x="38"/>
        <item x="854"/>
        <item x="803"/>
        <item x="362"/>
        <item x="5"/>
        <item x="337"/>
        <item x="89"/>
        <item x="903"/>
        <item x="718"/>
        <item x="93"/>
        <item x="164"/>
        <item x="158"/>
        <item x="292"/>
        <item x="13"/>
        <item x="748"/>
        <item x="288"/>
        <item x="188"/>
        <item x="313"/>
        <item x="330"/>
        <item x="777"/>
        <item x="212"/>
        <item x="768"/>
        <item x="505"/>
        <item x="294"/>
        <item x="324"/>
        <item x="546"/>
        <item x="848"/>
        <item x="797"/>
        <item x="251"/>
        <item x="262"/>
        <item x="784"/>
        <item x="329"/>
        <item x="128"/>
        <item x="47"/>
        <item x="591"/>
        <item x="785"/>
        <item x="564"/>
        <item x="913"/>
        <item x="285"/>
        <item x="118"/>
        <item x="498"/>
        <item x="20"/>
        <item x="384"/>
        <item x="645"/>
        <item x="24"/>
        <item x="490"/>
        <item x="689"/>
        <item x="970"/>
        <item x="202"/>
        <item x="944"/>
        <item x="215"/>
        <item x="400"/>
        <item x="36"/>
        <item x="123"/>
        <item x="138"/>
        <item x="286"/>
        <item x="951"/>
        <item x="567"/>
        <item x="426"/>
        <item x="884"/>
        <item x="230"/>
        <item x="145"/>
        <item x="240"/>
        <item x="844"/>
        <item x="905"/>
        <item x="169"/>
        <item x="391"/>
        <item x="183"/>
        <item x="712"/>
        <item x="379"/>
        <item x="912"/>
        <item x="702"/>
        <item x="160"/>
        <item x="275"/>
        <item x="441"/>
        <item x="52"/>
        <item x="462"/>
        <item x="939"/>
        <item x="364"/>
        <item x="793"/>
        <item x="346"/>
        <item x="649"/>
        <item x="594"/>
        <item x="857"/>
        <item x="818"/>
        <item x="197"/>
        <item x="62"/>
        <item x="714"/>
        <item x="509"/>
        <item x="232"/>
        <item x="727"/>
        <item x="273"/>
        <item x="804"/>
        <item x="948"/>
        <item x="954"/>
        <item x="828"/>
        <item x="547"/>
        <item x="195"/>
        <item x="960"/>
        <item x="407"/>
        <item x="726"/>
        <item x="236"/>
        <item x="582"/>
        <item x="57"/>
        <item x="396"/>
        <item x="460"/>
        <item x="388"/>
        <item x="541"/>
        <item x="531"/>
        <item x="977"/>
        <item x="488"/>
        <item x="750"/>
        <item x="300"/>
        <item x="261"/>
        <item x="429"/>
        <item x="157"/>
        <item x="99"/>
        <item x="406"/>
        <item x="721"/>
        <item x="424"/>
        <item x="91"/>
        <item x="325"/>
        <item x="809"/>
        <item x="316"/>
        <item x="182"/>
        <item x="11"/>
        <item x="553"/>
        <item x="467"/>
        <item x="740"/>
        <item x="312"/>
        <item x="239"/>
        <item x="610"/>
        <item x="931"/>
        <item x="12"/>
        <item x="820"/>
        <item x="468"/>
        <item x="380"/>
        <item x="290"/>
        <item x="978"/>
        <item x="640"/>
        <item x="50"/>
        <item x="299"/>
        <item x="168"/>
        <item x="417"/>
        <item x="656"/>
        <item x="603"/>
        <item x="291"/>
        <item x="648"/>
        <item x="31"/>
        <item x="278"/>
        <item x="430"/>
        <item x="986"/>
        <item x="443"/>
        <item x="908"/>
        <item x="922"/>
        <item x="851"/>
        <item x="899"/>
        <item x="576"/>
        <item x="432"/>
        <item x="393"/>
        <item x="437"/>
        <item x="318"/>
        <item x="205"/>
        <item x="321"/>
        <item x="137"/>
        <item x="877"/>
        <item x="227"/>
        <item x="946"/>
        <item x="345"/>
        <item x="533"/>
        <item x="617"/>
        <item x="66"/>
        <item x="634"/>
        <item x="517"/>
        <item x="659"/>
        <item x="220"/>
        <item x="439"/>
        <item x="962"/>
        <item x="223"/>
        <item x="845"/>
        <item x="471"/>
        <item x="276"/>
        <item x="529"/>
        <item x="254"/>
        <item x="54"/>
        <item x="130"/>
        <item x="301"/>
        <item x="765"/>
        <item x="631"/>
        <item x="795"/>
        <item x="171"/>
        <item x="682"/>
        <item x="526"/>
        <item x="339"/>
        <item x="963"/>
        <item x="458"/>
        <item x="855"/>
        <item x="759"/>
        <item x="590"/>
        <item x="45"/>
        <item x="687"/>
        <item x="465"/>
        <item x="632"/>
        <item x="222"/>
        <item x="21"/>
        <item x="115"/>
        <item x="219"/>
        <item x="336"/>
        <item x="528"/>
        <item x="730"/>
        <item x="819"/>
        <item x="257"/>
        <item x="436"/>
        <item x="915"/>
        <item x="136"/>
        <item x="1"/>
        <item x="800"/>
        <item x="382"/>
        <item x="272"/>
        <item x="574"/>
        <item x="519"/>
        <item x="314"/>
        <item x="392"/>
        <item x="457"/>
        <item x="895"/>
        <item x="812"/>
        <item x="630"/>
        <item x="56"/>
        <item x="589"/>
        <item x="385"/>
        <item x="762"/>
        <item x="484"/>
        <item x="88"/>
        <item x="863"/>
        <item x="896"/>
        <item x="154"/>
        <item x="233"/>
        <item x="566"/>
        <item x="256"/>
        <item x="98"/>
        <item x="103"/>
        <item x="560"/>
        <item x="920"/>
        <item x="124"/>
        <item x="966"/>
        <item x="108"/>
        <item x="344"/>
        <item x="3"/>
        <item x="723"/>
        <item x="309"/>
        <item x="860"/>
        <item x="274"/>
        <item x="398"/>
        <item x="383"/>
        <item x="801"/>
        <item x="870"/>
        <item x="693"/>
        <item x="798"/>
        <item x="135"/>
        <item x="615"/>
        <item x="127"/>
        <item x="885"/>
        <item x="9"/>
        <item x="757"/>
        <item x="609"/>
        <item x="208"/>
        <item x="481"/>
        <item x="598"/>
        <item x="295"/>
        <item x="177"/>
        <item x="296"/>
        <item x="833"/>
        <item x="110"/>
        <item x="774"/>
        <item x="619"/>
        <item x="957"/>
        <item x="858"/>
        <item x="572"/>
        <item x="947"/>
        <item x="253"/>
        <item x="542"/>
        <item x="802"/>
        <item x="996"/>
        <item x="0"/>
        <item x="510"/>
        <item x="665"/>
        <item x="486"/>
        <item x="268"/>
        <item x="200"/>
        <item x="259"/>
        <item x="549"/>
        <item x="967"/>
        <item x="902"/>
        <item x="271"/>
        <item x="506"/>
        <item x="575"/>
        <item x="684"/>
        <item x="69"/>
        <item x="165"/>
        <item x="15"/>
        <item x="252"/>
        <item x="770"/>
        <item x="906"/>
        <item x="156"/>
        <item x="51"/>
        <item x="249"/>
        <item x="734"/>
        <item x="7"/>
        <item x="782"/>
        <item x="243"/>
        <item x="163"/>
        <item x="92"/>
        <item t="default"/>
      </items>
    </pivotField>
    <pivotField compact="0" showAll="0">
      <items count="1000">
        <item x="899"/>
        <item x="839"/>
        <item x="538"/>
        <item x="304"/>
        <item x="894"/>
        <item x="212"/>
        <item x="704"/>
        <item x="992"/>
        <item x="667"/>
        <item x="841"/>
        <item x="814"/>
        <item x="977"/>
        <item x="85"/>
        <item x="729"/>
        <item x="959"/>
        <item x="658"/>
        <item x="725"/>
        <item x="76"/>
        <item x="891"/>
        <item x="915"/>
        <item x="928"/>
        <item x="768"/>
        <item x="761"/>
        <item x="335"/>
        <item x="892"/>
        <item x="551"/>
        <item x="867"/>
        <item x="642"/>
        <item x="14"/>
        <item x="144"/>
        <item x="935"/>
        <item x="478"/>
        <item x="973"/>
        <item x="938"/>
        <item x="918"/>
        <item x="318"/>
        <item x="564"/>
        <item x="155"/>
        <item x="982"/>
        <item x="833"/>
        <item x="406"/>
        <item x="827"/>
        <item x="476"/>
        <item x="774"/>
        <item x="865"/>
        <item x="832"/>
        <item x="26"/>
        <item x="288"/>
        <item x="398"/>
        <item x="652"/>
        <item x="673"/>
        <item x="816"/>
        <item x="219"/>
        <item x="377"/>
        <item x="640"/>
        <item x="853"/>
        <item x="139"/>
        <item x="996"/>
        <item x="55"/>
        <item x="268"/>
        <item x="329"/>
        <item x="863"/>
        <item x="505"/>
        <item x="86"/>
        <item x="90"/>
        <item x="974"/>
        <item x="661"/>
        <item x="420"/>
        <item x="559"/>
        <item x="500"/>
        <item x="134"/>
        <item x="969"/>
        <item x="96"/>
        <item x="199"/>
        <item x="16"/>
        <item x="779"/>
        <item x="601"/>
        <item x="522"/>
        <item x="526"/>
        <item x="367"/>
        <item x="800"/>
        <item x="777"/>
        <item x="141"/>
        <item x="382"/>
        <item x="934"/>
        <item x="747"/>
        <item x="895"/>
        <item x="622"/>
        <item x="443"/>
        <item x="373"/>
        <item x="2"/>
        <item x="693"/>
        <item x="39"/>
        <item x="689"/>
        <item x="132"/>
        <item x="22"/>
        <item x="838"/>
        <item x="452"/>
        <item x="933"/>
        <item x="77"/>
        <item x="584"/>
        <item x="341"/>
        <item x="930"/>
        <item x="214"/>
        <item x="474"/>
        <item x="893"/>
        <item x="131"/>
        <item x="691"/>
        <item x="706"/>
        <item x="490"/>
        <item x="920"/>
        <item x="644"/>
        <item x="243"/>
        <item x="762"/>
        <item x="470"/>
        <item x="195"/>
        <item x="655"/>
        <item x="793"/>
        <item x="364"/>
        <item x="630"/>
        <item x="204"/>
        <item x="654"/>
        <item x="912"/>
        <item x="544"/>
        <item x="179"/>
        <item x="504"/>
        <item x="835"/>
        <item x="792"/>
        <item x="256"/>
        <item x="815"/>
        <item x="150"/>
        <item x="809"/>
        <item x="589"/>
        <item x="869"/>
        <item x="454"/>
        <item x="82"/>
        <item x="217"/>
        <item x="78"/>
        <item x="227"/>
        <item x="222"/>
        <item x="43"/>
        <item x="362"/>
        <item x="870"/>
        <item x="535"/>
        <item x="943"/>
        <item x="748"/>
        <item x="653"/>
        <item x="445"/>
        <item x="740"/>
        <item x="951"/>
        <item x="320"/>
        <item x="151"/>
        <item x="188"/>
        <item x="354"/>
        <item x="70"/>
        <item x="671"/>
        <item x="523"/>
        <item x="634"/>
        <item x="483"/>
        <item x="972"/>
        <item x="825"/>
        <item x="830"/>
        <item x="404"/>
        <item x="990"/>
        <item x="898"/>
        <item x="140"/>
        <item x="513"/>
        <item x="35"/>
        <item x="993"/>
        <item x="174"/>
        <item x="997"/>
        <item x="303"/>
        <item x="116"/>
        <item x="412"/>
        <item x="848"/>
        <item x="702"/>
        <item x="872"/>
        <item x="245"/>
        <item x="546"/>
        <item x="249"/>
        <item x="148"/>
        <item x="152"/>
        <item x="991"/>
        <item x="180"/>
        <item x="782"/>
        <item x="638"/>
        <item x="627"/>
        <item x="598"/>
        <item x="236"/>
        <item x="349"/>
        <item x="736"/>
        <item x="410"/>
        <item x="773"/>
        <item x="966"/>
        <item x="985"/>
        <item x="395"/>
        <item x="890"/>
        <item x="435"/>
        <item x="519"/>
        <item x="72"/>
        <item x="80"/>
        <item x="101"/>
        <item x="49"/>
        <item x="757"/>
        <item x="493"/>
        <item x="460"/>
        <item x="104"/>
        <item x="226"/>
        <item x="480"/>
        <item x="765"/>
        <item x="348"/>
        <item x="866"/>
        <item x="617"/>
        <item x="259"/>
        <item x="439"/>
        <item x="375"/>
        <item x="306"/>
        <item x="247"/>
        <item x="626"/>
        <item x="946"/>
        <item x="175"/>
        <item x="674"/>
        <item x="882"/>
        <item x="239"/>
        <item x="61"/>
        <item x="162"/>
        <item x="950"/>
        <item x="27"/>
        <item x="824"/>
        <item x="309"/>
        <item x="608"/>
        <item x="415"/>
        <item x="686"/>
        <item x="271"/>
        <item x="587"/>
        <item x="87"/>
        <item x="970"/>
        <item x="759"/>
        <item x="850"/>
        <item x="984"/>
        <item x="112"/>
        <item x="417"/>
        <item x="843"/>
        <item x="806"/>
        <item x="409"/>
        <item x="5"/>
        <item x="637"/>
        <item x="495"/>
        <item x="927"/>
        <item x="13"/>
        <item x="767"/>
        <item x="289"/>
        <item x="59"/>
        <item x="107"/>
        <item x="213"/>
        <item x="562"/>
        <item x="18"/>
        <item x="676"/>
        <item x="570"/>
        <item x="957"/>
        <item x="697"/>
        <item x="67"/>
        <item x="881"/>
        <item x="203"/>
        <item x="138"/>
        <item x="643"/>
        <item x="231"/>
        <item x="465"/>
        <item x="536"/>
        <item x="170"/>
        <item x="906"/>
        <item x="169"/>
        <item x="372"/>
        <item x="913"/>
        <item x="411"/>
        <item x="276"/>
        <item x="442"/>
        <item x="463"/>
        <item x="939"/>
        <item x="198"/>
        <item x="242"/>
        <item x="728"/>
        <item x="294"/>
        <item x="776"/>
        <item x="905"/>
        <item x="196"/>
        <item x="995"/>
        <item x="57"/>
        <item x="229"/>
        <item x="979"/>
        <item x="99"/>
        <item x="722"/>
        <item x="326"/>
        <item x="753"/>
        <item x="874"/>
        <item x="468"/>
        <item x="741"/>
        <item x="313"/>
        <item x="469"/>
        <item x="299"/>
        <item x="649"/>
        <item x="496"/>
        <item x="81"/>
        <item x="645"/>
        <item x="923"/>
        <item x="422"/>
        <item x="53"/>
        <item x="878"/>
        <item x="421"/>
        <item x="534"/>
        <item x="332"/>
        <item x="888"/>
        <item x="981"/>
        <item x="660"/>
        <item x="308"/>
        <item x="614"/>
        <item x="215"/>
        <item x="721"/>
        <item x="772"/>
        <item x="683"/>
        <item x="340"/>
        <item x="323"/>
        <item x="760"/>
        <item x="45"/>
        <item x="656"/>
        <item x="876"/>
        <item x="21"/>
        <item x="251"/>
        <item x="731"/>
        <item x="820"/>
        <item x="173"/>
        <item x="860"/>
        <item x="916"/>
        <item x="734"/>
        <item x="575"/>
        <item x="315"/>
        <item x="975"/>
        <item x="813"/>
        <item x="556"/>
        <item x="590"/>
        <item x="989"/>
        <item x="763"/>
        <item x="88"/>
        <item x="613"/>
        <item x="265"/>
        <item x="378"/>
        <item x="580"/>
        <item x="561"/>
        <item x="924"/>
        <item x="357"/>
        <item x="967"/>
        <item x="828"/>
        <item x="384"/>
        <item x="135"/>
        <item x="127"/>
        <item x="886"/>
        <item x="758"/>
        <item x="610"/>
        <item x="209"/>
        <item x="599"/>
        <item x="296"/>
        <item x="297"/>
        <item x="110"/>
        <item x="328"/>
        <item x="541"/>
        <item x="334"/>
        <item x="269"/>
        <item x="260"/>
        <item x="709"/>
        <item x="533"/>
        <item x="205"/>
        <item x="983"/>
        <item x="960"/>
        <item x="464"/>
        <item x="7"/>
        <item x="783"/>
        <item x="48"/>
        <item x="560"/>
        <item x="733"/>
        <item x="121"/>
        <item x="953"/>
        <item x="563"/>
        <item x="636"/>
        <item x="494"/>
        <item x="902"/>
        <item x="791"/>
        <item x="102"/>
        <item x="402"/>
        <item x="875"/>
        <item x="606"/>
        <item x="629"/>
        <item x="647"/>
        <item x="68"/>
        <item x="368"/>
        <item x="718"/>
        <item x="17"/>
        <item x="659"/>
        <item x="797"/>
        <item x="956"/>
        <item x="210"/>
        <item x="525"/>
        <item x="25"/>
        <item x="781"/>
        <item x="416"/>
        <item x="30"/>
        <item x="126"/>
        <item x="714"/>
        <item x="508"/>
        <item x="552"/>
        <item x="502"/>
        <item x="662"/>
        <item x="353"/>
        <item x="628"/>
        <item x="225"/>
        <item x="185"/>
        <item x="447"/>
        <item x="711"/>
        <item x="360"/>
        <item x="492"/>
        <item x="278"/>
        <item x="944"/>
        <item x="877"/>
        <item x="307"/>
        <item x="515"/>
        <item x="811"/>
        <item x="588"/>
        <item x="558"/>
        <item x="517"/>
        <item x="10"/>
        <item x="784"/>
        <item x="486"/>
        <item x="403"/>
        <item x="540"/>
        <item x="987"/>
        <item x="978"/>
        <item x="593"/>
        <item x="32"/>
        <item x="200"/>
        <item x="428"/>
        <item x="37"/>
        <item x="285"/>
        <item x="596"/>
        <item x="795"/>
        <item x="742"/>
        <item x="549"/>
        <item x="817"/>
        <item x="75"/>
        <item x="812"/>
        <item x="358"/>
        <item x="414"/>
        <item x="264"/>
        <item x="501"/>
        <item x="808"/>
        <item x="280"/>
        <item x="370"/>
        <item x="122"/>
        <item x="965"/>
        <item x="143"/>
        <item x="44"/>
        <item x="524"/>
        <item x="34"/>
        <item x="4"/>
        <item x="192"/>
        <item x="664"/>
        <item x="585"/>
        <item x="880"/>
        <item x="284"/>
        <item x="925"/>
        <item x="429"/>
        <item x="745"/>
        <item x="862"/>
        <item x="391"/>
        <item x="826"/>
        <item x="514"/>
        <item x="453"/>
        <item x="883"/>
        <item x="521"/>
        <item x="607"/>
        <item x="818"/>
        <item x="193"/>
        <item x="449"/>
        <item x="40"/>
        <item x="246"/>
        <item x="186"/>
        <item x="986"/>
        <item x="582"/>
        <item x="71"/>
        <item x="19"/>
        <item x="911"/>
        <item x="456"/>
        <item x="668"/>
        <item x="125"/>
        <item x="586"/>
        <item x="755"/>
        <item x="857"/>
        <item x="605"/>
        <item x="545"/>
        <item x="181"/>
        <item x="743"/>
        <item x="23"/>
        <item x="555"/>
        <item x="197"/>
        <item x="38"/>
        <item x="904"/>
        <item x="164"/>
        <item x="701"/>
        <item x="28"/>
        <item x="314"/>
        <item x="331"/>
        <item x="79"/>
        <item x="778"/>
        <item x="769"/>
        <item x="506"/>
        <item x="350"/>
        <item x="295"/>
        <item x="547"/>
        <item x="432"/>
        <item x="798"/>
        <item x="873"/>
        <item x="321"/>
        <item x="405"/>
        <item x="263"/>
        <item x="785"/>
        <item x="128"/>
        <item x="786"/>
        <item x="708"/>
        <item x="95"/>
        <item x="109"/>
        <item x="497"/>
        <item x="202"/>
        <item x="566"/>
        <item x="528"/>
        <item x="971"/>
        <item x="684"/>
        <item x="133"/>
        <item x="36"/>
        <item x="764"/>
        <item x="287"/>
        <item x="908"/>
        <item x="305"/>
        <item x="625"/>
        <item x="705"/>
        <item x="184"/>
        <item x="609"/>
        <item x="976"/>
        <item x="451"/>
        <item x="822"/>
        <item x="703"/>
        <item x="481"/>
        <item x="29"/>
        <item x="929"/>
        <item x="347"/>
        <item x="650"/>
        <item x="342"/>
        <item x="819"/>
        <item x="218"/>
        <item x="949"/>
        <item x="922"/>
        <item x="237"/>
        <item x="941"/>
        <item x="837"/>
        <item x="106"/>
        <item x="389"/>
        <item x="532"/>
        <item x="751"/>
        <item x="262"/>
        <item x="430"/>
        <item x="425"/>
        <item x="473"/>
        <item x="91"/>
        <item x="788"/>
        <item x="665"/>
        <item x="317"/>
        <item x="117"/>
        <item x="554"/>
        <item x="355"/>
        <item x="73"/>
        <item x="537"/>
        <item x="436"/>
        <item x="194"/>
        <item x="120"/>
        <item x="932"/>
        <item x="316"/>
        <item x="821"/>
        <item x="750"/>
        <item x="600"/>
        <item x="291"/>
        <item x="300"/>
        <item x="619"/>
        <item x="657"/>
        <item x="604"/>
        <item x="31"/>
        <item x="431"/>
        <item x="444"/>
        <item x="58"/>
        <item x="394"/>
        <item x="438"/>
        <item x="379"/>
        <item x="937"/>
        <item x="190"/>
        <item x="206"/>
        <item x="270"/>
        <item x="161"/>
        <item x="756"/>
        <item x="698"/>
        <item x="114"/>
        <item x="738"/>
        <item x="248"/>
        <item x="221"/>
        <item x="266"/>
        <item x="191"/>
        <item x="130"/>
        <item x="615"/>
        <item x="298"/>
        <item x="678"/>
        <item x="851"/>
        <item x="450"/>
        <item x="448"/>
        <item x="651"/>
        <item x="633"/>
        <item x="387"/>
        <item x="539"/>
        <item x="115"/>
        <item x="337"/>
        <item x="529"/>
        <item x="726"/>
        <item x="344"/>
        <item x="324"/>
        <item x="488"/>
        <item x="142"/>
        <item x="901"/>
        <item x="569"/>
        <item x="383"/>
        <item x="273"/>
        <item x="602"/>
        <item x="458"/>
        <item x="896"/>
        <item x="631"/>
        <item x="46"/>
        <item x="485"/>
        <item x="557"/>
        <item x="567"/>
        <item x="257"/>
        <item x="921"/>
        <item x="149"/>
        <item x="345"/>
        <item x="724"/>
        <item x="871"/>
        <item x="482"/>
        <item x="352"/>
        <item x="498"/>
        <item x="692"/>
        <item x="699"/>
        <item x="550"/>
        <item x="968"/>
        <item x="177"/>
        <item x="166"/>
        <item x="232"/>
        <item x="471"/>
        <item x="685"/>
        <item x="15"/>
        <item x="167"/>
        <item x="253"/>
        <item x="771"/>
        <item x="230"/>
        <item x="60"/>
        <item x="156"/>
        <item x="290"/>
        <item x="663"/>
        <item x="92"/>
        <item x="6"/>
        <item x="336"/>
        <item x="105"/>
        <item x="388"/>
        <item x="359"/>
        <item x="376"/>
        <item x="854"/>
        <item x="717"/>
        <item x="732"/>
        <item x="153"/>
        <item x="936"/>
        <item x="423"/>
        <item x="621"/>
        <item x="97"/>
        <item x="744"/>
        <item x="624"/>
        <item x="917"/>
        <item x="669"/>
        <item x="712"/>
        <item x="579"/>
        <item x="789"/>
        <item x="74"/>
        <item x="884"/>
        <item x="356"/>
        <item x="467"/>
        <item x="63"/>
        <item x="100"/>
        <item x="926"/>
        <item x="710"/>
        <item x="339"/>
        <item x="413"/>
        <item x="823"/>
        <item x="327"/>
        <item x="187"/>
        <item x="707"/>
        <item x="855"/>
        <item x="363"/>
        <item x="770"/>
        <item x="261"/>
        <item x="33"/>
        <item x="293"/>
        <item x="603"/>
        <item x="879"/>
        <item x="787"/>
        <item x="730"/>
        <item x="931"/>
        <item x="147"/>
        <item x="47"/>
        <item x="592"/>
        <item x="499"/>
        <item x="509"/>
        <item x="690"/>
        <item x="235"/>
        <item x="945"/>
        <item x="427"/>
        <item x="679"/>
        <item x="392"/>
        <item x="713"/>
        <item x="176"/>
        <item x="457"/>
        <item x="794"/>
        <item x="371"/>
        <item x="503"/>
        <item x="446"/>
        <item x="805"/>
        <item x="369"/>
        <item x="374"/>
        <item x="955"/>
        <item x="887"/>
        <item x="829"/>
        <item x="390"/>
        <item x="961"/>
        <item x="408"/>
        <item x="159"/>
        <item x="484"/>
        <item x="836"/>
        <item x="282"/>
        <item x="681"/>
        <item x="461"/>
        <item x="542"/>
        <item x="695"/>
        <item x="994"/>
        <item x="597"/>
        <item x="333"/>
        <item x="810"/>
        <item x="680"/>
        <item x="183"/>
        <item x="780"/>
        <item x="611"/>
        <item x="639"/>
        <item x="111"/>
        <item x="381"/>
        <item x="211"/>
        <item x="641"/>
        <item x="50"/>
        <item x="418"/>
        <item x="687"/>
        <item x="831"/>
        <item x="840"/>
        <item x="279"/>
        <item x="675"/>
        <item x="723"/>
        <item x="172"/>
        <item x="612"/>
        <item x="578"/>
        <item x="42"/>
        <item x="577"/>
        <item x="739"/>
        <item x="113"/>
        <item x="319"/>
        <item x="267"/>
        <item x="281"/>
        <item x="322"/>
        <item x="424"/>
        <item x="311"/>
        <item x="346"/>
        <item x="65"/>
        <item x="361"/>
        <item x="618"/>
        <item x="66"/>
        <item x="635"/>
        <item x="868"/>
        <item x="942"/>
        <item x="842"/>
        <item x="440"/>
        <item x="963"/>
        <item x="846"/>
        <item x="277"/>
        <item x="54"/>
        <item x="238"/>
        <item x="766"/>
        <item x="648"/>
        <item x="171"/>
        <item x="581"/>
        <item x="426"/>
        <item x="527"/>
        <item x="964"/>
        <item x="856"/>
        <item x="400"/>
        <item x="889"/>
        <item x="366"/>
        <item x="571"/>
        <item x="258"/>
        <item x="136"/>
        <item x="1"/>
        <item x="477"/>
        <item x="207"/>
        <item x="553"/>
        <item x="520"/>
        <item x="393"/>
        <item x="475"/>
        <item x="343"/>
        <item x="864"/>
        <item x="716"/>
        <item x="208"/>
        <item x="94"/>
        <item x="954"/>
        <item x="98"/>
        <item x="462"/>
        <item x="455"/>
        <item x="182"/>
        <item x="283"/>
        <item x="124"/>
        <item x="310"/>
        <item x="512"/>
        <item x="844"/>
        <item x="802"/>
        <item x="799"/>
        <item x="64"/>
        <item x="720"/>
        <item x="677"/>
        <item x="178"/>
        <item x="775"/>
        <item x="790"/>
        <item x="620"/>
        <item x="573"/>
        <item x="670"/>
        <item x="543"/>
        <item x="0"/>
        <item x="666"/>
        <item x="487"/>
        <item x="903"/>
        <item x="507"/>
        <item x="576"/>
        <item x="338"/>
        <item x="89"/>
        <item x="165"/>
        <item x="719"/>
        <item x="93"/>
        <item x="158"/>
        <item x="910"/>
        <item x="51"/>
        <item x="531"/>
        <item x="83"/>
        <item x="189"/>
        <item x="312"/>
        <item x="594"/>
        <item x="754"/>
        <item x="849"/>
        <item x="330"/>
        <item x="682"/>
        <item x="118"/>
        <item x="385"/>
        <item x="516"/>
        <item x="216"/>
        <item x="401"/>
        <item x="84"/>
        <item x="351"/>
        <item x="737"/>
        <item x="952"/>
        <item x="8"/>
        <item x="807"/>
        <item x="160"/>
        <item x="847"/>
        <item x="119"/>
        <item x="365"/>
        <item x="919"/>
        <item x="858"/>
        <item x="62"/>
        <item x="146"/>
        <item x="510"/>
        <item x="233"/>
        <item x="274"/>
        <item x="548"/>
        <item x="572"/>
        <item x="727"/>
        <item x="129"/>
        <item x="479"/>
        <item x="700"/>
        <item x="301"/>
        <item x="434"/>
        <item x="623"/>
        <item x="407"/>
        <item x="962"/>
        <item x="240"/>
        <item x="12"/>
        <item x="980"/>
        <item x="746"/>
        <item x="292"/>
        <item x="41"/>
        <item x="852"/>
        <item x="433"/>
        <item x="441"/>
        <item x="396"/>
        <item x="137"/>
        <item x="228"/>
        <item x="419"/>
        <item x="752"/>
        <item x="518"/>
        <item x="672"/>
        <item x="255"/>
        <item x="302"/>
        <item x="574"/>
        <item x="632"/>
        <item x="796"/>
        <item x="696"/>
        <item x="591"/>
        <item x="466"/>
        <item x="804"/>
        <item x="437"/>
        <item x="801"/>
        <item x="749"/>
        <item x="56"/>
        <item x="386"/>
        <item x="897"/>
        <item x="154"/>
        <item x="234"/>
        <item x="325"/>
        <item x="252"/>
        <item x="108"/>
        <item x="3"/>
        <item x="399"/>
        <item x="694"/>
        <item x="9"/>
        <item x="565"/>
        <item x="914"/>
        <item x="958"/>
        <item x="286"/>
        <item x="948"/>
        <item x="254"/>
        <item x="803"/>
        <item x="20"/>
        <item x="511"/>
        <item x="646"/>
        <item x="24"/>
        <item x="491"/>
        <item x="123"/>
        <item x="69"/>
        <item x="568"/>
        <item x="885"/>
        <item x="145"/>
        <item x="241"/>
        <item x="845"/>
        <item x="250"/>
        <item x="244"/>
        <item x="163"/>
        <item x="380"/>
        <item x="52"/>
        <item x="940"/>
        <item x="595"/>
        <item x="715"/>
        <item x="583"/>
        <item x="397"/>
        <item x="489"/>
        <item x="157"/>
        <item x="11"/>
        <item x="168"/>
        <item x="988"/>
        <item x="909"/>
        <item x="900"/>
        <item x="947"/>
        <item x="224"/>
        <item x="472"/>
        <item x="530"/>
        <item x="459"/>
        <item x="688"/>
        <item x="223"/>
        <item x="220"/>
        <item x="103"/>
        <item x="861"/>
        <item x="275"/>
        <item x="616"/>
        <item x="834"/>
        <item x="859"/>
        <item x="998"/>
        <item x="201"/>
        <item x="272"/>
        <item x="907"/>
        <item x="735"/>
        <item t="default"/>
      </items>
    </pivotField>
    <pivotField compact="0" showAll="0">
      <items count="7">
        <item x="1"/>
        <item x="5"/>
        <item x="3"/>
        <item x="0"/>
        <item x="4"/>
        <item x="2"/>
        <item t="default"/>
      </items>
    </pivotField>
    <pivotField dataField="1" compact="0" showAll="0">
      <items count="999">
        <item x="212"/>
        <item x="838"/>
        <item x="898"/>
        <item x="991"/>
        <item x="893"/>
        <item x="76"/>
        <item x="703"/>
        <item x="537"/>
        <item x="304"/>
        <item x="813"/>
        <item x="840"/>
        <item x="927"/>
        <item x="666"/>
        <item x="760"/>
        <item x="85"/>
        <item x="728"/>
        <item x="976"/>
        <item x="958"/>
        <item x="657"/>
        <item x="477"/>
        <item x="891"/>
        <item x="724"/>
        <item x="890"/>
        <item x="914"/>
        <item x="155"/>
        <item x="937"/>
        <item x="335"/>
        <item x="866"/>
        <item x="972"/>
        <item x="767"/>
        <item x="144"/>
        <item x="934"/>
        <item x="550"/>
        <item x="641"/>
        <item x="14"/>
        <item x="981"/>
        <item x="917"/>
        <item x="318"/>
        <item x="563"/>
        <item x="832"/>
        <item x="397"/>
        <item x="831"/>
        <item x="852"/>
        <item x="651"/>
        <item x="475"/>
        <item x="815"/>
        <item x="639"/>
        <item x="329"/>
        <item x="405"/>
        <item x="826"/>
        <item x="90"/>
        <item x="773"/>
        <item x="864"/>
        <item x="219"/>
        <item x="968"/>
        <item x="995"/>
        <item x="55"/>
        <item x="288"/>
        <item x="862"/>
        <item x="558"/>
        <item x="86"/>
        <item x="26"/>
        <item x="199"/>
        <item x="778"/>
        <item x="672"/>
        <item x="381"/>
        <item x="933"/>
        <item x="376"/>
        <item x="134"/>
        <item x="621"/>
        <item x="268"/>
        <item x="139"/>
        <item x="2"/>
        <item x="660"/>
        <item x="419"/>
        <item x="504"/>
        <item x="39"/>
        <item x="894"/>
        <item x="96"/>
        <item x="776"/>
        <item x="141"/>
        <item x="131"/>
        <item x="690"/>
        <item x="973"/>
        <item x="499"/>
        <item x="525"/>
        <item x="746"/>
        <item x="132"/>
        <item x="761"/>
        <item x="366"/>
        <item x="799"/>
        <item x="204"/>
        <item x="503"/>
        <item x="834"/>
        <item x="705"/>
        <item x="22"/>
        <item x="16"/>
        <item x="243"/>
        <item x="372"/>
        <item x="600"/>
        <item x="521"/>
        <item x="588"/>
        <item x="892"/>
        <item x="543"/>
        <item x="217"/>
        <item x="43"/>
        <item x="919"/>
        <item x="837"/>
        <item x="932"/>
        <item x="654"/>
        <item x="792"/>
        <item x="341"/>
        <item x="363"/>
        <item x="929"/>
        <item x="791"/>
        <item x="150"/>
        <item x="353"/>
        <item x="227"/>
        <item x="442"/>
        <item x="451"/>
        <item x="583"/>
        <item x="469"/>
        <item x="869"/>
        <item x="692"/>
        <item x="688"/>
        <item x="653"/>
        <item x="179"/>
        <item x="489"/>
        <item x="453"/>
        <item x="77"/>
        <item x="222"/>
        <item x="996"/>
        <item x="303"/>
        <item x="245"/>
        <item x="214"/>
        <item x="473"/>
        <item x="629"/>
        <item x="482"/>
        <item x="256"/>
        <item x="534"/>
        <item x="148"/>
        <item x="911"/>
        <item x="824"/>
        <item x="747"/>
        <item x="652"/>
        <item x="739"/>
        <item x="950"/>
        <item x="643"/>
        <item x="82"/>
        <item x="195"/>
        <item x="361"/>
        <item x="847"/>
        <item x="633"/>
        <item x="814"/>
        <item x="868"/>
        <item x="989"/>
        <item x="897"/>
        <item x="104"/>
        <item x="188"/>
        <item x="597"/>
        <item x="70"/>
        <item x="670"/>
        <item x="116"/>
        <item x="808"/>
        <item x="871"/>
        <item x="984"/>
        <item x="971"/>
        <item x="829"/>
        <item x="673"/>
        <item x="403"/>
        <item x="320"/>
        <item x="151"/>
        <item x="78"/>
        <item x="637"/>
        <item x="492"/>
        <item x="459"/>
        <item x="162"/>
        <item x="226"/>
        <item x="174"/>
        <item x="236"/>
        <item x="522"/>
        <item x="349"/>
        <item x="411"/>
        <item x="764"/>
        <item x="865"/>
        <item x="942"/>
        <item x="409"/>
        <item x="545"/>
        <item x="249"/>
        <item x="444"/>
        <item x="394"/>
        <item x="990"/>
        <item x="140"/>
        <item x="512"/>
        <item x="969"/>
        <item x="35"/>
        <item x="881"/>
        <item x="49"/>
        <item x="756"/>
        <item x="949"/>
        <item x="701"/>
        <item x="479"/>
        <item x="13"/>
        <item x="766"/>
        <item x="213"/>
        <item x="18"/>
        <item x="247"/>
        <item x="180"/>
        <item x="80"/>
        <item x="945"/>
        <item x="781"/>
        <item x="626"/>
        <item x="992"/>
        <item x="408"/>
        <item x="5"/>
        <item x="27"/>
        <item x="905"/>
        <item x="169"/>
        <item x="438"/>
        <item x="152"/>
        <item x="889"/>
        <item x="434"/>
        <item x="107"/>
        <item x="72"/>
        <item x="306"/>
        <item x="675"/>
        <item x="175"/>
        <item x="242"/>
        <item x="294"/>
        <item x="735"/>
        <item x="805"/>
        <item x="772"/>
        <item x="965"/>
        <item x="203"/>
        <item x="348"/>
        <item x="616"/>
        <item x="823"/>
        <item x="518"/>
        <item x="313"/>
        <item x="535"/>
        <item x="309"/>
        <item x="101"/>
        <item x="607"/>
        <item x="569"/>
        <item x="53"/>
        <item x="849"/>
        <item x="983"/>
        <item x="112"/>
        <item x="416"/>
        <item x="842"/>
        <item x="57"/>
        <item x="229"/>
        <item x="259"/>
        <item x="494"/>
        <item x="926"/>
        <item x="374"/>
        <item x="642"/>
        <item x="752"/>
        <item x="289"/>
        <item x="414"/>
        <item x="625"/>
        <item x="561"/>
        <item x="912"/>
        <item x="685"/>
        <item x="462"/>
        <item x="21"/>
        <item x="271"/>
        <item x="239"/>
        <item x="299"/>
        <item x="586"/>
        <item x="87"/>
        <item x="61"/>
        <item x="730"/>
        <item x="81"/>
        <item x="758"/>
        <item x="696"/>
        <item x="421"/>
        <item x="574"/>
        <item x="420"/>
        <item x="978"/>
        <item x="762"/>
        <item x="99"/>
        <item x="579"/>
        <item x="885"/>
        <item x="598"/>
        <item x="682"/>
        <item x="441"/>
        <item x="938"/>
        <item x="727"/>
        <item x="708"/>
        <item x="205"/>
        <item x="922"/>
        <item x="915"/>
        <item x="636"/>
        <item x="733"/>
        <item x="138"/>
        <item x="887"/>
        <item x="559"/>
        <item x="59"/>
        <item x="988"/>
        <item x="721"/>
        <item x="231"/>
        <item x="170"/>
        <item x="377"/>
        <item x="467"/>
        <item x="966"/>
        <item x="827"/>
        <item x="956"/>
        <item x="110"/>
        <item x="401"/>
        <item x="655"/>
        <item x="540"/>
        <item x="904"/>
        <item x="334"/>
        <item x="67"/>
        <item x="251"/>
        <item x="196"/>
        <item x="819"/>
        <item x="880"/>
        <item x="980"/>
        <item x="464"/>
        <item x="717"/>
        <item x="371"/>
        <item x="88"/>
        <item x="410"/>
        <item x="658"/>
        <item x="276"/>
        <item x="873"/>
        <item x="308"/>
        <item x="215"/>
        <item x="720"/>
        <item x="771"/>
        <item x="560"/>
        <item x="923"/>
        <item x="198"/>
        <item x="468"/>
        <item x="562"/>
        <item x="775"/>
        <item x="635"/>
        <item x="297"/>
        <item x="994"/>
        <item x="644"/>
        <item x="859"/>
        <item x="628"/>
        <item x="332"/>
        <item x="326"/>
        <item x="982"/>
        <item x="959"/>
        <item x="659"/>
        <item x="225"/>
        <item x="555"/>
        <item x="740"/>
        <item x="613"/>
        <item x="612"/>
        <item x="7"/>
        <item x="710"/>
        <item x="732"/>
        <item x="340"/>
        <item x="796"/>
        <item x="648"/>
        <item x="495"/>
        <item x="955"/>
        <item x="296"/>
        <item x="875"/>
        <item x="901"/>
        <item x="173"/>
        <item x="278"/>
        <item x="943"/>
        <item x="260"/>
        <item x="877"/>
        <item x="533"/>
        <item x="514"/>
        <item x="516"/>
        <item x="315"/>
        <item x="974"/>
        <item x="589"/>
        <item x="402"/>
        <item x="68"/>
        <item x="539"/>
        <item x="265"/>
        <item x="356"/>
        <item x="121"/>
        <item x="323"/>
        <item x="446"/>
        <item x="759"/>
        <item x="127"/>
        <item x="45"/>
        <item x="952"/>
        <item x="757"/>
        <item x="209"/>
        <item x="328"/>
        <item x="37"/>
        <item x="269"/>
        <item x="102"/>
        <item x="874"/>
        <item x="741"/>
        <item x="812"/>
        <item x="126"/>
        <item x="713"/>
        <item x="507"/>
        <item x="463"/>
        <item x="551"/>
        <item x="500"/>
        <item x="383"/>
        <item x="135"/>
        <item x="986"/>
        <item x="280"/>
        <item x="609"/>
        <item x="592"/>
        <item x="122"/>
        <item x="523"/>
        <item x="34"/>
        <item x="200"/>
        <item x="427"/>
        <item x="790"/>
        <item x="532"/>
        <item x="25"/>
        <item x="415"/>
        <item x="605"/>
        <item x="491"/>
        <item x="30"/>
        <item x="646"/>
        <item x="782"/>
        <item x="48"/>
        <item x="307"/>
        <item x="352"/>
        <item x="557"/>
        <item x="816"/>
        <item x="75"/>
        <item x="627"/>
        <item x="357"/>
        <item x="17"/>
        <item x="513"/>
        <item x="185"/>
        <item x="807"/>
        <item x="882"/>
        <item x="493"/>
        <item x="369"/>
        <item x="524"/>
        <item x="32"/>
        <item x="193"/>
        <item x="780"/>
        <item x="246"/>
        <item x="359"/>
        <item x="192"/>
        <item x="501"/>
        <item x="794"/>
        <item x="661"/>
        <item x="367"/>
        <item x="810"/>
        <item x="125"/>
        <item x="210"/>
        <item x="856"/>
        <item x="452"/>
        <item x="604"/>
        <item x="964"/>
        <item x="143"/>
        <item x="197"/>
        <item x="38"/>
        <item x="595"/>
        <item x="663"/>
        <item x="584"/>
        <item x="28"/>
        <item x="548"/>
        <item x="777"/>
        <item x="924"/>
        <item x="546"/>
        <item x="667"/>
        <item x="390"/>
        <item x="128"/>
        <item x="95"/>
        <item x="554"/>
        <item x="285"/>
        <item x="876"/>
        <item x="4"/>
        <item x="587"/>
        <item x="10"/>
        <item x="783"/>
        <item x="985"/>
        <item x="485"/>
        <item x="581"/>
        <item x="19"/>
        <item x="977"/>
        <item x="811"/>
        <item x="314"/>
        <item x="821"/>
        <item x="413"/>
        <item x="264"/>
        <item x="744"/>
        <item x="861"/>
        <item x="263"/>
        <item x="388"/>
        <item x="109"/>
        <item x="496"/>
        <item x="202"/>
        <item x="565"/>
        <item x="527"/>
        <item x="879"/>
        <item x="472"/>
        <item x="36"/>
        <item x="317"/>
        <item x="117"/>
        <item x="331"/>
        <item x="184"/>
        <item x="608"/>
        <item x="505"/>
        <item x="599"/>
        <item x="295"/>
        <item x="603"/>
        <item x="44"/>
        <item x="606"/>
        <item x="544"/>
        <item x="948"/>
        <item x="742"/>
        <item x="921"/>
        <item x="378"/>
        <item x="284"/>
        <item x="448"/>
        <item x="940"/>
        <item x="186"/>
        <item x="531"/>
        <item x="429"/>
        <item x="221"/>
        <item x="133"/>
        <item x="428"/>
        <item x="424"/>
        <item x="287"/>
        <item x="907"/>
        <item x="455"/>
        <item x="305"/>
        <item x="825"/>
        <item x="73"/>
        <item x="536"/>
        <item x="768"/>
        <item x="931"/>
        <item x="520"/>
        <item x="975"/>
        <item x="702"/>
        <item x="480"/>
        <item x="817"/>
        <item x="29"/>
        <item x="649"/>
        <item x="342"/>
        <item x="784"/>
        <item x="324"/>
        <item x="23"/>
        <item x="785"/>
        <item x="40"/>
        <item x="71"/>
        <item x="270"/>
        <item x="903"/>
        <item x="910"/>
        <item x="79"/>
        <item x="130"/>
        <item x="450"/>
        <item x="585"/>
        <item x="120"/>
        <item x="754"/>
        <item x="797"/>
        <item x="316"/>
        <item x="820"/>
        <item x="181"/>
        <item x="321"/>
        <item x="749"/>
        <item x="928"/>
        <item x="691"/>
        <item x="538"/>
        <item x="549"/>
        <item x="337"/>
        <item x="166"/>
        <item x="707"/>
        <item x="443"/>
        <item x="393"/>
        <item x="164"/>
        <item x="970"/>
        <item x="683"/>
        <item x="700"/>
        <item x="382"/>
        <item x="190"/>
        <item x="750"/>
        <item x="262"/>
        <item x="457"/>
        <item x="755"/>
        <item x="92"/>
        <item x="114"/>
        <item x="737"/>
        <item x="556"/>
        <item x="91"/>
        <item x="336"/>
        <item x="566"/>
        <item x="387"/>
        <item x="431"/>
        <item x="149"/>
        <item x="872"/>
        <item x="298"/>
        <item x="435"/>
        <item x="194"/>
        <item x="404"/>
        <item x="347"/>
        <item x="218"/>
        <item x="618"/>
        <item x="528"/>
        <item x="668"/>
        <item x="967"/>
        <item x="58"/>
        <item x="487"/>
        <item x="142"/>
        <item x="232"/>
        <item x="437"/>
        <item x="763"/>
        <item x="684"/>
        <item x="161"/>
        <item x="624"/>
        <item x="74"/>
        <item x="60"/>
        <item x="704"/>
        <item x="895"/>
        <item x="266"/>
        <item x="191"/>
        <item x="818"/>
        <item x="291"/>
        <item x="412"/>
        <item x="731"/>
        <item x="115"/>
        <item x="430"/>
        <item x="97"/>
        <item x="237"/>
        <item x="344"/>
        <item x="743"/>
        <item x="623"/>
        <item x="836"/>
        <item x="106"/>
        <item x="916"/>
        <item x="206"/>
        <item x="261"/>
        <item x="470"/>
        <item x="787"/>
        <item x="664"/>
        <item x="878"/>
        <item x="601"/>
        <item x="786"/>
        <item x="156"/>
        <item x="248"/>
        <item x="553"/>
        <item x="354"/>
        <item x="6"/>
        <item x="677"/>
        <item x="850"/>
        <item x="345"/>
        <item x="449"/>
        <item x="300"/>
        <item x="656"/>
        <item x="31"/>
        <item x="650"/>
        <item x="632"/>
        <item x="386"/>
        <item x="351"/>
        <item x="698"/>
        <item x="936"/>
        <item x="697"/>
        <item x="568"/>
        <item x="273"/>
        <item x="167"/>
        <item x="630"/>
        <item x="770"/>
        <item x="46"/>
        <item x="230"/>
        <item x="484"/>
        <item x="602"/>
        <item x="614"/>
        <item x="257"/>
        <item x="920"/>
        <item x="355"/>
        <item x="176"/>
        <item x="105"/>
        <item x="870"/>
        <item x="63"/>
        <item x="447"/>
        <item x="502"/>
        <item x="375"/>
        <item x="725"/>
        <item x="153"/>
        <item x="339"/>
        <item x="422"/>
        <item x="159"/>
        <item x="900"/>
        <item x="177"/>
        <item x="680"/>
        <item x="694"/>
        <item x="15"/>
        <item x="362"/>
        <item x="944"/>
        <item x="290"/>
        <item x="662"/>
        <item x="426"/>
        <item x="723"/>
        <item x="610"/>
        <item x="678"/>
        <item x="481"/>
        <item x="497"/>
        <item x="640"/>
        <item x="716"/>
        <item x="674"/>
        <item x="445"/>
        <item x="729"/>
        <item x="709"/>
        <item x="935"/>
        <item x="620"/>
        <item x="327"/>
        <item x="187"/>
        <item x="886"/>
        <item x="498"/>
        <item x="322"/>
        <item x="253"/>
        <item x="360"/>
        <item x="541"/>
        <item x="689"/>
        <item x="962"/>
        <item x="788"/>
        <item x="358"/>
        <item x="679"/>
        <item x="853"/>
        <item x="925"/>
        <item x="712"/>
        <item x="211"/>
        <item x="570"/>
        <item x="793"/>
        <item x="822"/>
        <item x="804"/>
        <item x="172"/>
        <item x="706"/>
        <item x="368"/>
        <item x="611"/>
        <item x="577"/>
        <item x="954"/>
        <item x="738"/>
        <item x="711"/>
        <item x="578"/>
        <item x="960"/>
        <item x="407"/>
        <item x="854"/>
        <item x="113"/>
        <item x="519"/>
        <item x="282"/>
        <item x="508"/>
        <item x="343"/>
        <item x="769"/>
        <item x="235"/>
        <item x="993"/>
        <item x="883"/>
        <item x="634"/>
        <item x="293"/>
        <item x="941"/>
        <item x="466"/>
        <item x="439"/>
        <item x="100"/>
        <item x="809"/>
        <item x="391"/>
        <item x="930"/>
        <item x="370"/>
        <item x="417"/>
        <item x="147"/>
        <item x="47"/>
        <item x="830"/>
        <item x="591"/>
        <item x="365"/>
        <item x="839"/>
        <item x="506"/>
        <item x="576"/>
        <item x="165"/>
        <item x="718"/>
        <item x="33"/>
        <item x="392"/>
        <item x="83"/>
        <item x="596"/>
        <item x="617"/>
        <item x="867"/>
        <item x="593"/>
        <item x="863"/>
        <item x="208"/>
        <item x="333"/>
        <item x="277"/>
        <item x="183"/>
        <item x="843"/>
        <item x="425"/>
        <item x="719"/>
        <item x="572"/>
        <item x="118"/>
        <item x="542"/>
        <item x="373"/>
        <item x="486"/>
        <item x="279"/>
        <item x="828"/>
        <item x="835"/>
        <item x="460"/>
        <item x="575"/>
        <item x="89"/>
        <item x="65"/>
        <item x="93"/>
        <item x="158"/>
        <item x="552"/>
        <item x="189"/>
        <item x="54"/>
        <item x="238"/>
        <item x="456"/>
        <item x="638"/>
        <item x="765"/>
        <item x="124"/>
        <item x="580"/>
        <item x="310"/>
        <item x="857"/>
        <item x="111"/>
        <item x="62"/>
        <item x="509"/>
        <item x="676"/>
        <item x="399"/>
        <item x="888"/>
        <item x="389"/>
        <item x="722"/>
        <item x="483"/>
        <item x="669"/>
        <item x="0"/>
        <item x="665"/>
        <item x="129"/>
        <item x="42"/>
        <item x="478"/>
        <item x="258"/>
        <item x="433"/>
        <item x="136"/>
        <item x="622"/>
        <item x="406"/>
        <item x="338"/>
        <item x="66"/>
        <item x="84"/>
        <item x="736"/>
        <item x="951"/>
        <item x="474"/>
        <item x="841"/>
        <item x="51"/>
        <item x="779"/>
        <item x="715"/>
        <item x="98"/>
        <item x="461"/>
        <item x="647"/>
        <item x="380"/>
        <item x="526"/>
        <item x="50"/>
        <item x="511"/>
        <item x="686"/>
        <item x="801"/>
        <item x="119"/>
        <item x="855"/>
        <item x="146"/>
        <item x="681"/>
        <item x="319"/>
        <item x="267"/>
        <item x="281"/>
        <item x="902"/>
        <item x="423"/>
        <item x="311"/>
        <item x="346"/>
        <item x="418"/>
        <item x="207"/>
        <item x="216"/>
        <item x="400"/>
        <item x="845"/>
        <item x="953"/>
        <item x="631"/>
        <item x="961"/>
        <item x="171"/>
        <item x="454"/>
        <item x="182"/>
        <item x="695"/>
        <item x="963"/>
        <item x="240"/>
        <item x="160"/>
        <item x="798"/>
        <item x="64"/>
        <item x="178"/>
        <item x="364"/>
        <item x="789"/>
        <item x="918"/>
        <item x="619"/>
        <item x="292"/>
        <item x="330"/>
        <item x="233"/>
        <item x="1"/>
        <item x="384"/>
        <item x="476"/>
        <item x="699"/>
        <item x="896"/>
        <item x="94"/>
        <item x="234"/>
        <item x="530"/>
        <item x="325"/>
        <item x="283"/>
        <item x="252"/>
        <item x="806"/>
        <item x="693"/>
        <item x="753"/>
        <item x="848"/>
        <item x="846"/>
        <item x="774"/>
        <item x="12"/>
        <item x="957"/>
        <item x="286"/>
        <item x="947"/>
        <item x="515"/>
        <item x="547"/>
        <item x="432"/>
        <item x="726"/>
        <item x="145"/>
        <item x="909"/>
        <item x="844"/>
        <item x="137"/>
        <item x="350"/>
        <item x="244"/>
        <item x="56"/>
        <item x="312"/>
        <item x="8"/>
        <item x="52"/>
        <item x="573"/>
        <item x="20"/>
        <item x="571"/>
        <item x="800"/>
        <item x="301"/>
        <item x="748"/>
        <item x="751"/>
        <item x="594"/>
        <item x="274"/>
        <item x="590"/>
        <item x="913"/>
        <item x="254"/>
        <item x="645"/>
        <item x="490"/>
        <item x="436"/>
        <item x="440"/>
        <item x="395"/>
        <item x="157"/>
        <item x="224"/>
        <item x="471"/>
        <item x="69"/>
        <item x="250"/>
        <item x="458"/>
        <item x="255"/>
        <item x="302"/>
        <item x="795"/>
        <item x="939"/>
        <item x="979"/>
        <item x="398"/>
        <item x="745"/>
        <item x="9"/>
        <item x="41"/>
        <item x="851"/>
        <item x="899"/>
        <item x="396"/>
        <item x="228"/>
        <item x="517"/>
        <item x="567"/>
        <item x="671"/>
        <item x="997"/>
        <item x="465"/>
        <item x="201"/>
        <item x="564"/>
        <item x="803"/>
        <item x="510"/>
        <item x="908"/>
        <item x="24"/>
        <item x="123"/>
        <item x="884"/>
        <item x="385"/>
        <item x="154"/>
        <item x="108"/>
        <item x="3"/>
        <item x="615"/>
        <item x="802"/>
        <item x="582"/>
        <item x="488"/>
        <item x="241"/>
        <item x="163"/>
        <item x="379"/>
        <item x="11"/>
        <item x="714"/>
        <item x="833"/>
        <item x="223"/>
        <item x="220"/>
        <item x="906"/>
        <item x="860"/>
        <item x="275"/>
        <item x="168"/>
        <item x="987"/>
        <item x="858"/>
        <item x="946"/>
        <item x="529"/>
        <item x="734"/>
        <item x="103"/>
        <item x="687"/>
        <item x="272"/>
        <item t="default"/>
      </items>
    </pivotField>
    <pivotField compact="0" showAll="0">
      <items count="6">
        <item x="4"/>
        <item x="3"/>
        <item x="0"/>
        <item x="2"/>
        <item x="1"/>
        <item t="default"/>
      </items>
    </pivotField>
    <pivotField compact="0" showAll="0">
      <items count="7">
        <item x="1"/>
        <item x="5"/>
        <item x="0"/>
        <item x="4"/>
        <item x="3"/>
        <item x="2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72">
        <item x="9"/>
        <item x="4"/>
        <item x="17"/>
        <item x="38"/>
        <item x="51"/>
        <item x="60"/>
        <item x="65"/>
        <item x="46"/>
        <item x="43"/>
        <item x="47"/>
        <item x="18"/>
        <item x="63"/>
        <item x="3"/>
        <item x="7"/>
        <item x="2"/>
        <item x="40"/>
        <item x="55"/>
        <item x="69"/>
        <item x="41"/>
        <item x="62"/>
        <item x="64"/>
        <item x="26"/>
        <item x="10"/>
        <item x="49"/>
        <item x="30"/>
        <item x="1"/>
        <item x="34"/>
        <item x="8"/>
        <item x="25"/>
        <item x="57"/>
        <item x="31"/>
        <item x="23"/>
        <item x="68"/>
        <item x="52"/>
        <item x="61"/>
        <item x="24"/>
        <item x="36"/>
        <item x="28"/>
        <item x="13"/>
        <item x="20"/>
        <item x="15"/>
        <item x="44"/>
        <item x="35"/>
        <item x="70"/>
        <item x="16"/>
        <item x="5"/>
        <item x="14"/>
        <item x="54"/>
        <item x="32"/>
        <item x="42"/>
        <item x="11"/>
        <item x="66"/>
        <item x="22"/>
        <item x="0"/>
        <item x="21"/>
        <item x="6"/>
        <item x="37"/>
        <item x="59"/>
        <item x="29"/>
        <item x="50"/>
        <item x="45"/>
        <item x="67"/>
        <item x="58"/>
        <item x="19"/>
        <item x="39"/>
        <item x="53"/>
        <item x="27"/>
        <item x="56"/>
        <item x="33"/>
        <item x="12"/>
        <item x="48"/>
        <item t="default"/>
      </items>
    </pivotField>
    <pivotField compact="0" numFmtId="183" showAll="0">
      <items count="292">
        <item x="261"/>
        <item x="128"/>
        <item x="10"/>
        <item x="286"/>
        <item x="234"/>
        <item x="143"/>
        <item x="241"/>
        <item x="283"/>
        <item x="77"/>
        <item x="245"/>
        <item x="155"/>
        <item x="59"/>
        <item x="172"/>
        <item x="14"/>
        <item x="258"/>
        <item x="224"/>
        <item x="246"/>
        <item x="79"/>
        <item x="206"/>
        <item x="147"/>
        <item x="63"/>
        <item x="175"/>
        <item x="180"/>
        <item x="28"/>
        <item x="211"/>
        <item x="56"/>
        <item x="165"/>
        <item x="208"/>
        <item x="185"/>
        <item x="88"/>
        <item x="86"/>
        <item x="42"/>
        <item x="260"/>
        <item x="171"/>
        <item x="197"/>
        <item x="254"/>
        <item x="216"/>
        <item x="114"/>
        <item x="232"/>
        <item x="139"/>
        <item x="151"/>
        <item x="80"/>
        <item x="277"/>
        <item x="102"/>
        <item x="133"/>
        <item x="239"/>
        <item x="110"/>
        <item x="141"/>
        <item x="98"/>
        <item x="191"/>
        <item x="27"/>
        <item x="288"/>
        <item x="67"/>
        <item x="218"/>
        <item x="39"/>
        <item x="89"/>
        <item x="213"/>
        <item x="259"/>
        <item x="94"/>
        <item x="95"/>
        <item x="34"/>
        <item x="252"/>
        <item x="146"/>
        <item x="72"/>
        <item x="66"/>
        <item x="109"/>
        <item x="97"/>
        <item x="184"/>
        <item x="51"/>
        <item x="70"/>
        <item x="186"/>
        <item x="120"/>
        <item x="243"/>
        <item x="46"/>
        <item x="250"/>
        <item x="217"/>
        <item x="132"/>
        <item x="178"/>
        <item x="140"/>
        <item x="90"/>
        <item x="137"/>
        <item x="231"/>
        <item x="214"/>
        <item x="11"/>
        <item x="285"/>
        <item x="68"/>
        <item x="205"/>
        <item x="130"/>
        <item x="268"/>
        <item x="230"/>
        <item x="81"/>
        <item x="221"/>
        <item x="4"/>
        <item x="119"/>
        <item x="163"/>
        <item x="160"/>
        <item x="173"/>
        <item x="215"/>
        <item x="57"/>
        <item x="220"/>
        <item x="71"/>
        <item x="176"/>
        <item x="36"/>
        <item x="123"/>
        <item x="82"/>
        <item x="50"/>
        <item x="20"/>
        <item x="15"/>
        <item x="282"/>
        <item x="170"/>
        <item x="78"/>
        <item x="240"/>
        <item x="253"/>
        <item x="87"/>
        <item x="153"/>
        <item x="29"/>
        <item x="187"/>
        <item x="91"/>
        <item x="161"/>
        <item x="269"/>
        <item x="113"/>
        <item x="73"/>
        <item x="47"/>
        <item x="174"/>
        <item x="242"/>
        <item x="289"/>
        <item x="106"/>
        <item x="103"/>
        <item x="35"/>
        <item x="188"/>
        <item x="196"/>
        <item x="33"/>
        <item x="235"/>
        <item x="166"/>
        <item x="189"/>
        <item x="229"/>
        <item x="84"/>
        <item x="168"/>
        <item x="267"/>
        <item x="69"/>
        <item x="244"/>
        <item x="52"/>
        <item x="200"/>
        <item x="115"/>
        <item x="248"/>
        <item x="145"/>
        <item x="136"/>
        <item x="53"/>
        <item x="144"/>
        <item x="43"/>
        <item x="107"/>
        <item x="138"/>
        <item x="37"/>
        <item x="278"/>
        <item x="101"/>
        <item x="2"/>
        <item x="290"/>
        <item x="222"/>
        <item x="280"/>
        <item x="104"/>
        <item x="121"/>
        <item x="26"/>
        <item x="118"/>
        <item x="126"/>
        <item x="74"/>
        <item x="30"/>
        <item x="263"/>
        <item x="193"/>
        <item x="18"/>
        <item x="249"/>
        <item x="75"/>
        <item x="0"/>
        <item x="192"/>
        <item x="5"/>
        <item x="40"/>
        <item x="279"/>
        <item x="25"/>
        <item x="48"/>
        <item x="92"/>
        <item x="177"/>
        <item x="264"/>
        <item x="158"/>
        <item x="116"/>
        <item x="108"/>
        <item x="17"/>
        <item x="203"/>
        <item x="159"/>
        <item x="111"/>
        <item x="23"/>
        <item x="212"/>
        <item x="210"/>
        <item x="12"/>
        <item x="266"/>
        <item x="65"/>
        <item x="9"/>
        <item x="281"/>
        <item x="38"/>
        <item x="190"/>
        <item x="201"/>
        <item x="237"/>
        <item x="223"/>
        <item x="284"/>
        <item x="7"/>
        <item x="195"/>
        <item x="233"/>
        <item x="117"/>
        <item x="125"/>
        <item x="8"/>
        <item x="148"/>
        <item x="62"/>
        <item x="257"/>
        <item x="44"/>
        <item x="275"/>
        <item x="236"/>
        <item x="142"/>
        <item x="273"/>
        <item x="60"/>
        <item x="131"/>
        <item x="194"/>
        <item x="157"/>
        <item x="112"/>
        <item x="247"/>
        <item x="154"/>
        <item x="262"/>
        <item x="169"/>
        <item x="276"/>
        <item x="129"/>
        <item x="149"/>
        <item x="162"/>
        <item x="85"/>
        <item x="21"/>
        <item x="227"/>
        <item x="238"/>
        <item x="124"/>
        <item x="134"/>
        <item x="179"/>
        <item x="61"/>
        <item x="105"/>
        <item x="58"/>
        <item x="164"/>
        <item x="45"/>
        <item x="209"/>
        <item x="265"/>
        <item x="16"/>
        <item x="76"/>
        <item x="150"/>
        <item x="127"/>
        <item x="207"/>
        <item x="287"/>
        <item x="255"/>
        <item x="204"/>
        <item x="182"/>
        <item x="228"/>
        <item x="96"/>
        <item x="272"/>
        <item x="41"/>
        <item x="100"/>
        <item x="49"/>
        <item x="64"/>
        <item x="54"/>
        <item x="251"/>
        <item x="122"/>
        <item x="183"/>
        <item x="83"/>
        <item x="19"/>
        <item x="32"/>
        <item x="99"/>
        <item x="6"/>
        <item x="225"/>
        <item x="202"/>
        <item x="219"/>
        <item x="181"/>
        <item x="156"/>
        <item x="271"/>
        <item x="31"/>
        <item x="198"/>
        <item x="55"/>
        <item x="1"/>
        <item x="256"/>
        <item x="226"/>
        <item x="199"/>
        <item x="93"/>
        <item x="270"/>
        <item x="167"/>
        <item x="135"/>
        <item x="13"/>
        <item x="3"/>
        <item x="274"/>
        <item x="22"/>
        <item x="152"/>
        <item x="24"/>
        <item t="default"/>
      </items>
    </pivotField>
    <pivotField axis="axisRow" compact="0" showAll="0">
      <items count="11">
        <item x="5"/>
        <item x="8"/>
        <item x="6"/>
        <item x="2"/>
        <item x="9"/>
        <item x="0"/>
        <item x="3"/>
        <item x="4"/>
        <item x="7"/>
        <item x="1"/>
        <item t="default"/>
      </items>
    </pivotField>
    <pivotField compact="0" showAll="0">
      <items count="2">
        <item x="0"/>
        <item t="default"/>
      </items>
    </pivotField>
  </pivotFields>
  <rowFields count="1">
    <field x="1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Final_Amount" fld="10" baseField="0" baseItem="0"/>
  </dataFields>
  <formats count="4">
    <format dxfId="4">
      <pivotArea dataOnly="0" axis="axisValues" fieldPosition="0"/>
    </format>
    <format dxfId="5">
      <pivotArea collapsedLevelsAreSubtotals="1" fieldPosition="0"/>
    </format>
    <format dxfId="6">
      <pivotArea dataOnly="0" axis="axisValues" fieldPosition="0"/>
    </format>
    <format dxfId="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11">
        <item x="4"/>
        <item x="6"/>
        <item x="7"/>
        <item x="8"/>
        <item x="5"/>
        <item x="0"/>
        <item x="1"/>
        <item x="3"/>
        <item x="2"/>
        <item x="9"/>
        <item t="default"/>
      </items>
    </pivotField>
    <pivotField compact="0" showAll="0">
      <items count="11">
        <item x="8"/>
        <item x="0"/>
        <item x="6"/>
        <item x="2"/>
        <item x="4"/>
        <item x="3"/>
        <item x="5"/>
        <item x="1"/>
        <item x="9"/>
        <item x="7"/>
        <item t="default"/>
      </items>
    </pivotField>
    <pivotField compact="0" showAll="0">
      <items count="11">
        <item x="8"/>
        <item x="1"/>
        <item x="4"/>
        <item x="6"/>
        <item x="7"/>
        <item x="2"/>
        <item x="5"/>
        <item x="0"/>
        <item x="3"/>
        <item x="9"/>
        <item t="default"/>
      </items>
    </pivotField>
    <pivotField compact="0" showAll="0">
      <items count="8">
        <item x="1"/>
        <item x="6"/>
        <item x="0"/>
        <item x="2"/>
        <item x="4"/>
        <item x="5"/>
        <item x="3"/>
        <item t="default"/>
      </items>
    </pivotField>
    <pivotField compact="0" showAll="0">
      <items count="331">
        <item x="3"/>
        <item x="125"/>
        <item x="249"/>
        <item x="224"/>
        <item x="233"/>
        <item x="144"/>
        <item x="147"/>
        <item x="143"/>
        <item x="287"/>
        <item x="245"/>
        <item x="312"/>
        <item x="177"/>
        <item x="30"/>
        <item x="155"/>
        <item x="48"/>
        <item x="204"/>
        <item x="93"/>
        <item x="216"/>
        <item x="268"/>
        <item x="27"/>
        <item x="1"/>
        <item x="8"/>
        <item x="91"/>
        <item x="196"/>
        <item x="161"/>
        <item x="34"/>
        <item x="283"/>
        <item x="96"/>
        <item x="4"/>
        <item x="120"/>
        <item x="69"/>
        <item x="43"/>
        <item x="274"/>
        <item x="7"/>
        <item x="272"/>
        <item x="182"/>
        <item x="321"/>
        <item x="136"/>
        <item x="288"/>
        <item x="42"/>
        <item x="14"/>
        <item x="189"/>
        <item x="133"/>
        <item x="23"/>
        <item x="301"/>
        <item x="286"/>
        <item x="50"/>
        <item x="119"/>
        <item x="77"/>
        <item x="102"/>
        <item x="210"/>
        <item x="248"/>
        <item x="174"/>
        <item x="134"/>
        <item x="277"/>
        <item x="37"/>
        <item x="219"/>
        <item x="175"/>
        <item x="148"/>
        <item x="328"/>
        <item x="82"/>
        <item x="33"/>
        <item x="44"/>
        <item x="243"/>
        <item x="311"/>
        <item x="40"/>
        <item x="115"/>
        <item x="250"/>
        <item x="126"/>
        <item x="99"/>
        <item x="187"/>
        <item x="172"/>
        <item x="36"/>
        <item x="105"/>
        <item x="183"/>
        <item x="104"/>
        <item x="141"/>
        <item x="304"/>
        <item x="146"/>
        <item x="73"/>
        <item x="160"/>
        <item x="114"/>
        <item x="295"/>
        <item x="240"/>
        <item x="45"/>
        <item x="313"/>
        <item x="205"/>
        <item x="293"/>
        <item x="62"/>
        <item x="310"/>
        <item x="121"/>
        <item x="25"/>
        <item x="199"/>
        <item x="181"/>
        <item x="41"/>
        <item x="232"/>
        <item x="52"/>
        <item x="16"/>
        <item x="19"/>
        <item x="6"/>
        <item x="9"/>
        <item x="284"/>
        <item x="319"/>
        <item x="305"/>
        <item x="264"/>
        <item x="294"/>
        <item x="275"/>
        <item x="138"/>
        <item x="151"/>
        <item x="316"/>
        <item x="292"/>
        <item x="84"/>
        <item x="290"/>
        <item x="0"/>
        <item x="228"/>
        <item x="113"/>
        <item x="314"/>
        <item x="38"/>
        <item x="83"/>
        <item x="253"/>
        <item x="207"/>
        <item x="129"/>
        <item x="179"/>
        <item x="178"/>
        <item x="173"/>
        <item x="202"/>
        <item x="32"/>
        <item x="200"/>
        <item x="212"/>
        <item x="225"/>
        <item x="226"/>
        <item x="201"/>
        <item x="53"/>
        <item x="289"/>
        <item x="68"/>
        <item x="299"/>
        <item x="246"/>
        <item x="94"/>
        <item x="28"/>
        <item x="123"/>
        <item x="18"/>
        <item x="116"/>
        <item x="86"/>
        <item x="21"/>
        <item x="266"/>
        <item x="13"/>
        <item x="76"/>
        <item x="57"/>
        <item x="270"/>
        <item x="109"/>
        <item x="254"/>
        <item x="198"/>
        <item x="51"/>
        <item x="81"/>
        <item x="222"/>
        <item x="135"/>
        <item x="291"/>
        <item x="190"/>
        <item x="61"/>
        <item x="297"/>
        <item x="78"/>
        <item x="206"/>
        <item x="137"/>
        <item x="118"/>
        <item x="269"/>
        <item x="103"/>
        <item x="5"/>
        <item x="192"/>
        <item x="209"/>
        <item x="208"/>
        <item x="87"/>
        <item x="132"/>
        <item x="171"/>
        <item x="122"/>
        <item x="167"/>
        <item x="64"/>
        <item x="2"/>
        <item x="308"/>
        <item x="31"/>
        <item x="223"/>
        <item x="139"/>
        <item x="97"/>
        <item x="156"/>
        <item x="74"/>
        <item x="176"/>
        <item x="307"/>
        <item x="107"/>
        <item x="257"/>
        <item x="236"/>
        <item x="130"/>
        <item x="273"/>
        <item x="230"/>
        <item x="55"/>
        <item x="221"/>
        <item x="80"/>
        <item x="241"/>
        <item x="320"/>
        <item x="127"/>
        <item x="180"/>
        <item x="215"/>
        <item x="317"/>
        <item x="159"/>
        <item x="300"/>
        <item x="92"/>
        <item x="63"/>
        <item x="66"/>
        <item x="251"/>
        <item x="203"/>
        <item x="238"/>
        <item x="165"/>
        <item x="315"/>
        <item x="59"/>
        <item x="98"/>
        <item x="298"/>
        <item x="214"/>
        <item x="170"/>
        <item x="255"/>
        <item x="309"/>
        <item x="237"/>
        <item x="229"/>
        <item x="231"/>
        <item x="242"/>
        <item x="166"/>
        <item x="11"/>
        <item x="65"/>
        <item x="46"/>
        <item x="265"/>
        <item x="128"/>
        <item x="117"/>
        <item x="152"/>
        <item x="85"/>
        <item x="26"/>
        <item x="329"/>
        <item x="279"/>
        <item x="60"/>
        <item x="72"/>
        <item x="142"/>
        <item x="220"/>
        <item x="324"/>
        <item x="184"/>
        <item x="20"/>
        <item x="154"/>
        <item x="12"/>
        <item x="162"/>
        <item x="110"/>
        <item x="211"/>
        <item x="29"/>
        <item x="24"/>
        <item x="276"/>
        <item x="108"/>
        <item x="56"/>
        <item x="186"/>
        <item x="124"/>
        <item x="325"/>
        <item x="101"/>
        <item x="22"/>
        <item x="323"/>
        <item x="131"/>
        <item x="252"/>
        <item x="168"/>
        <item x="239"/>
        <item x="39"/>
        <item x="106"/>
        <item x="217"/>
        <item x="188"/>
        <item x="322"/>
        <item x="234"/>
        <item x="227"/>
        <item x="88"/>
        <item x="213"/>
        <item x="195"/>
        <item x="259"/>
        <item x="262"/>
        <item x="150"/>
        <item x="100"/>
        <item x="164"/>
        <item x="163"/>
        <item x="47"/>
        <item x="157"/>
        <item x="185"/>
        <item x="140"/>
        <item x="149"/>
        <item x="302"/>
        <item x="191"/>
        <item x="296"/>
        <item x="79"/>
        <item x="278"/>
        <item x="197"/>
        <item x="327"/>
        <item x="70"/>
        <item x="271"/>
        <item x="49"/>
        <item x="35"/>
        <item x="15"/>
        <item x="193"/>
        <item x="17"/>
        <item x="218"/>
        <item x="145"/>
        <item x="282"/>
        <item x="10"/>
        <item x="263"/>
        <item x="153"/>
        <item x="90"/>
        <item x="326"/>
        <item x="235"/>
        <item x="89"/>
        <item x="285"/>
        <item x="258"/>
        <item x="112"/>
        <item x="281"/>
        <item x="194"/>
        <item x="306"/>
        <item x="256"/>
        <item x="267"/>
        <item x="280"/>
        <item x="318"/>
        <item x="95"/>
        <item x="75"/>
        <item x="54"/>
        <item x="260"/>
        <item x="111"/>
        <item x="67"/>
        <item x="169"/>
        <item x="58"/>
        <item x="71"/>
        <item x="261"/>
        <item x="303"/>
        <item x="247"/>
        <item x="158"/>
        <item x="244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998">
        <item x="521"/>
        <item x="898"/>
        <item x="838"/>
        <item x="537"/>
        <item x="303"/>
        <item x="893"/>
        <item x="405"/>
        <item x="826"/>
        <item x="211"/>
        <item x="475"/>
        <item x="703"/>
        <item x="945"/>
        <item x="187"/>
        <item x="353"/>
        <item x="773"/>
        <item x="2"/>
        <item x="482"/>
        <item x="823"/>
        <item x="831"/>
        <item x="990"/>
        <item x="666"/>
        <item x="140"/>
        <item x="512"/>
        <item x="583"/>
        <item x="840"/>
        <item x="397"/>
        <item x="116"/>
        <item x="982"/>
        <item x="813"/>
        <item x="651"/>
        <item x="976"/>
        <item x="672"/>
        <item x="218"/>
        <item x="690"/>
        <item x="489"/>
        <item x="675"/>
        <item x="761"/>
        <item x="469"/>
        <item x="85"/>
        <item x="654"/>
        <item x="139"/>
        <item x="728"/>
        <item x="958"/>
        <item x="101"/>
        <item x="657"/>
        <item x="371"/>
        <item x="410"/>
        <item x="994"/>
        <item x="55"/>
        <item x="328"/>
        <item x="479"/>
        <item x="993"/>
        <item x="724"/>
        <item x="76"/>
        <item x="890"/>
        <item x="764"/>
        <item x="258"/>
        <item x="914"/>
        <item x="868"/>
        <item x="973"/>
        <item x="453"/>
        <item x="298"/>
        <item x="43"/>
        <item x="660"/>
        <item x="927"/>
        <item x="534"/>
        <item x="887"/>
        <item x="414"/>
        <item x="652"/>
        <item x="720"/>
        <item x="950"/>
        <item x="771"/>
        <item x="322"/>
        <item x="198"/>
        <item x="655"/>
        <item x="416"/>
        <item x="408"/>
        <item x="778"/>
        <item x="766"/>
        <item x="107"/>
        <item x="829"/>
        <item x="561"/>
        <item x="579"/>
        <item x="525"/>
        <item x="18"/>
        <item x="767"/>
        <item x="35"/>
        <item x="799"/>
        <item x="776"/>
        <item x="696"/>
        <item x="760"/>
        <item x="532"/>
        <item x="880"/>
        <item x="545"/>
        <item x="642"/>
        <item x="334"/>
        <item x="891"/>
        <item x="550"/>
        <item x="866"/>
        <item x="372"/>
        <item x="401"/>
        <item x="641"/>
        <item x="14"/>
        <item x="144"/>
        <item x="68"/>
        <item x="692"/>
        <item x="934"/>
        <item x="644"/>
        <item x="477"/>
        <item x="77"/>
        <item x="972"/>
        <item x="331"/>
        <item x="892"/>
        <item x="937"/>
        <item x="131"/>
        <item x="917"/>
        <item x="317"/>
        <item x="563"/>
        <item x="881"/>
        <item x="643"/>
        <item x="242"/>
        <item x="949"/>
        <item x="27"/>
        <item x="653"/>
        <item x="155"/>
        <item x="783"/>
        <item x="178"/>
        <item x="834"/>
        <item x="586"/>
        <item x="805"/>
        <item x="636"/>
        <item x="926"/>
        <item x="255"/>
        <item x="150"/>
        <item x="741"/>
        <item x="48"/>
        <item x="980"/>
        <item x="808"/>
        <item x="59"/>
        <item x="413"/>
        <item x="216"/>
        <item x="832"/>
        <item x="221"/>
        <item x="628"/>
        <item x="869"/>
        <item x="464"/>
        <item x="535"/>
        <item x="658"/>
        <item x="444"/>
        <item x="739"/>
        <item x="938"/>
        <item x="390"/>
        <item x="151"/>
        <item x="520"/>
        <item x="25"/>
        <item x="780"/>
        <item x="775"/>
        <item x="70"/>
        <item x="30"/>
        <item x="522"/>
        <item x="864"/>
        <item x="661"/>
        <item x="627"/>
        <item x="224"/>
        <item x="971"/>
        <item x="873"/>
        <item x="824"/>
        <item x="26"/>
        <item x="495"/>
        <item x="81"/>
        <item x="491"/>
        <item x="287"/>
        <item x="421"/>
        <item x="420"/>
        <item x="701"/>
        <item x="306"/>
        <item x="514"/>
        <item x="810"/>
        <item x="557"/>
        <item x="148"/>
        <item x="815"/>
        <item x="152"/>
        <item x="989"/>
        <item x="79"/>
        <item x="376"/>
        <item x="179"/>
        <item x="639"/>
        <item x="626"/>
        <item x="852"/>
        <item x="427"/>
        <item x="173"/>
        <item x="859"/>
        <item x="235"/>
        <item x="348"/>
        <item x="95"/>
        <item x="109"/>
        <item x="496"/>
        <item x="527"/>
        <item x="965"/>
        <item x="133"/>
        <item x="763"/>
        <item x="889"/>
        <item x="434"/>
        <item x="923"/>
        <item x="304"/>
        <item x="500"/>
        <item x="624"/>
        <item x="518"/>
        <item x="807"/>
        <item x="608"/>
        <item x="821"/>
        <item x="480"/>
        <item x="122"/>
        <item x="327"/>
        <item x="143"/>
        <item x="523"/>
        <item x="459"/>
        <item x="34"/>
        <item x="267"/>
        <item x="104"/>
        <item x="225"/>
        <item x="708"/>
        <item x="862"/>
        <item x="504"/>
        <item x="879"/>
        <item x="106"/>
        <item x="865"/>
        <item x="616"/>
        <item x="86"/>
        <item x="463"/>
        <item x="924"/>
        <item x="559"/>
        <item x="90"/>
        <item x="472"/>
        <item x="374"/>
        <item x="744"/>
        <item x="664"/>
        <item x="117"/>
        <item x="952"/>
        <item x="825"/>
        <item x="435"/>
        <item x="193"/>
        <item x="882"/>
        <item x="493"/>
        <item x="315"/>
        <item x="901"/>
        <item x="790"/>
        <item x="192"/>
        <item x="874"/>
        <item x="61"/>
        <item x="605"/>
        <item x="419"/>
        <item x="558"/>
        <item x="984"/>
        <item x="378"/>
        <item x="936"/>
        <item x="189"/>
        <item x="697"/>
        <item x="114"/>
        <item x="607"/>
        <item x="367"/>
        <item x="717"/>
        <item x="17"/>
        <item x="265"/>
        <item x="125"/>
        <item x="499"/>
        <item x="614"/>
        <item x="685"/>
        <item x="796"/>
        <item x="134"/>
        <item x="968"/>
        <item x="96"/>
        <item x="87"/>
        <item x="969"/>
        <item x="386"/>
        <item x="196"/>
        <item x="16"/>
        <item x="126"/>
        <item x="487"/>
        <item x="142"/>
        <item x="494"/>
        <item x="352"/>
        <item x="600"/>
        <item x="28"/>
        <item x="556"/>
        <item x="349"/>
        <item x="872"/>
        <item x="404"/>
        <item x="569"/>
        <item x="956"/>
        <item x="366"/>
        <item x="351"/>
        <item x="497"/>
        <item x="67"/>
        <item x="698"/>
        <item x="876"/>
        <item x="141"/>
        <item x="231"/>
        <item x="907"/>
        <item x="587"/>
        <item x="10"/>
        <item x="229"/>
        <item x="485"/>
        <item x="402"/>
        <item x="381"/>
        <item x="539"/>
        <item x="170"/>
        <item x="704"/>
        <item x="985"/>
        <item x="933"/>
        <item x="746"/>
        <item x="32"/>
        <item x="105"/>
        <item x="29"/>
        <item x="341"/>
        <item x="375"/>
        <item x="199"/>
        <item x="241"/>
        <item x="293"/>
        <item x="894"/>
        <item x="37"/>
        <item x="904"/>
        <item x="731"/>
        <item x="621"/>
        <item x="442"/>
        <item x="595"/>
        <item x="743"/>
        <item x="940"/>
        <item x="228"/>
        <item x="836"/>
        <item x="548"/>
        <item x="578"/>
        <item x="787"/>
        <item x="357"/>
        <item x="752"/>
        <item x="74"/>
        <item x="39"/>
        <item x="120"/>
        <item x="688"/>
        <item x="749"/>
        <item x="925"/>
        <item x="132"/>
        <item x="22"/>
        <item x="709"/>
        <item x="837"/>
        <item x="58"/>
        <item x="451"/>
        <item x="932"/>
        <item x="340"/>
        <item x="929"/>
        <item x="191"/>
        <item x="53"/>
        <item x="584"/>
        <item x="283"/>
        <item x="755"/>
        <item x="979"/>
        <item x="737"/>
        <item x="213"/>
        <item x="473"/>
        <item x="260"/>
        <item x="307"/>
        <item x="613"/>
        <item x="214"/>
        <item x="190"/>
        <item x="850"/>
        <item x="449"/>
        <item x="705"/>
        <item x="447"/>
        <item x="875"/>
        <item x="538"/>
        <item x="919"/>
        <item x="729"/>
        <item x="725"/>
        <item x="343"/>
        <item x="250"/>
        <item x="194"/>
        <item x="792"/>
        <item x="363"/>
        <item x="40"/>
        <item x="900"/>
        <item x="185"/>
        <item x="733"/>
        <item x="601"/>
        <item x="581"/>
        <item x="974"/>
        <item x="71"/>
        <item x="555"/>
        <item x="46"/>
        <item x="629"/>
        <item x="987"/>
        <item x="234"/>
        <item x="455"/>
        <item x="612"/>
        <item x="203"/>
        <item x="911"/>
        <item x="264"/>
        <item x="377"/>
        <item x="149"/>
        <item x="356"/>
        <item x="543"/>
        <item x="827"/>
        <item x="678"/>
        <item x="503"/>
        <item x="754"/>
        <item x="856"/>
        <item x="544"/>
        <item x="742"/>
        <item x="540"/>
        <item x="333"/>
        <item x="502"/>
        <item x="373"/>
        <item x="166"/>
        <item x="886"/>
        <item x="470"/>
        <item x="204"/>
        <item x="791"/>
        <item x="835"/>
        <item x="981"/>
        <item x="281"/>
        <item x="959"/>
        <item x="60"/>
        <item x="680"/>
        <item x="700"/>
        <item x="814"/>
        <item x="662"/>
        <item x="6"/>
        <item x="732"/>
        <item x="121"/>
        <item x="588"/>
        <item x="332"/>
        <item x="387"/>
        <item x="358"/>
        <item x="431"/>
        <item x="562"/>
        <item x="779"/>
        <item x="320"/>
        <item x="638"/>
        <item x="82"/>
        <item x="635"/>
        <item x="716"/>
        <item x="111"/>
        <item x="78"/>
        <item x="226"/>
        <item x="935"/>
        <item x="210"/>
        <item x="102"/>
        <item x="97"/>
        <item x="686"/>
        <item x="707"/>
        <item x="361"/>
        <item x="839"/>
        <item x="674"/>
        <item x="916"/>
        <item x="722"/>
        <item x="172"/>
        <item x="201"/>
        <item x="565"/>
        <item x="42"/>
        <item x="683"/>
        <item x="646"/>
        <item x="266"/>
        <item x="423"/>
        <item x="788"/>
        <item x="65"/>
        <item x="942"/>
        <item x="747"/>
        <item x="867"/>
        <item x="941"/>
        <item x="355"/>
        <item x="975"/>
        <item x="450"/>
        <item x="63"/>
        <item x="100"/>
        <item x="319"/>
        <item x="237"/>
        <item x="955"/>
        <item x="928"/>
        <item x="209"/>
        <item x="524"/>
        <item x="217"/>
        <item x="338"/>
        <item x="412"/>
        <item x="822"/>
        <item x="415"/>
        <item x="921"/>
        <item x="888"/>
        <item x="706"/>
        <item x="365"/>
        <item x="670"/>
        <item x="633"/>
        <item x="713"/>
        <item x="507"/>
        <item x="769"/>
        <item x="551"/>
        <item x="501"/>
        <item x="33"/>
        <item x="602"/>
        <item x="476"/>
        <item x="552"/>
        <item x="878"/>
        <item x="786"/>
        <item x="354"/>
        <item x="184"/>
        <item x="73"/>
        <item x="536"/>
        <item x="403"/>
        <item x="715"/>
        <item x="446"/>
        <item x="207"/>
        <item x="94"/>
        <item x="710"/>
        <item x="988"/>
        <item x="897"/>
        <item x="461"/>
        <item x="454"/>
        <item x="599"/>
        <item x="511"/>
        <item x="618"/>
        <item x="930"/>
        <item x="64"/>
        <item x="719"/>
        <item x="676"/>
        <item x="147"/>
        <item x="991"/>
        <item x="174"/>
        <item x="359"/>
        <item x="277"/>
        <item x="943"/>
        <item x="995"/>
        <item x="302"/>
        <item x="508"/>
        <item x="411"/>
        <item x="269"/>
        <item x="847"/>
        <item x="161"/>
        <item x="871"/>
        <item x="244"/>
        <item x="247"/>
        <item x="516"/>
        <item x="248"/>
        <item x="909"/>
        <item x="530"/>
        <item x="297"/>
        <item x="677"/>
        <item x="83"/>
        <item x="311"/>
        <item x="592"/>
        <item x="593"/>
        <item x="176"/>
        <item x="456"/>
        <item x="781"/>
        <item x="753"/>
        <item x="637"/>
        <item x="650"/>
        <item x="370"/>
        <item x="445"/>
        <item x="368"/>
        <item x="323"/>
        <item x="597"/>
        <item x="681"/>
        <item x="284"/>
        <item x="389"/>
        <item x="159"/>
        <item x="483"/>
        <item x="515"/>
        <item x="568"/>
        <item x="694"/>
        <item x="794"/>
        <item x="992"/>
        <item x="735"/>
        <item x="596"/>
        <item x="409"/>
        <item x="772"/>
        <item x="983"/>
        <item x="84"/>
        <item x="350"/>
        <item x="394"/>
        <item x="816"/>
        <item x="75"/>
        <item x="811"/>
        <item x="736"/>
        <item x="679"/>
        <item x="263"/>
        <item x="72"/>
        <item x="8"/>
        <item x="80"/>
        <item x="806"/>
        <item x="279"/>
        <item x="369"/>
        <item x="846"/>
        <item x="964"/>
        <item x="830"/>
        <item x="119"/>
        <item x="49"/>
        <item x="44"/>
        <item x="756"/>
        <item x="691"/>
        <item x="492"/>
        <item x="918"/>
        <item x="146"/>
        <item x="611"/>
        <item x="577"/>
        <item x="4"/>
        <item x="738"/>
        <item x="113"/>
        <item x="280"/>
        <item x="571"/>
        <item x="663"/>
        <item x="167"/>
        <item x="310"/>
        <item x="129"/>
        <item x="360"/>
        <item x="478"/>
        <item x="347"/>
        <item x="699"/>
        <item x="289"/>
        <item x="438"/>
        <item x="433"/>
        <item x="841"/>
        <item x="622"/>
        <item x="428"/>
        <item x="305"/>
        <item x="335"/>
        <item x="861"/>
        <item x="246"/>
        <item x="647"/>
        <item x="961"/>
        <item x="625"/>
        <item x="580"/>
        <item x="513"/>
        <item x="853"/>
        <item x="425"/>
        <item x="175"/>
        <item x="452"/>
        <item x="673"/>
        <item x="606"/>
        <item x="399"/>
        <item x="153"/>
        <item x="422"/>
        <item x="620"/>
        <item x="238"/>
        <item x="817"/>
        <item x="570"/>
        <item x="745"/>
        <item x="623"/>
        <item x="668"/>
        <item x="162"/>
        <item x="41"/>
        <item x="448"/>
        <item x="245"/>
        <item x="711"/>
        <item x="440"/>
        <item x="206"/>
        <item x="395"/>
        <item x="474"/>
        <item x="342"/>
        <item x="19"/>
        <item x="418"/>
        <item x="910"/>
        <item x="883"/>
        <item x="308"/>
        <item x="751"/>
        <item x="953"/>
        <item x="466"/>
        <item x="667"/>
        <item x="181"/>
        <item x="282"/>
        <item x="671"/>
        <item x="843"/>
        <item x="573"/>
        <item x="585"/>
        <item x="695"/>
        <item x="270"/>
        <item x="604"/>
        <item x="789"/>
        <item x="180"/>
        <item x="669"/>
        <item x="326"/>
        <item x="186"/>
        <item x="758"/>
        <item x="23"/>
        <item x="554"/>
        <item x="849"/>
        <item x="112"/>
        <item x="842"/>
        <item x="38"/>
        <item x="854"/>
        <item x="803"/>
        <item x="362"/>
        <item x="5"/>
        <item x="337"/>
        <item x="89"/>
        <item x="903"/>
        <item x="718"/>
        <item x="93"/>
        <item x="164"/>
        <item x="158"/>
        <item x="292"/>
        <item x="13"/>
        <item x="748"/>
        <item x="288"/>
        <item x="188"/>
        <item x="313"/>
        <item x="330"/>
        <item x="777"/>
        <item x="212"/>
        <item x="768"/>
        <item x="505"/>
        <item x="294"/>
        <item x="324"/>
        <item x="546"/>
        <item x="848"/>
        <item x="797"/>
        <item x="251"/>
        <item x="262"/>
        <item x="784"/>
        <item x="329"/>
        <item x="128"/>
        <item x="47"/>
        <item x="591"/>
        <item x="785"/>
        <item x="564"/>
        <item x="913"/>
        <item x="285"/>
        <item x="118"/>
        <item x="498"/>
        <item x="20"/>
        <item x="384"/>
        <item x="645"/>
        <item x="24"/>
        <item x="490"/>
        <item x="689"/>
        <item x="970"/>
        <item x="202"/>
        <item x="944"/>
        <item x="215"/>
        <item x="400"/>
        <item x="36"/>
        <item x="123"/>
        <item x="138"/>
        <item x="286"/>
        <item x="951"/>
        <item x="567"/>
        <item x="426"/>
        <item x="884"/>
        <item x="230"/>
        <item x="145"/>
        <item x="240"/>
        <item x="844"/>
        <item x="905"/>
        <item x="169"/>
        <item x="391"/>
        <item x="183"/>
        <item x="712"/>
        <item x="379"/>
        <item x="912"/>
        <item x="702"/>
        <item x="160"/>
        <item x="275"/>
        <item x="441"/>
        <item x="52"/>
        <item x="462"/>
        <item x="939"/>
        <item x="364"/>
        <item x="793"/>
        <item x="346"/>
        <item x="649"/>
        <item x="594"/>
        <item x="857"/>
        <item x="818"/>
        <item x="197"/>
        <item x="62"/>
        <item x="714"/>
        <item x="509"/>
        <item x="232"/>
        <item x="727"/>
        <item x="273"/>
        <item x="804"/>
        <item x="948"/>
        <item x="954"/>
        <item x="828"/>
        <item x="547"/>
        <item x="195"/>
        <item x="960"/>
        <item x="407"/>
        <item x="726"/>
        <item x="236"/>
        <item x="582"/>
        <item x="57"/>
        <item x="396"/>
        <item x="460"/>
        <item x="388"/>
        <item x="541"/>
        <item x="531"/>
        <item x="977"/>
        <item x="488"/>
        <item x="750"/>
        <item x="300"/>
        <item x="261"/>
        <item x="429"/>
        <item x="157"/>
        <item x="99"/>
        <item x="406"/>
        <item x="721"/>
        <item x="424"/>
        <item x="91"/>
        <item x="325"/>
        <item x="809"/>
        <item x="316"/>
        <item x="182"/>
        <item x="11"/>
        <item x="553"/>
        <item x="467"/>
        <item x="740"/>
        <item x="312"/>
        <item x="239"/>
        <item x="610"/>
        <item x="931"/>
        <item x="12"/>
        <item x="820"/>
        <item x="468"/>
        <item x="380"/>
        <item x="290"/>
        <item x="978"/>
        <item x="640"/>
        <item x="50"/>
        <item x="299"/>
        <item x="168"/>
        <item x="417"/>
        <item x="656"/>
        <item x="603"/>
        <item x="291"/>
        <item x="648"/>
        <item x="31"/>
        <item x="278"/>
        <item x="430"/>
        <item x="986"/>
        <item x="443"/>
        <item x="908"/>
        <item x="922"/>
        <item x="851"/>
        <item x="899"/>
        <item x="576"/>
        <item x="432"/>
        <item x="393"/>
        <item x="437"/>
        <item x="318"/>
        <item x="205"/>
        <item x="321"/>
        <item x="137"/>
        <item x="877"/>
        <item x="227"/>
        <item x="946"/>
        <item x="345"/>
        <item x="533"/>
        <item x="617"/>
        <item x="66"/>
        <item x="634"/>
        <item x="517"/>
        <item x="659"/>
        <item x="220"/>
        <item x="439"/>
        <item x="962"/>
        <item x="223"/>
        <item x="845"/>
        <item x="471"/>
        <item x="276"/>
        <item x="529"/>
        <item x="254"/>
        <item x="54"/>
        <item x="130"/>
        <item x="301"/>
        <item x="765"/>
        <item x="631"/>
        <item x="795"/>
        <item x="171"/>
        <item x="682"/>
        <item x="526"/>
        <item x="339"/>
        <item x="963"/>
        <item x="458"/>
        <item x="855"/>
        <item x="759"/>
        <item x="590"/>
        <item x="45"/>
        <item x="687"/>
        <item x="465"/>
        <item x="632"/>
        <item x="222"/>
        <item x="21"/>
        <item x="115"/>
        <item x="219"/>
        <item x="336"/>
        <item x="528"/>
        <item x="730"/>
        <item x="819"/>
        <item x="257"/>
        <item x="436"/>
        <item x="915"/>
        <item x="136"/>
        <item x="1"/>
        <item x="800"/>
        <item x="382"/>
        <item x="272"/>
        <item x="574"/>
        <item x="519"/>
        <item x="314"/>
        <item x="392"/>
        <item x="457"/>
        <item x="895"/>
        <item x="812"/>
        <item x="630"/>
        <item x="56"/>
        <item x="589"/>
        <item x="385"/>
        <item x="762"/>
        <item x="484"/>
        <item x="88"/>
        <item x="863"/>
        <item x="896"/>
        <item x="154"/>
        <item x="233"/>
        <item x="566"/>
        <item x="256"/>
        <item x="98"/>
        <item x="103"/>
        <item x="560"/>
        <item x="920"/>
        <item x="124"/>
        <item x="966"/>
        <item x="108"/>
        <item x="344"/>
        <item x="3"/>
        <item x="723"/>
        <item x="309"/>
        <item x="860"/>
        <item x="274"/>
        <item x="398"/>
        <item x="383"/>
        <item x="801"/>
        <item x="870"/>
        <item x="693"/>
        <item x="798"/>
        <item x="135"/>
        <item x="615"/>
        <item x="127"/>
        <item x="885"/>
        <item x="9"/>
        <item x="757"/>
        <item x="609"/>
        <item x="208"/>
        <item x="481"/>
        <item x="598"/>
        <item x="295"/>
        <item x="177"/>
        <item x="296"/>
        <item x="833"/>
        <item x="110"/>
        <item x="774"/>
        <item x="619"/>
        <item x="957"/>
        <item x="858"/>
        <item x="572"/>
        <item x="947"/>
        <item x="253"/>
        <item x="542"/>
        <item x="802"/>
        <item x="996"/>
        <item x="0"/>
        <item x="510"/>
        <item x="665"/>
        <item x="486"/>
        <item x="268"/>
        <item x="200"/>
        <item x="259"/>
        <item x="549"/>
        <item x="967"/>
        <item x="902"/>
        <item x="271"/>
        <item x="506"/>
        <item x="575"/>
        <item x="684"/>
        <item x="69"/>
        <item x="165"/>
        <item x="15"/>
        <item x="252"/>
        <item x="770"/>
        <item x="906"/>
        <item x="156"/>
        <item x="51"/>
        <item x="249"/>
        <item x="734"/>
        <item x="7"/>
        <item x="782"/>
        <item x="243"/>
        <item x="163"/>
        <item x="92"/>
        <item t="default"/>
      </items>
    </pivotField>
    <pivotField compact="0" showAll="0">
      <items count="1000">
        <item x="899"/>
        <item x="839"/>
        <item x="538"/>
        <item x="304"/>
        <item x="894"/>
        <item x="212"/>
        <item x="704"/>
        <item x="992"/>
        <item x="667"/>
        <item x="841"/>
        <item x="814"/>
        <item x="977"/>
        <item x="85"/>
        <item x="729"/>
        <item x="959"/>
        <item x="658"/>
        <item x="725"/>
        <item x="76"/>
        <item x="891"/>
        <item x="915"/>
        <item x="928"/>
        <item x="768"/>
        <item x="761"/>
        <item x="335"/>
        <item x="892"/>
        <item x="551"/>
        <item x="867"/>
        <item x="642"/>
        <item x="14"/>
        <item x="144"/>
        <item x="935"/>
        <item x="478"/>
        <item x="973"/>
        <item x="938"/>
        <item x="918"/>
        <item x="318"/>
        <item x="564"/>
        <item x="155"/>
        <item x="982"/>
        <item x="833"/>
        <item x="406"/>
        <item x="827"/>
        <item x="476"/>
        <item x="774"/>
        <item x="865"/>
        <item x="832"/>
        <item x="26"/>
        <item x="288"/>
        <item x="398"/>
        <item x="652"/>
        <item x="673"/>
        <item x="816"/>
        <item x="219"/>
        <item x="377"/>
        <item x="640"/>
        <item x="853"/>
        <item x="139"/>
        <item x="996"/>
        <item x="55"/>
        <item x="268"/>
        <item x="329"/>
        <item x="863"/>
        <item x="505"/>
        <item x="86"/>
        <item x="90"/>
        <item x="974"/>
        <item x="661"/>
        <item x="420"/>
        <item x="559"/>
        <item x="500"/>
        <item x="134"/>
        <item x="969"/>
        <item x="96"/>
        <item x="199"/>
        <item x="16"/>
        <item x="779"/>
        <item x="601"/>
        <item x="522"/>
        <item x="526"/>
        <item x="367"/>
        <item x="800"/>
        <item x="777"/>
        <item x="141"/>
        <item x="382"/>
        <item x="934"/>
        <item x="747"/>
        <item x="895"/>
        <item x="622"/>
        <item x="443"/>
        <item x="373"/>
        <item x="2"/>
        <item x="693"/>
        <item x="39"/>
        <item x="689"/>
        <item x="132"/>
        <item x="22"/>
        <item x="838"/>
        <item x="452"/>
        <item x="933"/>
        <item x="77"/>
        <item x="584"/>
        <item x="341"/>
        <item x="930"/>
        <item x="214"/>
        <item x="474"/>
        <item x="893"/>
        <item x="131"/>
        <item x="691"/>
        <item x="706"/>
        <item x="490"/>
        <item x="920"/>
        <item x="644"/>
        <item x="243"/>
        <item x="762"/>
        <item x="470"/>
        <item x="195"/>
        <item x="655"/>
        <item x="793"/>
        <item x="364"/>
        <item x="630"/>
        <item x="204"/>
        <item x="654"/>
        <item x="912"/>
        <item x="544"/>
        <item x="179"/>
        <item x="504"/>
        <item x="835"/>
        <item x="792"/>
        <item x="256"/>
        <item x="815"/>
        <item x="150"/>
        <item x="809"/>
        <item x="589"/>
        <item x="869"/>
        <item x="454"/>
        <item x="82"/>
        <item x="217"/>
        <item x="78"/>
        <item x="227"/>
        <item x="222"/>
        <item x="43"/>
        <item x="362"/>
        <item x="870"/>
        <item x="535"/>
        <item x="943"/>
        <item x="748"/>
        <item x="653"/>
        <item x="445"/>
        <item x="740"/>
        <item x="951"/>
        <item x="320"/>
        <item x="151"/>
        <item x="188"/>
        <item x="354"/>
        <item x="70"/>
        <item x="671"/>
        <item x="523"/>
        <item x="634"/>
        <item x="483"/>
        <item x="972"/>
        <item x="825"/>
        <item x="830"/>
        <item x="404"/>
        <item x="990"/>
        <item x="898"/>
        <item x="140"/>
        <item x="513"/>
        <item x="35"/>
        <item x="993"/>
        <item x="174"/>
        <item x="997"/>
        <item x="303"/>
        <item x="116"/>
        <item x="412"/>
        <item x="848"/>
        <item x="702"/>
        <item x="872"/>
        <item x="245"/>
        <item x="546"/>
        <item x="249"/>
        <item x="148"/>
        <item x="152"/>
        <item x="991"/>
        <item x="180"/>
        <item x="782"/>
        <item x="638"/>
        <item x="627"/>
        <item x="598"/>
        <item x="236"/>
        <item x="349"/>
        <item x="736"/>
        <item x="410"/>
        <item x="773"/>
        <item x="966"/>
        <item x="985"/>
        <item x="395"/>
        <item x="890"/>
        <item x="435"/>
        <item x="519"/>
        <item x="72"/>
        <item x="80"/>
        <item x="101"/>
        <item x="49"/>
        <item x="757"/>
        <item x="493"/>
        <item x="460"/>
        <item x="104"/>
        <item x="226"/>
        <item x="480"/>
        <item x="765"/>
        <item x="348"/>
        <item x="866"/>
        <item x="617"/>
        <item x="259"/>
        <item x="439"/>
        <item x="375"/>
        <item x="306"/>
        <item x="247"/>
        <item x="626"/>
        <item x="946"/>
        <item x="175"/>
        <item x="674"/>
        <item x="882"/>
        <item x="239"/>
        <item x="61"/>
        <item x="162"/>
        <item x="950"/>
        <item x="27"/>
        <item x="824"/>
        <item x="309"/>
        <item x="608"/>
        <item x="415"/>
        <item x="686"/>
        <item x="271"/>
        <item x="587"/>
        <item x="87"/>
        <item x="970"/>
        <item x="759"/>
        <item x="850"/>
        <item x="984"/>
        <item x="112"/>
        <item x="417"/>
        <item x="843"/>
        <item x="806"/>
        <item x="409"/>
        <item x="5"/>
        <item x="637"/>
        <item x="495"/>
        <item x="927"/>
        <item x="13"/>
        <item x="767"/>
        <item x="289"/>
        <item x="59"/>
        <item x="107"/>
        <item x="213"/>
        <item x="562"/>
        <item x="18"/>
        <item x="676"/>
        <item x="570"/>
        <item x="957"/>
        <item x="697"/>
        <item x="67"/>
        <item x="881"/>
        <item x="203"/>
        <item x="138"/>
        <item x="643"/>
        <item x="231"/>
        <item x="465"/>
        <item x="536"/>
        <item x="170"/>
        <item x="906"/>
        <item x="169"/>
        <item x="372"/>
        <item x="913"/>
        <item x="411"/>
        <item x="276"/>
        <item x="442"/>
        <item x="463"/>
        <item x="939"/>
        <item x="198"/>
        <item x="242"/>
        <item x="728"/>
        <item x="294"/>
        <item x="776"/>
        <item x="905"/>
        <item x="196"/>
        <item x="995"/>
        <item x="57"/>
        <item x="229"/>
        <item x="979"/>
        <item x="99"/>
        <item x="722"/>
        <item x="326"/>
        <item x="753"/>
        <item x="874"/>
        <item x="468"/>
        <item x="741"/>
        <item x="313"/>
        <item x="469"/>
        <item x="299"/>
        <item x="649"/>
        <item x="496"/>
        <item x="81"/>
        <item x="645"/>
        <item x="923"/>
        <item x="422"/>
        <item x="53"/>
        <item x="878"/>
        <item x="421"/>
        <item x="534"/>
        <item x="332"/>
        <item x="888"/>
        <item x="981"/>
        <item x="660"/>
        <item x="308"/>
        <item x="614"/>
        <item x="215"/>
        <item x="721"/>
        <item x="772"/>
        <item x="683"/>
        <item x="340"/>
        <item x="323"/>
        <item x="760"/>
        <item x="45"/>
        <item x="656"/>
        <item x="876"/>
        <item x="21"/>
        <item x="251"/>
        <item x="731"/>
        <item x="820"/>
        <item x="173"/>
        <item x="860"/>
        <item x="916"/>
        <item x="734"/>
        <item x="575"/>
        <item x="315"/>
        <item x="975"/>
        <item x="813"/>
        <item x="556"/>
        <item x="590"/>
        <item x="989"/>
        <item x="763"/>
        <item x="88"/>
        <item x="613"/>
        <item x="265"/>
        <item x="378"/>
        <item x="580"/>
        <item x="561"/>
        <item x="924"/>
        <item x="357"/>
        <item x="967"/>
        <item x="828"/>
        <item x="384"/>
        <item x="135"/>
        <item x="127"/>
        <item x="886"/>
        <item x="758"/>
        <item x="610"/>
        <item x="209"/>
        <item x="599"/>
        <item x="296"/>
        <item x="297"/>
        <item x="110"/>
        <item x="328"/>
        <item x="541"/>
        <item x="334"/>
        <item x="269"/>
        <item x="260"/>
        <item x="709"/>
        <item x="533"/>
        <item x="205"/>
        <item x="983"/>
        <item x="960"/>
        <item x="464"/>
        <item x="7"/>
        <item x="783"/>
        <item x="48"/>
        <item x="560"/>
        <item x="733"/>
        <item x="121"/>
        <item x="953"/>
        <item x="563"/>
        <item x="636"/>
        <item x="494"/>
        <item x="902"/>
        <item x="791"/>
        <item x="102"/>
        <item x="402"/>
        <item x="875"/>
        <item x="606"/>
        <item x="629"/>
        <item x="647"/>
        <item x="68"/>
        <item x="368"/>
        <item x="718"/>
        <item x="17"/>
        <item x="659"/>
        <item x="797"/>
        <item x="956"/>
        <item x="210"/>
        <item x="525"/>
        <item x="25"/>
        <item x="781"/>
        <item x="416"/>
        <item x="30"/>
        <item x="126"/>
        <item x="714"/>
        <item x="508"/>
        <item x="552"/>
        <item x="502"/>
        <item x="662"/>
        <item x="353"/>
        <item x="628"/>
        <item x="225"/>
        <item x="185"/>
        <item x="447"/>
        <item x="711"/>
        <item x="360"/>
        <item x="492"/>
        <item x="278"/>
        <item x="944"/>
        <item x="877"/>
        <item x="307"/>
        <item x="515"/>
        <item x="811"/>
        <item x="588"/>
        <item x="558"/>
        <item x="517"/>
        <item x="10"/>
        <item x="784"/>
        <item x="486"/>
        <item x="403"/>
        <item x="540"/>
        <item x="987"/>
        <item x="978"/>
        <item x="593"/>
        <item x="32"/>
        <item x="200"/>
        <item x="428"/>
        <item x="37"/>
        <item x="285"/>
        <item x="596"/>
        <item x="795"/>
        <item x="742"/>
        <item x="549"/>
        <item x="817"/>
        <item x="75"/>
        <item x="812"/>
        <item x="358"/>
        <item x="414"/>
        <item x="264"/>
        <item x="501"/>
        <item x="808"/>
        <item x="280"/>
        <item x="370"/>
        <item x="122"/>
        <item x="965"/>
        <item x="143"/>
        <item x="44"/>
        <item x="524"/>
        <item x="34"/>
        <item x="4"/>
        <item x="192"/>
        <item x="664"/>
        <item x="585"/>
        <item x="880"/>
        <item x="284"/>
        <item x="925"/>
        <item x="429"/>
        <item x="745"/>
        <item x="862"/>
        <item x="391"/>
        <item x="826"/>
        <item x="514"/>
        <item x="453"/>
        <item x="883"/>
        <item x="521"/>
        <item x="607"/>
        <item x="818"/>
        <item x="193"/>
        <item x="449"/>
        <item x="40"/>
        <item x="246"/>
        <item x="186"/>
        <item x="986"/>
        <item x="582"/>
        <item x="71"/>
        <item x="19"/>
        <item x="911"/>
        <item x="456"/>
        <item x="668"/>
        <item x="125"/>
        <item x="586"/>
        <item x="755"/>
        <item x="857"/>
        <item x="605"/>
        <item x="545"/>
        <item x="181"/>
        <item x="743"/>
        <item x="23"/>
        <item x="555"/>
        <item x="197"/>
        <item x="38"/>
        <item x="904"/>
        <item x="164"/>
        <item x="701"/>
        <item x="28"/>
        <item x="314"/>
        <item x="331"/>
        <item x="79"/>
        <item x="778"/>
        <item x="769"/>
        <item x="506"/>
        <item x="350"/>
        <item x="295"/>
        <item x="547"/>
        <item x="432"/>
        <item x="798"/>
        <item x="873"/>
        <item x="321"/>
        <item x="405"/>
        <item x="263"/>
        <item x="785"/>
        <item x="128"/>
        <item x="786"/>
        <item x="708"/>
        <item x="95"/>
        <item x="109"/>
        <item x="497"/>
        <item x="202"/>
        <item x="566"/>
        <item x="528"/>
        <item x="971"/>
        <item x="684"/>
        <item x="133"/>
        <item x="36"/>
        <item x="764"/>
        <item x="287"/>
        <item x="908"/>
        <item x="305"/>
        <item x="625"/>
        <item x="705"/>
        <item x="184"/>
        <item x="609"/>
        <item x="976"/>
        <item x="451"/>
        <item x="822"/>
        <item x="703"/>
        <item x="481"/>
        <item x="29"/>
        <item x="929"/>
        <item x="347"/>
        <item x="650"/>
        <item x="342"/>
        <item x="819"/>
        <item x="218"/>
        <item x="949"/>
        <item x="922"/>
        <item x="237"/>
        <item x="941"/>
        <item x="837"/>
        <item x="106"/>
        <item x="389"/>
        <item x="532"/>
        <item x="751"/>
        <item x="262"/>
        <item x="430"/>
        <item x="425"/>
        <item x="473"/>
        <item x="91"/>
        <item x="788"/>
        <item x="665"/>
        <item x="317"/>
        <item x="117"/>
        <item x="554"/>
        <item x="355"/>
        <item x="73"/>
        <item x="537"/>
        <item x="436"/>
        <item x="194"/>
        <item x="120"/>
        <item x="932"/>
        <item x="316"/>
        <item x="821"/>
        <item x="750"/>
        <item x="600"/>
        <item x="291"/>
        <item x="300"/>
        <item x="619"/>
        <item x="657"/>
        <item x="604"/>
        <item x="31"/>
        <item x="431"/>
        <item x="444"/>
        <item x="58"/>
        <item x="394"/>
        <item x="438"/>
        <item x="379"/>
        <item x="937"/>
        <item x="190"/>
        <item x="206"/>
        <item x="270"/>
        <item x="161"/>
        <item x="756"/>
        <item x="698"/>
        <item x="114"/>
        <item x="738"/>
        <item x="248"/>
        <item x="221"/>
        <item x="266"/>
        <item x="191"/>
        <item x="130"/>
        <item x="615"/>
        <item x="298"/>
        <item x="678"/>
        <item x="851"/>
        <item x="450"/>
        <item x="448"/>
        <item x="651"/>
        <item x="633"/>
        <item x="387"/>
        <item x="539"/>
        <item x="115"/>
        <item x="337"/>
        <item x="529"/>
        <item x="726"/>
        <item x="344"/>
        <item x="324"/>
        <item x="488"/>
        <item x="142"/>
        <item x="901"/>
        <item x="569"/>
        <item x="383"/>
        <item x="273"/>
        <item x="602"/>
        <item x="458"/>
        <item x="896"/>
        <item x="631"/>
        <item x="46"/>
        <item x="485"/>
        <item x="557"/>
        <item x="567"/>
        <item x="257"/>
        <item x="921"/>
        <item x="149"/>
        <item x="345"/>
        <item x="724"/>
        <item x="871"/>
        <item x="482"/>
        <item x="352"/>
        <item x="498"/>
        <item x="692"/>
        <item x="699"/>
        <item x="550"/>
        <item x="968"/>
        <item x="177"/>
        <item x="166"/>
        <item x="232"/>
        <item x="471"/>
        <item x="685"/>
        <item x="15"/>
        <item x="167"/>
        <item x="253"/>
        <item x="771"/>
        <item x="230"/>
        <item x="60"/>
        <item x="156"/>
        <item x="290"/>
        <item x="663"/>
        <item x="92"/>
        <item x="6"/>
        <item x="336"/>
        <item x="105"/>
        <item x="388"/>
        <item x="359"/>
        <item x="376"/>
        <item x="854"/>
        <item x="717"/>
        <item x="732"/>
        <item x="153"/>
        <item x="936"/>
        <item x="423"/>
        <item x="621"/>
        <item x="97"/>
        <item x="744"/>
        <item x="624"/>
        <item x="917"/>
        <item x="669"/>
        <item x="712"/>
        <item x="579"/>
        <item x="789"/>
        <item x="74"/>
        <item x="884"/>
        <item x="356"/>
        <item x="467"/>
        <item x="63"/>
        <item x="100"/>
        <item x="926"/>
        <item x="710"/>
        <item x="339"/>
        <item x="413"/>
        <item x="823"/>
        <item x="327"/>
        <item x="187"/>
        <item x="707"/>
        <item x="855"/>
        <item x="363"/>
        <item x="770"/>
        <item x="261"/>
        <item x="33"/>
        <item x="293"/>
        <item x="603"/>
        <item x="879"/>
        <item x="787"/>
        <item x="730"/>
        <item x="931"/>
        <item x="147"/>
        <item x="47"/>
        <item x="592"/>
        <item x="499"/>
        <item x="509"/>
        <item x="690"/>
        <item x="235"/>
        <item x="945"/>
        <item x="427"/>
        <item x="679"/>
        <item x="392"/>
        <item x="713"/>
        <item x="176"/>
        <item x="457"/>
        <item x="794"/>
        <item x="371"/>
        <item x="503"/>
        <item x="446"/>
        <item x="805"/>
        <item x="369"/>
        <item x="374"/>
        <item x="955"/>
        <item x="887"/>
        <item x="829"/>
        <item x="390"/>
        <item x="961"/>
        <item x="408"/>
        <item x="159"/>
        <item x="484"/>
        <item x="836"/>
        <item x="282"/>
        <item x="681"/>
        <item x="461"/>
        <item x="542"/>
        <item x="695"/>
        <item x="994"/>
        <item x="597"/>
        <item x="333"/>
        <item x="810"/>
        <item x="680"/>
        <item x="183"/>
        <item x="780"/>
        <item x="611"/>
        <item x="639"/>
        <item x="111"/>
        <item x="381"/>
        <item x="211"/>
        <item x="641"/>
        <item x="50"/>
        <item x="418"/>
        <item x="687"/>
        <item x="831"/>
        <item x="840"/>
        <item x="279"/>
        <item x="675"/>
        <item x="723"/>
        <item x="172"/>
        <item x="612"/>
        <item x="578"/>
        <item x="42"/>
        <item x="577"/>
        <item x="739"/>
        <item x="113"/>
        <item x="319"/>
        <item x="267"/>
        <item x="281"/>
        <item x="322"/>
        <item x="424"/>
        <item x="311"/>
        <item x="346"/>
        <item x="65"/>
        <item x="361"/>
        <item x="618"/>
        <item x="66"/>
        <item x="635"/>
        <item x="868"/>
        <item x="942"/>
        <item x="842"/>
        <item x="440"/>
        <item x="963"/>
        <item x="846"/>
        <item x="277"/>
        <item x="54"/>
        <item x="238"/>
        <item x="766"/>
        <item x="648"/>
        <item x="171"/>
        <item x="581"/>
        <item x="426"/>
        <item x="527"/>
        <item x="964"/>
        <item x="856"/>
        <item x="400"/>
        <item x="889"/>
        <item x="366"/>
        <item x="571"/>
        <item x="258"/>
        <item x="136"/>
        <item x="1"/>
        <item x="477"/>
        <item x="207"/>
        <item x="553"/>
        <item x="520"/>
        <item x="393"/>
        <item x="475"/>
        <item x="343"/>
        <item x="864"/>
        <item x="716"/>
        <item x="208"/>
        <item x="94"/>
        <item x="954"/>
        <item x="98"/>
        <item x="462"/>
        <item x="455"/>
        <item x="182"/>
        <item x="283"/>
        <item x="124"/>
        <item x="310"/>
        <item x="512"/>
        <item x="844"/>
        <item x="802"/>
        <item x="799"/>
        <item x="64"/>
        <item x="720"/>
        <item x="677"/>
        <item x="178"/>
        <item x="775"/>
        <item x="790"/>
        <item x="620"/>
        <item x="573"/>
        <item x="670"/>
        <item x="543"/>
        <item x="0"/>
        <item x="666"/>
        <item x="487"/>
        <item x="903"/>
        <item x="507"/>
        <item x="576"/>
        <item x="338"/>
        <item x="89"/>
        <item x="165"/>
        <item x="719"/>
        <item x="93"/>
        <item x="158"/>
        <item x="910"/>
        <item x="51"/>
        <item x="531"/>
        <item x="83"/>
        <item x="189"/>
        <item x="312"/>
        <item x="594"/>
        <item x="754"/>
        <item x="849"/>
        <item x="330"/>
        <item x="682"/>
        <item x="118"/>
        <item x="385"/>
        <item x="516"/>
        <item x="216"/>
        <item x="401"/>
        <item x="84"/>
        <item x="351"/>
        <item x="737"/>
        <item x="952"/>
        <item x="8"/>
        <item x="807"/>
        <item x="160"/>
        <item x="847"/>
        <item x="119"/>
        <item x="365"/>
        <item x="919"/>
        <item x="858"/>
        <item x="62"/>
        <item x="146"/>
        <item x="510"/>
        <item x="233"/>
        <item x="274"/>
        <item x="548"/>
        <item x="572"/>
        <item x="727"/>
        <item x="129"/>
        <item x="479"/>
        <item x="700"/>
        <item x="301"/>
        <item x="434"/>
        <item x="623"/>
        <item x="407"/>
        <item x="962"/>
        <item x="240"/>
        <item x="12"/>
        <item x="980"/>
        <item x="746"/>
        <item x="292"/>
        <item x="41"/>
        <item x="852"/>
        <item x="433"/>
        <item x="441"/>
        <item x="396"/>
        <item x="137"/>
        <item x="228"/>
        <item x="419"/>
        <item x="752"/>
        <item x="518"/>
        <item x="672"/>
        <item x="255"/>
        <item x="302"/>
        <item x="574"/>
        <item x="632"/>
        <item x="796"/>
        <item x="696"/>
        <item x="591"/>
        <item x="466"/>
        <item x="804"/>
        <item x="437"/>
        <item x="801"/>
        <item x="749"/>
        <item x="56"/>
        <item x="386"/>
        <item x="897"/>
        <item x="154"/>
        <item x="234"/>
        <item x="325"/>
        <item x="252"/>
        <item x="108"/>
        <item x="3"/>
        <item x="399"/>
        <item x="694"/>
        <item x="9"/>
        <item x="565"/>
        <item x="914"/>
        <item x="958"/>
        <item x="286"/>
        <item x="948"/>
        <item x="254"/>
        <item x="803"/>
        <item x="20"/>
        <item x="511"/>
        <item x="646"/>
        <item x="24"/>
        <item x="491"/>
        <item x="123"/>
        <item x="69"/>
        <item x="568"/>
        <item x="885"/>
        <item x="145"/>
        <item x="241"/>
        <item x="845"/>
        <item x="250"/>
        <item x="244"/>
        <item x="163"/>
        <item x="380"/>
        <item x="52"/>
        <item x="940"/>
        <item x="595"/>
        <item x="715"/>
        <item x="583"/>
        <item x="397"/>
        <item x="489"/>
        <item x="157"/>
        <item x="11"/>
        <item x="168"/>
        <item x="988"/>
        <item x="909"/>
        <item x="900"/>
        <item x="947"/>
        <item x="224"/>
        <item x="472"/>
        <item x="530"/>
        <item x="459"/>
        <item x="688"/>
        <item x="223"/>
        <item x="220"/>
        <item x="103"/>
        <item x="861"/>
        <item x="275"/>
        <item x="616"/>
        <item x="834"/>
        <item x="859"/>
        <item x="998"/>
        <item x="201"/>
        <item x="272"/>
        <item x="907"/>
        <item x="735"/>
        <item t="default"/>
      </items>
    </pivotField>
    <pivotField compact="0" showAll="0">
      <items count="7">
        <item x="1"/>
        <item x="5"/>
        <item x="3"/>
        <item x="0"/>
        <item x="4"/>
        <item x="2"/>
        <item t="default"/>
      </items>
    </pivotField>
    <pivotField dataField="1" compact="0" showAll="0">
      <items count="999">
        <item x="212"/>
        <item x="838"/>
        <item x="898"/>
        <item x="991"/>
        <item x="893"/>
        <item x="76"/>
        <item x="703"/>
        <item x="537"/>
        <item x="304"/>
        <item x="813"/>
        <item x="840"/>
        <item x="927"/>
        <item x="666"/>
        <item x="760"/>
        <item x="85"/>
        <item x="728"/>
        <item x="976"/>
        <item x="958"/>
        <item x="657"/>
        <item x="477"/>
        <item x="891"/>
        <item x="724"/>
        <item x="890"/>
        <item x="914"/>
        <item x="155"/>
        <item x="937"/>
        <item x="335"/>
        <item x="866"/>
        <item x="972"/>
        <item x="767"/>
        <item x="144"/>
        <item x="934"/>
        <item x="550"/>
        <item x="641"/>
        <item x="14"/>
        <item x="981"/>
        <item x="917"/>
        <item x="318"/>
        <item x="563"/>
        <item x="832"/>
        <item x="397"/>
        <item x="831"/>
        <item x="852"/>
        <item x="651"/>
        <item x="475"/>
        <item x="815"/>
        <item x="639"/>
        <item x="329"/>
        <item x="405"/>
        <item x="826"/>
        <item x="90"/>
        <item x="773"/>
        <item x="864"/>
        <item x="219"/>
        <item x="968"/>
        <item x="995"/>
        <item x="55"/>
        <item x="288"/>
        <item x="862"/>
        <item x="558"/>
        <item x="86"/>
        <item x="26"/>
        <item x="199"/>
        <item x="778"/>
        <item x="672"/>
        <item x="381"/>
        <item x="933"/>
        <item x="376"/>
        <item x="134"/>
        <item x="621"/>
        <item x="268"/>
        <item x="139"/>
        <item x="2"/>
        <item x="660"/>
        <item x="419"/>
        <item x="504"/>
        <item x="39"/>
        <item x="894"/>
        <item x="96"/>
        <item x="776"/>
        <item x="141"/>
        <item x="131"/>
        <item x="690"/>
        <item x="973"/>
        <item x="499"/>
        <item x="525"/>
        <item x="746"/>
        <item x="132"/>
        <item x="761"/>
        <item x="366"/>
        <item x="799"/>
        <item x="204"/>
        <item x="503"/>
        <item x="834"/>
        <item x="705"/>
        <item x="22"/>
        <item x="16"/>
        <item x="243"/>
        <item x="372"/>
        <item x="600"/>
        <item x="521"/>
        <item x="588"/>
        <item x="892"/>
        <item x="543"/>
        <item x="217"/>
        <item x="43"/>
        <item x="919"/>
        <item x="837"/>
        <item x="932"/>
        <item x="654"/>
        <item x="792"/>
        <item x="341"/>
        <item x="363"/>
        <item x="929"/>
        <item x="791"/>
        <item x="150"/>
        <item x="353"/>
        <item x="227"/>
        <item x="442"/>
        <item x="451"/>
        <item x="583"/>
        <item x="469"/>
        <item x="869"/>
        <item x="692"/>
        <item x="688"/>
        <item x="653"/>
        <item x="179"/>
        <item x="489"/>
        <item x="453"/>
        <item x="77"/>
        <item x="222"/>
        <item x="996"/>
        <item x="303"/>
        <item x="245"/>
        <item x="214"/>
        <item x="473"/>
        <item x="629"/>
        <item x="482"/>
        <item x="256"/>
        <item x="534"/>
        <item x="148"/>
        <item x="911"/>
        <item x="824"/>
        <item x="747"/>
        <item x="652"/>
        <item x="739"/>
        <item x="950"/>
        <item x="643"/>
        <item x="82"/>
        <item x="195"/>
        <item x="361"/>
        <item x="847"/>
        <item x="633"/>
        <item x="814"/>
        <item x="868"/>
        <item x="989"/>
        <item x="897"/>
        <item x="104"/>
        <item x="188"/>
        <item x="597"/>
        <item x="70"/>
        <item x="670"/>
        <item x="116"/>
        <item x="808"/>
        <item x="871"/>
        <item x="984"/>
        <item x="971"/>
        <item x="829"/>
        <item x="673"/>
        <item x="403"/>
        <item x="320"/>
        <item x="151"/>
        <item x="78"/>
        <item x="637"/>
        <item x="492"/>
        <item x="459"/>
        <item x="162"/>
        <item x="226"/>
        <item x="174"/>
        <item x="236"/>
        <item x="522"/>
        <item x="349"/>
        <item x="411"/>
        <item x="764"/>
        <item x="865"/>
        <item x="942"/>
        <item x="409"/>
        <item x="545"/>
        <item x="249"/>
        <item x="444"/>
        <item x="394"/>
        <item x="990"/>
        <item x="140"/>
        <item x="512"/>
        <item x="969"/>
        <item x="35"/>
        <item x="881"/>
        <item x="49"/>
        <item x="756"/>
        <item x="949"/>
        <item x="701"/>
        <item x="479"/>
        <item x="13"/>
        <item x="766"/>
        <item x="213"/>
        <item x="18"/>
        <item x="247"/>
        <item x="180"/>
        <item x="80"/>
        <item x="945"/>
        <item x="781"/>
        <item x="626"/>
        <item x="992"/>
        <item x="408"/>
        <item x="5"/>
        <item x="27"/>
        <item x="905"/>
        <item x="169"/>
        <item x="438"/>
        <item x="152"/>
        <item x="889"/>
        <item x="434"/>
        <item x="107"/>
        <item x="72"/>
        <item x="306"/>
        <item x="675"/>
        <item x="175"/>
        <item x="242"/>
        <item x="294"/>
        <item x="735"/>
        <item x="805"/>
        <item x="772"/>
        <item x="965"/>
        <item x="203"/>
        <item x="348"/>
        <item x="616"/>
        <item x="823"/>
        <item x="518"/>
        <item x="313"/>
        <item x="535"/>
        <item x="309"/>
        <item x="101"/>
        <item x="607"/>
        <item x="569"/>
        <item x="53"/>
        <item x="849"/>
        <item x="983"/>
        <item x="112"/>
        <item x="416"/>
        <item x="842"/>
        <item x="57"/>
        <item x="229"/>
        <item x="259"/>
        <item x="494"/>
        <item x="926"/>
        <item x="374"/>
        <item x="642"/>
        <item x="752"/>
        <item x="289"/>
        <item x="414"/>
        <item x="625"/>
        <item x="561"/>
        <item x="912"/>
        <item x="685"/>
        <item x="462"/>
        <item x="21"/>
        <item x="271"/>
        <item x="239"/>
        <item x="299"/>
        <item x="586"/>
        <item x="87"/>
        <item x="61"/>
        <item x="730"/>
        <item x="81"/>
        <item x="758"/>
        <item x="696"/>
        <item x="421"/>
        <item x="574"/>
        <item x="420"/>
        <item x="978"/>
        <item x="762"/>
        <item x="99"/>
        <item x="579"/>
        <item x="885"/>
        <item x="598"/>
        <item x="682"/>
        <item x="441"/>
        <item x="938"/>
        <item x="727"/>
        <item x="708"/>
        <item x="205"/>
        <item x="922"/>
        <item x="915"/>
        <item x="636"/>
        <item x="733"/>
        <item x="138"/>
        <item x="887"/>
        <item x="559"/>
        <item x="59"/>
        <item x="988"/>
        <item x="721"/>
        <item x="231"/>
        <item x="170"/>
        <item x="377"/>
        <item x="467"/>
        <item x="966"/>
        <item x="827"/>
        <item x="956"/>
        <item x="110"/>
        <item x="401"/>
        <item x="655"/>
        <item x="540"/>
        <item x="904"/>
        <item x="334"/>
        <item x="67"/>
        <item x="251"/>
        <item x="196"/>
        <item x="819"/>
        <item x="880"/>
        <item x="980"/>
        <item x="464"/>
        <item x="717"/>
        <item x="371"/>
        <item x="88"/>
        <item x="410"/>
        <item x="658"/>
        <item x="276"/>
        <item x="873"/>
        <item x="308"/>
        <item x="215"/>
        <item x="720"/>
        <item x="771"/>
        <item x="560"/>
        <item x="923"/>
        <item x="198"/>
        <item x="468"/>
        <item x="562"/>
        <item x="775"/>
        <item x="635"/>
        <item x="297"/>
        <item x="994"/>
        <item x="644"/>
        <item x="859"/>
        <item x="628"/>
        <item x="332"/>
        <item x="326"/>
        <item x="982"/>
        <item x="959"/>
        <item x="659"/>
        <item x="225"/>
        <item x="555"/>
        <item x="740"/>
        <item x="613"/>
        <item x="612"/>
        <item x="7"/>
        <item x="710"/>
        <item x="732"/>
        <item x="340"/>
        <item x="796"/>
        <item x="648"/>
        <item x="495"/>
        <item x="955"/>
        <item x="296"/>
        <item x="875"/>
        <item x="901"/>
        <item x="173"/>
        <item x="278"/>
        <item x="943"/>
        <item x="260"/>
        <item x="877"/>
        <item x="533"/>
        <item x="514"/>
        <item x="516"/>
        <item x="315"/>
        <item x="974"/>
        <item x="589"/>
        <item x="402"/>
        <item x="68"/>
        <item x="539"/>
        <item x="265"/>
        <item x="356"/>
        <item x="121"/>
        <item x="323"/>
        <item x="446"/>
        <item x="759"/>
        <item x="127"/>
        <item x="45"/>
        <item x="952"/>
        <item x="757"/>
        <item x="209"/>
        <item x="328"/>
        <item x="37"/>
        <item x="269"/>
        <item x="102"/>
        <item x="874"/>
        <item x="741"/>
        <item x="812"/>
        <item x="126"/>
        <item x="713"/>
        <item x="507"/>
        <item x="463"/>
        <item x="551"/>
        <item x="500"/>
        <item x="383"/>
        <item x="135"/>
        <item x="986"/>
        <item x="280"/>
        <item x="609"/>
        <item x="592"/>
        <item x="122"/>
        <item x="523"/>
        <item x="34"/>
        <item x="200"/>
        <item x="427"/>
        <item x="790"/>
        <item x="532"/>
        <item x="25"/>
        <item x="415"/>
        <item x="605"/>
        <item x="491"/>
        <item x="30"/>
        <item x="646"/>
        <item x="782"/>
        <item x="48"/>
        <item x="307"/>
        <item x="352"/>
        <item x="557"/>
        <item x="816"/>
        <item x="75"/>
        <item x="627"/>
        <item x="357"/>
        <item x="17"/>
        <item x="513"/>
        <item x="185"/>
        <item x="807"/>
        <item x="882"/>
        <item x="493"/>
        <item x="369"/>
        <item x="524"/>
        <item x="32"/>
        <item x="193"/>
        <item x="780"/>
        <item x="246"/>
        <item x="359"/>
        <item x="192"/>
        <item x="501"/>
        <item x="794"/>
        <item x="661"/>
        <item x="367"/>
        <item x="810"/>
        <item x="125"/>
        <item x="210"/>
        <item x="856"/>
        <item x="452"/>
        <item x="604"/>
        <item x="964"/>
        <item x="143"/>
        <item x="197"/>
        <item x="38"/>
        <item x="595"/>
        <item x="663"/>
        <item x="584"/>
        <item x="28"/>
        <item x="548"/>
        <item x="777"/>
        <item x="924"/>
        <item x="546"/>
        <item x="667"/>
        <item x="390"/>
        <item x="128"/>
        <item x="95"/>
        <item x="554"/>
        <item x="285"/>
        <item x="876"/>
        <item x="4"/>
        <item x="587"/>
        <item x="10"/>
        <item x="783"/>
        <item x="985"/>
        <item x="485"/>
        <item x="581"/>
        <item x="19"/>
        <item x="977"/>
        <item x="811"/>
        <item x="314"/>
        <item x="821"/>
        <item x="413"/>
        <item x="264"/>
        <item x="744"/>
        <item x="861"/>
        <item x="263"/>
        <item x="388"/>
        <item x="109"/>
        <item x="496"/>
        <item x="202"/>
        <item x="565"/>
        <item x="527"/>
        <item x="879"/>
        <item x="472"/>
        <item x="36"/>
        <item x="317"/>
        <item x="117"/>
        <item x="331"/>
        <item x="184"/>
        <item x="608"/>
        <item x="505"/>
        <item x="599"/>
        <item x="295"/>
        <item x="603"/>
        <item x="44"/>
        <item x="606"/>
        <item x="544"/>
        <item x="948"/>
        <item x="742"/>
        <item x="921"/>
        <item x="378"/>
        <item x="284"/>
        <item x="448"/>
        <item x="940"/>
        <item x="186"/>
        <item x="531"/>
        <item x="429"/>
        <item x="221"/>
        <item x="133"/>
        <item x="428"/>
        <item x="424"/>
        <item x="287"/>
        <item x="907"/>
        <item x="455"/>
        <item x="305"/>
        <item x="825"/>
        <item x="73"/>
        <item x="536"/>
        <item x="768"/>
        <item x="931"/>
        <item x="520"/>
        <item x="975"/>
        <item x="702"/>
        <item x="480"/>
        <item x="817"/>
        <item x="29"/>
        <item x="649"/>
        <item x="342"/>
        <item x="784"/>
        <item x="324"/>
        <item x="23"/>
        <item x="785"/>
        <item x="40"/>
        <item x="71"/>
        <item x="270"/>
        <item x="903"/>
        <item x="910"/>
        <item x="79"/>
        <item x="130"/>
        <item x="450"/>
        <item x="585"/>
        <item x="120"/>
        <item x="754"/>
        <item x="797"/>
        <item x="316"/>
        <item x="820"/>
        <item x="181"/>
        <item x="321"/>
        <item x="749"/>
        <item x="928"/>
        <item x="691"/>
        <item x="538"/>
        <item x="549"/>
        <item x="337"/>
        <item x="166"/>
        <item x="707"/>
        <item x="443"/>
        <item x="393"/>
        <item x="164"/>
        <item x="970"/>
        <item x="683"/>
        <item x="700"/>
        <item x="382"/>
        <item x="190"/>
        <item x="750"/>
        <item x="262"/>
        <item x="457"/>
        <item x="755"/>
        <item x="92"/>
        <item x="114"/>
        <item x="737"/>
        <item x="556"/>
        <item x="91"/>
        <item x="336"/>
        <item x="566"/>
        <item x="387"/>
        <item x="431"/>
        <item x="149"/>
        <item x="872"/>
        <item x="298"/>
        <item x="435"/>
        <item x="194"/>
        <item x="404"/>
        <item x="347"/>
        <item x="218"/>
        <item x="618"/>
        <item x="528"/>
        <item x="668"/>
        <item x="967"/>
        <item x="58"/>
        <item x="487"/>
        <item x="142"/>
        <item x="232"/>
        <item x="437"/>
        <item x="763"/>
        <item x="684"/>
        <item x="161"/>
        <item x="624"/>
        <item x="74"/>
        <item x="60"/>
        <item x="704"/>
        <item x="895"/>
        <item x="266"/>
        <item x="191"/>
        <item x="818"/>
        <item x="291"/>
        <item x="412"/>
        <item x="731"/>
        <item x="115"/>
        <item x="430"/>
        <item x="97"/>
        <item x="237"/>
        <item x="344"/>
        <item x="743"/>
        <item x="623"/>
        <item x="836"/>
        <item x="106"/>
        <item x="916"/>
        <item x="206"/>
        <item x="261"/>
        <item x="470"/>
        <item x="787"/>
        <item x="664"/>
        <item x="878"/>
        <item x="601"/>
        <item x="786"/>
        <item x="156"/>
        <item x="248"/>
        <item x="553"/>
        <item x="354"/>
        <item x="6"/>
        <item x="677"/>
        <item x="850"/>
        <item x="345"/>
        <item x="449"/>
        <item x="300"/>
        <item x="656"/>
        <item x="31"/>
        <item x="650"/>
        <item x="632"/>
        <item x="386"/>
        <item x="351"/>
        <item x="698"/>
        <item x="936"/>
        <item x="697"/>
        <item x="568"/>
        <item x="273"/>
        <item x="167"/>
        <item x="630"/>
        <item x="770"/>
        <item x="46"/>
        <item x="230"/>
        <item x="484"/>
        <item x="602"/>
        <item x="614"/>
        <item x="257"/>
        <item x="920"/>
        <item x="355"/>
        <item x="176"/>
        <item x="105"/>
        <item x="870"/>
        <item x="63"/>
        <item x="447"/>
        <item x="502"/>
        <item x="375"/>
        <item x="725"/>
        <item x="153"/>
        <item x="339"/>
        <item x="422"/>
        <item x="159"/>
        <item x="900"/>
        <item x="177"/>
        <item x="680"/>
        <item x="694"/>
        <item x="15"/>
        <item x="362"/>
        <item x="944"/>
        <item x="290"/>
        <item x="662"/>
        <item x="426"/>
        <item x="723"/>
        <item x="610"/>
        <item x="678"/>
        <item x="481"/>
        <item x="497"/>
        <item x="640"/>
        <item x="716"/>
        <item x="674"/>
        <item x="445"/>
        <item x="729"/>
        <item x="709"/>
        <item x="935"/>
        <item x="620"/>
        <item x="327"/>
        <item x="187"/>
        <item x="886"/>
        <item x="498"/>
        <item x="322"/>
        <item x="253"/>
        <item x="360"/>
        <item x="541"/>
        <item x="689"/>
        <item x="962"/>
        <item x="788"/>
        <item x="358"/>
        <item x="679"/>
        <item x="853"/>
        <item x="925"/>
        <item x="712"/>
        <item x="211"/>
        <item x="570"/>
        <item x="793"/>
        <item x="822"/>
        <item x="804"/>
        <item x="172"/>
        <item x="706"/>
        <item x="368"/>
        <item x="611"/>
        <item x="577"/>
        <item x="954"/>
        <item x="738"/>
        <item x="711"/>
        <item x="578"/>
        <item x="960"/>
        <item x="407"/>
        <item x="854"/>
        <item x="113"/>
        <item x="519"/>
        <item x="282"/>
        <item x="508"/>
        <item x="343"/>
        <item x="769"/>
        <item x="235"/>
        <item x="993"/>
        <item x="883"/>
        <item x="634"/>
        <item x="293"/>
        <item x="941"/>
        <item x="466"/>
        <item x="439"/>
        <item x="100"/>
        <item x="809"/>
        <item x="391"/>
        <item x="930"/>
        <item x="370"/>
        <item x="417"/>
        <item x="147"/>
        <item x="47"/>
        <item x="830"/>
        <item x="591"/>
        <item x="365"/>
        <item x="839"/>
        <item x="506"/>
        <item x="576"/>
        <item x="165"/>
        <item x="718"/>
        <item x="33"/>
        <item x="392"/>
        <item x="83"/>
        <item x="596"/>
        <item x="617"/>
        <item x="867"/>
        <item x="593"/>
        <item x="863"/>
        <item x="208"/>
        <item x="333"/>
        <item x="277"/>
        <item x="183"/>
        <item x="843"/>
        <item x="425"/>
        <item x="719"/>
        <item x="572"/>
        <item x="118"/>
        <item x="542"/>
        <item x="373"/>
        <item x="486"/>
        <item x="279"/>
        <item x="828"/>
        <item x="835"/>
        <item x="460"/>
        <item x="575"/>
        <item x="89"/>
        <item x="65"/>
        <item x="93"/>
        <item x="158"/>
        <item x="552"/>
        <item x="189"/>
        <item x="54"/>
        <item x="238"/>
        <item x="456"/>
        <item x="638"/>
        <item x="765"/>
        <item x="124"/>
        <item x="580"/>
        <item x="310"/>
        <item x="857"/>
        <item x="111"/>
        <item x="62"/>
        <item x="509"/>
        <item x="676"/>
        <item x="399"/>
        <item x="888"/>
        <item x="389"/>
        <item x="722"/>
        <item x="483"/>
        <item x="669"/>
        <item x="0"/>
        <item x="665"/>
        <item x="129"/>
        <item x="42"/>
        <item x="478"/>
        <item x="258"/>
        <item x="433"/>
        <item x="136"/>
        <item x="622"/>
        <item x="406"/>
        <item x="338"/>
        <item x="66"/>
        <item x="84"/>
        <item x="736"/>
        <item x="951"/>
        <item x="474"/>
        <item x="841"/>
        <item x="51"/>
        <item x="779"/>
        <item x="715"/>
        <item x="98"/>
        <item x="461"/>
        <item x="647"/>
        <item x="380"/>
        <item x="526"/>
        <item x="50"/>
        <item x="511"/>
        <item x="686"/>
        <item x="801"/>
        <item x="119"/>
        <item x="855"/>
        <item x="146"/>
        <item x="681"/>
        <item x="319"/>
        <item x="267"/>
        <item x="281"/>
        <item x="902"/>
        <item x="423"/>
        <item x="311"/>
        <item x="346"/>
        <item x="418"/>
        <item x="207"/>
        <item x="216"/>
        <item x="400"/>
        <item x="845"/>
        <item x="953"/>
        <item x="631"/>
        <item x="961"/>
        <item x="171"/>
        <item x="454"/>
        <item x="182"/>
        <item x="695"/>
        <item x="963"/>
        <item x="240"/>
        <item x="160"/>
        <item x="798"/>
        <item x="64"/>
        <item x="178"/>
        <item x="364"/>
        <item x="789"/>
        <item x="918"/>
        <item x="619"/>
        <item x="292"/>
        <item x="330"/>
        <item x="233"/>
        <item x="1"/>
        <item x="384"/>
        <item x="476"/>
        <item x="699"/>
        <item x="896"/>
        <item x="94"/>
        <item x="234"/>
        <item x="530"/>
        <item x="325"/>
        <item x="283"/>
        <item x="252"/>
        <item x="806"/>
        <item x="693"/>
        <item x="753"/>
        <item x="848"/>
        <item x="846"/>
        <item x="774"/>
        <item x="12"/>
        <item x="957"/>
        <item x="286"/>
        <item x="947"/>
        <item x="515"/>
        <item x="547"/>
        <item x="432"/>
        <item x="726"/>
        <item x="145"/>
        <item x="909"/>
        <item x="844"/>
        <item x="137"/>
        <item x="350"/>
        <item x="244"/>
        <item x="56"/>
        <item x="312"/>
        <item x="8"/>
        <item x="52"/>
        <item x="573"/>
        <item x="20"/>
        <item x="571"/>
        <item x="800"/>
        <item x="301"/>
        <item x="748"/>
        <item x="751"/>
        <item x="594"/>
        <item x="274"/>
        <item x="590"/>
        <item x="913"/>
        <item x="254"/>
        <item x="645"/>
        <item x="490"/>
        <item x="436"/>
        <item x="440"/>
        <item x="395"/>
        <item x="157"/>
        <item x="224"/>
        <item x="471"/>
        <item x="69"/>
        <item x="250"/>
        <item x="458"/>
        <item x="255"/>
        <item x="302"/>
        <item x="795"/>
        <item x="939"/>
        <item x="979"/>
        <item x="398"/>
        <item x="745"/>
        <item x="9"/>
        <item x="41"/>
        <item x="851"/>
        <item x="899"/>
        <item x="396"/>
        <item x="228"/>
        <item x="517"/>
        <item x="567"/>
        <item x="671"/>
        <item x="997"/>
        <item x="465"/>
        <item x="201"/>
        <item x="564"/>
        <item x="803"/>
        <item x="510"/>
        <item x="908"/>
        <item x="24"/>
        <item x="123"/>
        <item x="884"/>
        <item x="385"/>
        <item x="154"/>
        <item x="108"/>
        <item x="3"/>
        <item x="615"/>
        <item x="802"/>
        <item x="582"/>
        <item x="488"/>
        <item x="241"/>
        <item x="163"/>
        <item x="379"/>
        <item x="11"/>
        <item x="714"/>
        <item x="833"/>
        <item x="223"/>
        <item x="220"/>
        <item x="906"/>
        <item x="860"/>
        <item x="275"/>
        <item x="168"/>
        <item x="987"/>
        <item x="858"/>
        <item x="946"/>
        <item x="529"/>
        <item x="734"/>
        <item x="103"/>
        <item x="687"/>
        <item x="272"/>
        <item t="default"/>
      </items>
    </pivotField>
    <pivotField compact="0" showAll="0">
      <items count="6">
        <item x="4"/>
        <item x="3"/>
        <item x="0"/>
        <item x="2"/>
        <item x="1"/>
        <item t="default"/>
      </items>
    </pivotField>
    <pivotField axis="axisRow" compact="0" showAll="0">
      <items count="7">
        <item x="1"/>
        <item x="5"/>
        <item x="0"/>
        <item x="4"/>
        <item x="3"/>
        <item x="2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72">
        <item x="9"/>
        <item x="4"/>
        <item x="17"/>
        <item x="38"/>
        <item x="51"/>
        <item x="60"/>
        <item x="65"/>
        <item x="46"/>
        <item x="43"/>
        <item x="47"/>
        <item x="18"/>
        <item x="63"/>
        <item x="3"/>
        <item x="7"/>
        <item x="2"/>
        <item x="40"/>
        <item x="55"/>
        <item x="69"/>
        <item x="41"/>
        <item x="62"/>
        <item x="64"/>
        <item x="26"/>
        <item x="10"/>
        <item x="49"/>
        <item x="30"/>
        <item x="1"/>
        <item x="34"/>
        <item x="8"/>
        <item x="25"/>
        <item x="57"/>
        <item x="31"/>
        <item x="23"/>
        <item x="68"/>
        <item x="52"/>
        <item x="61"/>
        <item x="24"/>
        <item x="36"/>
        <item x="28"/>
        <item x="13"/>
        <item x="20"/>
        <item x="15"/>
        <item x="44"/>
        <item x="35"/>
        <item x="70"/>
        <item x="16"/>
        <item x="5"/>
        <item x="14"/>
        <item x="54"/>
        <item x="32"/>
        <item x="42"/>
        <item x="11"/>
        <item x="66"/>
        <item x="22"/>
        <item x="0"/>
        <item x="21"/>
        <item x="6"/>
        <item x="37"/>
        <item x="59"/>
        <item x="29"/>
        <item x="50"/>
        <item x="45"/>
        <item x="67"/>
        <item x="58"/>
        <item x="19"/>
        <item x="39"/>
        <item x="53"/>
        <item x="27"/>
        <item x="56"/>
        <item x="33"/>
        <item x="12"/>
        <item x="48"/>
        <item t="default"/>
      </items>
    </pivotField>
    <pivotField compact="0" numFmtId="183" showAll="0">
      <items count="292">
        <item x="261"/>
        <item x="128"/>
        <item x="10"/>
        <item x="286"/>
        <item x="234"/>
        <item x="143"/>
        <item x="241"/>
        <item x="283"/>
        <item x="77"/>
        <item x="245"/>
        <item x="155"/>
        <item x="59"/>
        <item x="172"/>
        <item x="14"/>
        <item x="258"/>
        <item x="224"/>
        <item x="246"/>
        <item x="79"/>
        <item x="206"/>
        <item x="147"/>
        <item x="63"/>
        <item x="175"/>
        <item x="180"/>
        <item x="28"/>
        <item x="211"/>
        <item x="56"/>
        <item x="165"/>
        <item x="208"/>
        <item x="185"/>
        <item x="88"/>
        <item x="86"/>
        <item x="42"/>
        <item x="260"/>
        <item x="171"/>
        <item x="197"/>
        <item x="254"/>
        <item x="216"/>
        <item x="114"/>
        <item x="232"/>
        <item x="139"/>
        <item x="151"/>
        <item x="80"/>
        <item x="277"/>
        <item x="102"/>
        <item x="133"/>
        <item x="239"/>
        <item x="110"/>
        <item x="141"/>
        <item x="98"/>
        <item x="191"/>
        <item x="27"/>
        <item x="288"/>
        <item x="67"/>
        <item x="218"/>
        <item x="39"/>
        <item x="89"/>
        <item x="213"/>
        <item x="259"/>
        <item x="94"/>
        <item x="95"/>
        <item x="34"/>
        <item x="252"/>
        <item x="146"/>
        <item x="72"/>
        <item x="66"/>
        <item x="109"/>
        <item x="97"/>
        <item x="184"/>
        <item x="51"/>
        <item x="70"/>
        <item x="186"/>
        <item x="120"/>
        <item x="243"/>
        <item x="46"/>
        <item x="250"/>
        <item x="217"/>
        <item x="132"/>
        <item x="178"/>
        <item x="140"/>
        <item x="90"/>
        <item x="137"/>
        <item x="231"/>
        <item x="214"/>
        <item x="11"/>
        <item x="285"/>
        <item x="68"/>
        <item x="205"/>
        <item x="130"/>
        <item x="268"/>
        <item x="230"/>
        <item x="81"/>
        <item x="221"/>
        <item x="4"/>
        <item x="119"/>
        <item x="163"/>
        <item x="160"/>
        <item x="173"/>
        <item x="215"/>
        <item x="57"/>
        <item x="220"/>
        <item x="71"/>
        <item x="176"/>
        <item x="36"/>
        <item x="123"/>
        <item x="82"/>
        <item x="50"/>
        <item x="20"/>
        <item x="15"/>
        <item x="282"/>
        <item x="170"/>
        <item x="78"/>
        <item x="240"/>
        <item x="253"/>
        <item x="87"/>
        <item x="153"/>
        <item x="29"/>
        <item x="187"/>
        <item x="91"/>
        <item x="161"/>
        <item x="269"/>
        <item x="113"/>
        <item x="73"/>
        <item x="47"/>
        <item x="174"/>
        <item x="242"/>
        <item x="289"/>
        <item x="106"/>
        <item x="103"/>
        <item x="35"/>
        <item x="188"/>
        <item x="196"/>
        <item x="33"/>
        <item x="235"/>
        <item x="166"/>
        <item x="189"/>
        <item x="229"/>
        <item x="84"/>
        <item x="168"/>
        <item x="267"/>
        <item x="69"/>
        <item x="244"/>
        <item x="52"/>
        <item x="200"/>
        <item x="115"/>
        <item x="248"/>
        <item x="145"/>
        <item x="136"/>
        <item x="53"/>
        <item x="144"/>
        <item x="43"/>
        <item x="107"/>
        <item x="138"/>
        <item x="37"/>
        <item x="278"/>
        <item x="101"/>
        <item x="2"/>
        <item x="290"/>
        <item x="222"/>
        <item x="280"/>
        <item x="104"/>
        <item x="121"/>
        <item x="26"/>
        <item x="118"/>
        <item x="126"/>
        <item x="74"/>
        <item x="30"/>
        <item x="263"/>
        <item x="193"/>
        <item x="18"/>
        <item x="249"/>
        <item x="75"/>
        <item x="0"/>
        <item x="192"/>
        <item x="5"/>
        <item x="40"/>
        <item x="279"/>
        <item x="25"/>
        <item x="48"/>
        <item x="92"/>
        <item x="177"/>
        <item x="264"/>
        <item x="158"/>
        <item x="116"/>
        <item x="108"/>
        <item x="17"/>
        <item x="203"/>
        <item x="159"/>
        <item x="111"/>
        <item x="23"/>
        <item x="212"/>
        <item x="210"/>
        <item x="12"/>
        <item x="266"/>
        <item x="65"/>
        <item x="9"/>
        <item x="281"/>
        <item x="38"/>
        <item x="190"/>
        <item x="201"/>
        <item x="237"/>
        <item x="223"/>
        <item x="284"/>
        <item x="7"/>
        <item x="195"/>
        <item x="233"/>
        <item x="117"/>
        <item x="125"/>
        <item x="8"/>
        <item x="148"/>
        <item x="62"/>
        <item x="257"/>
        <item x="44"/>
        <item x="275"/>
        <item x="236"/>
        <item x="142"/>
        <item x="273"/>
        <item x="60"/>
        <item x="131"/>
        <item x="194"/>
        <item x="157"/>
        <item x="112"/>
        <item x="247"/>
        <item x="154"/>
        <item x="262"/>
        <item x="169"/>
        <item x="276"/>
        <item x="129"/>
        <item x="149"/>
        <item x="162"/>
        <item x="85"/>
        <item x="21"/>
        <item x="227"/>
        <item x="238"/>
        <item x="124"/>
        <item x="134"/>
        <item x="179"/>
        <item x="61"/>
        <item x="105"/>
        <item x="58"/>
        <item x="164"/>
        <item x="45"/>
        <item x="209"/>
        <item x="265"/>
        <item x="16"/>
        <item x="76"/>
        <item x="150"/>
        <item x="127"/>
        <item x="207"/>
        <item x="287"/>
        <item x="255"/>
        <item x="204"/>
        <item x="182"/>
        <item x="228"/>
        <item x="96"/>
        <item x="272"/>
        <item x="41"/>
        <item x="100"/>
        <item x="49"/>
        <item x="64"/>
        <item x="54"/>
        <item x="251"/>
        <item x="122"/>
        <item x="183"/>
        <item x="83"/>
        <item x="19"/>
        <item x="32"/>
        <item x="99"/>
        <item x="6"/>
        <item x="225"/>
        <item x="202"/>
        <item x="219"/>
        <item x="181"/>
        <item x="156"/>
        <item x="271"/>
        <item x="31"/>
        <item x="198"/>
        <item x="55"/>
        <item x="1"/>
        <item x="256"/>
        <item x="226"/>
        <item x="199"/>
        <item x="93"/>
        <item x="270"/>
        <item x="167"/>
        <item x="135"/>
        <item x="13"/>
        <item x="3"/>
        <item x="274"/>
        <item x="22"/>
        <item x="152"/>
        <item x="24"/>
        <item t="default"/>
      </items>
    </pivotField>
    <pivotField compact="0" showAll="0">
      <items count="11">
        <item x="5"/>
        <item x="8"/>
        <item x="6"/>
        <item x="2"/>
        <item x="9"/>
        <item x="0"/>
        <item x="3"/>
        <item x="4"/>
        <item x="7"/>
        <item x="1"/>
        <item t="default"/>
      </items>
    </pivotField>
    <pivotField compact="0" showAll="0">
      <items count="2">
        <item x="0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inal_Amount" fld="10" baseField="0" baseItem="0"/>
  </dataFields>
  <formats count="4">
    <format dxfId="8">
      <pivotArea dataOnly="0" axis="axisValues" fieldPosition="0"/>
    </format>
    <format dxfId="9">
      <pivotArea collapsedLevelsAreSubtotals="1" fieldPosition="0"/>
    </format>
    <format dxfId="10">
      <pivotArea dataOnly="0" axis="axisValues" fieldPosition="0"/>
    </format>
    <format dxfId="1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1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11">
        <item x="4"/>
        <item x="6"/>
        <item x="7"/>
        <item x="8"/>
        <item x="5"/>
        <item x="0"/>
        <item x="1"/>
        <item x="3"/>
        <item x="2"/>
        <item x="9"/>
        <item t="default"/>
      </items>
    </pivotField>
    <pivotField compact="0" showAll="0">
      <items count="11">
        <item x="8"/>
        <item x="0"/>
        <item x="6"/>
        <item x="2"/>
        <item x="4"/>
        <item x="3"/>
        <item x="5"/>
        <item x="1"/>
        <item x="9"/>
        <item x="7"/>
        <item t="default"/>
      </items>
    </pivotField>
    <pivotField compact="0" showAll="0">
      <items count="11">
        <item x="8"/>
        <item x="1"/>
        <item x="4"/>
        <item x="6"/>
        <item x="7"/>
        <item x="2"/>
        <item x="5"/>
        <item x="0"/>
        <item x="3"/>
        <item x="9"/>
        <item t="default"/>
      </items>
    </pivotField>
    <pivotField axis="axisRow" compact="0" showAll="0">
      <items count="8">
        <item x="1"/>
        <item x="6"/>
        <item x="0"/>
        <item x="2"/>
        <item x="4"/>
        <item x="5"/>
        <item x="3"/>
        <item t="default"/>
      </items>
    </pivotField>
    <pivotField compact="0" showAll="0">
      <items count="331">
        <item x="3"/>
        <item x="125"/>
        <item x="249"/>
        <item x="224"/>
        <item x="233"/>
        <item x="144"/>
        <item x="147"/>
        <item x="143"/>
        <item x="287"/>
        <item x="245"/>
        <item x="312"/>
        <item x="177"/>
        <item x="30"/>
        <item x="155"/>
        <item x="48"/>
        <item x="204"/>
        <item x="93"/>
        <item x="216"/>
        <item x="268"/>
        <item x="27"/>
        <item x="1"/>
        <item x="8"/>
        <item x="91"/>
        <item x="196"/>
        <item x="161"/>
        <item x="34"/>
        <item x="283"/>
        <item x="96"/>
        <item x="4"/>
        <item x="120"/>
        <item x="69"/>
        <item x="43"/>
        <item x="274"/>
        <item x="7"/>
        <item x="272"/>
        <item x="182"/>
        <item x="321"/>
        <item x="136"/>
        <item x="288"/>
        <item x="42"/>
        <item x="14"/>
        <item x="189"/>
        <item x="133"/>
        <item x="23"/>
        <item x="301"/>
        <item x="286"/>
        <item x="50"/>
        <item x="119"/>
        <item x="77"/>
        <item x="102"/>
        <item x="210"/>
        <item x="248"/>
        <item x="174"/>
        <item x="134"/>
        <item x="277"/>
        <item x="37"/>
        <item x="219"/>
        <item x="175"/>
        <item x="148"/>
        <item x="328"/>
        <item x="82"/>
        <item x="33"/>
        <item x="44"/>
        <item x="243"/>
        <item x="311"/>
        <item x="40"/>
        <item x="115"/>
        <item x="250"/>
        <item x="126"/>
        <item x="99"/>
        <item x="187"/>
        <item x="172"/>
        <item x="36"/>
        <item x="105"/>
        <item x="183"/>
        <item x="104"/>
        <item x="141"/>
        <item x="304"/>
        <item x="146"/>
        <item x="73"/>
        <item x="160"/>
        <item x="114"/>
        <item x="295"/>
        <item x="240"/>
        <item x="45"/>
        <item x="313"/>
        <item x="205"/>
        <item x="293"/>
        <item x="62"/>
        <item x="310"/>
        <item x="121"/>
        <item x="25"/>
        <item x="199"/>
        <item x="181"/>
        <item x="41"/>
        <item x="232"/>
        <item x="52"/>
        <item x="16"/>
        <item x="19"/>
        <item x="6"/>
        <item x="9"/>
        <item x="284"/>
        <item x="319"/>
        <item x="305"/>
        <item x="264"/>
        <item x="294"/>
        <item x="275"/>
        <item x="138"/>
        <item x="151"/>
        <item x="316"/>
        <item x="292"/>
        <item x="84"/>
        <item x="290"/>
        <item x="0"/>
        <item x="228"/>
        <item x="113"/>
        <item x="314"/>
        <item x="38"/>
        <item x="83"/>
        <item x="253"/>
        <item x="207"/>
        <item x="129"/>
        <item x="179"/>
        <item x="178"/>
        <item x="173"/>
        <item x="202"/>
        <item x="32"/>
        <item x="200"/>
        <item x="212"/>
        <item x="225"/>
        <item x="226"/>
        <item x="201"/>
        <item x="53"/>
        <item x="289"/>
        <item x="68"/>
        <item x="299"/>
        <item x="246"/>
        <item x="94"/>
        <item x="28"/>
        <item x="123"/>
        <item x="18"/>
        <item x="116"/>
        <item x="86"/>
        <item x="21"/>
        <item x="266"/>
        <item x="13"/>
        <item x="76"/>
        <item x="57"/>
        <item x="270"/>
        <item x="109"/>
        <item x="254"/>
        <item x="198"/>
        <item x="51"/>
        <item x="81"/>
        <item x="222"/>
        <item x="135"/>
        <item x="291"/>
        <item x="190"/>
        <item x="61"/>
        <item x="297"/>
        <item x="78"/>
        <item x="206"/>
        <item x="137"/>
        <item x="118"/>
        <item x="269"/>
        <item x="103"/>
        <item x="5"/>
        <item x="192"/>
        <item x="209"/>
        <item x="208"/>
        <item x="87"/>
        <item x="132"/>
        <item x="171"/>
        <item x="122"/>
        <item x="167"/>
        <item x="64"/>
        <item x="2"/>
        <item x="308"/>
        <item x="31"/>
        <item x="223"/>
        <item x="139"/>
        <item x="97"/>
        <item x="156"/>
        <item x="74"/>
        <item x="176"/>
        <item x="307"/>
        <item x="107"/>
        <item x="257"/>
        <item x="236"/>
        <item x="130"/>
        <item x="273"/>
        <item x="230"/>
        <item x="55"/>
        <item x="221"/>
        <item x="80"/>
        <item x="241"/>
        <item x="320"/>
        <item x="127"/>
        <item x="180"/>
        <item x="215"/>
        <item x="317"/>
        <item x="159"/>
        <item x="300"/>
        <item x="92"/>
        <item x="63"/>
        <item x="66"/>
        <item x="251"/>
        <item x="203"/>
        <item x="238"/>
        <item x="165"/>
        <item x="315"/>
        <item x="59"/>
        <item x="98"/>
        <item x="298"/>
        <item x="214"/>
        <item x="170"/>
        <item x="255"/>
        <item x="309"/>
        <item x="237"/>
        <item x="229"/>
        <item x="231"/>
        <item x="242"/>
        <item x="166"/>
        <item x="11"/>
        <item x="65"/>
        <item x="46"/>
        <item x="265"/>
        <item x="128"/>
        <item x="117"/>
        <item x="152"/>
        <item x="85"/>
        <item x="26"/>
        <item x="329"/>
        <item x="279"/>
        <item x="60"/>
        <item x="72"/>
        <item x="142"/>
        <item x="220"/>
        <item x="324"/>
        <item x="184"/>
        <item x="20"/>
        <item x="154"/>
        <item x="12"/>
        <item x="162"/>
        <item x="110"/>
        <item x="211"/>
        <item x="29"/>
        <item x="24"/>
        <item x="276"/>
        <item x="108"/>
        <item x="56"/>
        <item x="186"/>
        <item x="124"/>
        <item x="325"/>
        <item x="101"/>
        <item x="22"/>
        <item x="323"/>
        <item x="131"/>
        <item x="252"/>
        <item x="168"/>
        <item x="239"/>
        <item x="39"/>
        <item x="106"/>
        <item x="217"/>
        <item x="188"/>
        <item x="322"/>
        <item x="234"/>
        <item x="227"/>
        <item x="88"/>
        <item x="213"/>
        <item x="195"/>
        <item x="259"/>
        <item x="262"/>
        <item x="150"/>
        <item x="100"/>
        <item x="164"/>
        <item x="163"/>
        <item x="47"/>
        <item x="157"/>
        <item x="185"/>
        <item x="140"/>
        <item x="149"/>
        <item x="302"/>
        <item x="191"/>
        <item x="296"/>
        <item x="79"/>
        <item x="278"/>
        <item x="197"/>
        <item x="327"/>
        <item x="70"/>
        <item x="271"/>
        <item x="49"/>
        <item x="35"/>
        <item x="15"/>
        <item x="193"/>
        <item x="17"/>
        <item x="218"/>
        <item x="145"/>
        <item x="282"/>
        <item x="10"/>
        <item x="263"/>
        <item x="153"/>
        <item x="90"/>
        <item x="326"/>
        <item x="235"/>
        <item x="89"/>
        <item x="285"/>
        <item x="258"/>
        <item x="112"/>
        <item x="281"/>
        <item x="194"/>
        <item x="306"/>
        <item x="256"/>
        <item x="267"/>
        <item x="280"/>
        <item x="318"/>
        <item x="95"/>
        <item x="75"/>
        <item x="54"/>
        <item x="260"/>
        <item x="111"/>
        <item x="67"/>
        <item x="169"/>
        <item x="58"/>
        <item x="71"/>
        <item x="261"/>
        <item x="303"/>
        <item x="247"/>
        <item x="158"/>
        <item x="244"/>
        <item t="default"/>
      </items>
    </pivotField>
    <pivotField dataField="1"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998">
        <item x="521"/>
        <item x="898"/>
        <item x="838"/>
        <item x="537"/>
        <item x="303"/>
        <item x="893"/>
        <item x="405"/>
        <item x="826"/>
        <item x="211"/>
        <item x="475"/>
        <item x="703"/>
        <item x="945"/>
        <item x="187"/>
        <item x="353"/>
        <item x="773"/>
        <item x="2"/>
        <item x="482"/>
        <item x="823"/>
        <item x="831"/>
        <item x="990"/>
        <item x="666"/>
        <item x="140"/>
        <item x="512"/>
        <item x="583"/>
        <item x="840"/>
        <item x="397"/>
        <item x="116"/>
        <item x="982"/>
        <item x="813"/>
        <item x="651"/>
        <item x="976"/>
        <item x="672"/>
        <item x="218"/>
        <item x="690"/>
        <item x="489"/>
        <item x="675"/>
        <item x="761"/>
        <item x="469"/>
        <item x="85"/>
        <item x="654"/>
        <item x="139"/>
        <item x="728"/>
        <item x="958"/>
        <item x="101"/>
        <item x="657"/>
        <item x="371"/>
        <item x="410"/>
        <item x="994"/>
        <item x="55"/>
        <item x="328"/>
        <item x="479"/>
        <item x="993"/>
        <item x="724"/>
        <item x="76"/>
        <item x="890"/>
        <item x="764"/>
        <item x="258"/>
        <item x="914"/>
        <item x="868"/>
        <item x="973"/>
        <item x="453"/>
        <item x="298"/>
        <item x="43"/>
        <item x="660"/>
        <item x="927"/>
        <item x="534"/>
        <item x="887"/>
        <item x="414"/>
        <item x="652"/>
        <item x="720"/>
        <item x="950"/>
        <item x="771"/>
        <item x="322"/>
        <item x="198"/>
        <item x="655"/>
        <item x="416"/>
        <item x="408"/>
        <item x="778"/>
        <item x="766"/>
        <item x="107"/>
        <item x="829"/>
        <item x="561"/>
        <item x="579"/>
        <item x="525"/>
        <item x="18"/>
        <item x="767"/>
        <item x="35"/>
        <item x="799"/>
        <item x="776"/>
        <item x="696"/>
        <item x="760"/>
        <item x="532"/>
        <item x="880"/>
        <item x="545"/>
        <item x="642"/>
        <item x="334"/>
        <item x="891"/>
        <item x="550"/>
        <item x="866"/>
        <item x="372"/>
        <item x="401"/>
        <item x="641"/>
        <item x="14"/>
        <item x="144"/>
        <item x="68"/>
        <item x="692"/>
        <item x="934"/>
        <item x="644"/>
        <item x="477"/>
        <item x="77"/>
        <item x="972"/>
        <item x="331"/>
        <item x="892"/>
        <item x="937"/>
        <item x="131"/>
        <item x="917"/>
        <item x="317"/>
        <item x="563"/>
        <item x="881"/>
        <item x="643"/>
        <item x="242"/>
        <item x="949"/>
        <item x="27"/>
        <item x="653"/>
        <item x="155"/>
        <item x="783"/>
        <item x="178"/>
        <item x="834"/>
        <item x="586"/>
        <item x="805"/>
        <item x="636"/>
        <item x="926"/>
        <item x="255"/>
        <item x="150"/>
        <item x="741"/>
        <item x="48"/>
        <item x="980"/>
        <item x="808"/>
        <item x="59"/>
        <item x="413"/>
        <item x="216"/>
        <item x="832"/>
        <item x="221"/>
        <item x="628"/>
        <item x="869"/>
        <item x="464"/>
        <item x="535"/>
        <item x="658"/>
        <item x="444"/>
        <item x="739"/>
        <item x="938"/>
        <item x="390"/>
        <item x="151"/>
        <item x="520"/>
        <item x="25"/>
        <item x="780"/>
        <item x="775"/>
        <item x="70"/>
        <item x="30"/>
        <item x="522"/>
        <item x="864"/>
        <item x="661"/>
        <item x="627"/>
        <item x="224"/>
        <item x="971"/>
        <item x="873"/>
        <item x="824"/>
        <item x="26"/>
        <item x="495"/>
        <item x="81"/>
        <item x="491"/>
        <item x="287"/>
        <item x="421"/>
        <item x="420"/>
        <item x="701"/>
        <item x="306"/>
        <item x="514"/>
        <item x="810"/>
        <item x="557"/>
        <item x="148"/>
        <item x="815"/>
        <item x="152"/>
        <item x="989"/>
        <item x="79"/>
        <item x="376"/>
        <item x="179"/>
        <item x="639"/>
        <item x="626"/>
        <item x="852"/>
        <item x="427"/>
        <item x="173"/>
        <item x="859"/>
        <item x="235"/>
        <item x="348"/>
        <item x="95"/>
        <item x="109"/>
        <item x="496"/>
        <item x="527"/>
        <item x="965"/>
        <item x="133"/>
        <item x="763"/>
        <item x="889"/>
        <item x="434"/>
        <item x="923"/>
        <item x="304"/>
        <item x="500"/>
        <item x="624"/>
        <item x="518"/>
        <item x="807"/>
        <item x="608"/>
        <item x="821"/>
        <item x="480"/>
        <item x="122"/>
        <item x="327"/>
        <item x="143"/>
        <item x="523"/>
        <item x="459"/>
        <item x="34"/>
        <item x="267"/>
        <item x="104"/>
        <item x="225"/>
        <item x="708"/>
        <item x="862"/>
        <item x="504"/>
        <item x="879"/>
        <item x="106"/>
        <item x="865"/>
        <item x="616"/>
        <item x="86"/>
        <item x="463"/>
        <item x="924"/>
        <item x="559"/>
        <item x="90"/>
        <item x="472"/>
        <item x="374"/>
        <item x="744"/>
        <item x="664"/>
        <item x="117"/>
        <item x="952"/>
        <item x="825"/>
        <item x="435"/>
        <item x="193"/>
        <item x="882"/>
        <item x="493"/>
        <item x="315"/>
        <item x="901"/>
        <item x="790"/>
        <item x="192"/>
        <item x="874"/>
        <item x="61"/>
        <item x="605"/>
        <item x="419"/>
        <item x="558"/>
        <item x="984"/>
        <item x="378"/>
        <item x="936"/>
        <item x="189"/>
        <item x="697"/>
        <item x="114"/>
        <item x="607"/>
        <item x="367"/>
        <item x="717"/>
        <item x="17"/>
        <item x="265"/>
        <item x="125"/>
        <item x="499"/>
        <item x="614"/>
        <item x="685"/>
        <item x="796"/>
        <item x="134"/>
        <item x="968"/>
        <item x="96"/>
        <item x="87"/>
        <item x="969"/>
        <item x="386"/>
        <item x="196"/>
        <item x="16"/>
        <item x="126"/>
        <item x="487"/>
        <item x="142"/>
        <item x="494"/>
        <item x="352"/>
        <item x="600"/>
        <item x="28"/>
        <item x="556"/>
        <item x="349"/>
        <item x="872"/>
        <item x="404"/>
        <item x="569"/>
        <item x="956"/>
        <item x="366"/>
        <item x="351"/>
        <item x="497"/>
        <item x="67"/>
        <item x="698"/>
        <item x="876"/>
        <item x="141"/>
        <item x="231"/>
        <item x="907"/>
        <item x="587"/>
        <item x="10"/>
        <item x="229"/>
        <item x="485"/>
        <item x="402"/>
        <item x="381"/>
        <item x="539"/>
        <item x="170"/>
        <item x="704"/>
        <item x="985"/>
        <item x="933"/>
        <item x="746"/>
        <item x="32"/>
        <item x="105"/>
        <item x="29"/>
        <item x="341"/>
        <item x="375"/>
        <item x="199"/>
        <item x="241"/>
        <item x="293"/>
        <item x="894"/>
        <item x="37"/>
        <item x="904"/>
        <item x="731"/>
        <item x="621"/>
        <item x="442"/>
        <item x="595"/>
        <item x="743"/>
        <item x="940"/>
        <item x="228"/>
        <item x="836"/>
        <item x="548"/>
        <item x="578"/>
        <item x="787"/>
        <item x="357"/>
        <item x="752"/>
        <item x="74"/>
        <item x="39"/>
        <item x="120"/>
        <item x="688"/>
        <item x="749"/>
        <item x="925"/>
        <item x="132"/>
        <item x="22"/>
        <item x="709"/>
        <item x="837"/>
        <item x="58"/>
        <item x="451"/>
        <item x="932"/>
        <item x="340"/>
        <item x="929"/>
        <item x="191"/>
        <item x="53"/>
        <item x="584"/>
        <item x="283"/>
        <item x="755"/>
        <item x="979"/>
        <item x="737"/>
        <item x="213"/>
        <item x="473"/>
        <item x="260"/>
        <item x="307"/>
        <item x="613"/>
        <item x="214"/>
        <item x="190"/>
        <item x="850"/>
        <item x="449"/>
        <item x="705"/>
        <item x="447"/>
        <item x="875"/>
        <item x="538"/>
        <item x="919"/>
        <item x="729"/>
        <item x="725"/>
        <item x="343"/>
        <item x="250"/>
        <item x="194"/>
        <item x="792"/>
        <item x="363"/>
        <item x="40"/>
        <item x="900"/>
        <item x="185"/>
        <item x="733"/>
        <item x="601"/>
        <item x="581"/>
        <item x="974"/>
        <item x="71"/>
        <item x="555"/>
        <item x="46"/>
        <item x="629"/>
        <item x="987"/>
        <item x="234"/>
        <item x="455"/>
        <item x="612"/>
        <item x="203"/>
        <item x="911"/>
        <item x="264"/>
        <item x="377"/>
        <item x="149"/>
        <item x="356"/>
        <item x="543"/>
        <item x="827"/>
        <item x="678"/>
        <item x="503"/>
        <item x="754"/>
        <item x="856"/>
        <item x="544"/>
        <item x="742"/>
        <item x="540"/>
        <item x="333"/>
        <item x="502"/>
        <item x="373"/>
        <item x="166"/>
        <item x="886"/>
        <item x="470"/>
        <item x="204"/>
        <item x="791"/>
        <item x="835"/>
        <item x="981"/>
        <item x="281"/>
        <item x="959"/>
        <item x="60"/>
        <item x="680"/>
        <item x="700"/>
        <item x="814"/>
        <item x="662"/>
        <item x="6"/>
        <item x="732"/>
        <item x="121"/>
        <item x="588"/>
        <item x="332"/>
        <item x="387"/>
        <item x="358"/>
        <item x="431"/>
        <item x="562"/>
        <item x="779"/>
        <item x="320"/>
        <item x="638"/>
        <item x="82"/>
        <item x="635"/>
        <item x="716"/>
        <item x="111"/>
        <item x="78"/>
        <item x="226"/>
        <item x="935"/>
        <item x="210"/>
        <item x="102"/>
        <item x="97"/>
        <item x="686"/>
        <item x="707"/>
        <item x="361"/>
        <item x="839"/>
        <item x="674"/>
        <item x="916"/>
        <item x="722"/>
        <item x="172"/>
        <item x="201"/>
        <item x="565"/>
        <item x="42"/>
        <item x="683"/>
        <item x="646"/>
        <item x="266"/>
        <item x="423"/>
        <item x="788"/>
        <item x="65"/>
        <item x="942"/>
        <item x="747"/>
        <item x="867"/>
        <item x="941"/>
        <item x="355"/>
        <item x="975"/>
        <item x="450"/>
        <item x="63"/>
        <item x="100"/>
        <item x="319"/>
        <item x="237"/>
        <item x="955"/>
        <item x="928"/>
        <item x="209"/>
        <item x="524"/>
        <item x="217"/>
        <item x="338"/>
        <item x="412"/>
        <item x="822"/>
        <item x="415"/>
        <item x="921"/>
        <item x="888"/>
        <item x="706"/>
        <item x="365"/>
        <item x="670"/>
        <item x="633"/>
        <item x="713"/>
        <item x="507"/>
        <item x="769"/>
        <item x="551"/>
        <item x="501"/>
        <item x="33"/>
        <item x="602"/>
        <item x="476"/>
        <item x="552"/>
        <item x="878"/>
        <item x="786"/>
        <item x="354"/>
        <item x="184"/>
        <item x="73"/>
        <item x="536"/>
        <item x="403"/>
        <item x="715"/>
        <item x="446"/>
        <item x="207"/>
        <item x="94"/>
        <item x="710"/>
        <item x="988"/>
        <item x="897"/>
        <item x="461"/>
        <item x="454"/>
        <item x="599"/>
        <item x="511"/>
        <item x="618"/>
        <item x="930"/>
        <item x="64"/>
        <item x="719"/>
        <item x="676"/>
        <item x="147"/>
        <item x="991"/>
        <item x="174"/>
        <item x="359"/>
        <item x="277"/>
        <item x="943"/>
        <item x="995"/>
        <item x="302"/>
        <item x="508"/>
        <item x="411"/>
        <item x="269"/>
        <item x="847"/>
        <item x="161"/>
        <item x="871"/>
        <item x="244"/>
        <item x="247"/>
        <item x="516"/>
        <item x="248"/>
        <item x="909"/>
        <item x="530"/>
        <item x="297"/>
        <item x="677"/>
        <item x="83"/>
        <item x="311"/>
        <item x="592"/>
        <item x="593"/>
        <item x="176"/>
        <item x="456"/>
        <item x="781"/>
        <item x="753"/>
        <item x="637"/>
        <item x="650"/>
        <item x="370"/>
        <item x="445"/>
        <item x="368"/>
        <item x="323"/>
        <item x="597"/>
        <item x="681"/>
        <item x="284"/>
        <item x="389"/>
        <item x="159"/>
        <item x="483"/>
        <item x="515"/>
        <item x="568"/>
        <item x="694"/>
        <item x="794"/>
        <item x="992"/>
        <item x="735"/>
        <item x="596"/>
        <item x="409"/>
        <item x="772"/>
        <item x="983"/>
        <item x="84"/>
        <item x="350"/>
        <item x="394"/>
        <item x="816"/>
        <item x="75"/>
        <item x="811"/>
        <item x="736"/>
        <item x="679"/>
        <item x="263"/>
        <item x="72"/>
        <item x="8"/>
        <item x="80"/>
        <item x="806"/>
        <item x="279"/>
        <item x="369"/>
        <item x="846"/>
        <item x="964"/>
        <item x="830"/>
        <item x="119"/>
        <item x="49"/>
        <item x="44"/>
        <item x="756"/>
        <item x="691"/>
        <item x="492"/>
        <item x="918"/>
        <item x="146"/>
        <item x="611"/>
        <item x="577"/>
        <item x="4"/>
        <item x="738"/>
        <item x="113"/>
        <item x="280"/>
        <item x="571"/>
        <item x="663"/>
        <item x="167"/>
        <item x="310"/>
        <item x="129"/>
        <item x="360"/>
        <item x="478"/>
        <item x="347"/>
        <item x="699"/>
        <item x="289"/>
        <item x="438"/>
        <item x="433"/>
        <item x="841"/>
        <item x="622"/>
        <item x="428"/>
        <item x="305"/>
        <item x="335"/>
        <item x="861"/>
        <item x="246"/>
        <item x="647"/>
        <item x="961"/>
        <item x="625"/>
        <item x="580"/>
        <item x="513"/>
        <item x="853"/>
        <item x="425"/>
        <item x="175"/>
        <item x="452"/>
        <item x="673"/>
        <item x="606"/>
        <item x="399"/>
        <item x="153"/>
        <item x="422"/>
        <item x="620"/>
        <item x="238"/>
        <item x="817"/>
        <item x="570"/>
        <item x="745"/>
        <item x="623"/>
        <item x="668"/>
        <item x="162"/>
        <item x="41"/>
        <item x="448"/>
        <item x="245"/>
        <item x="711"/>
        <item x="440"/>
        <item x="206"/>
        <item x="395"/>
        <item x="474"/>
        <item x="342"/>
        <item x="19"/>
        <item x="418"/>
        <item x="910"/>
        <item x="883"/>
        <item x="308"/>
        <item x="751"/>
        <item x="953"/>
        <item x="466"/>
        <item x="667"/>
        <item x="181"/>
        <item x="282"/>
        <item x="671"/>
        <item x="843"/>
        <item x="573"/>
        <item x="585"/>
        <item x="695"/>
        <item x="270"/>
        <item x="604"/>
        <item x="789"/>
        <item x="180"/>
        <item x="669"/>
        <item x="326"/>
        <item x="186"/>
        <item x="758"/>
        <item x="23"/>
        <item x="554"/>
        <item x="849"/>
        <item x="112"/>
        <item x="842"/>
        <item x="38"/>
        <item x="854"/>
        <item x="803"/>
        <item x="362"/>
        <item x="5"/>
        <item x="337"/>
        <item x="89"/>
        <item x="903"/>
        <item x="718"/>
        <item x="93"/>
        <item x="164"/>
        <item x="158"/>
        <item x="292"/>
        <item x="13"/>
        <item x="748"/>
        <item x="288"/>
        <item x="188"/>
        <item x="313"/>
        <item x="330"/>
        <item x="777"/>
        <item x="212"/>
        <item x="768"/>
        <item x="505"/>
        <item x="294"/>
        <item x="324"/>
        <item x="546"/>
        <item x="848"/>
        <item x="797"/>
        <item x="251"/>
        <item x="262"/>
        <item x="784"/>
        <item x="329"/>
        <item x="128"/>
        <item x="47"/>
        <item x="591"/>
        <item x="785"/>
        <item x="564"/>
        <item x="913"/>
        <item x="285"/>
        <item x="118"/>
        <item x="498"/>
        <item x="20"/>
        <item x="384"/>
        <item x="645"/>
        <item x="24"/>
        <item x="490"/>
        <item x="689"/>
        <item x="970"/>
        <item x="202"/>
        <item x="944"/>
        <item x="215"/>
        <item x="400"/>
        <item x="36"/>
        <item x="123"/>
        <item x="138"/>
        <item x="286"/>
        <item x="951"/>
        <item x="567"/>
        <item x="426"/>
        <item x="884"/>
        <item x="230"/>
        <item x="145"/>
        <item x="240"/>
        <item x="844"/>
        <item x="905"/>
        <item x="169"/>
        <item x="391"/>
        <item x="183"/>
        <item x="712"/>
        <item x="379"/>
        <item x="912"/>
        <item x="702"/>
        <item x="160"/>
        <item x="275"/>
        <item x="441"/>
        <item x="52"/>
        <item x="462"/>
        <item x="939"/>
        <item x="364"/>
        <item x="793"/>
        <item x="346"/>
        <item x="649"/>
        <item x="594"/>
        <item x="857"/>
        <item x="818"/>
        <item x="197"/>
        <item x="62"/>
        <item x="714"/>
        <item x="509"/>
        <item x="232"/>
        <item x="727"/>
        <item x="273"/>
        <item x="804"/>
        <item x="948"/>
        <item x="954"/>
        <item x="828"/>
        <item x="547"/>
        <item x="195"/>
        <item x="960"/>
        <item x="407"/>
        <item x="726"/>
        <item x="236"/>
        <item x="582"/>
        <item x="57"/>
        <item x="396"/>
        <item x="460"/>
        <item x="388"/>
        <item x="541"/>
        <item x="531"/>
        <item x="977"/>
        <item x="488"/>
        <item x="750"/>
        <item x="300"/>
        <item x="261"/>
        <item x="429"/>
        <item x="157"/>
        <item x="99"/>
        <item x="406"/>
        <item x="721"/>
        <item x="424"/>
        <item x="91"/>
        <item x="325"/>
        <item x="809"/>
        <item x="316"/>
        <item x="182"/>
        <item x="11"/>
        <item x="553"/>
        <item x="467"/>
        <item x="740"/>
        <item x="312"/>
        <item x="239"/>
        <item x="610"/>
        <item x="931"/>
        <item x="12"/>
        <item x="820"/>
        <item x="468"/>
        <item x="380"/>
        <item x="290"/>
        <item x="978"/>
        <item x="640"/>
        <item x="50"/>
        <item x="299"/>
        <item x="168"/>
        <item x="417"/>
        <item x="656"/>
        <item x="603"/>
        <item x="291"/>
        <item x="648"/>
        <item x="31"/>
        <item x="278"/>
        <item x="430"/>
        <item x="986"/>
        <item x="443"/>
        <item x="908"/>
        <item x="922"/>
        <item x="851"/>
        <item x="899"/>
        <item x="576"/>
        <item x="432"/>
        <item x="393"/>
        <item x="437"/>
        <item x="318"/>
        <item x="205"/>
        <item x="321"/>
        <item x="137"/>
        <item x="877"/>
        <item x="227"/>
        <item x="946"/>
        <item x="345"/>
        <item x="533"/>
        <item x="617"/>
        <item x="66"/>
        <item x="634"/>
        <item x="517"/>
        <item x="659"/>
        <item x="220"/>
        <item x="439"/>
        <item x="962"/>
        <item x="223"/>
        <item x="845"/>
        <item x="471"/>
        <item x="276"/>
        <item x="529"/>
        <item x="254"/>
        <item x="54"/>
        <item x="130"/>
        <item x="301"/>
        <item x="765"/>
        <item x="631"/>
        <item x="795"/>
        <item x="171"/>
        <item x="682"/>
        <item x="526"/>
        <item x="339"/>
        <item x="963"/>
        <item x="458"/>
        <item x="855"/>
        <item x="759"/>
        <item x="590"/>
        <item x="45"/>
        <item x="687"/>
        <item x="465"/>
        <item x="632"/>
        <item x="222"/>
        <item x="21"/>
        <item x="115"/>
        <item x="219"/>
        <item x="336"/>
        <item x="528"/>
        <item x="730"/>
        <item x="819"/>
        <item x="257"/>
        <item x="436"/>
        <item x="915"/>
        <item x="136"/>
        <item x="1"/>
        <item x="800"/>
        <item x="382"/>
        <item x="272"/>
        <item x="574"/>
        <item x="519"/>
        <item x="314"/>
        <item x="392"/>
        <item x="457"/>
        <item x="895"/>
        <item x="812"/>
        <item x="630"/>
        <item x="56"/>
        <item x="589"/>
        <item x="385"/>
        <item x="762"/>
        <item x="484"/>
        <item x="88"/>
        <item x="863"/>
        <item x="896"/>
        <item x="154"/>
        <item x="233"/>
        <item x="566"/>
        <item x="256"/>
        <item x="98"/>
        <item x="103"/>
        <item x="560"/>
        <item x="920"/>
        <item x="124"/>
        <item x="966"/>
        <item x="108"/>
        <item x="344"/>
        <item x="3"/>
        <item x="723"/>
        <item x="309"/>
        <item x="860"/>
        <item x="274"/>
        <item x="398"/>
        <item x="383"/>
        <item x="801"/>
        <item x="870"/>
        <item x="693"/>
        <item x="798"/>
        <item x="135"/>
        <item x="615"/>
        <item x="127"/>
        <item x="885"/>
        <item x="9"/>
        <item x="757"/>
        <item x="609"/>
        <item x="208"/>
        <item x="481"/>
        <item x="598"/>
        <item x="295"/>
        <item x="177"/>
        <item x="296"/>
        <item x="833"/>
        <item x="110"/>
        <item x="774"/>
        <item x="619"/>
        <item x="957"/>
        <item x="858"/>
        <item x="572"/>
        <item x="947"/>
        <item x="253"/>
        <item x="542"/>
        <item x="802"/>
        <item x="996"/>
        <item x="0"/>
        <item x="510"/>
        <item x="665"/>
        <item x="486"/>
        <item x="268"/>
        <item x="200"/>
        <item x="259"/>
        <item x="549"/>
        <item x="967"/>
        <item x="902"/>
        <item x="271"/>
        <item x="506"/>
        <item x="575"/>
        <item x="684"/>
        <item x="69"/>
        <item x="165"/>
        <item x="15"/>
        <item x="252"/>
        <item x="770"/>
        <item x="906"/>
        <item x="156"/>
        <item x="51"/>
        <item x="249"/>
        <item x="734"/>
        <item x="7"/>
        <item x="782"/>
        <item x="243"/>
        <item x="163"/>
        <item x="92"/>
        <item t="default"/>
      </items>
    </pivotField>
    <pivotField compact="0" showAll="0">
      <items count="1000">
        <item x="899"/>
        <item x="839"/>
        <item x="538"/>
        <item x="304"/>
        <item x="894"/>
        <item x="212"/>
        <item x="704"/>
        <item x="992"/>
        <item x="667"/>
        <item x="841"/>
        <item x="814"/>
        <item x="977"/>
        <item x="85"/>
        <item x="729"/>
        <item x="959"/>
        <item x="658"/>
        <item x="725"/>
        <item x="76"/>
        <item x="891"/>
        <item x="915"/>
        <item x="928"/>
        <item x="768"/>
        <item x="761"/>
        <item x="335"/>
        <item x="892"/>
        <item x="551"/>
        <item x="867"/>
        <item x="642"/>
        <item x="14"/>
        <item x="144"/>
        <item x="935"/>
        <item x="478"/>
        <item x="973"/>
        <item x="938"/>
        <item x="918"/>
        <item x="318"/>
        <item x="564"/>
        <item x="155"/>
        <item x="982"/>
        <item x="833"/>
        <item x="406"/>
        <item x="827"/>
        <item x="476"/>
        <item x="774"/>
        <item x="865"/>
        <item x="832"/>
        <item x="26"/>
        <item x="288"/>
        <item x="398"/>
        <item x="652"/>
        <item x="673"/>
        <item x="816"/>
        <item x="219"/>
        <item x="377"/>
        <item x="640"/>
        <item x="853"/>
        <item x="139"/>
        <item x="996"/>
        <item x="55"/>
        <item x="268"/>
        <item x="329"/>
        <item x="863"/>
        <item x="505"/>
        <item x="86"/>
        <item x="90"/>
        <item x="974"/>
        <item x="661"/>
        <item x="420"/>
        <item x="559"/>
        <item x="500"/>
        <item x="134"/>
        <item x="969"/>
        <item x="96"/>
        <item x="199"/>
        <item x="16"/>
        <item x="779"/>
        <item x="601"/>
        <item x="522"/>
        <item x="526"/>
        <item x="367"/>
        <item x="800"/>
        <item x="777"/>
        <item x="141"/>
        <item x="382"/>
        <item x="934"/>
        <item x="747"/>
        <item x="895"/>
        <item x="622"/>
        <item x="443"/>
        <item x="373"/>
        <item x="2"/>
        <item x="693"/>
        <item x="39"/>
        <item x="689"/>
        <item x="132"/>
        <item x="22"/>
        <item x="838"/>
        <item x="452"/>
        <item x="933"/>
        <item x="77"/>
        <item x="584"/>
        <item x="341"/>
        <item x="930"/>
        <item x="214"/>
        <item x="474"/>
        <item x="893"/>
        <item x="131"/>
        <item x="691"/>
        <item x="706"/>
        <item x="490"/>
        <item x="920"/>
        <item x="644"/>
        <item x="243"/>
        <item x="762"/>
        <item x="470"/>
        <item x="195"/>
        <item x="655"/>
        <item x="793"/>
        <item x="364"/>
        <item x="630"/>
        <item x="204"/>
        <item x="654"/>
        <item x="912"/>
        <item x="544"/>
        <item x="179"/>
        <item x="504"/>
        <item x="835"/>
        <item x="792"/>
        <item x="256"/>
        <item x="815"/>
        <item x="150"/>
        <item x="809"/>
        <item x="589"/>
        <item x="869"/>
        <item x="454"/>
        <item x="82"/>
        <item x="217"/>
        <item x="78"/>
        <item x="227"/>
        <item x="222"/>
        <item x="43"/>
        <item x="362"/>
        <item x="870"/>
        <item x="535"/>
        <item x="943"/>
        <item x="748"/>
        <item x="653"/>
        <item x="445"/>
        <item x="740"/>
        <item x="951"/>
        <item x="320"/>
        <item x="151"/>
        <item x="188"/>
        <item x="354"/>
        <item x="70"/>
        <item x="671"/>
        <item x="523"/>
        <item x="634"/>
        <item x="483"/>
        <item x="972"/>
        <item x="825"/>
        <item x="830"/>
        <item x="404"/>
        <item x="990"/>
        <item x="898"/>
        <item x="140"/>
        <item x="513"/>
        <item x="35"/>
        <item x="993"/>
        <item x="174"/>
        <item x="997"/>
        <item x="303"/>
        <item x="116"/>
        <item x="412"/>
        <item x="848"/>
        <item x="702"/>
        <item x="872"/>
        <item x="245"/>
        <item x="546"/>
        <item x="249"/>
        <item x="148"/>
        <item x="152"/>
        <item x="991"/>
        <item x="180"/>
        <item x="782"/>
        <item x="638"/>
        <item x="627"/>
        <item x="598"/>
        <item x="236"/>
        <item x="349"/>
        <item x="736"/>
        <item x="410"/>
        <item x="773"/>
        <item x="966"/>
        <item x="985"/>
        <item x="395"/>
        <item x="890"/>
        <item x="435"/>
        <item x="519"/>
        <item x="72"/>
        <item x="80"/>
        <item x="101"/>
        <item x="49"/>
        <item x="757"/>
        <item x="493"/>
        <item x="460"/>
        <item x="104"/>
        <item x="226"/>
        <item x="480"/>
        <item x="765"/>
        <item x="348"/>
        <item x="866"/>
        <item x="617"/>
        <item x="259"/>
        <item x="439"/>
        <item x="375"/>
        <item x="306"/>
        <item x="247"/>
        <item x="626"/>
        <item x="946"/>
        <item x="175"/>
        <item x="674"/>
        <item x="882"/>
        <item x="239"/>
        <item x="61"/>
        <item x="162"/>
        <item x="950"/>
        <item x="27"/>
        <item x="824"/>
        <item x="309"/>
        <item x="608"/>
        <item x="415"/>
        <item x="686"/>
        <item x="271"/>
        <item x="587"/>
        <item x="87"/>
        <item x="970"/>
        <item x="759"/>
        <item x="850"/>
        <item x="984"/>
        <item x="112"/>
        <item x="417"/>
        <item x="843"/>
        <item x="806"/>
        <item x="409"/>
        <item x="5"/>
        <item x="637"/>
        <item x="495"/>
        <item x="927"/>
        <item x="13"/>
        <item x="767"/>
        <item x="289"/>
        <item x="59"/>
        <item x="107"/>
        <item x="213"/>
        <item x="562"/>
        <item x="18"/>
        <item x="676"/>
        <item x="570"/>
        <item x="957"/>
        <item x="697"/>
        <item x="67"/>
        <item x="881"/>
        <item x="203"/>
        <item x="138"/>
        <item x="643"/>
        <item x="231"/>
        <item x="465"/>
        <item x="536"/>
        <item x="170"/>
        <item x="906"/>
        <item x="169"/>
        <item x="372"/>
        <item x="913"/>
        <item x="411"/>
        <item x="276"/>
        <item x="442"/>
        <item x="463"/>
        <item x="939"/>
        <item x="198"/>
        <item x="242"/>
        <item x="728"/>
        <item x="294"/>
        <item x="776"/>
        <item x="905"/>
        <item x="196"/>
        <item x="995"/>
        <item x="57"/>
        <item x="229"/>
        <item x="979"/>
        <item x="99"/>
        <item x="722"/>
        <item x="326"/>
        <item x="753"/>
        <item x="874"/>
        <item x="468"/>
        <item x="741"/>
        <item x="313"/>
        <item x="469"/>
        <item x="299"/>
        <item x="649"/>
        <item x="496"/>
        <item x="81"/>
        <item x="645"/>
        <item x="923"/>
        <item x="422"/>
        <item x="53"/>
        <item x="878"/>
        <item x="421"/>
        <item x="534"/>
        <item x="332"/>
        <item x="888"/>
        <item x="981"/>
        <item x="660"/>
        <item x="308"/>
        <item x="614"/>
        <item x="215"/>
        <item x="721"/>
        <item x="772"/>
        <item x="683"/>
        <item x="340"/>
        <item x="323"/>
        <item x="760"/>
        <item x="45"/>
        <item x="656"/>
        <item x="876"/>
        <item x="21"/>
        <item x="251"/>
        <item x="731"/>
        <item x="820"/>
        <item x="173"/>
        <item x="860"/>
        <item x="916"/>
        <item x="734"/>
        <item x="575"/>
        <item x="315"/>
        <item x="975"/>
        <item x="813"/>
        <item x="556"/>
        <item x="590"/>
        <item x="989"/>
        <item x="763"/>
        <item x="88"/>
        <item x="613"/>
        <item x="265"/>
        <item x="378"/>
        <item x="580"/>
        <item x="561"/>
        <item x="924"/>
        <item x="357"/>
        <item x="967"/>
        <item x="828"/>
        <item x="384"/>
        <item x="135"/>
        <item x="127"/>
        <item x="886"/>
        <item x="758"/>
        <item x="610"/>
        <item x="209"/>
        <item x="599"/>
        <item x="296"/>
        <item x="297"/>
        <item x="110"/>
        <item x="328"/>
        <item x="541"/>
        <item x="334"/>
        <item x="269"/>
        <item x="260"/>
        <item x="709"/>
        <item x="533"/>
        <item x="205"/>
        <item x="983"/>
        <item x="960"/>
        <item x="464"/>
        <item x="7"/>
        <item x="783"/>
        <item x="48"/>
        <item x="560"/>
        <item x="733"/>
        <item x="121"/>
        <item x="953"/>
        <item x="563"/>
        <item x="636"/>
        <item x="494"/>
        <item x="902"/>
        <item x="791"/>
        <item x="102"/>
        <item x="402"/>
        <item x="875"/>
        <item x="606"/>
        <item x="629"/>
        <item x="647"/>
        <item x="68"/>
        <item x="368"/>
        <item x="718"/>
        <item x="17"/>
        <item x="659"/>
        <item x="797"/>
        <item x="956"/>
        <item x="210"/>
        <item x="525"/>
        <item x="25"/>
        <item x="781"/>
        <item x="416"/>
        <item x="30"/>
        <item x="126"/>
        <item x="714"/>
        <item x="508"/>
        <item x="552"/>
        <item x="502"/>
        <item x="662"/>
        <item x="353"/>
        <item x="628"/>
        <item x="225"/>
        <item x="185"/>
        <item x="447"/>
        <item x="711"/>
        <item x="360"/>
        <item x="492"/>
        <item x="278"/>
        <item x="944"/>
        <item x="877"/>
        <item x="307"/>
        <item x="515"/>
        <item x="811"/>
        <item x="588"/>
        <item x="558"/>
        <item x="517"/>
        <item x="10"/>
        <item x="784"/>
        <item x="486"/>
        <item x="403"/>
        <item x="540"/>
        <item x="987"/>
        <item x="978"/>
        <item x="593"/>
        <item x="32"/>
        <item x="200"/>
        <item x="428"/>
        <item x="37"/>
        <item x="285"/>
        <item x="596"/>
        <item x="795"/>
        <item x="742"/>
        <item x="549"/>
        <item x="817"/>
        <item x="75"/>
        <item x="812"/>
        <item x="358"/>
        <item x="414"/>
        <item x="264"/>
        <item x="501"/>
        <item x="808"/>
        <item x="280"/>
        <item x="370"/>
        <item x="122"/>
        <item x="965"/>
        <item x="143"/>
        <item x="44"/>
        <item x="524"/>
        <item x="34"/>
        <item x="4"/>
        <item x="192"/>
        <item x="664"/>
        <item x="585"/>
        <item x="880"/>
        <item x="284"/>
        <item x="925"/>
        <item x="429"/>
        <item x="745"/>
        <item x="862"/>
        <item x="391"/>
        <item x="826"/>
        <item x="514"/>
        <item x="453"/>
        <item x="883"/>
        <item x="521"/>
        <item x="607"/>
        <item x="818"/>
        <item x="193"/>
        <item x="449"/>
        <item x="40"/>
        <item x="246"/>
        <item x="186"/>
        <item x="986"/>
        <item x="582"/>
        <item x="71"/>
        <item x="19"/>
        <item x="911"/>
        <item x="456"/>
        <item x="668"/>
        <item x="125"/>
        <item x="586"/>
        <item x="755"/>
        <item x="857"/>
        <item x="605"/>
        <item x="545"/>
        <item x="181"/>
        <item x="743"/>
        <item x="23"/>
        <item x="555"/>
        <item x="197"/>
        <item x="38"/>
        <item x="904"/>
        <item x="164"/>
        <item x="701"/>
        <item x="28"/>
        <item x="314"/>
        <item x="331"/>
        <item x="79"/>
        <item x="778"/>
        <item x="769"/>
        <item x="506"/>
        <item x="350"/>
        <item x="295"/>
        <item x="547"/>
        <item x="432"/>
        <item x="798"/>
        <item x="873"/>
        <item x="321"/>
        <item x="405"/>
        <item x="263"/>
        <item x="785"/>
        <item x="128"/>
        <item x="786"/>
        <item x="708"/>
        <item x="95"/>
        <item x="109"/>
        <item x="497"/>
        <item x="202"/>
        <item x="566"/>
        <item x="528"/>
        <item x="971"/>
        <item x="684"/>
        <item x="133"/>
        <item x="36"/>
        <item x="764"/>
        <item x="287"/>
        <item x="908"/>
        <item x="305"/>
        <item x="625"/>
        <item x="705"/>
        <item x="184"/>
        <item x="609"/>
        <item x="976"/>
        <item x="451"/>
        <item x="822"/>
        <item x="703"/>
        <item x="481"/>
        <item x="29"/>
        <item x="929"/>
        <item x="347"/>
        <item x="650"/>
        <item x="342"/>
        <item x="819"/>
        <item x="218"/>
        <item x="949"/>
        <item x="922"/>
        <item x="237"/>
        <item x="941"/>
        <item x="837"/>
        <item x="106"/>
        <item x="389"/>
        <item x="532"/>
        <item x="751"/>
        <item x="262"/>
        <item x="430"/>
        <item x="425"/>
        <item x="473"/>
        <item x="91"/>
        <item x="788"/>
        <item x="665"/>
        <item x="317"/>
        <item x="117"/>
        <item x="554"/>
        <item x="355"/>
        <item x="73"/>
        <item x="537"/>
        <item x="436"/>
        <item x="194"/>
        <item x="120"/>
        <item x="932"/>
        <item x="316"/>
        <item x="821"/>
        <item x="750"/>
        <item x="600"/>
        <item x="291"/>
        <item x="300"/>
        <item x="619"/>
        <item x="657"/>
        <item x="604"/>
        <item x="31"/>
        <item x="431"/>
        <item x="444"/>
        <item x="58"/>
        <item x="394"/>
        <item x="438"/>
        <item x="379"/>
        <item x="937"/>
        <item x="190"/>
        <item x="206"/>
        <item x="270"/>
        <item x="161"/>
        <item x="756"/>
        <item x="698"/>
        <item x="114"/>
        <item x="738"/>
        <item x="248"/>
        <item x="221"/>
        <item x="266"/>
        <item x="191"/>
        <item x="130"/>
        <item x="615"/>
        <item x="298"/>
        <item x="678"/>
        <item x="851"/>
        <item x="450"/>
        <item x="448"/>
        <item x="651"/>
        <item x="633"/>
        <item x="387"/>
        <item x="539"/>
        <item x="115"/>
        <item x="337"/>
        <item x="529"/>
        <item x="726"/>
        <item x="344"/>
        <item x="324"/>
        <item x="488"/>
        <item x="142"/>
        <item x="901"/>
        <item x="569"/>
        <item x="383"/>
        <item x="273"/>
        <item x="602"/>
        <item x="458"/>
        <item x="896"/>
        <item x="631"/>
        <item x="46"/>
        <item x="485"/>
        <item x="557"/>
        <item x="567"/>
        <item x="257"/>
        <item x="921"/>
        <item x="149"/>
        <item x="345"/>
        <item x="724"/>
        <item x="871"/>
        <item x="482"/>
        <item x="352"/>
        <item x="498"/>
        <item x="692"/>
        <item x="699"/>
        <item x="550"/>
        <item x="968"/>
        <item x="177"/>
        <item x="166"/>
        <item x="232"/>
        <item x="471"/>
        <item x="685"/>
        <item x="15"/>
        <item x="167"/>
        <item x="253"/>
        <item x="771"/>
        <item x="230"/>
        <item x="60"/>
        <item x="156"/>
        <item x="290"/>
        <item x="663"/>
        <item x="92"/>
        <item x="6"/>
        <item x="336"/>
        <item x="105"/>
        <item x="388"/>
        <item x="359"/>
        <item x="376"/>
        <item x="854"/>
        <item x="717"/>
        <item x="732"/>
        <item x="153"/>
        <item x="936"/>
        <item x="423"/>
        <item x="621"/>
        <item x="97"/>
        <item x="744"/>
        <item x="624"/>
        <item x="917"/>
        <item x="669"/>
        <item x="712"/>
        <item x="579"/>
        <item x="789"/>
        <item x="74"/>
        <item x="884"/>
        <item x="356"/>
        <item x="467"/>
        <item x="63"/>
        <item x="100"/>
        <item x="926"/>
        <item x="710"/>
        <item x="339"/>
        <item x="413"/>
        <item x="823"/>
        <item x="327"/>
        <item x="187"/>
        <item x="707"/>
        <item x="855"/>
        <item x="363"/>
        <item x="770"/>
        <item x="261"/>
        <item x="33"/>
        <item x="293"/>
        <item x="603"/>
        <item x="879"/>
        <item x="787"/>
        <item x="730"/>
        <item x="931"/>
        <item x="147"/>
        <item x="47"/>
        <item x="592"/>
        <item x="499"/>
        <item x="509"/>
        <item x="690"/>
        <item x="235"/>
        <item x="945"/>
        <item x="427"/>
        <item x="679"/>
        <item x="392"/>
        <item x="713"/>
        <item x="176"/>
        <item x="457"/>
        <item x="794"/>
        <item x="371"/>
        <item x="503"/>
        <item x="446"/>
        <item x="805"/>
        <item x="369"/>
        <item x="374"/>
        <item x="955"/>
        <item x="887"/>
        <item x="829"/>
        <item x="390"/>
        <item x="961"/>
        <item x="408"/>
        <item x="159"/>
        <item x="484"/>
        <item x="836"/>
        <item x="282"/>
        <item x="681"/>
        <item x="461"/>
        <item x="542"/>
        <item x="695"/>
        <item x="994"/>
        <item x="597"/>
        <item x="333"/>
        <item x="810"/>
        <item x="680"/>
        <item x="183"/>
        <item x="780"/>
        <item x="611"/>
        <item x="639"/>
        <item x="111"/>
        <item x="381"/>
        <item x="211"/>
        <item x="641"/>
        <item x="50"/>
        <item x="418"/>
        <item x="687"/>
        <item x="831"/>
        <item x="840"/>
        <item x="279"/>
        <item x="675"/>
        <item x="723"/>
        <item x="172"/>
        <item x="612"/>
        <item x="578"/>
        <item x="42"/>
        <item x="577"/>
        <item x="739"/>
        <item x="113"/>
        <item x="319"/>
        <item x="267"/>
        <item x="281"/>
        <item x="322"/>
        <item x="424"/>
        <item x="311"/>
        <item x="346"/>
        <item x="65"/>
        <item x="361"/>
        <item x="618"/>
        <item x="66"/>
        <item x="635"/>
        <item x="868"/>
        <item x="942"/>
        <item x="842"/>
        <item x="440"/>
        <item x="963"/>
        <item x="846"/>
        <item x="277"/>
        <item x="54"/>
        <item x="238"/>
        <item x="766"/>
        <item x="648"/>
        <item x="171"/>
        <item x="581"/>
        <item x="426"/>
        <item x="527"/>
        <item x="964"/>
        <item x="856"/>
        <item x="400"/>
        <item x="889"/>
        <item x="366"/>
        <item x="571"/>
        <item x="258"/>
        <item x="136"/>
        <item x="1"/>
        <item x="477"/>
        <item x="207"/>
        <item x="553"/>
        <item x="520"/>
        <item x="393"/>
        <item x="475"/>
        <item x="343"/>
        <item x="864"/>
        <item x="716"/>
        <item x="208"/>
        <item x="94"/>
        <item x="954"/>
        <item x="98"/>
        <item x="462"/>
        <item x="455"/>
        <item x="182"/>
        <item x="283"/>
        <item x="124"/>
        <item x="310"/>
        <item x="512"/>
        <item x="844"/>
        <item x="802"/>
        <item x="799"/>
        <item x="64"/>
        <item x="720"/>
        <item x="677"/>
        <item x="178"/>
        <item x="775"/>
        <item x="790"/>
        <item x="620"/>
        <item x="573"/>
        <item x="670"/>
        <item x="543"/>
        <item x="0"/>
        <item x="666"/>
        <item x="487"/>
        <item x="903"/>
        <item x="507"/>
        <item x="576"/>
        <item x="338"/>
        <item x="89"/>
        <item x="165"/>
        <item x="719"/>
        <item x="93"/>
        <item x="158"/>
        <item x="910"/>
        <item x="51"/>
        <item x="531"/>
        <item x="83"/>
        <item x="189"/>
        <item x="312"/>
        <item x="594"/>
        <item x="754"/>
        <item x="849"/>
        <item x="330"/>
        <item x="682"/>
        <item x="118"/>
        <item x="385"/>
        <item x="516"/>
        <item x="216"/>
        <item x="401"/>
        <item x="84"/>
        <item x="351"/>
        <item x="737"/>
        <item x="952"/>
        <item x="8"/>
        <item x="807"/>
        <item x="160"/>
        <item x="847"/>
        <item x="119"/>
        <item x="365"/>
        <item x="919"/>
        <item x="858"/>
        <item x="62"/>
        <item x="146"/>
        <item x="510"/>
        <item x="233"/>
        <item x="274"/>
        <item x="548"/>
        <item x="572"/>
        <item x="727"/>
        <item x="129"/>
        <item x="479"/>
        <item x="700"/>
        <item x="301"/>
        <item x="434"/>
        <item x="623"/>
        <item x="407"/>
        <item x="962"/>
        <item x="240"/>
        <item x="12"/>
        <item x="980"/>
        <item x="746"/>
        <item x="292"/>
        <item x="41"/>
        <item x="852"/>
        <item x="433"/>
        <item x="441"/>
        <item x="396"/>
        <item x="137"/>
        <item x="228"/>
        <item x="419"/>
        <item x="752"/>
        <item x="518"/>
        <item x="672"/>
        <item x="255"/>
        <item x="302"/>
        <item x="574"/>
        <item x="632"/>
        <item x="796"/>
        <item x="696"/>
        <item x="591"/>
        <item x="466"/>
        <item x="804"/>
        <item x="437"/>
        <item x="801"/>
        <item x="749"/>
        <item x="56"/>
        <item x="386"/>
        <item x="897"/>
        <item x="154"/>
        <item x="234"/>
        <item x="325"/>
        <item x="252"/>
        <item x="108"/>
        <item x="3"/>
        <item x="399"/>
        <item x="694"/>
        <item x="9"/>
        <item x="565"/>
        <item x="914"/>
        <item x="958"/>
        <item x="286"/>
        <item x="948"/>
        <item x="254"/>
        <item x="803"/>
        <item x="20"/>
        <item x="511"/>
        <item x="646"/>
        <item x="24"/>
        <item x="491"/>
        <item x="123"/>
        <item x="69"/>
        <item x="568"/>
        <item x="885"/>
        <item x="145"/>
        <item x="241"/>
        <item x="845"/>
        <item x="250"/>
        <item x="244"/>
        <item x="163"/>
        <item x="380"/>
        <item x="52"/>
        <item x="940"/>
        <item x="595"/>
        <item x="715"/>
        <item x="583"/>
        <item x="397"/>
        <item x="489"/>
        <item x="157"/>
        <item x="11"/>
        <item x="168"/>
        <item x="988"/>
        <item x="909"/>
        <item x="900"/>
        <item x="947"/>
        <item x="224"/>
        <item x="472"/>
        <item x="530"/>
        <item x="459"/>
        <item x="688"/>
        <item x="223"/>
        <item x="220"/>
        <item x="103"/>
        <item x="861"/>
        <item x="275"/>
        <item x="616"/>
        <item x="834"/>
        <item x="859"/>
        <item x="998"/>
        <item x="201"/>
        <item x="272"/>
        <item x="907"/>
        <item x="735"/>
        <item t="default"/>
      </items>
    </pivotField>
    <pivotField compact="0" showAll="0">
      <items count="7">
        <item x="1"/>
        <item x="5"/>
        <item x="3"/>
        <item x="0"/>
        <item x="4"/>
        <item x="2"/>
        <item t="default"/>
      </items>
    </pivotField>
    <pivotField compact="0" showAll="0">
      <items count="999">
        <item x="212"/>
        <item x="838"/>
        <item x="898"/>
        <item x="991"/>
        <item x="893"/>
        <item x="76"/>
        <item x="703"/>
        <item x="537"/>
        <item x="304"/>
        <item x="813"/>
        <item x="840"/>
        <item x="927"/>
        <item x="666"/>
        <item x="760"/>
        <item x="85"/>
        <item x="728"/>
        <item x="976"/>
        <item x="958"/>
        <item x="657"/>
        <item x="477"/>
        <item x="891"/>
        <item x="724"/>
        <item x="890"/>
        <item x="914"/>
        <item x="155"/>
        <item x="937"/>
        <item x="335"/>
        <item x="866"/>
        <item x="972"/>
        <item x="767"/>
        <item x="144"/>
        <item x="934"/>
        <item x="550"/>
        <item x="641"/>
        <item x="14"/>
        <item x="981"/>
        <item x="917"/>
        <item x="318"/>
        <item x="563"/>
        <item x="832"/>
        <item x="397"/>
        <item x="831"/>
        <item x="852"/>
        <item x="651"/>
        <item x="475"/>
        <item x="815"/>
        <item x="639"/>
        <item x="329"/>
        <item x="405"/>
        <item x="826"/>
        <item x="90"/>
        <item x="773"/>
        <item x="864"/>
        <item x="219"/>
        <item x="968"/>
        <item x="995"/>
        <item x="55"/>
        <item x="288"/>
        <item x="862"/>
        <item x="558"/>
        <item x="86"/>
        <item x="26"/>
        <item x="199"/>
        <item x="778"/>
        <item x="672"/>
        <item x="381"/>
        <item x="933"/>
        <item x="376"/>
        <item x="134"/>
        <item x="621"/>
        <item x="268"/>
        <item x="139"/>
        <item x="2"/>
        <item x="660"/>
        <item x="419"/>
        <item x="504"/>
        <item x="39"/>
        <item x="894"/>
        <item x="96"/>
        <item x="776"/>
        <item x="141"/>
        <item x="131"/>
        <item x="690"/>
        <item x="973"/>
        <item x="499"/>
        <item x="525"/>
        <item x="746"/>
        <item x="132"/>
        <item x="761"/>
        <item x="366"/>
        <item x="799"/>
        <item x="204"/>
        <item x="503"/>
        <item x="834"/>
        <item x="705"/>
        <item x="22"/>
        <item x="16"/>
        <item x="243"/>
        <item x="372"/>
        <item x="600"/>
        <item x="521"/>
        <item x="588"/>
        <item x="892"/>
        <item x="543"/>
        <item x="217"/>
        <item x="43"/>
        <item x="919"/>
        <item x="837"/>
        <item x="932"/>
        <item x="654"/>
        <item x="792"/>
        <item x="341"/>
        <item x="363"/>
        <item x="929"/>
        <item x="791"/>
        <item x="150"/>
        <item x="353"/>
        <item x="227"/>
        <item x="442"/>
        <item x="451"/>
        <item x="583"/>
        <item x="469"/>
        <item x="869"/>
        <item x="692"/>
        <item x="688"/>
        <item x="653"/>
        <item x="179"/>
        <item x="489"/>
        <item x="453"/>
        <item x="77"/>
        <item x="222"/>
        <item x="996"/>
        <item x="303"/>
        <item x="245"/>
        <item x="214"/>
        <item x="473"/>
        <item x="629"/>
        <item x="482"/>
        <item x="256"/>
        <item x="534"/>
        <item x="148"/>
        <item x="911"/>
        <item x="824"/>
        <item x="747"/>
        <item x="652"/>
        <item x="739"/>
        <item x="950"/>
        <item x="643"/>
        <item x="82"/>
        <item x="195"/>
        <item x="361"/>
        <item x="847"/>
        <item x="633"/>
        <item x="814"/>
        <item x="868"/>
        <item x="989"/>
        <item x="897"/>
        <item x="104"/>
        <item x="188"/>
        <item x="597"/>
        <item x="70"/>
        <item x="670"/>
        <item x="116"/>
        <item x="808"/>
        <item x="871"/>
        <item x="984"/>
        <item x="971"/>
        <item x="829"/>
        <item x="673"/>
        <item x="403"/>
        <item x="320"/>
        <item x="151"/>
        <item x="78"/>
        <item x="637"/>
        <item x="492"/>
        <item x="459"/>
        <item x="162"/>
        <item x="226"/>
        <item x="174"/>
        <item x="236"/>
        <item x="522"/>
        <item x="349"/>
        <item x="411"/>
        <item x="764"/>
        <item x="865"/>
        <item x="942"/>
        <item x="409"/>
        <item x="545"/>
        <item x="249"/>
        <item x="444"/>
        <item x="394"/>
        <item x="990"/>
        <item x="140"/>
        <item x="512"/>
        <item x="969"/>
        <item x="35"/>
        <item x="881"/>
        <item x="49"/>
        <item x="756"/>
        <item x="949"/>
        <item x="701"/>
        <item x="479"/>
        <item x="13"/>
        <item x="766"/>
        <item x="213"/>
        <item x="18"/>
        <item x="247"/>
        <item x="180"/>
        <item x="80"/>
        <item x="945"/>
        <item x="781"/>
        <item x="626"/>
        <item x="992"/>
        <item x="408"/>
        <item x="5"/>
        <item x="27"/>
        <item x="905"/>
        <item x="169"/>
        <item x="438"/>
        <item x="152"/>
        <item x="889"/>
        <item x="434"/>
        <item x="107"/>
        <item x="72"/>
        <item x="306"/>
        <item x="675"/>
        <item x="175"/>
        <item x="242"/>
        <item x="294"/>
        <item x="735"/>
        <item x="805"/>
        <item x="772"/>
        <item x="965"/>
        <item x="203"/>
        <item x="348"/>
        <item x="616"/>
        <item x="823"/>
        <item x="518"/>
        <item x="313"/>
        <item x="535"/>
        <item x="309"/>
        <item x="101"/>
        <item x="607"/>
        <item x="569"/>
        <item x="53"/>
        <item x="849"/>
        <item x="983"/>
        <item x="112"/>
        <item x="416"/>
        <item x="842"/>
        <item x="57"/>
        <item x="229"/>
        <item x="259"/>
        <item x="494"/>
        <item x="926"/>
        <item x="374"/>
        <item x="642"/>
        <item x="752"/>
        <item x="289"/>
        <item x="414"/>
        <item x="625"/>
        <item x="561"/>
        <item x="912"/>
        <item x="685"/>
        <item x="462"/>
        <item x="21"/>
        <item x="271"/>
        <item x="239"/>
        <item x="299"/>
        <item x="586"/>
        <item x="87"/>
        <item x="61"/>
        <item x="730"/>
        <item x="81"/>
        <item x="758"/>
        <item x="696"/>
        <item x="421"/>
        <item x="574"/>
        <item x="420"/>
        <item x="978"/>
        <item x="762"/>
        <item x="99"/>
        <item x="579"/>
        <item x="885"/>
        <item x="598"/>
        <item x="682"/>
        <item x="441"/>
        <item x="938"/>
        <item x="727"/>
        <item x="708"/>
        <item x="205"/>
        <item x="922"/>
        <item x="915"/>
        <item x="636"/>
        <item x="733"/>
        <item x="138"/>
        <item x="887"/>
        <item x="559"/>
        <item x="59"/>
        <item x="988"/>
        <item x="721"/>
        <item x="231"/>
        <item x="170"/>
        <item x="377"/>
        <item x="467"/>
        <item x="966"/>
        <item x="827"/>
        <item x="956"/>
        <item x="110"/>
        <item x="401"/>
        <item x="655"/>
        <item x="540"/>
        <item x="904"/>
        <item x="334"/>
        <item x="67"/>
        <item x="251"/>
        <item x="196"/>
        <item x="819"/>
        <item x="880"/>
        <item x="980"/>
        <item x="464"/>
        <item x="717"/>
        <item x="371"/>
        <item x="88"/>
        <item x="410"/>
        <item x="658"/>
        <item x="276"/>
        <item x="873"/>
        <item x="308"/>
        <item x="215"/>
        <item x="720"/>
        <item x="771"/>
        <item x="560"/>
        <item x="923"/>
        <item x="198"/>
        <item x="468"/>
        <item x="562"/>
        <item x="775"/>
        <item x="635"/>
        <item x="297"/>
        <item x="994"/>
        <item x="644"/>
        <item x="859"/>
        <item x="628"/>
        <item x="332"/>
        <item x="326"/>
        <item x="982"/>
        <item x="959"/>
        <item x="659"/>
        <item x="225"/>
        <item x="555"/>
        <item x="740"/>
        <item x="613"/>
        <item x="612"/>
        <item x="7"/>
        <item x="710"/>
        <item x="732"/>
        <item x="340"/>
        <item x="796"/>
        <item x="648"/>
        <item x="495"/>
        <item x="955"/>
        <item x="296"/>
        <item x="875"/>
        <item x="901"/>
        <item x="173"/>
        <item x="278"/>
        <item x="943"/>
        <item x="260"/>
        <item x="877"/>
        <item x="533"/>
        <item x="514"/>
        <item x="516"/>
        <item x="315"/>
        <item x="974"/>
        <item x="589"/>
        <item x="402"/>
        <item x="68"/>
        <item x="539"/>
        <item x="265"/>
        <item x="356"/>
        <item x="121"/>
        <item x="323"/>
        <item x="446"/>
        <item x="759"/>
        <item x="127"/>
        <item x="45"/>
        <item x="952"/>
        <item x="757"/>
        <item x="209"/>
        <item x="328"/>
        <item x="37"/>
        <item x="269"/>
        <item x="102"/>
        <item x="874"/>
        <item x="741"/>
        <item x="812"/>
        <item x="126"/>
        <item x="713"/>
        <item x="507"/>
        <item x="463"/>
        <item x="551"/>
        <item x="500"/>
        <item x="383"/>
        <item x="135"/>
        <item x="986"/>
        <item x="280"/>
        <item x="609"/>
        <item x="592"/>
        <item x="122"/>
        <item x="523"/>
        <item x="34"/>
        <item x="200"/>
        <item x="427"/>
        <item x="790"/>
        <item x="532"/>
        <item x="25"/>
        <item x="415"/>
        <item x="605"/>
        <item x="491"/>
        <item x="30"/>
        <item x="646"/>
        <item x="782"/>
        <item x="48"/>
        <item x="307"/>
        <item x="352"/>
        <item x="557"/>
        <item x="816"/>
        <item x="75"/>
        <item x="627"/>
        <item x="357"/>
        <item x="17"/>
        <item x="513"/>
        <item x="185"/>
        <item x="807"/>
        <item x="882"/>
        <item x="493"/>
        <item x="369"/>
        <item x="524"/>
        <item x="32"/>
        <item x="193"/>
        <item x="780"/>
        <item x="246"/>
        <item x="359"/>
        <item x="192"/>
        <item x="501"/>
        <item x="794"/>
        <item x="661"/>
        <item x="367"/>
        <item x="810"/>
        <item x="125"/>
        <item x="210"/>
        <item x="856"/>
        <item x="452"/>
        <item x="604"/>
        <item x="964"/>
        <item x="143"/>
        <item x="197"/>
        <item x="38"/>
        <item x="595"/>
        <item x="663"/>
        <item x="584"/>
        <item x="28"/>
        <item x="548"/>
        <item x="777"/>
        <item x="924"/>
        <item x="546"/>
        <item x="667"/>
        <item x="390"/>
        <item x="128"/>
        <item x="95"/>
        <item x="554"/>
        <item x="285"/>
        <item x="876"/>
        <item x="4"/>
        <item x="587"/>
        <item x="10"/>
        <item x="783"/>
        <item x="985"/>
        <item x="485"/>
        <item x="581"/>
        <item x="19"/>
        <item x="977"/>
        <item x="811"/>
        <item x="314"/>
        <item x="821"/>
        <item x="413"/>
        <item x="264"/>
        <item x="744"/>
        <item x="861"/>
        <item x="263"/>
        <item x="388"/>
        <item x="109"/>
        <item x="496"/>
        <item x="202"/>
        <item x="565"/>
        <item x="527"/>
        <item x="879"/>
        <item x="472"/>
        <item x="36"/>
        <item x="317"/>
        <item x="117"/>
        <item x="331"/>
        <item x="184"/>
        <item x="608"/>
        <item x="505"/>
        <item x="599"/>
        <item x="295"/>
        <item x="603"/>
        <item x="44"/>
        <item x="606"/>
        <item x="544"/>
        <item x="948"/>
        <item x="742"/>
        <item x="921"/>
        <item x="378"/>
        <item x="284"/>
        <item x="448"/>
        <item x="940"/>
        <item x="186"/>
        <item x="531"/>
        <item x="429"/>
        <item x="221"/>
        <item x="133"/>
        <item x="428"/>
        <item x="424"/>
        <item x="287"/>
        <item x="907"/>
        <item x="455"/>
        <item x="305"/>
        <item x="825"/>
        <item x="73"/>
        <item x="536"/>
        <item x="768"/>
        <item x="931"/>
        <item x="520"/>
        <item x="975"/>
        <item x="702"/>
        <item x="480"/>
        <item x="817"/>
        <item x="29"/>
        <item x="649"/>
        <item x="342"/>
        <item x="784"/>
        <item x="324"/>
        <item x="23"/>
        <item x="785"/>
        <item x="40"/>
        <item x="71"/>
        <item x="270"/>
        <item x="903"/>
        <item x="910"/>
        <item x="79"/>
        <item x="130"/>
        <item x="450"/>
        <item x="585"/>
        <item x="120"/>
        <item x="754"/>
        <item x="797"/>
        <item x="316"/>
        <item x="820"/>
        <item x="181"/>
        <item x="321"/>
        <item x="749"/>
        <item x="928"/>
        <item x="691"/>
        <item x="538"/>
        <item x="549"/>
        <item x="337"/>
        <item x="166"/>
        <item x="707"/>
        <item x="443"/>
        <item x="393"/>
        <item x="164"/>
        <item x="970"/>
        <item x="683"/>
        <item x="700"/>
        <item x="382"/>
        <item x="190"/>
        <item x="750"/>
        <item x="262"/>
        <item x="457"/>
        <item x="755"/>
        <item x="92"/>
        <item x="114"/>
        <item x="737"/>
        <item x="556"/>
        <item x="91"/>
        <item x="336"/>
        <item x="566"/>
        <item x="387"/>
        <item x="431"/>
        <item x="149"/>
        <item x="872"/>
        <item x="298"/>
        <item x="435"/>
        <item x="194"/>
        <item x="404"/>
        <item x="347"/>
        <item x="218"/>
        <item x="618"/>
        <item x="528"/>
        <item x="668"/>
        <item x="967"/>
        <item x="58"/>
        <item x="487"/>
        <item x="142"/>
        <item x="232"/>
        <item x="437"/>
        <item x="763"/>
        <item x="684"/>
        <item x="161"/>
        <item x="624"/>
        <item x="74"/>
        <item x="60"/>
        <item x="704"/>
        <item x="895"/>
        <item x="266"/>
        <item x="191"/>
        <item x="818"/>
        <item x="291"/>
        <item x="412"/>
        <item x="731"/>
        <item x="115"/>
        <item x="430"/>
        <item x="97"/>
        <item x="237"/>
        <item x="344"/>
        <item x="743"/>
        <item x="623"/>
        <item x="836"/>
        <item x="106"/>
        <item x="916"/>
        <item x="206"/>
        <item x="261"/>
        <item x="470"/>
        <item x="787"/>
        <item x="664"/>
        <item x="878"/>
        <item x="601"/>
        <item x="786"/>
        <item x="156"/>
        <item x="248"/>
        <item x="553"/>
        <item x="354"/>
        <item x="6"/>
        <item x="677"/>
        <item x="850"/>
        <item x="345"/>
        <item x="449"/>
        <item x="300"/>
        <item x="656"/>
        <item x="31"/>
        <item x="650"/>
        <item x="632"/>
        <item x="386"/>
        <item x="351"/>
        <item x="698"/>
        <item x="936"/>
        <item x="697"/>
        <item x="568"/>
        <item x="273"/>
        <item x="167"/>
        <item x="630"/>
        <item x="770"/>
        <item x="46"/>
        <item x="230"/>
        <item x="484"/>
        <item x="602"/>
        <item x="614"/>
        <item x="257"/>
        <item x="920"/>
        <item x="355"/>
        <item x="176"/>
        <item x="105"/>
        <item x="870"/>
        <item x="63"/>
        <item x="447"/>
        <item x="502"/>
        <item x="375"/>
        <item x="725"/>
        <item x="153"/>
        <item x="339"/>
        <item x="422"/>
        <item x="159"/>
        <item x="900"/>
        <item x="177"/>
        <item x="680"/>
        <item x="694"/>
        <item x="15"/>
        <item x="362"/>
        <item x="944"/>
        <item x="290"/>
        <item x="662"/>
        <item x="426"/>
        <item x="723"/>
        <item x="610"/>
        <item x="678"/>
        <item x="481"/>
        <item x="497"/>
        <item x="640"/>
        <item x="716"/>
        <item x="674"/>
        <item x="445"/>
        <item x="729"/>
        <item x="709"/>
        <item x="935"/>
        <item x="620"/>
        <item x="327"/>
        <item x="187"/>
        <item x="886"/>
        <item x="498"/>
        <item x="322"/>
        <item x="253"/>
        <item x="360"/>
        <item x="541"/>
        <item x="689"/>
        <item x="962"/>
        <item x="788"/>
        <item x="358"/>
        <item x="679"/>
        <item x="853"/>
        <item x="925"/>
        <item x="712"/>
        <item x="211"/>
        <item x="570"/>
        <item x="793"/>
        <item x="822"/>
        <item x="804"/>
        <item x="172"/>
        <item x="706"/>
        <item x="368"/>
        <item x="611"/>
        <item x="577"/>
        <item x="954"/>
        <item x="738"/>
        <item x="711"/>
        <item x="578"/>
        <item x="960"/>
        <item x="407"/>
        <item x="854"/>
        <item x="113"/>
        <item x="519"/>
        <item x="282"/>
        <item x="508"/>
        <item x="343"/>
        <item x="769"/>
        <item x="235"/>
        <item x="993"/>
        <item x="883"/>
        <item x="634"/>
        <item x="293"/>
        <item x="941"/>
        <item x="466"/>
        <item x="439"/>
        <item x="100"/>
        <item x="809"/>
        <item x="391"/>
        <item x="930"/>
        <item x="370"/>
        <item x="417"/>
        <item x="147"/>
        <item x="47"/>
        <item x="830"/>
        <item x="591"/>
        <item x="365"/>
        <item x="839"/>
        <item x="506"/>
        <item x="576"/>
        <item x="165"/>
        <item x="718"/>
        <item x="33"/>
        <item x="392"/>
        <item x="83"/>
        <item x="596"/>
        <item x="617"/>
        <item x="867"/>
        <item x="593"/>
        <item x="863"/>
        <item x="208"/>
        <item x="333"/>
        <item x="277"/>
        <item x="183"/>
        <item x="843"/>
        <item x="425"/>
        <item x="719"/>
        <item x="572"/>
        <item x="118"/>
        <item x="542"/>
        <item x="373"/>
        <item x="486"/>
        <item x="279"/>
        <item x="828"/>
        <item x="835"/>
        <item x="460"/>
        <item x="575"/>
        <item x="89"/>
        <item x="65"/>
        <item x="93"/>
        <item x="158"/>
        <item x="552"/>
        <item x="189"/>
        <item x="54"/>
        <item x="238"/>
        <item x="456"/>
        <item x="638"/>
        <item x="765"/>
        <item x="124"/>
        <item x="580"/>
        <item x="310"/>
        <item x="857"/>
        <item x="111"/>
        <item x="62"/>
        <item x="509"/>
        <item x="676"/>
        <item x="399"/>
        <item x="888"/>
        <item x="389"/>
        <item x="722"/>
        <item x="483"/>
        <item x="669"/>
        <item x="0"/>
        <item x="665"/>
        <item x="129"/>
        <item x="42"/>
        <item x="478"/>
        <item x="258"/>
        <item x="433"/>
        <item x="136"/>
        <item x="622"/>
        <item x="406"/>
        <item x="338"/>
        <item x="66"/>
        <item x="84"/>
        <item x="736"/>
        <item x="951"/>
        <item x="474"/>
        <item x="841"/>
        <item x="51"/>
        <item x="779"/>
        <item x="715"/>
        <item x="98"/>
        <item x="461"/>
        <item x="647"/>
        <item x="380"/>
        <item x="526"/>
        <item x="50"/>
        <item x="511"/>
        <item x="686"/>
        <item x="801"/>
        <item x="119"/>
        <item x="855"/>
        <item x="146"/>
        <item x="681"/>
        <item x="319"/>
        <item x="267"/>
        <item x="281"/>
        <item x="902"/>
        <item x="423"/>
        <item x="311"/>
        <item x="346"/>
        <item x="418"/>
        <item x="207"/>
        <item x="216"/>
        <item x="400"/>
        <item x="845"/>
        <item x="953"/>
        <item x="631"/>
        <item x="961"/>
        <item x="171"/>
        <item x="454"/>
        <item x="182"/>
        <item x="695"/>
        <item x="963"/>
        <item x="240"/>
        <item x="160"/>
        <item x="798"/>
        <item x="64"/>
        <item x="178"/>
        <item x="364"/>
        <item x="789"/>
        <item x="918"/>
        <item x="619"/>
        <item x="292"/>
        <item x="330"/>
        <item x="233"/>
        <item x="1"/>
        <item x="384"/>
        <item x="476"/>
        <item x="699"/>
        <item x="896"/>
        <item x="94"/>
        <item x="234"/>
        <item x="530"/>
        <item x="325"/>
        <item x="283"/>
        <item x="252"/>
        <item x="806"/>
        <item x="693"/>
        <item x="753"/>
        <item x="848"/>
        <item x="846"/>
        <item x="774"/>
        <item x="12"/>
        <item x="957"/>
        <item x="286"/>
        <item x="947"/>
        <item x="515"/>
        <item x="547"/>
        <item x="432"/>
        <item x="726"/>
        <item x="145"/>
        <item x="909"/>
        <item x="844"/>
        <item x="137"/>
        <item x="350"/>
        <item x="244"/>
        <item x="56"/>
        <item x="312"/>
        <item x="8"/>
        <item x="52"/>
        <item x="573"/>
        <item x="20"/>
        <item x="571"/>
        <item x="800"/>
        <item x="301"/>
        <item x="748"/>
        <item x="751"/>
        <item x="594"/>
        <item x="274"/>
        <item x="590"/>
        <item x="913"/>
        <item x="254"/>
        <item x="645"/>
        <item x="490"/>
        <item x="436"/>
        <item x="440"/>
        <item x="395"/>
        <item x="157"/>
        <item x="224"/>
        <item x="471"/>
        <item x="69"/>
        <item x="250"/>
        <item x="458"/>
        <item x="255"/>
        <item x="302"/>
        <item x="795"/>
        <item x="939"/>
        <item x="979"/>
        <item x="398"/>
        <item x="745"/>
        <item x="9"/>
        <item x="41"/>
        <item x="851"/>
        <item x="899"/>
        <item x="396"/>
        <item x="228"/>
        <item x="517"/>
        <item x="567"/>
        <item x="671"/>
        <item x="997"/>
        <item x="465"/>
        <item x="201"/>
        <item x="564"/>
        <item x="803"/>
        <item x="510"/>
        <item x="908"/>
        <item x="24"/>
        <item x="123"/>
        <item x="884"/>
        <item x="385"/>
        <item x="154"/>
        <item x="108"/>
        <item x="3"/>
        <item x="615"/>
        <item x="802"/>
        <item x="582"/>
        <item x="488"/>
        <item x="241"/>
        <item x="163"/>
        <item x="379"/>
        <item x="11"/>
        <item x="714"/>
        <item x="833"/>
        <item x="223"/>
        <item x="220"/>
        <item x="906"/>
        <item x="860"/>
        <item x="275"/>
        <item x="168"/>
        <item x="987"/>
        <item x="858"/>
        <item x="946"/>
        <item x="529"/>
        <item x="734"/>
        <item x="103"/>
        <item x="687"/>
        <item x="272"/>
        <item t="default"/>
      </items>
    </pivotField>
    <pivotField compact="0" showAll="0">
      <items count="6">
        <item x="4"/>
        <item x="3"/>
        <item x="0"/>
        <item x="2"/>
        <item x="1"/>
        <item t="default"/>
      </items>
    </pivotField>
    <pivotField compact="0" showAll="0">
      <items count="7">
        <item x="1"/>
        <item x="5"/>
        <item x="0"/>
        <item x="4"/>
        <item x="3"/>
        <item x="2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72">
        <item x="9"/>
        <item x="4"/>
        <item x="17"/>
        <item x="38"/>
        <item x="51"/>
        <item x="60"/>
        <item x="65"/>
        <item x="46"/>
        <item x="43"/>
        <item x="47"/>
        <item x="18"/>
        <item x="63"/>
        <item x="3"/>
        <item x="7"/>
        <item x="2"/>
        <item x="40"/>
        <item x="55"/>
        <item x="69"/>
        <item x="41"/>
        <item x="62"/>
        <item x="64"/>
        <item x="26"/>
        <item x="10"/>
        <item x="49"/>
        <item x="30"/>
        <item x="1"/>
        <item x="34"/>
        <item x="8"/>
        <item x="25"/>
        <item x="57"/>
        <item x="31"/>
        <item x="23"/>
        <item x="68"/>
        <item x="52"/>
        <item x="61"/>
        <item x="24"/>
        <item x="36"/>
        <item x="28"/>
        <item x="13"/>
        <item x="20"/>
        <item x="15"/>
        <item x="44"/>
        <item x="35"/>
        <item x="70"/>
        <item x="16"/>
        <item x="5"/>
        <item x="14"/>
        <item x="54"/>
        <item x="32"/>
        <item x="42"/>
        <item x="11"/>
        <item x="66"/>
        <item x="22"/>
        <item x="0"/>
        <item x="21"/>
        <item x="6"/>
        <item x="37"/>
        <item x="59"/>
        <item x="29"/>
        <item x="50"/>
        <item x="45"/>
        <item x="67"/>
        <item x="58"/>
        <item x="19"/>
        <item x="39"/>
        <item x="53"/>
        <item x="27"/>
        <item x="56"/>
        <item x="33"/>
        <item x="12"/>
        <item x="48"/>
        <item t="default"/>
      </items>
    </pivotField>
    <pivotField compact="0" numFmtId="183" showAll="0">
      <items count="292">
        <item x="261"/>
        <item x="128"/>
        <item x="10"/>
        <item x="286"/>
        <item x="234"/>
        <item x="143"/>
        <item x="241"/>
        <item x="283"/>
        <item x="77"/>
        <item x="245"/>
        <item x="155"/>
        <item x="59"/>
        <item x="172"/>
        <item x="14"/>
        <item x="258"/>
        <item x="224"/>
        <item x="246"/>
        <item x="79"/>
        <item x="206"/>
        <item x="147"/>
        <item x="63"/>
        <item x="175"/>
        <item x="180"/>
        <item x="28"/>
        <item x="211"/>
        <item x="56"/>
        <item x="165"/>
        <item x="208"/>
        <item x="185"/>
        <item x="88"/>
        <item x="86"/>
        <item x="42"/>
        <item x="260"/>
        <item x="171"/>
        <item x="197"/>
        <item x="254"/>
        <item x="216"/>
        <item x="114"/>
        <item x="232"/>
        <item x="139"/>
        <item x="151"/>
        <item x="80"/>
        <item x="277"/>
        <item x="102"/>
        <item x="133"/>
        <item x="239"/>
        <item x="110"/>
        <item x="141"/>
        <item x="98"/>
        <item x="191"/>
        <item x="27"/>
        <item x="288"/>
        <item x="67"/>
        <item x="218"/>
        <item x="39"/>
        <item x="89"/>
        <item x="213"/>
        <item x="259"/>
        <item x="94"/>
        <item x="95"/>
        <item x="34"/>
        <item x="252"/>
        <item x="146"/>
        <item x="72"/>
        <item x="66"/>
        <item x="109"/>
        <item x="97"/>
        <item x="184"/>
        <item x="51"/>
        <item x="70"/>
        <item x="186"/>
        <item x="120"/>
        <item x="243"/>
        <item x="46"/>
        <item x="250"/>
        <item x="217"/>
        <item x="132"/>
        <item x="178"/>
        <item x="140"/>
        <item x="90"/>
        <item x="137"/>
        <item x="231"/>
        <item x="214"/>
        <item x="11"/>
        <item x="285"/>
        <item x="68"/>
        <item x="205"/>
        <item x="130"/>
        <item x="268"/>
        <item x="230"/>
        <item x="81"/>
        <item x="221"/>
        <item x="4"/>
        <item x="119"/>
        <item x="163"/>
        <item x="160"/>
        <item x="173"/>
        <item x="215"/>
        <item x="57"/>
        <item x="220"/>
        <item x="71"/>
        <item x="176"/>
        <item x="36"/>
        <item x="123"/>
        <item x="82"/>
        <item x="50"/>
        <item x="20"/>
        <item x="15"/>
        <item x="282"/>
        <item x="170"/>
        <item x="78"/>
        <item x="240"/>
        <item x="253"/>
        <item x="87"/>
        <item x="153"/>
        <item x="29"/>
        <item x="187"/>
        <item x="91"/>
        <item x="161"/>
        <item x="269"/>
        <item x="113"/>
        <item x="73"/>
        <item x="47"/>
        <item x="174"/>
        <item x="242"/>
        <item x="289"/>
        <item x="106"/>
        <item x="103"/>
        <item x="35"/>
        <item x="188"/>
        <item x="196"/>
        <item x="33"/>
        <item x="235"/>
        <item x="166"/>
        <item x="189"/>
        <item x="229"/>
        <item x="84"/>
        <item x="168"/>
        <item x="267"/>
        <item x="69"/>
        <item x="244"/>
        <item x="52"/>
        <item x="200"/>
        <item x="115"/>
        <item x="248"/>
        <item x="145"/>
        <item x="136"/>
        <item x="53"/>
        <item x="144"/>
        <item x="43"/>
        <item x="107"/>
        <item x="138"/>
        <item x="37"/>
        <item x="278"/>
        <item x="101"/>
        <item x="2"/>
        <item x="290"/>
        <item x="222"/>
        <item x="280"/>
        <item x="104"/>
        <item x="121"/>
        <item x="26"/>
        <item x="118"/>
        <item x="126"/>
        <item x="74"/>
        <item x="30"/>
        <item x="263"/>
        <item x="193"/>
        <item x="18"/>
        <item x="249"/>
        <item x="75"/>
        <item x="0"/>
        <item x="192"/>
        <item x="5"/>
        <item x="40"/>
        <item x="279"/>
        <item x="25"/>
        <item x="48"/>
        <item x="92"/>
        <item x="177"/>
        <item x="264"/>
        <item x="158"/>
        <item x="116"/>
        <item x="108"/>
        <item x="17"/>
        <item x="203"/>
        <item x="159"/>
        <item x="111"/>
        <item x="23"/>
        <item x="212"/>
        <item x="210"/>
        <item x="12"/>
        <item x="266"/>
        <item x="65"/>
        <item x="9"/>
        <item x="281"/>
        <item x="38"/>
        <item x="190"/>
        <item x="201"/>
        <item x="237"/>
        <item x="223"/>
        <item x="284"/>
        <item x="7"/>
        <item x="195"/>
        <item x="233"/>
        <item x="117"/>
        <item x="125"/>
        <item x="8"/>
        <item x="148"/>
        <item x="62"/>
        <item x="257"/>
        <item x="44"/>
        <item x="275"/>
        <item x="236"/>
        <item x="142"/>
        <item x="273"/>
        <item x="60"/>
        <item x="131"/>
        <item x="194"/>
        <item x="157"/>
        <item x="112"/>
        <item x="247"/>
        <item x="154"/>
        <item x="262"/>
        <item x="169"/>
        <item x="276"/>
        <item x="129"/>
        <item x="149"/>
        <item x="162"/>
        <item x="85"/>
        <item x="21"/>
        <item x="227"/>
        <item x="238"/>
        <item x="124"/>
        <item x="134"/>
        <item x="179"/>
        <item x="61"/>
        <item x="105"/>
        <item x="58"/>
        <item x="164"/>
        <item x="45"/>
        <item x="209"/>
        <item x="265"/>
        <item x="16"/>
        <item x="76"/>
        <item x="150"/>
        <item x="127"/>
        <item x="207"/>
        <item x="287"/>
        <item x="255"/>
        <item x="204"/>
        <item x="182"/>
        <item x="228"/>
        <item x="96"/>
        <item x="272"/>
        <item x="41"/>
        <item x="100"/>
        <item x="49"/>
        <item x="64"/>
        <item x="54"/>
        <item x="251"/>
        <item x="122"/>
        <item x="183"/>
        <item x="83"/>
        <item x="19"/>
        <item x="32"/>
        <item x="99"/>
        <item x="6"/>
        <item x="225"/>
        <item x="202"/>
        <item x="219"/>
        <item x="181"/>
        <item x="156"/>
        <item x="271"/>
        <item x="31"/>
        <item x="198"/>
        <item x="55"/>
        <item x="1"/>
        <item x="256"/>
        <item x="226"/>
        <item x="199"/>
        <item x="93"/>
        <item x="270"/>
        <item x="167"/>
        <item x="135"/>
        <item x="13"/>
        <item x="3"/>
        <item x="274"/>
        <item x="22"/>
        <item x="152"/>
        <item x="24"/>
        <item t="default"/>
      </items>
    </pivotField>
    <pivotField compact="0" showAll="0">
      <items count="11">
        <item x="5"/>
        <item x="8"/>
        <item x="6"/>
        <item x="2"/>
        <item x="9"/>
        <item x="0"/>
        <item x="3"/>
        <item x="4"/>
        <item x="7"/>
        <item x="1"/>
        <item t="default"/>
      </items>
    </pivotField>
    <pivotField compact="0" showAll="0">
      <items count="2">
        <item x="0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4" firstHeaderRow="1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11">
        <item x="4"/>
        <item x="6"/>
        <item x="7"/>
        <item x="8"/>
        <item x="5"/>
        <item x="0"/>
        <item x="1"/>
        <item x="3"/>
        <item x="2"/>
        <item x="9"/>
        <item t="default"/>
      </items>
    </pivotField>
    <pivotField axis="axisRow" compact="0" showAll="0">
      <items count="11">
        <item x="8"/>
        <item x="0"/>
        <item x="6"/>
        <item x="2"/>
        <item x="4"/>
        <item x="3"/>
        <item x="5"/>
        <item x="1"/>
        <item x="9"/>
        <item x="7"/>
        <item t="default"/>
      </items>
    </pivotField>
    <pivotField compact="0" showAll="0">
      <items count="11">
        <item x="8"/>
        <item x="1"/>
        <item x="4"/>
        <item x="6"/>
        <item x="7"/>
        <item x="2"/>
        <item x="5"/>
        <item x="0"/>
        <item x="3"/>
        <item x="9"/>
        <item t="default"/>
      </items>
    </pivotField>
    <pivotField compact="0" showAll="0">
      <items count="8">
        <item x="1"/>
        <item x="6"/>
        <item x="0"/>
        <item x="2"/>
        <item x="4"/>
        <item x="5"/>
        <item x="3"/>
        <item t="default"/>
      </items>
    </pivotField>
    <pivotField compact="0" showAll="0">
      <items count="331">
        <item x="3"/>
        <item x="125"/>
        <item x="249"/>
        <item x="224"/>
        <item x="233"/>
        <item x="144"/>
        <item x="147"/>
        <item x="143"/>
        <item x="287"/>
        <item x="245"/>
        <item x="312"/>
        <item x="177"/>
        <item x="30"/>
        <item x="155"/>
        <item x="48"/>
        <item x="204"/>
        <item x="93"/>
        <item x="216"/>
        <item x="268"/>
        <item x="27"/>
        <item x="1"/>
        <item x="8"/>
        <item x="91"/>
        <item x="196"/>
        <item x="161"/>
        <item x="34"/>
        <item x="283"/>
        <item x="96"/>
        <item x="4"/>
        <item x="120"/>
        <item x="69"/>
        <item x="43"/>
        <item x="274"/>
        <item x="7"/>
        <item x="272"/>
        <item x="182"/>
        <item x="321"/>
        <item x="136"/>
        <item x="288"/>
        <item x="42"/>
        <item x="14"/>
        <item x="189"/>
        <item x="133"/>
        <item x="23"/>
        <item x="301"/>
        <item x="286"/>
        <item x="50"/>
        <item x="119"/>
        <item x="77"/>
        <item x="102"/>
        <item x="210"/>
        <item x="248"/>
        <item x="174"/>
        <item x="134"/>
        <item x="277"/>
        <item x="37"/>
        <item x="219"/>
        <item x="175"/>
        <item x="148"/>
        <item x="328"/>
        <item x="82"/>
        <item x="33"/>
        <item x="44"/>
        <item x="243"/>
        <item x="311"/>
        <item x="40"/>
        <item x="115"/>
        <item x="250"/>
        <item x="126"/>
        <item x="99"/>
        <item x="187"/>
        <item x="172"/>
        <item x="36"/>
        <item x="105"/>
        <item x="183"/>
        <item x="104"/>
        <item x="141"/>
        <item x="304"/>
        <item x="146"/>
        <item x="73"/>
        <item x="160"/>
        <item x="114"/>
        <item x="295"/>
        <item x="240"/>
        <item x="45"/>
        <item x="313"/>
        <item x="205"/>
        <item x="293"/>
        <item x="62"/>
        <item x="310"/>
        <item x="121"/>
        <item x="25"/>
        <item x="199"/>
        <item x="181"/>
        <item x="41"/>
        <item x="232"/>
        <item x="52"/>
        <item x="16"/>
        <item x="19"/>
        <item x="6"/>
        <item x="9"/>
        <item x="284"/>
        <item x="319"/>
        <item x="305"/>
        <item x="264"/>
        <item x="294"/>
        <item x="275"/>
        <item x="138"/>
        <item x="151"/>
        <item x="316"/>
        <item x="292"/>
        <item x="84"/>
        <item x="290"/>
        <item x="0"/>
        <item x="228"/>
        <item x="113"/>
        <item x="314"/>
        <item x="38"/>
        <item x="83"/>
        <item x="253"/>
        <item x="207"/>
        <item x="129"/>
        <item x="179"/>
        <item x="178"/>
        <item x="173"/>
        <item x="202"/>
        <item x="32"/>
        <item x="200"/>
        <item x="212"/>
        <item x="225"/>
        <item x="226"/>
        <item x="201"/>
        <item x="53"/>
        <item x="289"/>
        <item x="68"/>
        <item x="299"/>
        <item x="246"/>
        <item x="94"/>
        <item x="28"/>
        <item x="123"/>
        <item x="18"/>
        <item x="116"/>
        <item x="86"/>
        <item x="21"/>
        <item x="266"/>
        <item x="13"/>
        <item x="76"/>
        <item x="57"/>
        <item x="270"/>
        <item x="109"/>
        <item x="254"/>
        <item x="198"/>
        <item x="51"/>
        <item x="81"/>
        <item x="222"/>
        <item x="135"/>
        <item x="291"/>
        <item x="190"/>
        <item x="61"/>
        <item x="297"/>
        <item x="78"/>
        <item x="206"/>
        <item x="137"/>
        <item x="118"/>
        <item x="269"/>
        <item x="103"/>
        <item x="5"/>
        <item x="192"/>
        <item x="209"/>
        <item x="208"/>
        <item x="87"/>
        <item x="132"/>
        <item x="171"/>
        <item x="122"/>
        <item x="167"/>
        <item x="64"/>
        <item x="2"/>
        <item x="308"/>
        <item x="31"/>
        <item x="223"/>
        <item x="139"/>
        <item x="97"/>
        <item x="156"/>
        <item x="74"/>
        <item x="176"/>
        <item x="307"/>
        <item x="107"/>
        <item x="257"/>
        <item x="236"/>
        <item x="130"/>
        <item x="273"/>
        <item x="230"/>
        <item x="55"/>
        <item x="221"/>
        <item x="80"/>
        <item x="241"/>
        <item x="320"/>
        <item x="127"/>
        <item x="180"/>
        <item x="215"/>
        <item x="317"/>
        <item x="159"/>
        <item x="300"/>
        <item x="92"/>
        <item x="63"/>
        <item x="66"/>
        <item x="251"/>
        <item x="203"/>
        <item x="238"/>
        <item x="165"/>
        <item x="315"/>
        <item x="59"/>
        <item x="98"/>
        <item x="298"/>
        <item x="214"/>
        <item x="170"/>
        <item x="255"/>
        <item x="309"/>
        <item x="237"/>
        <item x="229"/>
        <item x="231"/>
        <item x="242"/>
        <item x="166"/>
        <item x="11"/>
        <item x="65"/>
        <item x="46"/>
        <item x="265"/>
        <item x="128"/>
        <item x="117"/>
        <item x="152"/>
        <item x="85"/>
        <item x="26"/>
        <item x="329"/>
        <item x="279"/>
        <item x="60"/>
        <item x="72"/>
        <item x="142"/>
        <item x="220"/>
        <item x="324"/>
        <item x="184"/>
        <item x="20"/>
        <item x="154"/>
        <item x="12"/>
        <item x="162"/>
        <item x="110"/>
        <item x="211"/>
        <item x="29"/>
        <item x="24"/>
        <item x="276"/>
        <item x="108"/>
        <item x="56"/>
        <item x="186"/>
        <item x="124"/>
        <item x="325"/>
        <item x="101"/>
        <item x="22"/>
        <item x="323"/>
        <item x="131"/>
        <item x="252"/>
        <item x="168"/>
        <item x="239"/>
        <item x="39"/>
        <item x="106"/>
        <item x="217"/>
        <item x="188"/>
        <item x="322"/>
        <item x="234"/>
        <item x="227"/>
        <item x="88"/>
        <item x="213"/>
        <item x="195"/>
        <item x="259"/>
        <item x="262"/>
        <item x="150"/>
        <item x="100"/>
        <item x="164"/>
        <item x="163"/>
        <item x="47"/>
        <item x="157"/>
        <item x="185"/>
        <item x="140"/>
        <item x="149"/>
        <item x="302"/>
        <item x="191"/>
        <item x="296"/>
        <item x="79"/>
        <item x="278"/>
        <item x="197"/>
        <item x="327"/>
        <item x="70"/>
        <item x="271"/>
        <item x="49"/>
        <item x="35"/>
        <item x="15"/>
        <item x="193"/>
        <item x="17"/>
        <item x="218"/>
        <item x="145"/>
        <item x="282"/>
        <item x="10"/>
        <item x="263"/>
        <item x="153"/>
        <item x="90"/>
        <item x="326"/>
        <item x="235"/>
        <item x="89"/>
        <item x="285"/>
        <item x="258"/>
        <item x="112"/>
        <item x="281"/>
        <item x="194"/>
        <item x="306"/>
        <item x="256"/>
        <item x="267"/>
        <item x="280"/>
        <item x="318"/>
        <item x="95"/>
        <item x="75"/>
        <item x="54"/>
        <item x="260"/>
        <item x="111"/>
        <item x="67"/>
        <item x="169"/>
        <item x="58"/>
        <item x="71"/>
        <item x="261"/>
        <item x="303"/>
        <item x="247"/>
        <item x="158"/>
        <item x="244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998">
        <item x="521"/>
        <item x="898"/>
        <item x="838"/>
        <item x="537"/>
        <item x="303"/>
        <item x="893"/>
        <item x="405"/>
        <item x="826"/>
        <item x="211"/>
        <item x="475"/>
        <item x="703"/>
        <item x="945"/>
        <item x="187"/>
        <item x="353"/>
        <item x="773"/>
        <item x="2"/>
        <item x="482"/>
        <item x="823"/>
        <item x="831"/>
        <item x="990"/>
        <item x="666"/>
        <item x="140"/>
        <item x="512"/>
        <item x="583"/>
        <item x="840"/>
        <item x="397"/>
        <item x="116"/>
        <item x="982"/>
        <item x="813"/>
        <item x="651"/>
        <item x="976"/>
        <item x="672"/>
        <item x="218"/>
        <item x="690"/>
        <item x="489"/>
        <item x="675"/>
        <item x="761"/>
        <item x="469"/>
        <item x="85"/>
        <item x="654"/>
        <item x="139"/>
        <item x="728"/>
        <item x="958"/>
        <item x="101"/>
        <item x="657"/>
        <item x="371"/>
        <item x="410"/>
        <item x="994"/>
        <item x="55"/>
        <item x="328"/>
        <item x="479"/>
        <item x="993"/>
        <item x="724"/>
        <item x="76"/>
        <item x="890"/>
        <item x="764"/>
        <item x="258"/>
        <item x="914"/>
        <item x="868"/>
        <item x="973"/>
        <item x="453"/>
        <item x="298"/>
        <item x="43"/>
        <item x="660"/>
        <item x="927"/>
        <item x="534"/>
        <item x="887"/>
        <item x="414"/>
        <item x="652"/>
        <item x="720"/>
        <item x="950"/>
        <item x="771"/>
        <item x="322"/>
        <item x="198"/>
        <item x="655"/>
        <item x="416"/>
        <item x="408"/>
        <item x="778"/>
        <item x="766"/>
        <item x="107"/>
        <item x="829"/>
        <item x="561"/>
        <item x="579"/>
        <item x="525"/>
        <item x="18"/>
        <item x="767"/>
        <item x="35"/>
        <item x="799"/>
        <item x="776"/>
        <item x="696"/>
        <item x="760"/>
        <item x="532"/>
        <item x="880"/>
        <item x="545"/>
        <item x="642"/>
        <item x="334"/>
        <item x="891"/>
        <item x="550"/>
        <item x="866"/>
        <item x="372"/>
        <item x="401"/>
        <item x="641"/>
        <item x="14"/>
        <item x="144"/>
        <item x="68"/>
        <item x="692"/>
        <item x="934"/>
        <item x="644"/>
        <item x="477"/>
        <item x="77"/>
        <item x="972"/>
        <item x="331"/>
        <item x="892"/>
        <item x="937"/>
        <item x="131"/>
        <item x="917"/>
        <item x="317"/>
        <item x="563"/>
        <item x="881"/>
        <item x="643"/>
        <item x="242"/>
        <item x="949"/>
        <item x="27"/>
        <item x="653"/>
        <item x="155"/>
        <item x="783"/>
        <item x="178"/>
        <item x="834"/>
        <item x="586"/>
        <item x="805"/>
        <item x="636"/>
        <item x="926"/>
        <item x="255"/>
        <item x="150"/>
        <item x="741"/>
        <item x="48"/>
        <item x="980"/>
        <item x="808"/>
        <item x="59"/>
        <item x="413"/>
        <item x="216"/>
        <item x="832"/>
        <item x="221"/>
        <item x="628"/>
        <item x="869"/>
        <item x="464"/>
        <item x="535"/>
        <item x="658"/>
        <item x="444"/>
        <item x="739"/>
        <item x="938"/>
        <item x="390"/>
        <item x="151"/>
        <item x="520"/>
        <item x="25"/>
        <item x="780"/>
        <item x="775"/>
        <item x="70"/>
        <item x="30"/>
        <item x="522"/>
        <item x="864"/>
        <item x="661"/>
        <item x="627"/>
        <item x="224"/>
        <item x="971"/>
        <item x="873"/>
        <item x="824"/>
        <item x="26"/>
        <item x="495"/>
        <item x="81"/>
        <item x="491"/>
        <item x="287"/>
        <item x="421"/>
        <item x="420"/>
        <item x="701"/>
        <item x="306"/>
        <item x="514"/>
        <item x="810"/>
        <item x="557"/>
        <item x="148"/>
        <item x="815"/>
        <item x="152"/>
        <item x="989"/>
        <item x="79"/>
        <item x="376"/>
        <item x="179"/>
        <item x="639"/>
        <item x="626"/>
        <item x="852"/>
        <item x="427"/>
        <item x="173"/>
        <item x="859"/>
        <item x="235"/>
        <item x="348"/>
        <item x="95"/>
        <item x="109"/>
        <item x="496"/>
        <item x="527"/>
        <item x="965"/>
        <item x="133"/>
        <item x="763"/>
        <item x="889"/>
        <item x="434"/>
        <item x="923"/>
        <item x="304"/>
        <item x="500"/>
        <item x="624"/>
        <item x="518"/>
        <item x="807"/>
        <item x="608"/>
        <item x="821"/>
        <item x="480"/>
        <item x="122"/>
        <item x="327"/>
        <item x="143"/>
        <item x="523"/>
        <item x="459"/>
        <item x="34"/>
        <item x="267"/>
        <item x="104"/>
        <item x="225"/>
        <item x="708"/>
        <item x="862"/>
        <item x="504"/>
        <item x="879"/>
        <item x="106"/>
        <item x="865"/>
        <item x="616"/>
        <item x="86"/>
        <item x="463"/>
        <item x="924"/>
        <item x="559"/>
        <item x="90"/>
        <item x="472"/>
        <item x="374"/>
        <item x="744"/>
        <item x="664"/>
        <item x="117"/>
        <item x="952"/>
        <item x="825"/>
        <item x="435"/>
        <item x="193"/>
        <item x="882"/>
        <item x="493"/>
        <item x="315"/>
        <item x="901"/>
        <item x="790"/>
        <item x="192"/>
        <item x="874"/>
        <item x="61"/>
        <item x="605"/>
        <item x="419"/>
        <item x="558"/>
        <item x="984"/>
        <item x="378"/>
        <item x="936"/>
        <item x="189"/>
        <item x="697"/>
        <item x="114"/>
        <item x="607"/>
        <item x="367"/>
        <item x="717"/>
        <item x="17"/>
        <item x="265"/>
        <item x="125"/>
        <item x="499"/>
        <item x="614"/>
        <item x="685"/>
        <item x="796"/>
        <item x="134"/>
        <item x="968"/>
        <item x="96"/>
        <item x="87"/>
        <item x="969"/>
        <item x="386"/>
        <item x="196"/>
        <item x="16"/>
        <item x="126"/>
        <item x="487"/>
        <item x="142"/>
        <item x="494"/>
        <item x="352"/>
        <item x="600"/>
        <item x="28"/>
        <item x="556"/>
        <item x="349"/>
        <item x="872"/>
        <item x="404"/>
        <item x="569"/>
        <item x="956"/>
        <item x="366"/>
        <item x="351"/>
        <item x="497"/>
        <item x="67"/>
        <item x="698"/>
        <item x="876"/>
        <item x="141"/>
        <item x="231"/>
        <item x="907"/>
        <item x="587"/>
        <item x="10"/>
        <item x="229"/>
        <item x="485"/>
        <item x="402"/>
        <item x="381"/>
        <item x="539"/>
        <item x="170"/>
        <item x="704"/>
        <item x="985"/>
        <item x="933"/>
        <item x="746"/>
        <item x="32"/>
        <item x="105"/>
        <item x="29"/>
        <item x="341"/>
        <item x="375"/>
        <item x="199"/>
        <item x="241"/>
        <item x="293"/>
        <item x="894"/>
        <item x="37"/>
        <item x="904"/>
        <item x="731"/>
        <item x="621"/>
        <item x="442"/>
        <item x="595"/>
        <item x="743"/>
        <item x="940"/>
        <item x="228"/>
        <item x="836"/>
        <item x="548"/>
        <item x="578"/>
        <item x="787"/>
        <item x="357"/>
        <item x="752"/>
        <item x="74"/>
        <item x="39"/>
        <item x="120"/>
        <item x="688"/>
        <item x="749"/>
        <item x="925"/>
        <item x="132"/>
        <item x="22"/>
        <item x="709"/>
        <item x="837"/>
        <item x="58"/>
        <item x="451"/>
        <item x="932"/>
        <item x="340"/>
        <item x="929"/>
        <item x="191"/>
        <item x="53"/>
        <item x="584"/>
        <item x="283"/>
        <item x="755"/>
        <item x="979"/>
        <item x="737"/>
        <item x="213"/>
        <item x="473"/>
        <item x="260"/>
        <item x="307"/>
        <item x="613"/>
        <item x="214"/>
        <item x="190"/>
        <item x="850"/>
        <item x="449"/>
        <item x="705"/>
        <item x="447"/>
        <item x="875"/>
        <item x="538"/>
        <item x="919"/>
        <item x="729"/>
        <item x="725"/>
        <item x="343"/>
        <item x="250"/>
        <item x="194"/>
        <item x="792"/>
        <item x="363"/>
        <item x="40"/>
        <item x="900"/>
        <item x="185"/>
        <item x="733"/>
        <item x="601"/>
        <item x="581"/>
        <item x="974"/>
        <item x="71"/>
        <item x="555"/>
        <item x="46"/>
        <item x="629"/>
        <item x="987"/>
        <item x="234"/>
        <item x="455"/>
        <item x="612"/>
        <item x="203"/>
        <item x="911"/>
        <item x="264"/>
        <item x="377"/>
        <item x="149"/>
        <item x="356"/>
        <item x="543"/>
        <item x="827"/>
        <item x="678"/>
        <item x="503"/>
        <item x="754"/>
        <item x="856"/>
        <item x="544"/>
        <item x="742"/>
        <item x="540"/>
        <item x="333"/>
        <item x="502"/>
        <item x="373"/>
        <item x="166"/>
        <item x="886"/>
        <item x="470"/>
        <item x="204"/>
        <item x="791"/>
        <item x="835"/>
        <item x="981"/>
        <item x="281"/>
        <item x="959"/>
        <item x="60"/>
        <item x="680"/>
        <item x="700"/>
        <item x="814"/>
        <item x="662"/>
        <item x="6"/>
        <item x="732"/>
        <item x="121"/>
        <item x="588"/>
        <item x="332"/>
        <item x="387"/>
        <item x="358"/>
        <item x="431"/>
        <item x="562"/>
        <item x="779"/>
        <item x="320"/>
        <item x="638"/>
        <item x="82"/>
        <item x="635"/>
        <item x="716"/>
        <item x="111"/>
        <item x="78"/>
        <item x="226"/>
        <item x="935"/>
        <item x="210"/>
        <item x="102"/>
        <item x="97"/>
        <item x="686"/>
        <item x="707"/>
        <item x="361"/>
        <item x="839"/>
        <item x="674"/>
        <item x="916"/>
        <item x="722"/>
        <item x="172"/>
        <item x="201"/>
        <item x="565"/>
        <item x="42"/>
        <item x="683"/>
        <item x="646"/>
        <item x="266"/>
        <item x="423"/>
        <item x="788"/>
        <item x="65"/>
        <item x="942"/>
        <item x="747"/>
        <item x="867"/>
        <item x="941"/>
        <item x="355"/>
        <item x="975"/>
        <item x="450"/>
        <item x="63"/>
        <item x="100"/>
        <item x="319"/>
        <item x="237"/>
        <item x="955"/>
        <item x="928"/>
        <item x="209"/>
        <item x="524"/>
        <item x="217"/>
        <item x="338"/>
        <item x="412"/>
        <item x="822"/>
        <item x="415"/>
        <item x="921"/>
        <item x="888"/>
        <item x="706"/>
        <item x="365"/>
        <item x="670"/>
        <item x="633"/>
        <item x="713"/>
        <item x="507"/>
        <item x="769"/>
        <item x="551"/>
        <item x="501"/>
        <item x="33"/>
        <item x="602"/>
        <item x="476"/>
        <item x="552"/>
        <item x="878"/>
        <item x="786"/>
        <item x="354"/>
        <item x="184"/>
        <item x="73"/>
        <item x="536"/>
        <item x="403"/>
        <item x="715"/>
        <item x="446"/>
        <item x="207"/>
        <item x="94"/>
        <item x="710"/>
        <item x="988"/>
        <item x="897"/>
        <item x="461"/>
        <item x="454"/>
        <item x="599"/>
        <item x="511"/>
        <item x="618"/>
        <item x="930"/>
        <item x="64"/>
        <item x="719"/>
        <item x="676"/>
        <item x="147"/>
        <item x="991"/>
        <item x="174"/>
        <item x="359"/>
        <item x="277"/>
        <item x="943"/>
        <item x="995"/>
        <item x="302"/>
        <item x="508"/>
        <item x="411"/>
        <item x="269"/>
        <item x="847"/>
        <item x="161"/>
        <item x="871"/>
        <item x="244"/>
        <item x="247"/>
        <item x="516"/>
        <item x="248"/>
        <item x="909"/>
        <item x="530"/>
        <item x="297"/>
        <item x="677"/>
        <item x="83"/>
        <item x="311"/>
        <item x="592"/>
        <item x="593"/>
        <item x="176"/>
        <item x="456"/>
        <item x="781"/>
        <item x="753"/>
        <item x="637"/>
        <item x="650"/>
        <item x="370"/>
        <item x="445"/>
        <item x="368"/>
        <item x="323"/>
        <item x="597"/>
        <item x="681"/>
        <item x="284"/>
        <item x="389"/>
        <item x="159"/>
        <item x="483"/>
        <item x="515"/>
        <item x="568"/>
        <item x="694"/>
        <item x="794"/>
        <item x="992"/>
        <item x="735"/>
        <item x="596"/>
        <item x="409"/>
        <item x="772"/>
        <item x="983"/>
        <item x="84"/>
        <item x="350"/>
        <item x="394"/>
        <item x="816"/>
        <item x="75"/>
        <item x="811"/>
        <item x="736"/>
        <item x="679"/>
        <item x="263"/>
        <item x="72"/>
        <item x="8"/>
        <item x="80"/>
        <item x="806"/>
        <item x="279"/>
        <item x="369"/>
        <item x="846"/>
        <item x="964"/>
        <item x="830"/>
        <item x="119"/>
        <item x="49"/>
        <item x="44"/>
        <item x="756"/>
        <item x="691"/>
        <item x="492"/>
        <item x="918"/>
        <item x="146"/>
        <item x="611"/>
        <item x="577"/>
        <item x="4"/>
        <item x="738"/>
        <item x="113"/>
        <item x="280"/>
        <item x="571"/>
        <item x="663"/>
        <item x="167"/>
        <item x="310"/>
        <item x="129"/>
        <item x="360"/>
        <item x="478"/>
        <item x="347"/>
        <item x="699"/>
        <item x="289"/>
        <item x="438"/>
        <item x="433"/>
        <item x="841"/>
        <item x="622"/>
        <item x="428"/>
        <item x="305"/>
        <item x="335"/>
        <item x="861"/>
        <item x="246"/>
        <item x="647"/>
        <item x="961"/>
        <item x="625"/>
        <item x="580"/>
        <item x="513"/>
        <item x="853"/>
        <item x="425"/>
        <item x="175"/>
        <item x="452"/>
        <item x="673"/>
        <item x="606"/>
        <item x="399"/>
        <item x="153"/>
        <item x="422"/>
        <item x="620"/>
        <item x="238"/>
        <item x="817"/>
        <item x="570"/>
        <item x="745"/>
        <item x="623"/>
        <item x="668"/>
        <item x="162"/>
        <item x="41"/>
        <item x="448"/>
        <item x="245"/>
        <item x="711"/>
        <item x="440"/>
        <item x="206"/>
        <item x="395"/>
        <item x="474"/>
        <item x="342"/>
        <item x="19"/>
        <item x="418"/>
        <item x="910"/>
        <item x="883"/>
        <item x="308"/>
        <item x="751"/>
        <item x="953"/>
        <item x="466"/>
        <item x="667"/>
        <item x="181"/>
        <item x="282"/>
        <item x="671"/>
        <item x="843"/>
        <item x="573"/>
        <item x="585"/>
        <item x="695"/>
        <item x="270"/>
        <item x="604"/>
        <item x="789"/>
        <item x="180"/>
        <item x="669"/>
        <item x="326"/>
        <item x="186"/>
        <item x="758"/>
        <item x="23"/>
        <item x="554"/>
        <item x="849"/>
        <item x="112"/>
        <item x="842"/>
        <item x="38"/>
        <item x="854"/>
        <item x="803"/>
        <item x="362"/>
        <item x="5"/>
        <item x="337"/>
        <item x="89"/>
        <item x="903"/>
        <item x="718"/>
        <item x="93"/>
        <item x="164"/>
        <item x="158"/>
        <item x="292"/>
        <item x="13"/>
        <item x="748"/>
        <item x="288"/>
        <item x="188"/>
        <item x="313"/>
        <item x="330"/>
        <item x="777"/>
        <item x="212"/>
        <item x="768"/>
        <item x="505"/>
        <item x="294"/>
        <item x="324"/>
        <item x="546"/>
        <item x="848"/>
        <item x="797"/>
        <item x="251"/>
        <item x="262"/>
        <item x="784"/>
        <item x="329"/>
        <item x="128"/>
        <item x="47"/>
        <item x="591"/>
        <item x="785"/>
        <item x="564"/>
        <item x="913"/>
        <item x="285"/>
        <item x="118"/>
        <item x="498"/>
        <item x="20"/>
        <item x="384"/>
        <item x="645"/>
        <item x="24"/>
        <item x="490"/>
        <item x="689"/>
        <item x="970"/>
        <item x="202"/>
        <item x="944"/>
        <item x="215"/>
        <item x="400"/>
        <item x="36"/>
        <item x="123"/>
        <item x="138"/>
        <item x="286"/>
        <item x="951"/>
        <item x="567"/>
        <item x="426"/>
        <item x="884"/>
        <item x="230"/>
        <item x="145"/>
        <item x="240"/>
        <item x="844"/>
        <item x="905"/>
        <item x="169"/>
        <item x="391"/>
        <item x="183"/>
        <item x="712"/>
        <item x="379"/>
        <item x="912"/>
        <item x="702"/>
        <item x="160"/>
        <item x="275"/>
        <item x="441"/>
        <item x="52"/>
        <item x="462"/>
        <item x="939"/>
        <item x="364"/>
        <item x="793"/>
        <item x="346"/>
        <item x="649"/>
        <item x="594"/>
        <item x="857"/>
        <item x="818"/>
        <item x="197"/>
        <item x="62"/>
        <item x="714"/>
        <item x="509"/>
        <item x="232"/>
        <item x="727"/>
        <item x="273"/>
        <item x="804"/>
        <item x="948"/>
        <item x="954"/>
        <item x="828"/>
        <item x="547"/>
        <item x="195"/>
        <item x="960"/>
        <item x="407"/>
        <item x="726"/>
        <item x="236"/>
        <item x="582"/>
        <item x="57"/>
        <item x="396"/>
        <item x="460"/>
        <item x="388"/>
        <item x="541"/>
        <item x="531"/>
        <item x="977"/>
        <item x="488"/>
        <item x="750"/>
        <item x="300"/>
        <item x="261"/>
        <item x="429"/>
        <item x="157"/>
        <item x="99"/>
        <item x="406"/>
        <item x="721"/>
        <item x="424"/>
        <item x="91"/>
        <item x="325"/>
        <item x="809"/>
        <item x="316"/>
        <item x="182"/>
        <item x="11"/>
        <item x="553"/>
        <item x="467"/>
        <item x="740"/>
        <item x="312"/>
        <item x="239"/>
        <item x="610"/>
        <item x="931"/>
        <item x="12"/>
        <item x="820"/>
        <item x="468"/>
        <item x="380"/>
        <item x="290"/>
        <item x="978"/>
        <item x="640"/>
        <item x="50"/>
        <item x="299"/>
        <item x="168"/>
        <item x="417"/>
        <item x="656"/>
        <item x="603"/>
        <item x="291"/>
        <item x="648"/>
        <item x="31"/>
        <item x="278"/>
        <item x="430"/>
        <item x="986"/>
        <item x="443"/>
        <item x="908"/>
        <item x="922"/>
        <item x="851"/>
        <item x="899"/>
        <item x="576"/>
        <item x="432"/>
        <item x="393"/>
        <item x="437"/>
        <item x="318"/>
        <item x="205"/>
        <item x="321"/>
        <item x="137"/>
        <item x="877"/>
        <item x="227"/>
        <item x="946"/>
        <item x="345"/>
        <item x="533"/>
        <item x="617"/>
        <item x="66"/>
        <item x="634"/>
        <item x="517"/>
        <item x="659"/>
        <item x="220"/>
        <item x="439"/>
        <item x="962"/>
        <item x="223"/>
        <item x="845"/>
        <item x="471"/>
        <item x="276"/>
        <item x="529"/>
        <item x="254"/>
        <item x="54"/>
        <item x="130"/>
        <item x="301"/>
        <item x="765"/>
        <item x="631"/>
        <item x="795"/>
        <item x="171"/>
        <item x="682"/>
        <item x="526"/>
        <item x="339"/>
        <item x="963"/>
        <item x="458"/>
        <item x="855"/>
        <item x="759"/>
        <item x="590"/>
        <item x="45"/>
        <item x="687"/>
        <item x="465"/>
        <item x="632"/>
        <item x="222"/>
        <item x="21"/>
        <item x="115"/>
        <item x="219"/>
        <item x="336"/>
        <item x="528"/>
        <item x="730"/>
        <item x="819"/>
        <item x="257"/>
        <item x="436"/>
        <item x="915"/>
        <item x="136"/>
        <item x="1"/>
        <item x="800"/>
        <item x="382"/>
        <item x="272"/>
        <item x="574"/>
        <item x="519"/>
        <item x="314"/>
        <item x="392"/>
        <item x="457"/>
        <item x="895"/>
        <item x="812"/>
        <item x="630"/>
        <item x="56"/>
        <item x="589"/>
        <item x="385"/>
        <item x="762"/>
        <item x="484"/>
        <item x="88"/>
        <item x="863"/>
        <item x="896"/>
        <item x="154"/>
        <item x="233"/>
        <item x="566"/>
        <item x="256"/>
        <item x="98"/>
        <item x="103"/>
        <item x="560"/>
        <item x="920"/>
        <item x="124"/>
        <item x="966"/>
        <item x="108"/>
        <item x="344"/>
        <item x="3"/>
        <item x="723"/>
        <item x="309"/>
        <item x="860"/>
        <item x="274"/>
        <item x="398"/>
        <item x="383"/>
        <item x="801"/>
        <item x="870"/>
        <item x="693"/>
        <item x="798"/>
        <item x="135"/>
        <item x="615"/>
        <item x="127"/>
        <item x="885"/>
        <item x="9"/>
        <item x="757"/>
        <item x="609"/>
        <item x="208"/>
        <item x="481"/>
        <item x="598"/>
        <item x="295"/>
        <item x="177"/>
        <item x="296"/>
        <item x="833"/>
        <item x="110"/>
        <item x="774"/>
        <item x="619"/>
        <item x="957"/>
        <item x="858"/>
        <item x="572"/>
        <item x="947"/>
        <item x="253"/>
        <item x="542"/>
        <item x="802"/>
        <item x="996"/>
        <item x="0"/>
        <item x="510"/>
        <item x="665"/>
        <item x="486"/>
        <item x="268"/>
        <item x="200"/>
        <item x="259"/>
        <item x="549"/>
        <item x="967"/>
        <item x="902"/>
        <item x="271"/>
        <item x="506"/>
        <item x="575"/>
        <item x="684"/>
        <item x="69"/>
        <item x="165"/>
        <item x="15"/>
        <item x="252"/>
        <item x="770"/>
        <item x="906"/>
        <item x="156"/>
        <item x="51"/>
        <item x="249"/>
        <item x="734"/>
        <item x="7"/>
        <item x="782"/>
        <item x="243"/>
        <item x="163"/>
        <item x="92"/>
        <item t="default"/>
      </items>
    </pivotField>
    <pivotField compact="0" showAll="0">
      <items count="1000">
        <item x="899"/>
        <item x="839"/>
        <item x="538"/>
        <item x="304"/>
        <item x="894"/>
        <item x="212"/>
        <item x="704"/>
        <item x="992"/>
        <item x="667"/>
        <item x="841"/>
        <item x="814"/>
        <item x="977"/>
        <item x="85"/>
        <item x="729"/>
        <item x="959"/>
        <item x="658"/>
        <item x="725"/>
        <item x="76"/>
        <item x="891"/>
        <item x="915"/>
        <item x="928"/>
        <item x="768"/>
        <item x="761"/>
        <item x="335"/>
        <item x="892"/>
        <item x="551"/>
        <item x="867"/>
        <item x="642"/>
        <item x="14"/>
        <item x="144"/>
        <item x="935"/>
        <item x="478"/>
        <item x="973"/>
        <item x="938"/>
        <item x="918"/>
        <item x="318"/>
        <item x="564"/>
        <item x="155"/>
        <item x="982"/>
        <item x="833"/>
        <item x="406"/>
        <item x="827"/>
        <item x="476"/>
        <item x="774"/>
        <item x="865"/>
        <item x="832"/>
        <item x="26"/>
        <item x="288"/>
        <item x="398"/>
        <item x="652"/>
        <item x="673"/>
        <item x="816"/>
        <item x="219"/>
        <item x="377"/>
        <item x="640"/>
        <item x="853"/>
        <item x="139"/>
        <item x="996"/>
        <item x="55"/>
        <item x="268"/>
        <item x="329"/>
        <item x="863"/>
        <item x="505"/>
        <item x="86"/>
        <item x="90"/>
        <item x="974"/>
        <item x="661"/>
        <item x="420"/>
        <item x="559"/>
        <item x="500"/>
        <item x="134"/>
        <item x="969"/>
        <item x="96"/>
        <item x="199"/>
        <item x="16"/>
        <item x="779"/>
        <item x="601"/>
        <item x="522"/>
        <item x="526"/>
        <item x="367"/>
        <item x="800"/>
        <item x="777"/>
        <item x="141"/>
        <item x="382"/>
        <item x="934"/>
        <item x="747"/>
        <item x="895"/>
        <item x="622"/>
        <item x="443"/>
        <item x="373"/>
        <item x="2"/>
        <item x="693"/>
        <item x="39"/>
        <item x="689"/>
        <item x="132"/>
        <item x="22"/>
        <item x="838"/>
        <item x="452"/>
        <item x="933"/>
        <item x="77"/>
        <item x="584"/>
        <item x="341"/>
        <item x="930"/>
        <item x="214"/>
        <item x="474"/>
        <item x="893"/>
        <item x="131"/>
        <item x="691"/>
        <item x="706"/>
        <item x="490"/>
        <item x="920"/>
        <item x="644"/>
        <item x="243"/>
        <item x="762"/>
        <item x="470"/>
        <item x="195"/>
        <item x="655"/>
        <item x="793"/>
        <item x="364"/>
        <item x="630"/>
        <item x="204"/>
        <item x="654"/>
        <item x="912"/>
        <item x="544"/>
        <item x="179"/>
        <item x="504"/>
        <item x="835"/>
        <item x="792"/>
        <item x="256"/>
        <item x="815"/>
        <item x="150"/>
        <item x="809"/>
        <item x="589"/>
        <item x="869"/>
        <item x="454"/>
        <item x="82"/>
        <item x="217"/>
        <item x="78"/>
        <item x="227"/>
        <item x="222"/>
        <item x="43"/>
        <item x="362"/>
        <item x="870"/>
        <item x="535"/>
        <item x="943"/>
        <item x="748"/>
        <item x="653"/>
        <item x="445"/>
        <item x="740"/>
        <item x="951"/>
        <item x="320"/>
        <item x="151"/>
        <item x="188"/>
        <item x="354"/>
        <item x="70"/>
        <item x="671"/>
        <item x="523"/>
        <item x="634"/>
        <item x="483"/>
        <item x="972"/>
        <item x="825"/>
        <item x="830"/>
        <item x="404"/>
        <item x="990"/>
        <item x="898"/>
        <item x="140"/>
        <item x="513"/>
        <item x="35"/>
        <item x="993"/>
        <item x="174"/>
        <item x="997"/>
        <item x="303"/>
        <item x="116"/>
        <item x="412"/>
        <item x="848"/>
        <item x="702"/>
        <item x="872"/>
        <item x="245"/>
        <item x="546"/>
        <item x="249"/>
        <item x="148"/>
        <item x="152"/>
        <item x="991"/>
        <item x="180"/>
        <item x="782"/>
        <item x="638"/>
        <item x="627"/>
        <item x="598"/>
        <item x="236"/>
        <item x="349"/>
        <item x="736"/>
        <item x="410"/>
        <item x="773"/>
        <item x="966"/>
        <item x="985"/>
        <item x="395"/>
        <item x="890"/>
        <item x="435"/>
        <item x="519"/>
        <item x="72"/>
        <item x="80"/>
        <item x="101"/>
        <item x="49"/>
        <item x="757"/>
        <item x="493"/>
        <item x="460"/>
        <item x="104"/>
        <item x="226"/>
        <item x="480"/>
        <item x="765"/>
        <item x="348"/>
        <item x="866"/>
        <item x="617"/>
        <item x="259"/>
        <item x="439"/>
        <item x="375"/>
        <item x="306"/>
        <item x="247"/>
        <item x="626"/>
        <item x="946"/>
        <item x="175"/>
        <item x="674"/>
        <item x="882"/>
        <item x="239"/>
        <item x="61"/>
        <item x="162"/>
        <item x="950"/>
        <item x="27"/>
        <item x="824"/>
        <item x="309"/>
        <item x="608"/>
        <item x="415"/>
        <item x="686"/>
        <item x="271"/>
        <item x="587"/>
        <item x="87"/>
        <item x="970"/>
        <item x="759"/>
        <item x="850"/>
        <item x="984"/>
        <item x="112"/>
        <item x="417"/>
        <item x="843"/>
        <item x="806"/>
        <item x="409"/>
        <item x="5"/>
        <item x="637"/>
        <item x="495"/>
        <item x="927"/>
        <item x="13"/>
        <item x="767"/>
        <item x="289"/>
        <item x="59"/>
        <item x="107"/>
        <item x="213"/>
        <item x="562"/>
        <item x="18"/>
        <item x="676"/>
        <item x="570"/>
        <item x="957"/>
        <item x="697"/>
        <item x="67"/>
        <item x="881"/>
        <item x="203"/>
        <item x="138"/>
        <item x="643"/>
        <item x="231"/>
        <item x="465"/>
        <item x="536"/>
        <item x="170"/>
        <item x="906"/>
        <item x="169"/>
        <item x="372"/>
        <item x="913"/>
        <item x="411"/>
        <item x="276"/>
        <item x="442"/>
        <item x="463"/>
        <item x="939"/>
        <item x="198"/>
        <item x="242"/>
        <item x="728"/>
        <item x="294"/>
        <item x="776"/>
        <item x="905"/>
        <item x="196"/>
        <item x="995"/>
        <item x="57"/>
        <item x="229"/>
        <item x="979"/>
        <item x="99"/>
        <item x="722"/>
        <item x="326"/>
        <item x="753"/>
        <item x="874"/>
        <item x="468"/>
        <item x="741"/>
        <item x="313"/>
        <item x="469"/>
        <item x="299"/>
        <item x="649"/>
        <item x="496"/>
        <item x="81"/>
        <item x="645"/>
        <item x="923"/>
        <item x="422"/>
        <item x="53"/>
        <item x="878"/>
        <item x="421"/>
        <item x="534"/>
        <item x="332"/>
        <item x="888"/>
        <item x="981"/>
        <item x="660"/>
        <item x="308"/>
        <item x="614"/>
        <item x="215"/>
        <item x="721"/>
        <item x="772"/>
        <item x="683"/>
        <item x="340"/>
        <item x="323"/>
        <item x="760"/>
        <item x="45"/>
        <item x="656"/>
        <item x="876"/>
        <item x="21"/>
        <item x="251"/>
        <item x="731"/>
        <item x="820"/>
        <item x="173"/>
        <item x="860"/>
        <item x="916"/>
        <item x="734"/>
        <item x="575"/>
        <item x="315"/>
        <item x="975"/>
        <item x="813"/>
        <item x="556"/>
        <item x="590"/>
        <item x="989"/>
        <item x="763"/>
        <item x="88"/>
        <item x="613"/>
        <item x="265"/>
        <item x="378"/>
        <item x="580"/>
        <item x="561"/>
        <item x="924"/>
        <item x="357"/>
        <item x="967"/>
        <item x="828"/>
        <item x="384"/>
        <item x="135"/>
        <item x="127"/>
        <item x="886"/>
        <item x="758"/>
        <item x="610"/>
        <item x="209"/>
        <item x="599"/>
        <item x="296"/>
        <item x="297"/>
        <item x="110"/>
        <item x="328"/>
        <item x="541"/>
        <item x="334"/>
        <item x="269"/>
        <item x="260"/>
        <item x="709"/>
        <item x="533"/>
        <item x="205"/>
        <item x="983"/>
        <item x="960"/>
        <item x="464"/>
        <item x="7"/>
        <item x="783"/>
        <item x="48"/>
        <item x="560"/>
        <item x="733"/>
        <item x="121"/>
        <item x="953"/>
        <item x="563"/>
        <item x="636"/>
        <item x="494"/>
        <item x="902"/>
        <item x="791"/>
        <item x="102"/>
        <item x="402"/>
        <item x="875"/>
        <item x="606"/>
        <item x="629"/>
        <item x="647"/>
        <item x="68"/>
        <item x="368"/>
        <item x="718"/>
        <item x="17"/>
        <item x="659"/>
        <item x="797"/>
        <item x="956"/>
        <item x="210"/>
        <item x="525"/>
        <item x="25"/>
        <item x="781"/>
        <item x="416"/>
        <item x="30"/>
        <item x="126"/>
        <item x="714"/>
        <item x="508"/>
        <item x="552"/>
        <item x="502"/>
        <item x="662"/>
        <item x="353"/>
        <item x="628"/>
        <item x="225"/>
        <item x="185"/>
        <item x="447"/>
        <item x="711"/>
        <item x="360"/>
        <item x="492"/>
        <item x="278"/>
        <item x="944"/>
        <item x="877"/>
        <item x="307"/>
        <item x="515"/>
        <item x="811"/>
        <item x="588"/>
        <item x="558"/>
        <item x="517"/>
        <item x="10"/>
        <item x="784"/>
        <item x="486"/>
        <item x="403"/>
        <item x="540"/>
        <item x="987"/>
        <item x="978"/>
        <item x="593"/>
        <item x="32"/>
        <item x="200"/>
        <item x="428"/>
        <item x="37"/>
        <item x="285"/>
        <item x="596"/>
        <item x="795"/>
        <item x="742"/>
        <item x="549"/>
        <item x="817"/>
        <item x="75"/>
        <item x="812"/>
        <item x="358"/>
        <item x="414"/>
        <item x="264"/>
        <item x="501"/>
        <item x="808"/>
        <item x="280"/>
        <item x="370"/>
        <item x="122"/>
        <item x="965"/>
        <item x="143"/>
        <item x="44"/>
        <item x="524"/>
        <item x="34"/>
        <item x="4"/>
        <item x="192"/>
        <item x="664"/>
        <item x="585"/>
        <item x="880"/>
        <item x="284"/>
        <item x="925"/>
        <item x="429"/>
        <item x="745"/>
        <item x="862"/>
        <item x="391"/>
        <item x="826"/>
        <item x="514"/>
        <item x="453"/>
        <item x="883"/>
        <item x="521"/>
        <item x="607"/>
        <item x="818"/>
        <item x="193"/>
        <item x="449"/>
        <item x="40"/>
        <item x="246"/>
        <item x="186"/>
        <item x="986"/>
        <item x="582"/>
        <item x="71"/>
        <item x="19"/>
        <item x="911"/>
        <item x="456"/>
        <item x="668"/>
        <item x="125"/>
        <item x="586"/>
        <item x="755"/>
        <item x="857"/>
        <item x="605"/>
        <item x="545"/>
        <item x="181"/>
        <item x="743"/>
        <item x="23"/>
        <item x="555"/>
        <item x="197"/>
        <item x="38"/>
        <item x="904"/>
        <item x="164"/>
        <item x="701"/>
        <item x="28"/>
        <item x="314"/>
        <item x="331"/>
        <item x="79"/>
        <item x="778"/>
        <item x="769"/>
        <item x="506"/>
        <item x="350"/>
        <item x="295"/>
        <item x="547"/>
        <item x="432"/>
        <item x="798"/>
        <item x="873"/>
        <item x="321"/>
        <item x="405"/>
        <item x="263"/>
        <item x="785"/>
        <item x="128"/>
        <item x="786"/>
        <item x="708"/>
        <item x="95"/>
        <item x="109"/>
        <item x="497"/>
        <item x="202"/>
        <item x="566"/>
        <item x="528"/>
        <item x="971"/>
        <item x="684"/>
        <item x="133"/>
        <item x="36"/>
        <item x="764"/>
        <item x="287"/>
        <item x="908"/>
        <item x="305"/>
        <item x="625"/>
        <item x="705"/>
        <item x="184"/>
        <item x="609"/>
        <item x="976"/>
        <item x="451"/>
        <item x="822"/>
        <item x="703"/>
        <item x="481"/>
        <item x="29"/>
        <item x="929"/>
        <item x="347"/>
        <item x="650"/>
        <item x="342"/>
        <item x="819"/>
        <item x="218"/>
        <item x="949"/>
        <item x="922"/>
        <item x="237"/>
        <item x="941"/>
        <item x="837"/>
        <item x="106"/>
        <item x="389"/>
        <item x="532"/>
        <item x="751"/>
        <item x="262"/>
        <item x="430"/>
        <item x="425"/>
        <item x="473"/>
        <item x="91"/>
        <item x="788"/>
        <item x="665"/>
        <item x="317"/>
        <item x="117"/>
        <item x="554"/>
        <item x="355"/>
        <item x="73"/>
        <item x="537"/>
        <item x="436"/>
        <item x="194"/>
        <item x="120"/>
        <item x="932"/>
        <item x="316"/>
        <item x="821"/>
        <item x="750"/>
        <item x="600"/>
        <item x="291"/>
        <item x="300"/>
        <item x="619"/>
        <item x="657"/>
        <item x="604"/>
        <item x="31"/>
        <item x="431"/>
        <item x="444"/>
        <item x="58"/>
        <item x="394"/>
        <item x="438"/>
        <item x="379"/>
        <item x="937"/>
        <item x="190"/>
        <item x="206"/>
        <item x="270"/>
        <item x="161"/>
        <item x="756"/>
        <item x="698"/>
        <item x="114"/>
        <item x="738"/>
        <item x="248"/>
        <item x="221"/>
        <item x="266"/>
        <item x="191"/>
        <item x="130"/>
        <item x="615"/>
        <item x="298"/>
        <item x="678"/>
        <item x="851"/>
        <item x="450"/>
        <item x="448"/>
        <item x="651"/>
        <item x="633"/>
        <item x="387"/>
        <item x="539"/>
        <item x="115"/>
        <item x="337"/>
        <item x="529"/>
        <item x="726"/>
        <item x="344"/>
        <item x="324"/>
        <item x="488"/>
        <item x="142"/>
        <item x="901"/>
        <item x="569"/>
        <item x="383"/>
        <item x="273"/>
        <item x="602"/>
        <item x="458"/>
        <item x="896"/>
        <item x="631"/>
        <item x="46"/>
        <item x="485"/>
        <item x="557"/>
        <item x="567"/>
        <item x="257"/>
        <item x="921"/>
        <item x="149"/>
        <item x="345"/>
        <item x="724"/>
        <item x="871"/>
        <item x="482"/>
        <item x="352"/>
        <item x="498"/>
        <item x="692"/>
        <item x="699"/>
        <item x="550"/>
        <item x="968"/>
        <item x="177"/>
        <item x="166"/>
        <item x="232"/>
        <item x="471"/>
        <item x="685"/>
        <item x="15"/>
        <item x="167"/>
        <item x="253"/>
        <item x="771"/>
        <item x="230"/>
        <item x="60"/>
        <item x="156"/>
        <item x="290"/>
        <item x="663"/>
        <item x="92"/>
        <item x="6"/>
        <item x="336"/>
        <item x="105"/>
        <item x="388"/>
        <item x="359"/>
        <item x="376"/>
        <item x="854"/>
        <item x="717"/>
        <item x="732"/>
        <item x="153"/>
        <item x="936"/>
        <item x="423"/>
        <item x="621"/>
        <item x="97"/>
        <item x="744"/>
        <item x="624"/>
        <item x="917"/>
        <item x="669"/>
        <item x="712"/>
        <item x="579"/>
        <item x="789"/>
        <item x="74"/>
        <item x="884"/>
        <item x="356"/>
        <item x="467"/>
        <item x="63"/>
        <item x="100"/>
        <item x="926"/>
        <item x="710"/>
        <item x="339"/>
        <item x="413"/>
        <item x="823"/>
        <item x="327"/>
        <item x="187"/>
        <item x="707"/>
        <item x="855"/>
        <item x="363"/>
        <item x="770"/>
        <item x="261"/>
        <item x="33"/>
        <item x="293"/>
        <item x="603"/>
        <item x="879"/>
        <item x="787"/>
        <item x="730"/>
        <item x="931"/>
        <item x="147"/>
        <item x="47"/>
        <item x="592"/>
        <item x="499"/>
        <item x="509"/>
        <item x="690"/>
        <item x="235"/>
        <item x="945"/>
        <item x="427"/>
        <item x="679"/>
        <item x="392"/>
        <item x="713"/>
        <item x="176"/>
        <item x="457"/>
        <item x="794"/>
        <item x="371"/>
        <item x="503"/>
        <item x="446"/>
        <item x="805"/>
        <item x="369"/>
        <item x="374"/>
        <item x="955"/>
        <item x="887"/>
        <item x="829"/>
        <item x="390"/>
        <item x="961"/>
        <item x="408"/>
        <item x="159"/>
        <item x="484"/>
        <item x="836"/>
        <item x="282"/>
        <item x="681"/>
        <item x="461"/>
        <item x="542"/>
        <item x="695"/>
        <item x="994"/>
        <item x="597"/>
        <item x="333"/>
        <item x="810"/>
        <item x="680"/>
        <item x="183"/>
        <item x="780"/>
        <item x="611"/>
        <item x="639"/>
        <item x="111"/>
        <item x="381"/>
        <item x="211"/>
        <item x="641"/>
        <item x="50"/>
        <item x="418"/>
        <item x="687"/>
        <item x="831"/>
        <item x="840"/>
        <item x="279"/>
        <item x="675"/>
        <item x="723"/>
        <item x="172"/>
        <item x="612"/>
        <item x="578"/>
        <item x="42"/>
        <item x="577"/>
        <item x="739"/>
        <item x="113"/>
        <item x="319"/>
        <item x="267"/>
        <item x="281"/>
        <item x="322"/>
        <item x="424"/>
        <item x="311"/>
        <item x="346"/>
        <item x="65"/>
        <item x="361"/>
        <item x="618"/>
        <item x="66"/>
        <item x="635"/>
        <item x="868"/>
        <item x="942"/>
        <item x="842"/>
        <item x="440"/>
        <item x="963"/>
        <item x="846"/>
        <item x="277"/>
        <item x="54"/>
        <item x="238"/>
        <item x="766"/>
        <item x="648"/>
        <item x="171"/>
        <item x="581"/>
        <item x="426"/>
        <item x="527"/>
        <item x="964"/>
        <item x="856"/>
        <item x="400"/>
        <item x="889"/>
        <item x="366"/>
        <item x="571"/>
        <item x="258"/>
        <item x="136"/>
        <item x="1"/>
        <item x="477"/>
        <item x="207"/>
        <item x="553"/>
        <item x="520"/>
        <item x="393"/>
        <item x="475"/>
        <item x="343"/>
        <item x="864"/>
        <item x="716"/>
        <item x="208"/>
        <item x="94"/>
        <item x="954"/>
        <item x="98"/>
        <item x="462"/>
        <item x="455"/>
        <item x="182"/>
        <item x="283"/>
        <item x="124"/>
        <item x="310"/>
        <item x="512"/>
        <item x="844"/>
        <item x="802"/>
        <item x="799"/>
        <item x="64"/>
        <item x="720"/>
        <item x="677"/>
        <item x="178"/>
        <item x="775"/>
        <item x="790"/>
        <item x="620"/>
        <item x="573"/>
        <item x="670"/>
        <item x="543"/>
        <item x="0"/>
        <item x="666"/>
        <item x="487"/>
        <item x="903"/>
        <item x="507"/>
        <item x="576"/>
        <item x="338"/>
        <item x="89"/>
        <item x="165"/>
        <item x="719"/>
        <item x="93"/>
        <item x="158"/>
        <item x="910"/>
        <item x="51"/>
        <item x="531"/>
        <item x="83"/>
        <item x="189"/>
        <item x="312"/>
        <item x="594"/>
        <item x="754"/>
        <item x="849"/>
        <item x="330"/>
        <item x="682"/>
        <item x="118"/>
        <item x="385"/>
        <item x="516"/>
        <item x="216"/>
        <item x="401"/>
        <item x="84"/>
        <item x="351"/>
        <item x="737"/>
        <item x="952"/>
        <item x="8"/>
        <item x="807"/>
        <item x="160"/>
        <item x="847"/>
        <item x="119"/>
        <item x="365"/>
        <item x="919"/>
        <item x="858"/>
        <item x="62"/>
        <item x="146"/>
        <item x="510"/>
        <item x="233"/>
        <item x="274"/>
        <item x="548"/>
        <item x="572"/>
        <item x="727"/>
        <item x="129"/>
        <item x="479"/>
        <item x="700"/>
        <item x="301"/>
        <item x="434"/>
        <item x="623"/>
        <item x="407"/>
        <item x="962"/>
        <item x="240"/>
        <item x="12"/>
        <item x="980"/>
        <item x="746"/>
        <item x="292"/>
        <item x="41"/>
        <item x="852"/>
        <item x="433"/>
        <item x="441"/>
        <item x="396"/>
        <item x="137"/>
        <item x="228"/>
        <item x="419"/>
        <item x="752"/>
        <item x="518"/>
        <item x="672"/>
        <item x="255"/>
        <item x="302"/>
        <item x="574"/>
        <item x="632"/>
        <item x="796"/>
        <item x="696"/>
        <item x="591"/>
        <item x="466"/>
        <item x="804"/>
        <item x="437"/>
        <item x="801"/>
        <item x="749"/>
        <item x="56"/>
        <item x="386"/>
        <item x="897"/>
        <item x="154"/>
        <item x="234"/>
        <item x="325"/>
        <item x="252"/>
        <item x="108"/>
        <item x="3"/>
        <item x="399"/>
        <item x="694"/>
        <item x="9"/>
        <item x="565"/>
        <item x="914"/>
        <item x="958"/>
        <item x="286"/>
        <item x="948"/>
        <item x="254"/>
        <item x="803"/>
        <item x="20"/>
        <item x="511"/>
        <item x="646"/>
        <item x="24"/>
        <item x="491"/>
        <item x="123"/>
        <item x="69"/>
        <item x="568"/>
        <item x="885"/>
        <item x="145"/>
        <item x="241"/>
        <item x="845"/>
        <item x="250"/>
        <item x="244"/>
        <item x="163"/>
        <item x="380"/>
        <item x="52"/>
        <item x="940"/>
        <item x="595"/>
        <item x="715"/>
        <item x="583"/>
        <item x="397"/>
        <item x="489"/>
        <item x="157"/>
        <item x="11"/>
        <item x="168"/>
        <item x="988"/>
        <item x="909"/>
        <item x="900"/>
        <item x="947"/>
        <item x="224"/>
        <item x="472"/>
        <item x="530"/>
        <item x="459"/>
        <item x="688"/>
        <item x="223"/>
        <item x="220"/>
        <item x="103"/>
        <item x="861"/>
        <item x="275"/>
        <item x="616"/>
        <item x="834"/>
        <item x="859"/>
        <item x="998"/>
        <item x="201"/>
        <item x="272"/>
        <item x="907"/>
        <item x="735"/>
        <item t="default"/>
      </items>
    </pivotField>
    <pivotField compact="0" showAll="0">
      <items count="7">
        <item x="1"/>
        <item x="5"/>
        <item x="3"/>
        <item x="0"/>
        <item x="4"/>
        <item x="2"/>
        <item t="default"/>
      </items>
    </pivotField>
    <pivotField dataField="1" compact="0" showAll="0">
      <items count="999">
        <item x="212"/>
        <item x="838"/>
        <item x="898"/>
        <item x="991"/>
        <item x="893"/>
        <item x="76"/>
        <item x="703"/>
        <item x="537"/>
        <item x="304"/>
        <item x="813"/>
        <item x="840"/>
        <item x="927"/>
        <item x="666"/>
        <item x="760"/>
        <item x="85"/>
        <item x="728"/>
        <item x="976"/>
        <item x="958"/>
        <item x="657"/>
        <item x="477"/>
        <item x="891"/>
        <item x="724"/>
        <item x="890"/>
        <item x="914"/>
        <item x="155"/>
        <item x="937"/>
        <item x="335"/>
        <item x="866"/>
        <item x="972"/>
        <item x="767"/>
        <item x="144"/>
        <item x="934"/>
        <item x="550"/>
        <item x="641"/>
        <item x="14"/>
        <item x="981"/>
        <item x="917"/>
        <item x="318"/>
        <item x="563"/>
        <item x="832"/>
        <item x="397"/>
        <item x="831"/>
        <item x="852"/>
        <item x="651"/>
        <item x="475"/>
        <item x="815"/>
        <item x="639"/>
        <item x="329"/>
        <item x="405"/>
        <item x="826"/>
        <item x="90"/>
        <item x="773"/>
        <item x="864"/>
        <item x="219"/>
        <item x="968"/>
        <item x="995"/>
        <item x="55"/>
        <item x="288"/>
        <item x="862"/>
        <item x="558"/>
        <item x="86"/>
        <item x="26"/>
        <item x="199"/>
        <item x="778"/>
        <item x="672"/>
        <item x="381"/>
        <item x="933"/>
        <item x="376"/>
        <item x="134"/>
        <item x="621"/>
        <item x="268"/>
        <item x="139"/>
        <item x="2"/>
        <item x="660"/>
        <item x="419"/>
        <item x="504"/>
        <item x="39"/>
        <item x="894"/>
        <item x="96"/>
        <item x="776"/>
        <item x="141"/>
        <item x="131"/>
        <item x="690"/>
        <item x="973"/>
        <item x="499"/>
        <item x="525"/>
        <item x="746"/>
        <item x="132"/>
        <item x="761"/>
        <item x="366"/>
        <item x="799"/>
        <item x="204"/>
        <item x="503"/>
        <item x="834"/>
        <item x="705"/>
        <item x="22"/>
        <item x="16"/>
        <item x="243"/>
        <item x="372"/>
        <item x="600"/>
        <item x="521"/>
        <item x="588"/>
        <item x="892"/>
        <item x="543"/>
        <item x="217"/>
        <item x="43"/>
        <item x="919"/>
        <item x="837"/>
        <item x="932"/>
        <item x="654"/>
        <item x="792"/>
        <item x="341"/>
        <item x="363"/>
        <item x="929"/>
        <item x="791"/>
        <item x="150"/>
        <item x="353"/>
        <item x="227"/>
        <item x="442"/>
        <item x="451"/>
        <item x="583"/>
        <item x="469"/>
        <item x="869"/>
        <item x="692"/>
        <item x="688"/>
        <item x="653"/>
        <item x="179"/>
        <item x="489"/>
        <item x="453"/>
        <item x="77"/>
        <item x="222"/>
        <item x="996"/>
        <item x="303"/>
        <item x="245"/>
        <item x="214"/>
        <item x="473"/>
        <item x="629"/>
        <item x="482"/>
        <item x="256"/>
        <item x="534"/>
        <item x="148"/>
        <item x="911"/>
        <item x="824"/>
        <item x="747"/>
        <item x="652"/>
        <item x="739"/>
        <item x="950"/>
        <item x="643"/>
        <item x="82"/>
        <item x="195"/>
        <item x="361"/>
        <item x="847"/>
        <item x="633"/>
        <item x="814"/>
        <item x="868"/>
        <item x="989"/>
        <item x="897"/>
        <item x="104"/>
        <item x="188"/>
        <item x="597"/>
        <item x="70"/>
        <item x="670"/>
        <item x="116"/>
        <item x="808"/>
        <item x="871"/>
        <item x="984"/>
        <item x="971"/>
        <item x="829"/>
        <item x="673"/>
        <item x="403"/>
        <item x="320"/>
        <item x="151"/>
        <item x="78"/>
        <item x="637"/>
        <item x="492"/>
        <item x="459"/>
        <item x="162"/>
        <item x="226"/>
        <item x="174"/>
        <item x="236"/>
        <item x="522"/>
        <item x="349"/>
        <item x="411"/>
        <item x="764"/>
        <item x="865"/>
        <item x="942"/>
        <item x="409"/>
        <item x="545"/>
        <item x="249"/>
        <item x="444"/>
        <item x="394"/>
        <item x="990"/>
        <item x="140"/>
        <item x="512"/>
        <item x="969"/>
        <item x="35"/>
        <item x="881"/>
        <item x="49"/>
        <item x="756"/>
        <item x="949"/>
        <item x="701"/>
        <item x="479"/>
        <item x="13"/>
        <item x="766"/>
        <item x="213"/>
        <item x="18"/>
        <item x="247"/>
        <item x="180"/>
        <item x="80"/>
        <item x="945"/>
        <item x="781"/>
        <item x="626"/>
        <item x="992"/>
        <item x="408"/>
        <item x="5"/>
        <item x="27"/>
        <item x="905"/>
        <item x="169"/>
        <item x="438"/>
        <item x="152"/>
        <item x="889"/>
        <item x="434"/>
        <item x="107"/>
        <item x="72"/>
        <item x="306"/>
        <item x="675"/>
        <item x="175"/>
        <item x="242"/>
        <item x="294"/>
        <item x="735"/>
        <item x="805"/>
        <item x="772"/>
        <item x="965"/>
        <item x="203"/>
        <item x="348"/>
        <item x="616"/>
        <item x="823"/>
        <item x="518"/>
        <item x="313"/>
        <item x="535"/>
        <item x="309"/>
        <item x="101"/>
        <item x="607"/>
        <item x="569"/>
        <item x="53"/>
        <item x="849"/>
        <item x="983"/>
        <item x="112"/>
        <item x="416"/>
        <item x="842"/>
        <item x="57"/>
        <item x="229"/>
        <item x="259"/>
        <item x="494"/>
        <item x="926"/>
        <item x="374"/>
        <item x="642"/>
        <item x="752"/>
        <item x="289"/>
        <item x="414"/>
        <item x="625"/>
        <item x="561"/>
        <item x="912"/>
        <item x="685"/>
        <item x="462"/>
        <item x="21"/>
        <item x="271"/>
        <item x="239"/>
        <item x="299"/>
        <item x="586"/>
        <item x="87"/>
        <item x="61"/>
        <item x="730"/>
        <item x="81"/>
        <item x="758"/>
        <item x="696"/>
        <item x="421"/>
        <item x="574"/>
        <item x="420"/>
        <item x="978"/>
        <item x="762"/>
        <item x="99"/>
        <item x="579"/>
        <item x="885"/>
        <item x="598"/>
        <item x="682"/>
        <item x="441"/>
        <item x="938"/>
        <item x="727"/>
        <item x="708"/>
        <item x="205"/>
        <item x="922"/>
        <item x="915"/>
        <item x="636"/>
        <item x="733"/>
        <item x="138"/>
        <item x="887"/>
        <item x="559"/>
        <item x="59"/>
        <item x="988"/>
        <item x="721"/>
        <item x="231"/>
        <item x="170"/>
        <item x="377"/>
        <item x="467"/>
        <item x="966"/>
        <item x="827"/>
        <item x="956"/>
        <item x="110"/>
        <item x="401"/>
        <item x="655"/>
        <item x="540"/>
        <item x="904"/>
        <item x="334"/>
        <item x="67"/>
        <item x="251"/>
        <item x="196"/>
        <item x="819"/>
        <item x="880"/>
        <item x="980"/>
        <item x="464"/>
        <item x="717"/>
        <item x="371"/>
        <item x="88"/>
        <item x="410"/>
        <item x="658"/>
        <item x="276"/>
        <item x="873"/>
        <item x="308"/>
        <item x="215"/>
        <item x="720"/>
        <item x="771"/>
        <item x="560"/>
        <item x="923"/>
        <item x="198"/>
        <item x="468"/>
        <item x="562"/>
        <item x="775"/>
        <item x="635"/>
        <item x="297"/>
        <item x="994"/>
        <item x="644"/>
        <item x="859"/>
        <item x="628"/>
        <item x="332"/>
        <item x="326"/>
        <item x="982"/>
        <item x="959"/>
        <item x="659"/>
        <item x="225"/>
        <item x="555"/>
        <item x="740"/>
        <item x="613"/>
        <item x="612"/>
        <item x="7"/>
        <item x="710"/>
        <item x="732"/>
        <item x="340"/>
        <item x="796"/>
        <item x="648"/>
        <item x="495"/>
        <item x="955"/>
        <item x="296"/>
        <item x="875"/>
        <item x="901"/>
        <item x="173"/>
        <item x="278"/>
        <item x="943"/>
        <item x="260"/>
        <item x="877"/>
        <item x="533"/>
        <item x="514"/>
        <item x="516"/>
        <item x="315"/>
        <item x="974"/>
        <item x="589"/>
        <item x="402"/>
        <item x="68"/>
        <item x="539"/>
        <item x="265"/>
        <item x="356"/>
        <item x="121"/>
        <item x="323"/>
        <item x="446"/>
        <item x="759"/>
        <item x="127"/>
        <item x="45"/>
        <item x="952"/>
        <item x="757"/>
        <item x="209"/>
        <item x="328"/>
        <item x="37"/>
        <item x="269"/>
        <item x="102"/>
        <item x="874"/>
        <item x="741"/>
        <item x="812"/>
        <item x="126"/>
        <item x="713"/>
        <item x="507"/>
        <item x="463"/>
        <item x="551"/>
        <item x="500"/>
        <item x="383"/>
        <item x="135"/>
        <item x="986"/>
        <item x="280"/>
        <item x="609"/>
        <item x="592"/>
        <item x="122"/>
        <item x="523"/>
        <item x="34"/>
        <item x="200"/>
        <item x="427"/>
        <item x="790"/>
        <item x="532"/>
        <item x="25"/>
        <item x="415"/>
        <item x="605"/>
        <item x="491"/>
        <item x="30"/>
        <item x="646"/>
        <item x="782"/>
        <item x="48"/>
        <item x="307"/>
        <item x="352"/>
        <item x="557"/>
        <item x="816"/>
        <item x="75"/>
        <item x="627"/>
        <item x="357"/>
        <item x="17"/>
        <item x="513"/>
        <item x="185"/>
        <item x="807"/>
        <item x="882"/>
        <item x="493"/>
        <item x="369"/>
        <item x="524"/>
        <item x="32"/>
        <item x="193"/>
        <item x="780"/>
        <item x="246"/>
        <item x="359"/>
        <item x="192"/>
        <item x="501"/>
        <item x="794"/>
        <item x="661"/>
        <item x="367"/>
        <item x="810"/>
        <item x="125"/>
        <item x="210"/>
        <item x="856"/>
        <item x="452"/>
        <item x="604"/>
        <item x="964"/>
        <item x="143"/>
        <item x="197"/>
        <item x="38"/>
        <item x="595"/>
        <item x="663"/>
        <item x="584"/>
        <item x="28"/>
        <item x="548"/>
        <item x="777"/>
        <item x="924"/>
        <item x="546"/>
        <item x="667"/>
        <item x="390"/>
        <item x="128"/>
        <item x="95"/>
        <item x="554"/>
        <item x="285"/>
        <item x="876"/>
        <item x="4"/>
        <item x="587"/>
        <item x="10"/>
        <item x="783"/>
        <item x="985"/>
        <item x="485"/>
        <item x="581"/>
        <item x="19"/>
        <item x="977"/>
        <item x="811"/>
        <item x="314"/>
        <item x="821"/>
        <item x="413"/>
        <item x="264"/>
        <item x="744"/>
        <item x="861"/>
        <item x="263"/>
        <item x="388"/>
        <item x="109"/>
        <item x="496"/>
        <item x="202"/>
        <item x="565"/>
        <item x="527"/>
        <item x="879"/>
        <item x="472"/>
        <item x="36"/>
        <item x="317"/>
        <item x="117"/>
        <item x="331"/>
        <item x="184"/>
        <item x="608"/>
        <item x="505"/>
        <item x="599"/>
        <item x="295"/>
        <item x="603"/>
        <item x="44"/>
        <item x="606"/>
        <item x="544"/>
        <item x="948"/>
        <item x="742"/>
        <item x="921"/>
        <item x="378"/>
        <item x="284"/>
        <item x="448"/>
        <item x="940"/>
        <item x="186"/>
        <item x="531"/>
        <item x="429"/>
        <item x="221"/>
        <item x="133"/>
        <item x="428"/>
        <item x="424"/>
        <item x="287"/>
        <item x="907"/>
        <item x="455"/>
        <item x="305"/>
        <item x="825"/>
        <item x="73"/>
        <item x="536"/>
        <item x="768"/>
        <item x="931"/>
        <item x="520"/>
        <item x="975"/>
        <item x="702"/>
        <item x="480"/>
        <item x="817"/>
        <item x="29"/>
        <item x="649"/>
        <item x="342"/>
        <item x="784"/>
        <item x="324"/>
        <item x="23"/>
        <item x="785"/>
        <item x="40"/>
        <item x="71"/>
        <item x="270"/>
        <item x="903"/>
        <item x="910"/>
        <item x="79"/>
        <item x="130"/>
        <item x="450"/>
        <item x="585"/>
        <item x="120"/>
        <item x="754"/>
        <item x="797"/>
        <item x="316"/>
        <item x="820"/>
        <item x="181"/>
        <item x="321"/>
        <item x="749"/>
        <item x="928"/>
        <item x="691"/>
        <item x="538"/>
        <item x="549"/>
        <item x="337"/>
        <item x="166"/>
        <item x="707"/>
        <item x="443"/>
        <item x="393"/>
        <item x="164"/>
        <item x="970"/>
        <item x="683"/>
        <item x="700"/>
        <item x="382"/>
        <item x="190"/>
        <item x="750"/>
        <item x="262"/>
        <item x="457"/>
        <item x="755"/>
        <item x="92"/>
        <item x="114"/>
        <item x="737"/>
        <item x="556"/>
        <item x="91"/>
        <item x="336"/>
        <item x="566"/>
        <item x="387"/>
        <item x="431"/>
        <item x="149"/>
        <item x="872"/>
        <item x="298"/>
        <item x="435"/>
        <item x="194"/>
        <item x="404"/>
        <item x="347"/>
        <item x="218"/>
        <item x="618"/>
        <item x="528"/>
        <item x="668"/>
        <item x="967"/>
        <item x="58"/>
        <item x="487"/>
        <item x="142"/>
        <item x="232"/>
        <item x="437"/>
        <item x="763"/>
        <item x="684"/>
        <item x="161"/>
        <item x="624"/>
        <item x="74"/>
        <item x="60"/>
        <item x="704"/>
        <item x="895"/>
        <item x="266"/>
        <item x="191"/>
        <item x="818"/>
        <item x="291"/>
        <item x="412"/>
        <item x="731"/>
        <item x="115"/>
        <item x="430"/>
        <item x="97"/>
        <item x="237"/>
        <item x="344"/>
        <item x="743"/>
        <item x="623"/>
        <item x="836"/>
        <item x="106"/>
        <item x="916"/>
        <item x="206"/>
        <item x="261"/>
        <item x="470"/>
        <item x="787"/>
        <item x="664"/>
        <item x="878"/>
        <item x="601"/>
        <item x="786"/>
        <item x="156"/>
        <item x="248"/>
        <item x="553"/>
        <item x="354"/>
        <item x="6"/>
        <item x="677"/>
        <item x="850"/>
        <item x="345"/>
        <item x="449"/>
        <item x="300"/>
        <item x="656"/>
        <item x="31"/>
        <item x="650"/>
        <item x="632"/>
        <item x="386"/>
        <item x="351"/>
        <item x="698"/>
        <item x="936"/>
        <item x="697"/>
        <item x="568"/>
        <item x="273"/>
        <item x="167"/>
        <item x="630"/>
        <item x="770"/>
        <item x="46"/>
        <item x="230"/>
        <item x="484"/>
        <item x="602"/>
        <item x="614"/>
        <item x="257"/>
        <item x="920"/>
        <item x="355"/>
        <item x="176"/>
        <item x="105"/>
        <item x="870"/>
        <item x="63"/>
        <item x="447"/>
        <item x="502"/>
        <item x="375"/>
        <item x="725"/>
        <item x="153"/>
        <item x="339"/>
        <item x="422"/>
        <item x="159"/>
        <item x="900"/>
        <item x="177"/>
        <item x="680"/>
        <item x="694"/>
        <item x="15"/>
        <item x="362"/>
        <item x="944"/>
        <item x="290"/>
        <item x="662"/>
        <item x="426"/>
        <item x="723"/>
        <item x="610"/>
        <item x="678"/>
        <item x="481"/>
        <item x="497"/>
        <item x="640"/>
        <item x="716"/>
        <item x="674"/>
        <item x="445"/>
        <item x="729"/>
        <item x="709"/>
        <item x="935"/>
        <item x="620"/>
        <item x="327"/>
        <item x="187"/>
        <item x="886"/>
        <item x="498"/>
        <item x="322"/>
        <item x="253"/>
        <item x="360"/>
        <item x="541"/>
        <item x="689"/>
        <item x="962"/>
        <item x="788"/>
        <item x="358"/>
        <item x="679"/>
        <item x="853"/>
        <item x="925"/>
        <item x="712"/>
        <item x="211"/>
        <item x="570"/>
        <item x="793"/>
        <item x="822"/>
        <item x="804"/>
        <item x="172"/>
        <item x="706"/>
        <item x="368"/>
        <item x="611"/>
        <item x="577"/>
        <item x="954"/>
        <item x="738"/>
        <item x="711"/>
        <item x="578"/>
        <item x="960"/>
        <item x="407"/>
        <item x="854"/>
        <item x="113"/>
        <item x="519"/>
        <item x="282"/>
        <item x="508"/>
        <item x="343"/>
        <item x="769"/>
        <item x="235"/>
        <item x="993"/>
        <item x="883"/>
        <item x="634"/>
        <item x="293"/>
        <item x="941"/>
        <item x="466"/>
        <item x="439"/>
        <item x="100"/>
        <item x="809"/>
        <item x="391"/>
        <item x="930"/>
        <item x="370"/>
        <item x="417"/>
        <item x="147"/>
        <item x="47"/>
        <item x="830"/>
        <item x="591"/>
        <item x="365"/>
        <item x="839"/>
        <item x="506"/>
        <item x="576"/>
        <item x="165"/>
        <item x="718"/>
        <item x="33"/>
        <item x="392"/>
        <item x="83"/>
        <item x="596"/>
        <item x="617"/>
        <item x="867"/>
        <item x="593"/>
        <item x="863"/>
        <item x="208"/>
        <item x="333"/>
        <item x="277"/>
        <item x="183"/>
        <item x="843"/>
        <item x="425"/>
        <item x="719"/>
        <item x="572"/>
        <item x="118"/>
        <item x="542"/>
        <item x="373"/>
        <item x="486"/>
        <item x="279"/>
        <item x="828"/>
        <item x="835"/>
        <item x="460"/>
        <item x="575"/>
        <item x="89"/>
        <item x="65"/>
        <item x="93"/>
        <item x="158"/>
        <item x="552"/>
        <item x="189"/>
        <item x="54"/>
        <item x="238"/>
        <item x="456"/>
        <item x="638"/>
        <item x="765"/>
        <item x="124"/>
        <item x="580"/>
        <item x="310"/>
        <item x="857"/>
        <item x="111"/>
        <item x="62"/>
        <item x="509"/>
        <item x="676"/>
        <item x="399"/>
        <item x="888"/>
        <item x="389"/>
        <item x="722"/>
        <item x="483"/>
        <item x="669"/>
        <item x="0"/>
        <item x="665"/>
        <item x="129"/>
        <item x="42"/>
        <item x="478"/>
        <item x="258"/>
        <item x="433"/>
        <item x="136"/>
        <item x="622"/>
        <item x="406"/>
        <item x="338"/>
        <item x="66"/>
        <item x="84"/>
        <item x="736"/>
        <item x="951"/>
        <item x="474"/>
        <item x="841"/>
        <item x="51"/>
        <item x="779"/>
        <item x="715"/>
        <item x="98"/>
        <item x="461"/>
        <item x="647"/>
        <item x="380"/>
        <item x="526"/>
        <item x="50"/>
        <item x="511"/>
        <item x="686"/>
        <item x="801"/>
        <item x="119"/>
        <item x="855"/>
        <item x="146"/>
        <item x="681"/>
        <item x="319"/>
        <item x="267"/>
        <item x="281"/>
        <item x="902"/>
        <item x="423"/>
        <item x="311"/>
        <item x="346"/>
        <item x="418"/>
        <item x="207"/>
        <item x="216"/>
        <item x="400"/>
        <item x="845"/>
        <item x="953"/>
        <item x="631"/>
        <item x="961"/>
        <item x="171"/>
        <item x="454"/>
        <item x="182"/>
        <item x="695"/>
        <item x="963"/>
        <item x="240"/>
        <item x="160"/>
        <item x="798"/>
        <item x="64"/>
        <item x="178"/>
        <item x="364"/>
        <item x="789"/>
        <item x="918"/>
        <item x="619"/>
        <item x="292"/>
        <item x="330"/>
        <item x="233"/>
        <item x="1"/>
        <item x="384"/>
        <item x="476"/>
        <item x="699"/>
        <item x="896"/>
        <item x="94"/>
        <item x="234"/>
        <item x="530"/>
        <item x="325"/>
        <item x="283"/>
        <item x="252"/>
        <item x="806"/>
        <item x="693"/>
        <item x="753"/>
        <item x="848"/>
        <item x="846"/>
        <item x="774"/>
        <item x="12"/>
        <item x="957"/>
        <item x="286"/>
        <item x="947"/>
        <item x="515"/>
        <item x="547"/>
        <item x="432"/>
        <item x="726"/>
        <item x="145"/>
        <item x="909"/>
        <item x="844"/>
        <item x="137"/>
        <item x="350"/>
        <item x="244"/>
        <item x="56"/>
        <item x="312"/>
        <item x="8"/>
        <item x="52"/>
        <item x="573"/>
        <item x="20"/>
        <item x="571"/>
        <item x="800"/>
        <item x="301"/>
        <item x="748"/>
        <item x="751"/>
        <item x="594"/>
        <item x="274"/>
        <item x="590"/>
        <item x="913"/>
        <item x="254"/>
        <item x="645"/>
        <item x="490"/>
        <item x="436"/>
        <item x="440"/>
        <item x="395"/>
        <item x="157"/>
        <item x="224"/>
        <item x="471"/>
        <item x="69"/>
        <item x="250"/>
        <item x="458"/>
        <item x="255"/>
        <item x="302"/>
        <item x="795"/>
        <item x="939"/>
        <item x="979"/>
        <item x="398"/>
        <item x="745"/>
        <item x="9"/>
        <item x="41"/>
        <item x="851"/>
        <item x="899"/>
        <item x="396"/>
        <item x="228"/>
        <item x="517"/>
        <item x="567"/>
        <item x="671"/>
        <item x="997"/>
        <item x="465"/>
        <item x="201"/>
        <item x="564"/>
        <item x="803"/>
        <item x="510"/>
        <item x="908"/>
        <item x="24"/>
        <item x="123"/>
        <item x="884"/>
        <item x="385"/>
        <item x="154"/>
        <item x="108"/>
        <item x="3"/>
        <item x="615"/>
        <item x="802"/>
        <item x="582"/>
        <item x="488"/>
        <item x="241"/>
        <item x="163"/>
        <item x="379"/>
        <item x="11"/>
        <item x="714"/>
        <item x="833"/>
        <item x="223"/>
        <item x="220"/>
        <item x="906"/>
        <item x="860"/>
        <item x="275"/>
        <item x="168"/>
        <item x="987"/>
        <item x="858"/>
        <item x="946"/>
        <item x="529"/>
        <item x="734"/>
        <item x="103"/>
        <item x="687"/>
        <item x="272"/>
        <item t="default"/>
      </items>
    </pivotField>
    <pivotField compact="0" showAll="0">
      <items count="6">
        <item x="4"/>
        <item x="3"/>
        <item x="0"/>
        <item x="2"/>
        <item x="1"/>
        <item t="default"/>
      </items>
    </pivotField>
    <pivotField compact="0" showAll="0">
      <items count="7">
        <item x="1"/>
        <item x="5"/>
        <item x="0"/>
        <item x="4"/>
        <item x="3"/>
        <item x="2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72">
        <item x="9"/>
        <item x="4"/>
        <item x="17"/>
        <item x="38"/>
        <item x="51"/>
        <item x="60"/>
        <item x="65"/>
        <item x="46"/>
        <item x="43"/>
        <item x="47"/>
        <item x="18"/>
        <item x="63"/>
        <item x="3"/>
        <item x="7"/>
        <item x="2"/>
        <item x="40"/>
        <item x="55"/>
        <item x="69"/>
        <item x="41"/>
        <item x="62"/>
        <item x="64"/>
        <item x="26"/>
        <item x="10"/>
        <item x="49"/>
        <item x="30"/>
        <item x="1"/>
        <item x="34"/>
        <item x="8"/>
        <item x="25"/>
        <item x="57"/>
        <item x="31"/>
        <item x="23"/>
        <item x="68"/>
        <item x="52"/>
        <item x="61"/>
        <item x="24"/>
        <item x="36"/>
        <item x="28"/>
        <item x="13"/>
        <item x="20"/>
        <item x="15"/>
        <item x="44"/>
        <item x="35"/>
        <item x="70"/>
        <item x="16"/>
        <item x="5"/>
        <item x="14"/>
        <item x="54"/>
        <item x="32"/>
        <item x="42"/>
        <item x="11"/>
        <item x="66"/>
        <item x="22"/>
        <item x="0"/>
        <item x="21"/>
        <item x="6"/>
        <item x="37"/>
        <item x="59"/>
        <item x="29"/>
        <item x="50"/>
        <item x="45"/>
        <item x="67"/>
        <item x="58"/>
        <item x="19"/>
        <item x="39"/>
        <item x="53"/>
        <item x="27"/>
        <item x="56"/>
        <item x="33"/>
        <item x="12"/>
        <item x="48"/>
        <item t="default"/>
      </items>
    </pivotField>
    <pivotField compact="0" numFmtId="183" showAll="0">
      <items count="292">
        <item x="261"/>
        <item x="128"/>
        <item x="10"/>
        <item x="286"/>
        <item x="234"/>
        <item x="143"/>
        <item x="241"/>
        <item x="283"/>
        <item x="77"/>
        <item x="245"/>
        <item x="155"/>
        <item x="59"/>
        <item x="172"/>
        <item x="14"/>
        <item x="258"/>
        <item x="224"/>
        <item x="246"/>
        <item x="79"/>
        <item x="206"/>
        <item x="147"/>
        <item x="63"/>
        <item x="175"/>
        <item x="180"/>
        <item x="28"/>
        <item x="211"/>
        <item x="56"/>
        <item x="165"/>
        <item x="208"/>
        <item x="185"/>
        <item x="88"/>
        <item x="86"/>
        <item x="42"/>
        <item x="260"/>
        <item x="171"/>
        <item x="197"/>
        <item x="254"/>
        <item x="216"/>
        <item x="114"/>
        <item x="232"/>
        <item x="139"/>
        <item x="151"/>
        <item x="80"/>
        <item x="277"/>
        <item x="102"/>
        <item x="133"/>
        <item x="239"/>
        <item x="110"/>
        <item x="141"/>
        <item x="98"/>
        <item x="191"/>
        <item x="27"/>
        <item x="288"/>
        <item x="67"/>
        <item x="218"/>
        <item x="39"/>
        <item x="89"/>
        <item x="213"/>
        <item x="259"/>
        <item x="94"/>
        <item x="95"/>
        <item x="34"/>
        <item x="252"/>
        <item x="146"/>
        <item x="72"/>
        <item x="66"/>
        <item x="109"/>
        <item x="97"/>
        <item x="184"/>
        <item x="51"/>
        <item x="70"/>
        <item x="186"/>
        <item x="120"/>
        <item x="243"/>
        <item x="46"/>
        <item x="250"/>
        <item x="217"/>
        <item x="132"/>
        <item x="178"/>
        <item x="140"/>
        <item x="90"/>
        <item x="137"/>
        <item x="231"/>
        <item x="214"/>
        <item x="11"/>
        <item x="285"/>
        <item x="68"/>
        <item x="205"/>
        <item x="130"/>
        <item x="268"/>
        <item x="230"/>
        <item x="81"/>
        <item x="221"/>
        <item x="4"/>
        <item x="119"/>
        <item x="163"/>
        <item x="160"/>
        <item x="173"/>
        <item x="215"/>
        <item x="57"/>
        <item x="220"/>
        <item x="71"/>
        <item x="176"/>
        <item x="36"/>
        <item x="123"/>
        <item x="82"/>
        <item x="50"/>
        <item x="20"/>
        <item x="15"/>
        <item x="282"/>
        <item x="170"/>
        <item x="78"/>
        <item x="240"/>
        <item x="253"/>
        <item x="87"/>
        <item x="153"/>
        <item x="29"/>
        <item x="187"/>
        <item x="91"/>
        <item x="161"/>
        <item x="269"/>
        <item x="113"/>
        <item x="73"/>
        <item x="47"/>
        <item x="174"/>
        <item x="242"/>
        <item x="289"/>
        <item x="106"/>
        <item x="103"/>
        <item x="35"/>
        <item x="188"/>
        <item x="196"/>
        <item x="33"/>
        <item x="235"/>
        <item x="166"/>
        <item x="189"/>
        <item x="229"/>
        <item x="84"/>
        <item x="168"/>
        <item x="267"/>
        <item x="69"/>
        <item x="244"/>
        <item x="52"/>
        <item x="200"/>
        <item x="115"/>
        <item x="248"/>
        <item x="145"/>
        <item x="136"/>
        <item x="53"/>
        <item x="144"/>
        <item x="43"/>
        <item x="107"/>
        <item x="138"/>
        <item x="37"/>
        <item x="278"/>
        <item x="101"/>
        <item x="2"/>
        <item x="290"/>
        <item x="222"/>
        <item x="280"/>
        <item x="104"/>
        <item x="121"/>
        <item x="26"/>
        <item x="118"/>
        <item x="126"/>
        <item x="74"/>
        <item x="30"/>
        <item x="263"/>
        <item x="193"/>
        <item x="18"/>
        <item x="249"/>
        <item x="75"/>
        <item x="0"/>
        <item x="192"/>
        <item x="5"/>
        <item x="40"/>
        <item x="279"/>
        <item x="25"/>
        <item x="48"/>
        <item x="92"/>
        <item x="177"/>
        <item x="264"/>
        <item x="158"/>
        <item x="116"/>
        <item x="108"/>
        <item x="17"/>
        <item x="203"/>
        <item x="159"/>
        <item x="111"/>
        <item x="23"/>
        <item x="212"/>
        <item x="210"/>
        <item x="12"/>
        <item x="266"/>
        <item x="65"/>
        <item x="9"/>
        <item x="281"/>
        <item x="38"/>
        <item x="190"/>
        <item x="201"/>
        <item x="237"/>
        <item x="223"/>
        <item x="284"/>
        <item x="7"/>
        <item x="195"/>
        <item x="233"/>
        <item x="117"/>
        <item x="125"/>
        <item x="8"/>
        <item x="148"/>
        <item x="62"/>
        <item x="257"/>
        <item x="44"/>
        <item x="275"/>
        <item x="236"/>
        <item x="142"/>
        <item x="273"/>
        <item x="60"/>
        <item x="131"/>
        <item x="194"/>
        <item x="157"/>
        <item x="112"/>
        <item x="247"/>
        <item x="154"/>
        <item x="262"/>
        <item x="169"/>
        <item x="276"/>
        <item x="129"/>
        <item x="149"/>
        <item x="162"/>
        <item x="85"/>
        <item x="21"/>
        <item x="227"/>
        <item x="238"/>
        <item x="124"/>
        <item x="134"/>
        <item x="179"/>
        <item x="61"/>
        <item x="105"/>
        <item x="58"/>
        <item x="164"/>
        <item x="45"/>
        <item x="209"/>
        <item x="265"/>
        <item x="16"/>
        <item x="76"/>
        <item x="150"/>
        <item x="127"/>
        <item x="207"/>
        <item x="287"/>
        <item x="255"/>
        <item x="204"/>
        <item x="182"/>
        <item x="228"/>
        <item x="96"/>
        <item x="272"/>
        <item x="41"/>
        <item x="100"/>
        <item x="49"/>
        <item x="64"/>
        <item x="54"/>
        <item x="251"/>
        <item x="122"/>
        <item x="183"/>
        <item x="83"/>
        <item x="19"/>
        <item x="32"/>
        <item x="99"/>
        <item x="6"/>
        <item x="225"/>
        <item x="202"/>
        <item x="219"/>
        <item x="181"/>
        <item x="156"/>
        <item x="271"/>
        <item x="31"/>
        <item x="198"/>
        <item x="55"/>
        <item x="1"/>
        <item x="256"/>
        <item x="226"/>
        <item x="199"/>
        <item x="93"/>
        <item x="270"/>
        <item x="167"/>
        <item x="135"/>
        <item x="13"/>
        <item x="3"/>
        <item x="274"/>
        <item x="22"/>
        <item x="152"/>
        <item x="24"/>
        <item t="default"/>
      </items>
    </pivotField>
    <pivotField compact="0" showAll="0">
      <items count="11">
        <item x="5"/>
        <item x="8"/>
        <item x="6"/>
        <item x="2"/>
        <item x="9"/>
        <item x="0"/>
        <item x="3"/>
        <item x="4"/>
        <item x="7"/>
        <item x="1"/>
        <item t="default"/>
      </items>
    </pivotField>
    <pivotField compact="0" showAll="0">
      <items count="2">
        <item x="0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Final_Amount" fld="10" baseField="0" baseItem="0"/>
  </dataFields>
  <formats count="4">
    <format dxfId="12">
      <pivotArea dataOnly="0" axis="axisValues" fieldPosition="0"/>
    </format>
    <format dxfId="13">
      <pivotArea collapsedLevelsAreSubtotals="1" fieldPosition="0"/>
    </format>
    <format dxfId="14">
      <pivotArea dataOnly="0" axis="axisValues" fieldPosition="0"/>
    </format>
    <format dxfId="1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Name" sourceName="Customer_Name">
  <pivotTables>
    <pivotTable tabId="3" name="PivotTable1"/>
    <pivotTable tabId="4" name="PivotTable2"/>
    <pivotTable tabId="5" name="PivotTable3"/>
    <pivotTable tabId="6" name="PivotTable4"/>
    <pivotTable tabId="7" name="PivotTable5"/>
    <pivotTable tabId="8" name="PivotTable6"/>
  </pivotTables>
  <data>
    <tabular pivotCacheId="1">
      <items count="10">
        <i x="4" s="1"/>
        <i x="6" s="1"/>
        <i x="7" s="1"/>
        <i x="8" s="1"/>
        <i x="5" s="1"/>
        <i x="0" s="1"/>
        <i x="1" s="1"/>
        <i x="3" s="1"/>
        <i x="2" s="1"/>
        <i x="9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7" name="PivotTable5"/>
    <pivotTable tabId="3" name="PivotTable1"/>
    <pivotTable tabId="4" name="PivotTable2"/>
    <pivotTable tabId="5" name="PivotTable3"/>
    <pivotTable tabId="6" name="PivotTable4"/>
    <pivotTable tabId="8" name="PivotTable6"/>
  </pivotTables>
  <data>
    <tabular pivotCacheId="1">
      <items count="10">
        <i x="8" s="1"/>
        <i x="1" s="1"/>
        <i x="4" s="1"/>
        <i x="6" s="1"/>
        <i x="7" s="1"/>
        <i x="2" s="1"/>
        <i x="5" s="1"/>
        <i x="0" s="1"/>
        <i x="3" s="1"/>
        <i x="9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ustomer_Name" cache="Slicer_Customer_Name" caption="Customer_Name" style="SlicerStyleDark3" rowHeight="225425"/>
  <slicer name="City" cache="Slicer_City" caption="City" style="SlicerStyleDark3" rowHeight="225425"/>
</slicers>
</file>

<file path=xl/tables/table1.xml><?xml version="1.0" encoding="utf-8"?>
<table xmlns="http://schemas.openxmlformats.org/spreadsheetml/2006/main" id="1" name="Table1" displayName="Table1" ref="A1:R1001" totalsRowShown="0">
  <tableColumns count="18">
    <tableColumn id="1" name="Order_ID" dataDxfId="16"/>
    <tableColumn id="2" name="Customer_Name" dataDxfId="17"/>
    <tableColumn id="3" name="Restaurant_Name" dataDxfId="18"/>
    <tableColumn id="4" name="City" dataDxfId="19"/>
    <tableColumn id="5" name="Cuisine_Type" dataDxfId="20"/>
    <tableColumn id="6" name="Item_Name" dataDxfId="21"/>
    <tableColumn id="7" name="Quantity" dataDxfId="22"/>
    <tableColumn id="8" name="Price_per_Item" dataDxfId="23"/>
    <tableColumn id="9" name="Total_Amount" dataDxfId="24"/>
    <tableColumn id="10" name="Discount_%" dataDxfId="25"/>
    <tableColumn id="11" name="Final_Amount" dataDxfId="26"/>
    <tableColumn id="12" name="Rating" dataDxfId="27"/>
    <tableColumn id="13" name="Payment_Method" dataDxfId="28"/>
    <tableColumn id="14" name="Delivery_Partner" dataDxfId="29"/>
    <tableColumn id="15" name="Delivery_Time_Minutes" dataDxfId="30"/>
    <tableColumn id="16" name="Order_Date" dataDxfId="31"/>
    <tableColumn id="17" name="Month" dataDxfId="32">
      <calculatedColumnFormula>TEXT(P2,"mmm")</calculatedColumnFormula>
    </tableColumn>
    <tableColumn id="18" name="Year" dataDxfId="33">
      <calculatedColumnFormula>YEAR(P2)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2"/>
  <sheetViews>
    <sheetView showGridLines="0" tabSelected="1" zoomScale="60" zoomScaleNormal="60" workbookViewId="0">
      <selection activeCell="AJ24" sqref="AJ24"/>
    </sheetView>
  </sheetViews>
  <sheetFormatPr defaultColWidth="8.72727272727273" defaultRowHeight="14.5"/>
  <sheetData>
    <row r="1" spans="1:32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5"/>
      <c r="AD1" s="65"/>
      <c r="AE1" s="65"/>
      <c r="AF1" s="65"/>
    </row>
    <row r="2" spans="1:32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5"/>
      <c r="AD2" s="65"/>
      <c r="AE2" s="65"/>
      <c r="AF2" s="65"/>
    </row>
    <row r="3" spans="1:32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5"/>
      <c r="AD3" s="65"/>
      <c r="AE3" s="65"/>
      <c r="AF3" s="65"/>
    </row>
    <row r="4" spans="1:32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5"/>
      <c r="AD4" s="65"/>
      <c r="AE4" s="65"/>
      <c r="AF4" s="65"/>
    </row>
    <row r="5" spans="1:32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5"/>
      <c r="AD5" s="65"/>
      <c r="AE5" s="65"/>
      <c r="AF5" s="65"/>
    </row>
    <row r="6" spans="1:3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5"/>
      <c r="AD6" s="65"/>
      <c r="AE6" s="65"/>
      <c r="AF6" s="65"/>
    </row>
    <row r="7" spans="1:32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5"/>
      <c r="AD7" s="65"/>
      <c r="AE7" s="65"/>
      <c r="AF7" s="65"/>
    </row>
    <row r="8" spans="1:32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5"/>
      <c r="AD8" s="65"/>
      <c r="AE8" s="65"/>
      <c r="AF8" s="65"/>
    </row>
    <row r="9" spans="1:32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5"/>
      <c r="AD9" s="65"/>
      <c r="AE9" s="65"/>
      <c r="AF9" s="65"/>
    </row>
    <row r="10" spans="1:32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5"/>
      <c r="AD10" s="65"/>
      <c r="AE10" s="65"/>
      <c r="AF10" s="65"/>
    </row>
    <row r="11" spans="1:32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5"/>
      <c r="AD11" s="65"/>
      <c r="AE11" s="65"/>
      <c r="AF11" s="65"/>
    </row>
    <row r="12" spans="1:3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5"/>
      <c r="AD12" s="65"/>
      <c r="AE12" s="65"/>
      <c r="AF12" s="65"/>
    </row>
    <row r="13" spans="1:32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5"/>
      <c r="AD13" s="65"/>
      <c r="AE13" s="65"/>
      <c r="AF13" s="65"/>
    </row>
    <row r="14" spans="1:32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5"/>
      <c r="AD14" s="65"/>
      <c r="AE14" s="65"/>
      <c r="AF14" s="65"/>
    </row>
    <row r="15" spans="1:32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5"/>
      <c r="AD15" s="65"/>
      <c r="AE15" s="65"/>
      <c r="AF15" s="65"/>
    </row>
    <row r="16" spans="1:32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5"/>
      <c r="AD16" s="65"/>
      <c r="AE16" s="65"/>
      <c r="AF16" s="65"/>
    </row>
    <row r="17" spans="1:32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5"/>
      <c r="AD17" s="65"/>
      <c r="AE17" s="65"/>
      <c r="AF17" s="65"/>
    </row>
    <row r="18" spans="1:32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5"/>
      <c r="AD18" s="65"/>
      <c r="AE18" s="65"/>
      <c r="AF18" s="65"/>
    </row>
    <row r="19" spans="1:32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5"/>
      <c r="AD19" s="65"/>
      <c r="AE19" s="65"/>
      <c r="AF19" s="65"/>
    </row>
    <row r="20" spans="1:32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5"/>
      <c r="AD20" s="65"/>
      <c r="AE20" s="65"/>
      <c r="AF20" s="65"/>
    </row>
    <row r="21" spans="1:32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5"/>
      <c r="AD21" s="65"/>
      <c r="AE21" s="65"/>
      <c r="AF21" s="65"/>
    </row>
    <row r="22" spans="1:32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5"/>
      <c r="AD22" s="65"/>
      <c r="AE22" s="65"/>
      <c r="AF22" s="65"/>
    </row>
    <row r="23" spans="1:32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5"/>
      <c r="AD23" s="65"/>
      <c r="AE23" s="65"/>
      <c r="AF23" s="65"/>
    </row>
    <row r="24" spans="1:32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5"/>
      <c r="AD24" s="65"/>
      <c r="AE24" s="65"/>
      <c r="AF24" s="65"/>
    </row>
    <row r="25" spans="1:32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5"/>
      <c r="AD25" s="65"/>
      <c r="AE25" s="65"/>
      <c r="AF25" s="65"/>
    </row>
    <row r="26" spans="1:32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5"/>
      <c r="AD26" s="65"/>
      <c r="AE26" s="65"/>
      <c r="AF26" s="65"/>
    </row>
    <row r="27" spans="1:32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5"/>
      <c r="AD27" s="65"/>
      <c r="AE27" s="65"/>
      <c r="AF27" s="65"/>
    </row>
    <row r="28" spans="1:32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5"/>
      <c r="AD28" s="65"/>
      <c r="AE28" s="65"/>
      <c r="AF28" s="65"/>
    </row>
    <row r="29" spans="1:32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5"/>
      <c r="AD29" s="65"/>
      <c r="AE29" s="65"/>
      <c r="AF29" s="65"/>
    </row>
    <row r="30" spans="1:32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5"/>
      <c r="AD30" s="65"/>
      <c r="AE30" s="65"/>
      <c r="AF30" s="65"/>
    </row>
    <row r="31" spans="1:32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5"/>
      <c r="AD31" s="65"/>
      <c r="AE31" s="65"/>
      <c r="AF31" s="65"/>
    </row>
    <row r="32" spans="1:32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5"/>
      <c r="AD32" s="65"/>
      <c r="AE32" s="65"/>
      <c r="AF32" s="65"/>
    </row>
    <row r="33" spans="1:32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5"/>
      <c r="AD33" s="65"/>
      <c r="AE33" s="65"/>
      <c r="AF33" s="65"/>
    </row>
    <row r="34" spans="1:32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5"/>
      <c r="AD34" s="65"/>
      <c r="AE34" s="65"/>
      <c r="AF34" s="65"/>
    </row>
    <row r="35" spans="1:32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5"/>
      <c r="AD35" s="65"/>
      <c r="AE35" s="65"/>
      <c r="AF35" s="65"/>
    </row>
    <row r="36" spans="1:32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5"/>
      <c r="AD36" s="65"/>
      <c r="AE36" s="65"/>
      <c r="AF36" s="65"/>
    </row>
    <row r="37" spans="1:32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5"/>
      <c r="AD37" s="65"/>
      <c r="AE37" s="65"/>
      <c r="AF37" s="65"/>
    </row>
    <row r="38" spans="1:32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5"/>
      <c r="AD38" s="65"/>
      <c r="AE38" s="65"/>
      <c r="AF38" s="65"/>
    </row>
    <row r="39" spans="1:32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5"/>
      <c r="AD39" s="65"/>
      <c r="AE39" s="65"/>
      <c r="AF39" s="65"/>
    </row>
    <row r="40" spans="1:32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5"/>
      <c r="AD40" s="65"/>
      <c r="AE40" s="65"/>
      <c r="AF40" s="65"/>
    </row>
    <row r="41" spans="1:32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5"/>
      <c r="AD41" s="65"/>
      <c r="AE41" s="65"/>
      <c r="AF41" s="65"/>
    </row>
    <row r="42" spans="1:3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5"/>
      <c r="AD42" s="65"/>
      <c r="AE42" s="65"/>
      <c r="AF42" s="65"/>
    </row>
    <row r="43" spans="1:32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5"/>
      <c r="AD43" s="65"/>
      <c r="AE43" s="65"/>
      <c r="AF43" s="65"/>
    </row>
    <row r="44" spans="1:32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5"/>
      <c r="AD44" s="65"/>
      <c r="AE44" s="65"/>
      <c r="AF44" s="65"/>
    </row>
    <row r="45" spans="29:32">
      <c r="AC45" s="65"/>
      <c r="AD45" s="65"/>
      <c r="AE45" s="65"/>
      <c r="AF45" s="65"/>
    </row>
    <row r="46" spans="29:32">
      <c r="AC46" s="65"/>
      <c r="AD46" s="65"/>
      <c r="AE46" s="65"/>
      <c r="AF46" s="65"/>
    </row>
    <row r="47" spans="29:32">
      <c r="AC47" s="65"/>
      <c r="AD47" s="65"/>
      <c r="AE47" s="65"/>
      <c r="AF47" s="65"/>
    </row>
    <row r="48" spans="29:32">
      <c r="AC48" s="65"/>
      <c r="AD48" s="65"/>
      <c r="AE48" s="65"/>
      <c r="AF48" s="65"/>
    </row>
    <row r="49" spans="29:32">
      <c r="AC49" s="65"/>
      <c r="AD49" s="65"/>
      <c r="AE49" s="65"/>
      <c r="AF49" s="65"/>
    </row>
    <row r="50" spans="29:32">
      <c r="AC50" s="65"/>
      <c r="AD50" s="65"/>
      <c r="AE50" s="65"/>
      <c r="AF50" s="65"/>
    </row>
    <row r="51" spans="29:32">
      <c r="AC51" s="65"/>
      <c r="AD51" s="65"/>
      <c r="AE51" s="65"/>
      <c r="AF51" s="65"/>
    </row>
    <row r="52" spans="29:32">
      <c r="AC52" s="65"/>
      <c r="AD52" s="65"/>
      <c r="AE52" s="65"/>
      <c r="AF52" s="65"/>
    </row>
    <row r="53" spans="29:32">
      <c r="AC53" s="65"/>
      <c r="AD53" s="65"/>
      <c r="AE53" s="65"/>
      <c r="AF53" s="65"/>
    </row>
    <row r="54" spans="29:32">
      <c r="AC54" s="65"/>
      <c r="AD54" s="65"/>
      <c r="AE54" s="65"/>
      <c r="AF54" s="65"/>
    </row>
    <row r="55" spans="29:32">
      <c r="AC55" s="65"/>
      <c r="AD55" s="65"/>
      <c r="AE55" s="65"/>
      <c r="AF55" s="65"/>
    </row>
    <row r="56" spans="29:32">
      <c r="AC56" s="65"/>
      <c r="AD56" s="65"/>
      <c r="AE56" s="65"/>
      <c r="AF56" s="65"/>
    </row>
    <row r="57" spans="29:32">
      <c r="AC57" s="65"/>
      <c r="AD57" s="65"/>
      <c r="AE57" s="65"/>
      <c r="AF57" s="65"/>
    </row>
    <row r="58" spans="29:32">
      <c r="AC58" s="65"/>
      <c r="AD58" s="65"/>
      <c r="AE58" s="65"/>
      <c r="AF58" s="65"/>
    </row>
    <row r="59" spans="29:32">
      <c r="AC59" s="65"/>
      <c r="AD59" s="65"/>
      <c r="AE59" s="65"/>
      <c r="AF59" s="65"/>
    </row>
    <row r="60" spans="29:32">
      <c r="AC60" s="65"/>
      <c r="AD60" s="65"/>
      <c r="AE60" s="65"/>
      <c r="AF60" s="65"/>
    </row>
    <row r="61" spans="29:32">
      <c r="AC61" s="65"/>
      <c r="AD61" s="65"/>
      <c r="AE61" s="65"/>
      <c r="AF61" s="65"/>
    </row>
    <row r="62" spans="29:32">
      <c r="AC62" s="65"/>
      <c r="AD62" s="65"/>
      <c r="AE62" s="65"/>
      <c r="AF62" s="65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C12" sqref="C12"/>
    </sheetView>
  </sheetViews>
  <sheetFormatPr defaultColWidth="8.72727272727273" defaultRowHeight="14.5" outlineLevelCol="1"/>
  <cols>
    <col min="1" max="1" width="18.3636363636364"/>
    <col min="2" max="2" width="20.8181818181818" style="63"/>
  </cols>
  <sheetData>
    <row r="3" spans="1:2">
      <c r="A3" t="s">
        <v>0</v>
      </c>
      <c r="B3" s="63" t="s">
        <v>1</v>
      </c>
    </row>
    <row r="4" spans="1:2">
      <c r="A4" t="s">
        <v>2</v>
      </c>
      <c r="B4" s="63">
        <v>179195.98</v>
      </c>
    </row>
    <row r="5" spans="1:2">
      <c r="A5" t="s">
        <v>3</v>
      </c>
      <c r="B5" s="63">
        <v>179959.06</v>
      </c>
    </row>
    <row r="6" spans="1:2">
      <c r="A6" t="s">
        <v>4</v>
      </c>
      <c r="B6" s="63">
        <v>161050.91</v>
      </c>
    </row>
    <row r="7" spans="1:2">
      <c r="A7" t="s">
        <v>5</v>
      </c>
      <c r="B7" s="63">
        <v>164368.97</v>
      </c>
    </row>
    <row r="8" spans="1:2">
      <c r="A8" t="s">
        <v>6</v>
      </c>
      <c r="B8" s="63">
        <v>167272.26</v>
      </c>
    </row>
    <row r="9" spans="1:2">
      <c r="A9" t="s">
        <v>7</v>
      </c>
      <c r="B9" s="63">
        <v>192360.52</v>
      </c>
    </row>
    <row r="10" spans="1:2">
      <c r="A10" t="s">
        <v>8</v>
      </c>
      <c r="B10" s="63">
        <v>147979.43</v>
      </c>
    </row>
    <row r="11" spans="1:2">
      <c r="A11" t="s">
        <v>9</v>
      </c>
      <c r="B11" s="63">
        <v>167011.61</v>
      </c>
    </row>
    <row r="12" spans="1:2">
      <c r="A12" t="s">
        <v>10</v>
      </c>
      <c r="B12" s="63">
        <v>201041.14</v>
      </c>
    </row>
    <row r="13" spans="1:2">
      <c r="A13" t="s">
        <v>11</v>
      </c>
      <c r="B13" s="63">
        <v>197375.93</v>
      </c>
    </row>
    <row r="14" spans="1:2">
      <c r="A14" t="s">
        <v>12</v>
      </c>
      <c r="B14" s="63">
        <v>1757615.81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M12" sqref="M12"/>
    </sheetView>
  </sheetViews>
  <sheetFormatPr defaultColWidth="8.72727272727273" defaultRowHeight="14.5" outlineLevelCol="1"/>
  <cols>
    <col min="1" max="1" width="12"/>
    <col min="2" max="2" width="25.0909090909091"/>
  </cols>
  <sheetData>
    <row r="3" spans="1:2">
      <c r="A3" t="s">
        <v>13</v>
      </c>
      <c r="B3" t="s">
        <v>14</v>
      </c>
    </row>
    <row r="4" spans="1:2">
      <c r="A4" t="s">
        <v>15</v>
      </c>
      <c r="B4">
        <v>94</v>
      </c>
    </row>
    <row r="5" spans="1:2">
      <c r="A5" t="s">
        <v>16</v>
      </c>
      <c r="B5">
        <v>110</v>
      </c>
    </row>
    <row r="6" spans="1:2">
      <c r="A6" t="s">
        <v>17</v>
      </c>
      <c r="B6">
        <v>104</v>
      </c>
    </row>
    <row r="7" spans="1:2">
      <c r="A7" t="s">
        <v>18</v>
      </c>
      <c r="B7">
        <v>116</v>
      </c>
    </row>
    <row r="8" spans="1:2">
      <c r="A8" t="s">
        <v>19</v>
      </c>
      <c r="B8">
        <v>96</v>
      </c>
    </row>
    <row r="9" spans="1:2">
      <c r="A9" t="s">
        <v>20</v>
      </c>
      <c r="B9">
        <v>99</v>
      </c>
    </row>
    <row r="10" spans="1:2">
      <c r="A10" t="s">
        <v>21</v>
      </c>
      <c r="B10">
        <v>78</v>
      </c>
    </row>
    <row r="11" spans="1:2">
      <c r="A11" t="s">
        <v>22</v>
      </c>
      <c r="B11">
        <v>100</v>
      </c>
    </row>
    <row r="12" spans="1:2">
      <c r="A12" t="s">
        <v>23</v>
      </c>
      <c r="B12">
        <v>91</v>
      </c>
    </row>
    <row r="13" spans="1:2">
      <c r="A13" t="s">
        <v>24</v>
      </c>
      <c r="B13">
        <v>112</v>
      </c>
    </row>
    <row r="14" spans="1:2">
      <c r="A14" t="s">
        <v>12</v>
      </c>
      <c r="B14">
        <v>1000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C15" sqref="C15"/>
    </sheetView>
  </sheetViews>
  <sheetFormatPr defaultColWidth="8.72727272727273" defaultRowHeight="14.5" outlineLevelCol="1"/>
  <cols>
    <col min="1" max="1" width="11.6363636363636"/>
    <col min="2" max="2" width="20.8181818181818" style="63"/>
  </cols>
  <sheetData>
    <row r="3" spans="1:2">
      <c r="A3" t="s">
        <v>25</v>
      </c>
      <c r="B3" s="63" t="s">
        <v>1</v>
      </c>
    </row>
    <row r="4" spans="1:2">
      <c r="A4" t="s">
        <v>26</v>
      </c>
      <c r="B4" s="63">
        <v>160097.26</v>
      </c>
    </row>
    <row r="5" spans="1:2">
      <c r="A5" t="s">
        <v>27</v>
      </c>
      <c r="B5" s="63">
        <v>166469.65</v>
      </c>
    </row>
    <row r="6" spans="1:2">
      <c r="A6" t="s">
        <v>28</v>
      </c>
      <c r="B6" s="63">
        <v>169968.72</v>
      </c>
    </row>
    <row r="7" spans="1:2">
      <c r="A7" t="s">
        <v>29</v>
      </c>
      <c r="B7" s="63">
        <v>146677.87</v>
      </c>
    </row>
    <row r="8" spans="1:2">
      <c r="A8" t="s">
        <v>30</v>
      </c>
      <c r="B8" s="63">
        <v>167995.36</v>
      </c>
    </row>
    <row r="9" spans="1:2">
      <c r="A9" t="s">
        <v>31</v>
      </c>
      <c r="B9" s="63">
        <v>190166.67</v>
      </c>
    </row>
    <row r="10" spans="1:2">
      <c r="A10" t="s">
        <v>32</v>
      </c>
      <c r="B10" s="63">
        <v>191515.82</v>
      </c>
    </row>
    <row r="11" spans="1:2">
      <c r="A11" t="s">
        <v>33</v>
      </c>
      <c r="B11" s="63">
        <v>195646.87</v>
      </c>
    </row>
    <row r="12" spans="1:2">
      <c r="A12" t="s">
        <v>34</v>
      </c>
      <c r="B12" s="63">
        <v>181924.61</v>
      </c>
    </row>
    <row r="13" spans="1:2">
      <c r="A13" t="s">
        <v>35</v>
      </c>
      <c r="B13" s="63">
        <v>187152.98</v>
      </c>
    </row>
    <row r="14" spans="1:2">
      <c r="A14" t="s">
        <v>12</v>
      </c>
      <c r="B14" s="63">
        <v>1757615.81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B1" sqref="B$1:B$1048576"/>
    </sheetView>
  </sheetViews>
  <sheetFormatPr defaultColWidth="8.72727272727273" defaultRowHeight="14.5" outlineLevelCol="1"/>
  <cols>
    <col min="1" max="1" width="19.6363636363636"/>
    <col min="2" max="2" width="20.8181818181818" style="63"/>
  </cols>
  <sheetData>
    <row r="3" spans="1:2">
      <c r="A3" t="s">
        <v>36</v>
      </c>
      <c r="B3" s="63" t="s">
        <v>1</v>
      </c>
    </row>
    <row r="4" spans="1:2">
      <c r="A4" t="s">
        <v>37</v>
      </c>
      <c r="B4" s="63">
        <v>304302.04</v>
      </c>
    </row>
    <row r="5" spans="1:2">
      <c r="A5" t="s">
        <v>38</v>
      </c>
      <c r="B5" s="63">
        <v>324438.61</v>
      </c>
    </row>
    <row r="6" spans="1:2">
      <c r="A6" t="s">
        <v>39</v>
      </c>
      <c r="B6" s="63">
        <v>269598.65</v>
      </c>
    </row>
    <row r="7" spans="1:2">
      <c r="A7" t="s">
        <v>40</v>
      </c>
      <c r="B7" s="63">
        <v>292567.7</v>
      </c>
    </row>
    <row r="8" spans="1:2">
      <c r="A8" t="s">
        <v>41</v>
      </c>
      <c r="B8" s="63">
        <v>263149.62</v>
      </c>
    </row>
    <row r="9" spans="1:2">
      <c r="A9" t="s">
        <v>42</v>
      </c>
      <c r="B9" s="63">
        <v>303559.19</v>
      </c>
    </row>
    <row r="10" spans="1:2">
      <c r="A10" t="s">
        <v>12</v>
      </c>
      <c r="B10" s="63">
        <v>1757615.81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D12" sqref="D12"/>
    </sheetView>
  </sheetViews>
  <sheetFormatPr defaultColWidth="8.72727272727273" defaultRowHeight="14.5" outlineLevelCol="1"/>
  <cols>
    <col min="1" max="1" width="14.9090909090909"/>
    <col min="2" max="2" width="15.9090909090909"/>
    <col min="3" max="7" width="13.4545454545455"/>
    <col min="8" max="8" width="11.5454545454545"/>
  </cols>
  <sheetData>
    <row r="3" spans="1:2">
      <c r="A3" t="s">
        <v>43</v>
      </c>
      <c r="B3" t="s">
        <v>44</v>
      </c>
    </row>
    <row r="4" spans="1:2">
      <c r="A4" t="s">
        <v>45</v>
      </c>
      <c r="B4">
        <v>484</v>
      </c>
    </row>
    <row r="5" spans="1:2">
      <c r="A5" t="s">
        <v>46</v>
      </c>
      <c r="B5">
        <v>429</v>
      </c>
    </row>
    <row r="6" spans="1:2">
      <c r="A6" t="s">
        <v>47</v>
      </c>
      <c r="B6">
        <v>350</v>
      </c>
    </row>
    <row r="7" spans="1:2">
      <c r="A7" t="s">
        <v>48</v>
      </c>
      <c r="B7">
        <v>435</v>
      </c>
    </row>
    <row r="8" spans="1:2">
      <c r="A8" t="s">
        <v>49</v>
      </c>
      <c r="B8">
        <v>374</v>
      </c>
    </row>
    <row r="9" spans="1:2">
      <c r="A9" t="s">
        <v>50</v>
      </c>
      <c r="B9">
        <v>489</v>
      </c>
    </row>
    <row r="10" spans="1:2">
      <c r="A10" t="s">
        <v>51</v>
      </c>
      <c r="B10">
        <v>391</v>
      </c>
    </row>
    <row r="11" spans="1:2">
      <c r="A11" t="s">
        <v>12</v>
      </c>
      <c r="B11">
        <v>2952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O3" sqref="O3"/>
    </sheetView>
  </sheetViews>
  <sheetFormatPr defaultColWidth="8.72727272727273" defaultRowHeight="14.5" outlineLevelCol="1"/>
  <cols>
    <col min="1" max="1" width="19.6363636363636"/>
    <col min="2" max="2" width="20.8181818181818" style="63"/>
  </cols>
  <sheetData>
    <row r="3" spans="1:2">
      <c r="A3" t="s">
        <v>52</v>
      </c>
      <c r="B3" s="63" t="s">
        <v>1</v>
      </c>
    </row>
    <row r="4" spans="1:2">
      <c r="A4" t="s">
        <v>53</v>
      </c>
      <c r="B4" s="63">
        <v>146815.91</v>
      </c>
    </row>
    <row r="5" spans="1:2">
      <c r="A5" t="s">
        <v>54</v>
      </c>
      <c r="B5" s="63">
        <v>197283.45</v>
      </c>
    </row>
    <row r="6" spans="1:2">
      <c r="A6" t="s">
        <v>55</v>
      </c>
      <c r="B6" s="63">
        <v>197290.2</v>
      </c>
    </row>
    <row r="7" spans="1:2">
      <c r="A7" t="s">
        <v>56</v>
      </c>
      <c r="B7" s="63">
        <v>190209.87</v>
      </c>
    </row>
    <row r="8" spans="1:2">
      <c r="A8" t="s">
        <v>57</v>
      </c>
      <c r="B8" s="63">
        <v>144760.6</v>
      </c>
    </row>
    <row r="9" spans="1:2">
      <c r="A9" t="s">
        <v>58</v>
      </c>
      <c r="B9" s="63">
        <v>172570.01</v>
      </c>
    </row>
    <row r="10" spans="1:2">
      <c r="A10" t="s">
        <v>59</v>
      </c>
      <c r="B10" s="63">
        <v>163045.65</v>
      </c>
    </row>
    <row r="11" spans="1:2">
      <c r="A11" t="s">
        <v>60</v>
      </c>
      <c r="B11" s="63">
        <v>174125.38</v>
      </c>
    </row>
    <row r="12" spans="1:2">
      <c r="A12" t="s">
        <v>61</v>
      </c>
      <c r="B12" s="63">
        <v>192487.95</v>
      </c>
    </row>
    <row r="13" spans="1:2">
      <c r="A13" t="s">
        <v>62</v>
      </c>
      <c r="B13" s="63">
        <v>179026.79</v>
      </c>
    </row>
    <row r="14" spans="1:2">
      <c r="A14" t="s">
        <v>12</v>
      </c>
      <c r="B14" s="63">
        <v>1757615.81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topLeftCell="E1" workbookViewId="0">
      <selection activeCell="C1" sqref="C1"/>
    </sheetView>
  </sheetViews>
  <sheetFormatPr defaultColWidth="9" defaultRowHeight="14.5"/>
  <cols>
    <col min="1" max="1" width="9.27272727272727" customWidth="1"/>
    <col min="2" max="2" width="16.3636363636364" customWidth="1"/>
    <col min="3" max="3" width="17.6363636363636" customWidth="1"/>
    <col min="4" max="4" width="12" customWidth="1"/>
    <col min="5" max="5" width="12.9090909090909" customWidth="1"/>
    <col min="6" max="6" width="16.8181818181818" customWidth="1"/>
    <col min="7" max="7" width="8.90909090909091" customWidth="1"/>
    <col min="8" max="8" width="14.9090909090909" customWidth="1"/>
    <col min="9" max="9" width="14.0909090909091" customWidth="1"/>
    <col min="10" max="10" width="11.5454545454545" customWidth="1"/>
    <col min="11" max="11" width="13.7272727272727" customWidth="1"/>
    <col min="12" max="12" width="6.81818181818182" customWidth="1"/>
    <col min="13" max="13" width="17.6363636363636" customWidth="1"/>
    <col min="14" max="14" width="16.8181818181818" customWidth="1"/>
    <col min="15" max="15" width="22.7272727272727" customWidth="1"/>
    <col min="16" max="16" width="19.4545454545455" customWidth="1"/>
    <col min="17" max="18" width="9" style="59"/>
  </cols>
  <sheetData>
    <row r="1" spans="1:18">
      <c r="A1" s="60" t="s">
        <v>63</v>
      </c>
      <c r="B1" s="60" t="s">
        <v>0</v>
      </c>
      <c r="C1" s="60" t="s">
        <v>52</v>
      </c>
      <c r="D1" s="60" t="s">
        <v>13</v>
      </c>
      <c r="E1" s="60" t="s">
        <v>43</v>
      </c>
      <c r="F1" s="60" t="s">
        <v>64</v>
      </c>
      <c r="G1" s="60" t="s">
        <v>65</v>
      </c>
      <c r="H1" s="60" t="s">
        <v>66</v>
      </c>
      <c r="I1" s="60" t="s">
        <v>67</v>
      </c>
      <c r="J1" s="60" t="s">
        <v>68</v>
      </c>
      <c r="K1" s="60" t="s">
        <v>69</v>
      </c>
      <c r="L1" s="60" t="s">
        <v>70</v>
      </c>
      <c r="M1" s="60" t="s">
        <v>36</v>
      </c>
      <c r="N1" s="60" t="s">
        <v>71</v>
      </c>
      <c r="O1" s="60" t="s">
        <v>72</v>
      </c>
      <c r="P1" s="60" t="s">
        <v>73</v>
      </c>
      <c r="Q1" s="59" t="s">
        <v>25</v>
      </c>
      <c r="R1" s="59" t="s">
        <v>74</v>
      </c>
    </row>
    <row r="2" spans="1:18">
      <c r="A2" s="59" t="s">
        <v>75</v>
      </c>
      <c r="B2" s="59" t="s">
        <v>7</v>
      </c>
      <c r="C2" s="59" t="s">
        <v>54</v>
      </c>
      <c r="D2" s="59" t="s">
        <v>22</v>
      </c>
      <c r="E2" s="59" t="s">
        <v>47</v>
      </c>
      <c r="F2" s="59" t="s">
        <v>76</v>
      </c>
      <c r="G2" s="59">
        <v>3</v>
      </c>
      <c r="H2" s="59">
        <v>1161.53</v>
      </c>
      <c r="I2" s="59">
        <v>3484.59</v>
      </c>
      <c r="J2" s="59">
        <v>15</v>
      </c>
      <c r="K2" s="59">
        <v>2961.9</v>
      </c>
      <c r="L2" s="59">
        <v>3</v>
      </c>
      <c r="M2" s="59" t="s">
        <v>39</v>
      </c>
      <c r="N2" s="59" t="s">
        <v>77</v>
      </c>
      <c r="O2" s="59">
        <v>73</v>
      </c>
      <c r="P2" s="61">
        <v>45470</v>
      </c>
      <c r="Q2" s="62" t="str">
        <f t="shared" ref="Q2:Q65" si="0">TEXT(P2,"mmm")</f>
        <v>Jun</v>
      </c>
      <c r="R2" s="62">
        <f t="shared" ref="R2:R65" si="1">YEAR(P2)</f>
        <v>2024</v>
      </c>
    </row>
    <row r="3" spans="1:18">
      <c r="A3" s="59" t="s">
        <v>78</v>
      </c>
      <c r="B3" s="59" t="s">
        <v>8</v>
      </c>
      <c r="C3" s="59" t="s">
        <v>60</v>
      </c>
      <c r="D3" s="59" t="s">
        <v>16</v>
      </c>
      <c r="E3" s="59" t="s">
        <v>45</v>
      </c>
      <c r="F3" s="59" t="s">
        <v>79</v>
      </c>
      <c r="G3" s="59">
        <v>3</v>
      </c>
      <c r="H3" s="59">
        <v>1108.23</v>
      </c>
      <c r="I3" s="59">
        <v>3324.69</v>
      </c>
      <c r="J3" s="59">
        <v>0</v>
      </c>
      <c r="K3" s="59">
        <v>3324.69</v>
      </c>
      <c r="L3" s="59">
        <v>5</v>
      </c>
      <c r="M3" s="59" t="s">
        <v>37</v>
      </c>
      <c r="N3" s="59" t="s">
        <v>80</v>
      </c>
      <c r="O3" s="59">
        <v>45</v>
      </c>
      <c r="P3" s="61">
        <v>45579</v>
      </c>
      <c r="Q3" s="62" t="str">
        <f t="shared" si="0"/>
        <v>Oct</v>
      </c>
      <c r="R3" s="62">
        <f t="shared" si="1"/>
        <v>2024</v>
      </c>
    </row>
    <row r="4" spans="1:18">
      <c r="A4" s="59" t="s">
        <v>81</v>
      </c>
      <c r="B4" s="59" t="s">
        <v>10</v>
      </c>
      <c r="C4" s="59" t="s">
        <v>56</v>
      </c>
      <c r="D4" s="59" t="s">
        <v>16</v>
      </c>
      <c r="E4" s="59" t="s">
        <v>48</v>
      </c>
      <c r="F4" s="59" t="s">
        <v>82</v>
      </c>
      <c r="G4" s="59">
        <v>3</v>
      </c>
      <c r="H4" s="59">
        <v>164.9</v>
      </c>
      <c r="I4" s="59">
        <v>494.7</v>
      </c>
      <c r="J4" s="59">
        <v>25</v>
      </c>
      <c r="K4" s="59">
        <v>371.02</v>
      </c>
      <c r="L4" s="59">
        <v>4</v>
      </c>
      <c r="M4" s="59" t="s">
        <v>39</v>
      </c>
      <c r="N4" s="59" t="s">
        <v>83</v>
      </c>
      <c r="O4" s="59">
        <v>34</v>
      </c>
      <c r="P4" s="61">
        <v>45454</v>
      </c>
      <c r="Q4" s="62" t="str">
        <f t="shared" si="0"/>
        <v>Jun</v>
      </c>
      <c r="R4" s="62">
        <f t="shared" si="1"/>
        <v>2024</v>
      </c>
    </row>
    <row r="5" spans="1:18">
      <c r="A5" s="59" t="s">
        <v>84</v>
      </c>
      <c r="B5" s="59" t="s">
        <v>9</v>
      </c>
      <c r="C5" s="59" t="s">
        <v>58</v>
      </c>
      <c r="D5" s="59" t="s">
        <v>20</v>
      </c>
      <c r="E5" s="59" t="s">
        <v>45</v>
      </c>
      <c r="F5" s="59" t="s">
        <v>85</v>
      </c>
      <c r="G5" s="59">
        <v>4</v>
      </c>
      <c r="H5" s="59">
        <v>1140.49</v>
      </c>
      <c r="I5" s="59">
        <v>4561.96</v>
      </c>
      <c r="J5" s="59">
        <v>0</v>
      </c>
      <c r="K5" s="59">
        <v>4561.96</v>
      </c>
      <c r="L5" s="59">
        <v>2</v>
      </c>
      <c r="M5" s="59" t="s">
        <v>42</v>
      </c>
      <c r="N5" s="59" t="s">
        <v>83</v>
      </c>
      <c r="O5" s="59">
        <v>32</v>
      </c>
      <c r="P5" s="61">
        <v>45588</v>
      </c>
      <c r="Q5" s="62" t="str">
        <f t="shared" si="0"/>
        <v>Oct</v>
      </c>
      <c r="R5" s="62">
        <f t="shared" si="1"/>
        <v>2024</v>
      </c>
    </row>
    <row r="6" spans="1:18">
      <c r="A6" s="59" t="s">
        <v>86</v>
      </c>
      <c r="B6" s="59" t="s">
        <v>2</v>
      </c>
      <c r="C6" s="59" t="s">
        <v>57</v>
      </c>
      <c r="D6" s="59" t="s">
        <v>23</v>
      </c>
      <c r="E6" s="59" t="s">
        <v>45</v>
      </c>
      <c r="F6" s="59" t="s">
        <v>87</v>
      </c>
      <c r="G6" s="59">
        <v>2</v>
      </c>
      <c r="H6" s="59">
        <v>780.99</v>
      </c>
      <c r="I6" s="59">
        <v>1561.98</v>
      </c>
      <c r="J6" s="59">
        <v>10</v>
      </c>
      <c r="K6" s="59">
        <v>1405.78</v>
      </c>
      <c r="L6" s="59">
        <v>2</v>
      </c>
      <c r="M6" s="59" t="s">
        <v>41</v>
      </c>
      <c r="N6" s="59" t="s">
        <v>77</v>
      </c>
      <c r="O6" s="59">
        <v>21</v>
      </c>
      <c r="P6" s="61">
        <v>45389</v>
      </c>
      <c r="Q6" s="62" t="str">
        <f t="shared" si="0"/>
        <v>Apr</v>
      </c>
      <c r="R6" s="62">
        <f t="shared" si="1"/>
        <v>2024</v>
      </c>
    </row>
    <row r="7" spans="1:18">
      <c r="A7" s="59" t="s">
        <v>88</v>
      </c>
      <c r="B7" s="59" t="s">
        <v>6</v>
      </c>
      <c r="C7" s="59" t="s">
        <v>59</v>
      </c>
      <c r="D7" s="59" t="s">
        <v>17</v>
      </c>
      <c r="E7" s="59" t="s">
        <v>48</v>
      </c>
      <c r="F7" s="59" t="s">
        <v>89</v>
      </c>
      <c r="G7" s="59">
        <v>1</v>
      </c>
      <c r="H7" s="59">
        <v>884.28</v>
      </c>
      <c r="I7" s="59">
        <v>884.28</v>
      </c>
      <c r="J7" s="59">
        <v>20</v>
      </c>
      <c r="K7" s="59">
        <v>707.42</v>
      </c>
      <c r="L7" s="59">
        <v>4</v>
      </c>
      <c r="M7" s="59" t="s">
        <v>37</v>
      </c>
      <c r="N7" s="59" t="s">
        <v>83</v>
      </c>
      <c r="O7" s="59">
        <v>65</v>
      </c>
      <c r="P7" s="61">
        <v>45472</v>
      </c>
      <c r="Q7" s="62" t="str">
        <f t="shared" si="0"/>
        <v>Jun</v>
      </c>
      <c r="R7" s="62">
        <f t="shared" si="1"/>
        <v>2024</v>
      </c>
    </row>
    <row r="8" spans="1:18">
      <c r="A8" s="59" t="s">
        <v>90</v>
      </c>
      <c r="B8" s="59" t="s">
        <v>9</v>
      </c>
      <c r="C8" s="59" t="s">
        <v>60</v>
      </c>
      <c r="D8" s="59" t="s">
        <v>21</v>
      </c>
      <c r="E8" s="59" t="s">
        <v>47</v>
      </c>
      <c r="F8" s="59" t="s">
        <v>91</v>
      </c>
      <c r="G8" s="59">
        <v>4</v>
      </c>
      <c r="H8" s="59">
        <v>599.8</v>
      </c>
      <c r="I8" s="59">
        <v>2399.2</v>
      </c>
      <c r="J8" s="59">
        <v>15</v>
      </c>
      <c r="K8" s="59">
        <v>2039.32</v>
      </c>
      <c r="L8" s="59">
        <v>2</v>
      </c>
      <c r="M8" s="59" t="s">
        <v>40</v>
      </c>
      <c r="N8" s="59" t="s">
        <v>77</v>
      </c>
      <c r="O8" s="59">
        <v>75</v>
      </c>
      <c r="P8" s="61">
        <v>45569</v>
      </c>
      <c r="Q8" s="62" t="str">
        <f t="shared" si="0"/>
        <v>Oct</v>
      </c>
      <c r="R8" s="62">
        <f t="shared" si="1"/>
        <v>2024</v>
      </c>
    </row>
    <row r="9" spans="1:18">
      <c r="A9" s="59" t="s">
        <v>92</v>
      </c>
      <c r="B9" s="59" t="s">
        <v>7</v>
      </c>
      <c r="C9" s="59" t="s">
        <v>55</v>
      </c>
      <c r="D9" s="59" t="s">
        <v>17</v>
      </c>
      <c r="E9" s="59" t="s">
        <v>45</v>
      </c>
      <c r="F9" s="59" t="s">
        <v>93</v>
      </c>
      <c r="G9" s="59">
        <v>1</v>
      </c>
      <c r="H9" s="59">
        <v>1195.13</v>
      </c>
      <c r="I9" s="59">
        <v>1195.13</v>
      </c>
      <c r="J9" s="59">
        <v>15</v>
      </c>
      <c r="K9" s="59">
        <v>1015.86</v>
      </c>
      <c r="L9" s="59">
        <v>1</v>
      </c>
      <c r="M9" s="59" t="s">
        <v>38</v>
      </c>
      <c r="N9" s="59" t="s">
        <v>80</v>
      </c>
      <c r="O9" s="59">
        <v>33</v>
      </c>
      <c r="P9" s="61">
        <v>45502</v>
      </c>
      <c r="Q9" s="62" t="str">
        <f t="shared" si="0"/>
        <v>Jul</v>
      </c>
      <c r="R9" s="62">
        <f t="shared" si="1"/>
        <v>2024</v>
      </c>
    </row>
    <row r="10" spans="1:18">
      <c r="A10" s="59" t="s">
        <v>94</v>
      </c>
      <c r="B10" s="59" t="s">
        <v>10</v>
      </c>
      <c r="C10" s="59" t="s">
        <v>60</v>
      </c>
      <c r="D10" s="59" t="s">
        <v>18</v>
      </c>
      <c r="E10" s="59" t="s">
        <v>45</v>
      </c>
      <c r="F10" s="59" t="s">
        <v>95</v>
      </c>
      <c r="G10" s="59">
        <v>5</v>
      </c>
      <c r="H10" s="59">
        <v>760.3</v>
      </c>
      <c r="I10" s="59">
        <v>3801.5</v>
      </c>
      <c r="J10" s="59">
        <v>5</v>
      </c>
      <c r="K10" s="59">
        <v>3611.42</v>
      </c>
      <c r="L10" s="59">
        <v>1</v>
      </c>
      <c r="M10" s="59" t="s">
        <v>42</v>
      </c>
      <c r="N10" s="59" t="s">
        <v>96</v>
      </c>
      <c r="O10" s="59">
        <v>47</v>
      </c>
      <c r="P10" s="61">
        <v>45507</v>
      </c>
      <c r="Q10" s="62" t="str">
        <f t="shared" si="0"/>
        <v>Aug</v>
      </c>
      <c r="R10" s="62">
        <f t="shared" si="1"/>
        <v>2024</v>
      </c>
    </row>
    <row r="11" spans="1:18">
      <c r="A11" s="59" t="s">
        <v>97</v>
      </c>
      <c r="B11" s="59" t="s">
        <v>8</v>
      </c>
      <c r="C11" s="59" t="s">
        <v>60</v>
      </c>
      <c r="D11" s="59" t="s">
        <v>23</v>
      </c>
      <c r="E11" s="59" t="s">
        <v>47</v>
      </c>
      <c r="F11" s="59" t="s">
        <v>98</v>
      </c>
      <c r="G11" s="59">
        <v>4</v>
      </c>
      <c r="H11" s="59">
        <v>1148.08</v>
      </c>
      <c r="I11" s="59">
        <v>4592.32</v>
      </c>
      <c r="J11" s="59">
        <v>10</v>
      </c>
      <c r="K11" s="59">
        <v>4133.09</v>
      </c>
      <c r="L11" s="59">
        <v>3</v>
      </c>
      <c r="M11" s="59" t="s">
        <v>37</v>
      </c>
      <c r="N11" s="59" t="s">
        <v>83</v>
      </c>
      <c r="O11" s="59">
        <v>20</v>
      </c>
      <c r="P11" s="61">
        <v>45494</v>
      </c>
      <c r="Q11" s="62" t="str">
        <f t="shared" si="0"/>
        <v>Jul</v>
      </c>
      <c r="R11" s="62">
        <f t="shared" si="1"/>
        <v>2024</v>
      </c>
    </row>
    <row r="12" spans="1:18">
      <c r="A12" s="59" t="s">
        <v>99</v>
      </c>
      <c r="B12" s="59" t="s">
        <v>2</v>
      </c>
      <c r="C12" s="59" t="s">
        <v>60</v>
      </c>
      <c r="D12" s="59" t="s">
        <v>17</v>
      </c>
      <c r="E12" s="59" t="s">
        <v>48</v>
      </c>
      <c r="F12" s="59" t="s">
        <v>82</v>
      </c>
      <c r="G12" s="59">
        <v>3</v>
      </c>
      <c r="H12" s="59">
        <v>472.77</v>
      </c>
      <c r="I12" s="59">
        <v>1418.31</v>
      </c>
      <c r="J12" s="59">
        <v>0</v>
      </c>
      <c r="K12" s="59">
        <v>1418.31</v>
      </c>
      <c r="L12" s="59">
        <v>4</v>
      </c>
      <c r="M12" s="59" t="s">
        <v>42</v>
      </c>
      <c r="N12" s="59" t="s">
        <v>77</v>
      </c>
      <c r="O12" s="59">
        <v>73</v>
      </c>
      <c r="P12" s="61">
        <v>45294</v>
      </c>
      <c r="Q12" s="62" t="str">
        <f t="shared" si="0"/>
        <v>Jan</v>
      </c>
      <c r="R12" s="62">
        <f t="shared" si="1"/>
        <v>2024</v>
      </c>
    </row>
    <row r="13" spans="1:18">
      <c r="A13" s="59" t="s">
        <v>100</v>
      </c>
      <c r="B13" s="59" t="s">
        <v>3</v>
      </c>
      <c r="C13" s="59" t="s">
        <v>59</v>
      </c>
      <c r="D13" s="59" t="s">
        <v>16</v>
      </c>
      <c r="E13" s="59" t="s">
        <v>51</v>
      </c>
      <c r="F13" s="59" t="s">
        <v>101</v>
      </c>
      <c r="G13" s="59">
        <v>5</v>
      </c>
      <c r="H13" s="59">
        <v>1011.04</v>
      </c>
      <c r="I13" s="59">
        <v>5055.2</v>
      </c>
      <c r="J13" s="59">
        <v>5</v>
      </c>
      <c r="K13" s="59">
        <v>4802.44</v>
      </c>
      <c r="L13" s="59">
        <v>5</v>
      </c>
      <c r="M13" s="59" t="s">
        <v>41</v>
      </c>
      <c r="N13" s="59" t="s">
        <v>96</v>
      </c>
      <c r="O13" s="59">
        <v>75</v>
      </c>
      <c r="P13" s="61">
        <v>45379</v>
      </c>
      <c r="Q13" s="62" t="str">
        <f t="shared" si="0"/>
        <v>Mar</v>
      </c>
      <c r="R13" s="62">
        <f t="shared" si="1"/>
        <v>2024</v>
      </c>
    </row>
    <row r="14" spans="1:18">
      <c r="A14" s="59" t="s">
        <v>102</v>
      </c>
      <c r="B14" s="59" t="s">
        <v>4</v>
      </c>
      <c r="C14" s="59" t="s">
        <v>55</v>
      </c>
      <c r="D14" s="59" t="s">
        <v>19</v>
      </c>
      <c r="E14" s="59" t="s">
        <v>49</v>
      </c>
      <c r="F14" s="59" t="s">
        <v>103</v>
      </c>
      <c r="G14" s="59">
        <v>4</v>
      </c>
      <c r="H14" s="59">
        <v>1019.98</v>
      </c>
      <c r="I14" s="59">
        <v>4079.92</v>
      </c>
      <c r="J14" s="59">
        <v>15</v>
      </c>
      <c r="K14" s="59">
        <v>3467.93</v>
      </c>
      <c r="L14" s="59">
        <v>5</v>
      </c>
      <c r="M14" s="59" t="s">
        <v>37</v>
      </c>
      <c r="N14" s="59" t="s">
        <v>77</v>
      </c>
      <c r="O14" s="59">
        <v>42</v>
      </c>
      <c r="P14" s="61">
        <v>45491</v>
      </c>
      <c r="Q14" s="62" t="str">
        <f t="shared" si="0"/>
        <v>Jul</v>
      </c>
      <c r="R14" s="62">
        <f t="shared" si="1"/>
        <v>2024</v>
      </c>
    </row>
    <row r="15" spans="1:18">
      <c r="A15" s="59" t="s">
        <v>104</v>
      </c>
      <c r="B15" s="59" t="s">
        <v>6</v>
      </c>
      <c r="C15" s="59" t="s">
        <v>60</v>
      </c>
      <c r="D15" s="59" t="s">
        <v>16</v>
      </c>
      <c r="E15" s="59" t="s">
        <v>50</v>
      </c>
      <c r="F15" s="59" t="s">
        <v>105</v>
      </c>
      <c r="G15" s="59">
        <v>1</v>
      </c>
      <c r="H15" s="59">
        <v>895.53</v>
      </c>
      <c r="I15" s="59">
        <v>895.53</v>
      </c>
      <c r="J15" s="59">
        <v>25</v>
      </c>
      <c r="K15" s="59">
        <v>671.65</v>
      </c>
      <c r="L15" s="59">
        <v>2</v>
      </c>
      <c r="M15" s="59" t="s">
        <v>40</v>
      </c>
      <c r="N15" s="59" t="s">
        <v>80</v>
      </c>
      <c r="O15" s="59">
        <v>70</v>
      </c>
      <c r="P15" s="61">
        <v>45587</v>
      </c>
      <c r="Q15" s="62" t="str">
        <f t="shared" si="0"/>
        <v>Oct</v>
      </c>
      <c r="R15" s="62">
        <f t="shared" si="1"/>
        <v>2024</v>
      </c>
    </row>
    <row r="16" spans="1:18">
      <c r="A16" s="59" t="s">
        <v>106</v>
      </c>
      <c r="B16" s="59" t="s">
        <v>7</v>
      </c>
      <c r="C16" s="59" t="s">
        <v>60</v>
      </c>
      <c r="D16" s="59" t="s">
        <v>16</v>
      </c>
      <c r="E16" s="59" t="s">
        <v>48</v>
      </c>
      <c r="F16" s="59" t="s">
        <v>107</v>
      </c>
      <c r="G16" s="59">
        <v>1</v>
      </c>
      <c r="H16" s="59">
        <v>247.93</v>
      </c>
      <c r="I16" s="59">
        <v>247.93</v>
      </c>
      <c r="J16" s="59">
        <v>0</v>
      </c>
      <c r="K16" s="59">
        <v>247.93</v>
      </c>
      <c r="L16" s="59">
        <v>4</v>
      </c>
      <c r="M16" s="59" t="s">
        <v>38</v>
      </c>
      <c r="N16" s="59" t="s">
        <v>77</v>
      </c>
      <c r="O16" s="59">
        <v>89</v>
      </c>
      <c r="P16" s="61">
        <v>45306</v>
      </c>
      <c r="Q16" s="62" t="str">
        <f t="shared" si="0"/>
        <v>Jan</v>
      </c>
      <c r="R16" s="62">
        <f t="shared" si="1"/>
        <v>2024</v>
      </c>
    </row>
    <row r="17" spans="1:18">
      <c r="A17" s="59" t="s">
        <v>108</v>
      </c>
      <c r="B17" s="59" t="s">
        <v>10</v>
      </c>
      <c r="C17" s="59" t="s">
        <v>55</v>
      </c>
      <c r="D17" s="59" t="s">
        <v>22</v>
      </c>
      <c r="E17" s="59" t="s">
        <v>45</v>
      </c>
      <c r="F17" s="59" t="s">
        <v>109</v>
      </c>
      <c r="G17" s="59">
        <v>2</v>
      </c>
      <c r="H17" s="59">
        <v>1182.58</v>
      </c>
      <c r="I17" s="59">
        <v>2365.16</v>
      </c>
      <c r="J17" s="59">
        <v>5</v>
      </c>
      <c r="K17" s="59">
        <v>2246.9</v>
      </c>
      <c r="L17" s="59">
        <v>3</v>
      </c>
      <c r="M17" s="59" t="s">
        <v>39</v>
      </c>
      <c r="N17" s="59" t="s">
        <v>77</v>
      </c>
      <c r="O17" s="59">
        <v>58</v>
      </c>
      <c r="P17" s="61">
        <v>45405</v>
      </c>
      <c r="Q17" s="62" t="str">
        <f t="shared" si="0"/>
        <v>Apr</v>
      </c>
      <c r="R17" s="62">
        <f t="shared" si="1"/>
        <v>2024</v>
      </c>
    </row>
    <row r="18" spans="1:18">
      <c r="A18" s="59" t="s">
        <v>110</v>
      </c>
      <c r="B18" s="59" t="s">
        <v>4</v>
      </c>
      <c r="C18" s="59" t="s">
        <v>57</v>
      </c>
      <c r="D18" s="59" t="s">
        <v>23</v>
      </c>
      <c r="E18" s="59" t="s">
        <v>51</v>
      </c>
      <c r="F18" s="59" t="s">
        <v>111</v>
      </c>
      <c r="G18" s="59">
        <v>1</v>
      </c>
      <c r="H18" s="59">
        <v>438.71</v>
      </c>
      <c r="I18" s="59">
        <v>438.71</v>
      </c>
      <c r="J18" s="59">
        <v>0</v>
      </c>
      <c r="K18" s="59">
        <v>438.71</v>
      </c>
      <c r="L18" s="59">
        <v>2</v>
      </c>
      <c r="M18" s="59" t="s">
        <v>42</v>
      </c>
      <c r="N18" s="59" t="s">
        <v>80</v>
      </c>
      <c r="O18" s="59">
        <v>33</v>
      </c>
      <c r="P18" s="61">
        <v>45588</v>
      </c>
      <c r="Q18" s="62" t="str">
        <f t="shared" si="0"/>
        <v>Oct</v>
      </c>
      <c r="R18" s="62">
        <f t="shared" si="1"/>
        <v>2024</v>
      </c>
    </row>
    <row r="19" spans="1:18">
      <c r="A19" s="59" t="s">
        <v>112</v>
      </c>
      <c r="B19" s="59" t="s">
        <v>8</v>
      </c>
      <c r="C19" s="59" t="s">
        <v>56</v>
      </c>
      <c r="D19" s="59" t="s">
        <v>18</v>
      </c>
      <c r="E19" s="59" t="s">
        <v>47</v>
      </c>
      <c r="F19" s="59" t="s">
        <v>113</v>
      </c>
      <c r="G19" s="59">
        <v>3</v>
      </c>
      <c r="H19" s="59">
        <v>425.09</v>
      </c>
      <c r="I19" s="59">
        <v>1275.27</v>
      </c>
      <c r="J19" s="59">
        <v>5</v>
      </c>
      <c r="K19" s="59">
        <v>1211.51</v>
      </c>
      <c r="L19" s="59">
        <v>2</v>
      </c>
      <c r="M19" s="59" t="s">
        <v>38</v>
      </c>
      <c r="N19" s="59" t="s">
        <v>80</v>
      </c>
      <c r="O19" s="59">
        <v>66</v>
      </c>
      <c r="P19" s="61">
        <v>45545</v>
      </c>
      <c r="Q19" s="62" t="str">
        <f t="shared" si="0"/>
        <v>Sep</v>
      </c>
      <c r="R19" s="62">
        <f t="shared" si="1"/>
        <v>2024</v>
      </c>
    </row>
    <row r="20" spans="1:18">
      <c r="A20" s="59" t="s">
        <v>114</v>
      </c>
      <c r="B20" s="59" t="s">
        <v>9</v>
      </c>
      <c r="C20" s="59" t="s">
        <v>62</v>
      </c>
      <c r="D20" s="59" t="s">
        <v>15</v>
      </c>
      <c r="E20" s="59" t="s">
        <v>51</v>
      </c>
      <c r="F20" s="59" t="s">
        <v>115</v>
      </c>
      <c r="G20" s="59">
        <v>4</v>
      </c>
      <c r="H20" s="59">
        <v>227.25</v>
      </c>
      <c r="I20" s="59">
        <v>909</v>
      </c>
      <c r="J20" s="59">
        <v>25</v>
      </c>
      <c r="K20" s="59">
        <v>681.75</v>
      </c>
      <c r="L20" s="59">
        <v>1</v>
      </c>
      <c r="M20" s="59" t="s">
        <v>39</v>
      </c>
      <c r="N20" s="59" t="s">
        <v>83</v>
      </c>
      <c r="O20" s="59">
        <v>60</v>
      </c>
      <c r="P20" s="61">
        <v>45484</v>
      </c>
      <c r="Q20" s="62" t="str">
        <f t="shared" si="0"/>
        <v>Jul</v>
      </c>
      <c r="R20" s="62">
        <f t="shared" si="1"/>
        <v>2024</v>
      </c>
    </row>
    <row r="21" spans="1:18">
      <c r="A21" s="59" t="s">
        <v>116</v>
      </c>
      <c r="B21" s="59" t="s">
        <v>8</v>
      </c>
      <c r="C21" s="59" t="s">
        <v>54</v>
      </c>
      <c r="D21" s="59" t="s">
        <v>16</v>
      </c>
      <c r="E21" s="59" t="s">
        <v>48</v>
      </c>
      <c r="F21" s="59" t="s">
        <v>117</v>
      </c>
      <c r="G21" s="59">
        <v>2</v>
      </c>
      <c r="H21" s="59">
        <v>842.65</v>
      </c>
      <c r="I21" s="59">
        <v>1685.3</v>
      </c>
      <c r="J21" s="59">
        <v>15</v>
      </c>
      <c r="K21" s="59">
        <v>1432.5</v>
      </c>
      <c r="L21" s="59">
        <v>5</v>
      </c>
      <c r="M21" s="59" t="s">
        <v>38</v>
      </c>
      <c r="N21" s="59" t="s">
        <v>80</v>
      </c>
      <c r="O21" s="59">
        <v>64</v>
      </c>
      <c r="P21" s="61">
        <v>45467</v>
      </c>
      <c r="Q21" s="62" t="str">
        <f t="shared" si="0"/>
        <v>Jun</v>
      </c>
      <c r="R21" s="62">
        <f t="shared" si="1"/>
        <v>2024</v>
      </c>
    </row>
    <row r="22" spans="1:18">
      <c r="A22" s="59" t="s">
        <v>118</v>
      </c>
      <c r="B22" s="59" t="s">
        <v>10</v>
      </c>
      <c r="C22" s="59" t="s">
        <v>56</v>
      </c>
      <c r="D22" s="59" t="s">
        <v>20</v>
      </c>
      <c r="E22" s="59" t="s">
        <v>47</v>
      </c>
      <c r="F22" s="59" t="s">
        <v>119</v>
      </c>
      <c r="G22" s="59">
        <v>5</v>
      </c>
      <c r="H22" s="59">
        <v>928.78</v>
      </c>
      <c r="I22" s="59">
        <v>4643.9</v>
      </c>
      <c r="J22" s="59">
        <v>20</v>
      </c>
      <c r="K22" s="59">
        <v>3715.12</v>
      </c>
      <c r="L22" s="59">
        <v>1</v>
      </c>
      <c r="M22" s="59" t="s">
        <v>39</v>
      </c>
      <c r="N22" s="59" t="s">
        <v>80</v>
      </c>
      <c r="O22" s="59">
        <v>22</v>
      </c>
      <c r="P22" s="61">
        <v>45566</v>
      </c>
      <c r="Q22" s="62" t="str">
        <f t="shared" si="0"/>
        <v>Oct</v>
      </c>
      <c r="R22" s="62">
        <f t="shared" si="1"/>
        <v>2024</v>
      </c>
    </row>
    <row r="23" spans="1:18">
      <c r="A23" s="59" t="s">
        <v>120</v>
      </c>
      <c r="B23" s="59" t="s">
        <v>4</v>
      </c>
      <c r="C23" s="59" t="s">
        <v>54</v>
      </c>
      <c r="D23" s="59" t="s">
        <v>19</v>
      </c>
      <c r="E23" s="59" t="s">
        <v>51</v>
      </c>
      <c r="F23" s="59" t="s">
        <v>101</v>
      </c>
      <c r="G23" s="59">
        <v>1</v>
      </c>
      <c r="H23" s="59">
        <v>1093.5</v>
      </c>
      <c r="I23" s="59">
        <v>1093.5</v>
      </c>
      <c r="J23" s="59">
        <v>25</v>
      </c>
      <c r="K23" s="59">
        <v>820.12</v>
      </c>
      <c r="L23" s="59">
        <v>1</v>
      </c>
      <c r="M23" s="59" t="s">
        <v>41</v>
      </c>
      <c r="N23" s="59" t="s">
        <v>77</v>
      </c>
      <c r="O23" s="59">
        <v>30</v>
      </c>
      <c r="P23" s="61">
        <v>45404</v>
      </c>
      <c r="Q23" s="62" t="str">
        <f t="shared" si="0"/>
        <v>Apr</v>
      </c>
      <c r="R23" s="62">
        <f t="shared" si="1"/>
        <v>2024</v>
      </c>
    </row>
    <row r="24" spans="1:18">
      <c r="A24" s="59" t="s">
        <v>121</v>
      </c>
      <c r="B24" s="59" t="s">
        <v>5</v>
      </c>
      <c r="C24" s="59" t="s">
        <v>58</v>
      </c>
      <c r="D24" s="59" t="s">
        <v>17</v>
      </c>
      <c r="E24" s="59" t="s">
        <v>50</v>
      </c>
      <c r="F24" s="59" t="s">
        <v>122</v>
      </c>
      <c r="G24" s="59">
        <v>1</v>
      </c>
      <c r="H24" s="59">
        <v>515.98</v>
      </c>
      <c r="I24" s="59">
        <v>515.98</v>
      </c>
      <c r="J24" s="59">
        <v>15</v>
      </c>
      <c r="K24" s="59">
        <v>438.58</v>
      </c>
      <c r="L24" s="59">
        <v>5</v>
      </c>
      <c r="M24" s="59" t="s">
        <v>42</v>
      </c>
      <c r="N24" s="59" t="s">
        <v>96</v>
      </c>
      <c r="O24" s="59">
        <v>83</v>
      </c>
      <c r="P24" s="61">
        <v>45531</v>
      </c>
      <c r="Q24" s="62" t="str">
        <f t="shared" si="0"/>
        <v>Aug</v>
      </c>
      <c r="R24" s="62">
        <f t="shared" si="1"/>
        <v>2024</v>
      </c>
    </row>
    <row r="25" spans="1:18">
      <c r="A25" s="59" t="s">
        <v>123</v>
      </c>
      <c r="B25" s="59" t="s">
        <v>4</v>
      </c>
      <c r="C25" s="59" t="s">
        <v>55</v>
      </c>
      <c r="D25" s="59" t="s">
        <v>19</v>
      </c>
      <c r="E25" s="59" t="s">
        <v>48</v>
      </c>
      <c r="F25" s="59" t="s">
        <v>124</v>
      </c>
      <c r="G25" s="59">
        <v>2</v>
      </c>
      <c r="H25" s="59">
        <v>871.41</v>
      </c>
      <c r="I25" s="59">
        <v>1742.82</v>
      </c>
      <c r="J25" s="59">
        <v>5</v>
      </c>
      <c r="K25" s="59">
        <v>1655.68</v>
      </c>
      <c r="L25" s="59">
        <v>3</v>
      </c>
      <c r="M25" s="59" t="s">
        <v>37</v>
      </c>
      <c r="N25" s="59" t="s">
        <v>80</v>
      </c>
      <c r="O25" s="59">
        <v>59</v>
      </c>
      <c r="P25" s="61">
        <v>45590</v>
      </c>
      <c r="Q25" s="62" t="str">
        <f t="shared" si="0"/>
        <v>Oct</v>
      </c>
      <c r="R25" s="62">
        <f t="shared" si="1"/>
        <v>2024</v>
      </c>
    </row>
    <row r="26" spans="1:18">
      <c r="A26" s="59" t="s">
        <v>125</v>
      </c>
      <c r="B26" s="59" t="s">
        <v>2</v>
      </c>
      <c r="C26" s="59" t="s">
        <v>53</v>
      </c>
      <c r="D26" s="59" t="s">
        <v>23</v>
      </c>
      <c r="E26" s="59" t="s">
        <v>50</v>
      </c>
      <c r="F26" s="59" t="s">
        <v>126</v>
      </c>
      <c r="G26" s="59">
        <v>5</v>
      </c>
      <c r="H26" s="59">
        <v>934.43</v>
      </c>
      <c r="I26" s="59">
        <v>4672.15</v>
      </c>
      <c r="J26" s="59">
        <v>5</v>
      </c>
      <c r="K26" s="59">
        <v>4438.54</v>
      </c>
      <c r="L26" s="59">
        <v>3</v>
      </c>
      <c r="M26" s="59" t="s">
        <v>40</v>
      </c>
      <c r="N26" s="59" t="s">
        <v>80</v>
      </c>
      <c r="O26" s="59">
        <v>74</v>
      </c>
      <c r="P26" s="61">
        <v>45488</v>
      </c>
      <c r="Q26" s="62" t="str">
        <f t="shared" si="0"/>
        <v>Jul</v>
      </c>
      <c r="R26" s="62">
        <f t="shared" si="1"/>
        <v>2024</v>
      </c>
    </row>
    <row r="27" spans="1:18">
      <c r="A27" s="59" t="s">
        <v>127</v>
      </c>
      <c r="B27" s="59" t="s">
        <v>10</v>
      </c>
      <c r="C27" s="59" t="s">
        <v>61</v>
      </c>
      <c r="D27" s="59" t="s">
        <v>21</v>
      </c>
      <c r="E27" s="59" t="s">
        <v>45</v>
      </c>
      <c r="F27" s="59" t="s">
        <v>128</v>
      </c>
      <c r="G27" s="59">
        <v>4</v>
      </c>
      <c r="H27" s="59">
        <v>325.61</v>
      </c>
      <c r="I27" s="59">
        <v>1302.44</v>
      </c>
      <c r="J27" s="59">
        <v>10</v>
      </c>
      <c r="K27" s="59">
        <v>1172.2</v>
      </c>
      <c r="L27" s="59">
        <v>1</v>
      </c>
      <c r="M27" s="59" t="s">
        <v>40</v>
      </c>
      <c r="N27" s="59" t="s">
        <v>96</v>
      </c>
      <c r="O27" s="59">
        <v>72</v>
      </c>
      <c r="P27" s="61">
        <v>45592</v>
      </c>
      <c r="Q27" s="62" t="str">
        <f t="shared" si="0"/>
        <v>Oct</v>
      </c>
      <c r="R27" s="62">
        <f t="shared" si="1"/>
        <v>2024</v>
      </c>
    </row>
    <row r="28" spans="1:18">
      <c r="A28" s="59" t="s">
        <v>129</v>
      </c>
      <c r="B28" s="59" t="s">
        <v>10</v>
      </c>
      <c r="C28" s="59" t="s">
        <v>60</v>
      </c>
      <c r="D28" s="59" t="s">
        <v>21</v>
      </c>
      <c r="E28" s="59" t="s">
        <v>50</v>
      </c>
      <c r="F28" s="59" t="s">
        <v>130</v>
      </c>
      <c r="G28" s="59">
        <v>1</v>
      </c>
      <c r="H28" s="59">
        <v>338.9</v>
      </c>
      <c r="I28" s="59">
        <v>338.9</v>
      </c>
      <c r="J28" s="59">
        <v>0</v>
      </c>
      <c r="K28" s="59">
        <v>338.9</v>
      </c>
      <c r="L28" s="59">
        <v>3</v>
      </c>
      <c r="M28" s="59" t="s">
        <v>37</v>
      </c>
      <c r="N28" s="59" t="s">
        <v>77</v>
      </c>
      <c r="O28" s="59">
        <v>51</v>
      </c>
      <c r="P28" s="61">
        <v>45475</v>
      </c>
      <c r="Q28" s="62" t="str">
        <f t="shared" si="0"/>
        <v>Jul</v>
      </c>
      <c r="R28" s="62">
        <f t="shared" si="1"/>
        <v>2024</v>
      </c>
    </row>
    <row r="29" spans="1:18">
      <c r="A29" s="59" t="s">
        <v>131</v>
      </c>
      <c r="B29" s="59" t="s">
        <v>2</v>
      </c>
      <c r="C29" s="59" t="s">
        <v>61</v>
      </c>
      <c r="D29" s="59" t="s">
        <v>21</v>
      </c>
      <c r="E29" s="59" t="s">
        <v>46</v>
      </c>
      <c r="F29" s="59" t="s">
        <v>132</v>
      </c>
      <c r="G29" s="59">
        <v>3</v>
      </c>
      <c r="H29" s="59">
        <v>278.42</v>
      </c>
      <c r="I29" s="59">
        <v>835.26</v>
      </c>
      <c r="J29" s="59">
        <v>15</v>
      </c>
      <c r="K29" s="59">
        <v>709.97</v>
      </c>
      <c r="L29" s="59">
        <v>3</v>
      </c>
      <c r="M29" s="59" t="s">
        <v>42</v>
      </c>
      <c r="N29" s="59" t="s">
        <v>80</v>
      </c>
      <c r="O29" s="59">
        <v>47</v>
      </c>
      <c r="P29" s="61">
        <v>45460</v>
      </c>
      <c r="Q29" s="62" t="str">
        <f t="shared" si="0"/>
        <v>Jun</v>
      </c>
      <c r="R29" s="62">
        <f t="shared" si="1"/>
        <v>2024</v>
      </c>
    </row>
    <row r="30" spans="1:18">
      <c r="A30" s="59" t="s">
        <v>133</v>
      </c>
      <c r="B30" s="59" t="s">
        <v>10</v>
      </c>
      <c r="C30" s="59" t="s">
        <v>61</v>
      </c>
      <c r="D30" s="59" t="s">
        <v>19</v>
      </c>
      <c r="E30" s="59" t="s">
        <v>49</v>
      </c>
      <c r="F30" s="59" t="s">
        <v>134</v>
      </c>
      <c r="G30" s="59">
        <v>4</v>
      </c>
      <c r="H30" s="59">
        <v>447.79</v>
      </c>
      <c r="I30" s="59">
        <v>1791.16</v>
      </c>
      <c r="J30" s="59">
        <v>25</v>
      </c>
      <c r="K30" s="59">
        <v>1343.37</v>
      </c>
      <c r="L30" s="59">
        <v>2</v>
      </c>
      <c r="M30" s="59" t="s">
        <v>40</v>
      </c>
      <c r="N30" s="59" t="s">
        <v>77</v>
      </c>
      <c r="O30" s="59">
        <v>55</v>
      </c>
      <c r="P30" s="61">
        <v>45344</v>
      </c>
      <c r="Q30" s="62" t="str">
        <f t="shared" si="0"/>
        <v>Feb</v>
      </c>
      <c r="R30" s="62">
        <f t="shared" si="1"/>
        <v>2024</v>
      </c>
    </row>
    <row r="31" spans="1:18">
      <c r="A31" s="59" t="s">
        <v>135</v>
      </c>
      <c r="B31" s="59" t="s">
        <v>10</v>
      </c>
      <c r="C31" s="59" t="s">
        <v>62</v>
      </c>
      <c r="D31" s="59" t="s">
        <v>24</v>
      </c>
      <c r="E31" s="59" t="s">
        <v>45</v>
      </c>
      <c r="F31" s="59" t="s">
        <v>136</v>
      </c>
      <c r="G31" s="59">
        <v>4</v>
      </c>
      <c r="H31" s="59">
        <v>483.67</v>
      </c>
      <c r="I31" s="59">
        <v>1934.68</v>
      </c>
      <c r="J31" s="59">
        <v>15</v>
      </c>
      <c r="K31" s="59">
        <v>1644.48</v>
      </c>
      <c r="L31" s="59">
        <v>3</v>
      </c>
      <c r="M31" s="59" t="s">
        <v>39</v>
      </c>
      <c r="N31" s="59" t="s">
        <v>77</v>
      </c>
      <c r="O31" s="59">
        <v>83</v>
      </c>
      <c r="P31" s="61">
        <v>45317</v>
      </c>
      <c r="Q31" s="62" t="str">
        <f t="shared" si="0"/>
        <v>Jan</v>
      </c>
      <c r="R31" s="62">
        <f t="shared" si="1"/>
        <v>2024</v>
      </c>
    </row>
    <row r="32" spans="1:18">
      <c r="A32" s="59" t="s">
        <v>137</v>
      </c>
      <c r="B32" s="59" t="s">
        <v>3</v>
      </c>
      <c r="C32" s="59" t="s">
        <v>58</v>
      </c>
      <c r="D32" s="59" t="s">
        <v>23</v>
      </c>
      <c r="E32" s="59" t="s">
        <v>47</v>
      </c>
      <c r="F32" s="59" t="s">
        <v>138</v>
      </c>
      <c r="G32" s="59">
        <v>4</v>
      </c>
      <c r="H32" s="59">
        <v>329.7</v>
      </c>
      <c r="I32" s="59">
        <v>1318.8</v>
      </c>
      <c r="J32" s="59">
        <v>10</v>
      </c>
      <c r="K32" s="59">
        <v>1186.92</v>
      </c>
      <c r="L32" s="59">
        <v>3</v>
      </c>
      <c r="M32" s="59" t="s">
        <v>40</v>
      </c>
      <c r="N32" s="59" t="s">
        <v>83</v>
      </c>
      <c r="O32" s="59">
        <v>22</v>
      </c>
      <c r="P32" s="61">
        <v>45413</v>
      </c>
      <c r="Q32" s="62" t="str">
        <f t="shared" si="0"/>
        <v>May</v>
      </c>
      <c r="R32" s="62">
        <f t="shared" si="1"/>
        <v>2024</v>
      </c>
    </row>
    <row r="33" spans="1:18">
      <c r="A33" s="59" t="s">
        <v>139</v>
      </c>
      <c r="B33" s="59" t="s">
        <v>3</v>
      </c>
      <c r="C33" s="59" t="s">
        <v>56</v>
      </c>
      <c r="D33" s="59" t="s">
        <v>22</v>
      </c>
      <c r="E33" s="59" t="s">
        <v>50</v>
      </c>
      <c r="F33" s="59" t="s">
        <v>140</v>
      </c>
      <c r="G33" s="59">
        <v>2</v>
      </c>
      <c r="H33" s="59">
        <v>1033.73</v>
      </c>
      <c r="I33" s="59">
        <v>2067.46</v>
      </c>
      <c r="J33" s="59">
        <v>0</v>
      </c>
      <c r="K33" s="59">
        <v>2067.46</v>
      </c>
      <c r="L33" s="59">
        <v>4</v>
      </c>
      <c r="M33" s="59" t="s">
        <v>38</v>
      </c>
      <c r="N33" s="59" t="s">
        <v>80</v>
      </c>
      <c r="O33" s="59">
        <v>22</v>
      </c>
      <c r="P33" s="61">
        <v>45464</v>
      </c>
      <c r="Q33" s="62" t="str">
        <f t="shared" si="0"/>
        <v>Jun</v>
      </c>
      <c r="R33" s="62">
        <f t="shared" si="1"/>
        <v>2024</v>
      </c>
    </row>
    <row r="34" spans="1:18">
      <c r="A34" s="59" t="s">
        <v>141</v>
      </c>
      <c r="B34" s="59" t="s">
        <v>8</v>
      </c>
      <c r="C34" s="59" t="s">
        <v>62</v>
      </c>
      <c r="D34" s="59" t="s">
        <v>23</v>
      </c>
      <c r="E34" s="59" t="s">
        <v>45</v>
      </c>
      <c r="F34" s="59" t="s">
        <v>142</v>
      </c>
      <c r="G34" s="59">
        <v>3</v>
      </c>
      <c r="H34" s="59">
        <v>483.05</v>
      </c>
      <c r="I34" s="59">
        <v>1449.15</v>
      </c>
      <c r="J34" s="59">
        <v>15</v>
      </c>
      <c r="K34" s="59">
        <v>1231.78</v>
      </c>
      <c r="L34" s="59">
        <v>3</v>
      </c>
      <c r="M34" s="59" t="s">
        <v>37</v>
      </c>
      <c r="N34" s="59" t="s">
        <v>80</v>
      </c>
      <c r="O34" s="59">
        <v>60</v>
      </c>
      <c r="P34" s="61">
        <v>45576</v>
      </c>
      <c r="Q34" s="62" t="str">
        <f t="shared" si="0"/>
        <v>Oct</v>
      </c>
      <c r="R34" s="62">
        <f t="shared" si="1"/>
        <v>2024</v>
      </c>
    </row>
    <row r="35" spans="1:18">
      <c r="A35" s="59" t="s">
        <v>143</v>
      </c>
      <c r="B35" s="59" t="s">
        <v>10</v>
      </c>
      <c r="C35" s="59" t="s">
        <v>59</v>
      </c>
      <c r="D35" s="59" t="s">
        <v>23</v>
      </c>
      <c r="E35" s="59" t="s">
        <v>48</v>
      </c>
      <c r="F35" s="59" t="s">
        <v>144</v>
      </c>
      <c r="G35" s="59">
        <v>4</v>
      </c>
      <c r="H35" s="59">
        <v>668</v>
      </c>
      <c r="I35" s="59">
        <v>2672</v>
      </c>
      <c r="J35" s="59">
        <v>0</v>
      </c>
      <c r="K35" s="59">
        <v>2672</v>
      </c>
      <c r="L35" s="59">
        <v>1</v>
      </c>
      <c r="M35" s="59" t="s">
        <v>41</v>
      </c>
      <c r="N35" s="59" t="s">
        <v>80</v>
      </c>
      <c r="O35" s="59">
        <v>48</v>
      </c>
      <c r="P35" s="61">
        <v>45306</v>
      </c>
      <c r="Q35" s="62" t="str">
        <f t="shared" si="0"/>
        <v>Jan</v>
      </c>
      <c r="R35" s="62">
        <f t="shared" si="1"/>
        <v>2024</v>
      </c>
    </row>
    <row r="36" spans="1:18">
      <c r="A36" s="59" t="s">
        <v>145</v>
      </c>
      <c r="B36" s="59" t="s">
        <v>3</v>
      </c>
      <c r="C36" s="59" t="s">
        <v>54</v>
      </c>
      <c r="D36" s="59" t="s">
        <v>18</v>
      </c>
      <c r="E36" s="59" t="s">
        <v>48</v>
      </c>
      <c r="F36" s="59" t="s">
        <v>144</v>
      </c>
      <c r="G36" s="59">
        <v>4</v>
      </c>
      <c r="H36" s="59">
        <v>387.66</v>
      </c>
      <c r="I36" s="59">
        <v>1550.64</v>
      </c>
      <c r="J36" s="59">
        <v>25</v>
      </c>
      <c r="K36" s="59">
        <v>1162.98</v>
      </c>
      <c r="L36" s="59">
        <v>1</v>
      </c>
      <c r="M36" s="59" t="s">
        <v>39</v>
      </c>
      <c r="N36" s="59" t="s">
        <v>96</v>
      </c>
      <c r="O36" s="59">
        <v>20</v>
      </c>
      <c r="P36" s="61">
        <v>45567</v>
      </c>
      <c r="Q36" s="62" t="str">
        <f t="shared" si="0"/>
        <v>Oct</v>
      </c>
      <c r="R36" s="62">
        <f t="shared" si="1"/>
        <v>2024</v>
      </c>
    </row>
    <row r="37" spans="1:18">
      <c r="A37" s="59" t="s">
        <v>146</v>
      </c>
      <c r="B37" s="59" t="s">
        <v>3</v>
      </c>
      <c r="C37" s="59" t="s">
        <v>58</v>
      </c>
      <c r="D37" s="59" t="s">
        <v>22</v>
      </c>
      <c r="E37" s="59" t="s">
        <v>47</v>
      </c>
      <c r="F37" s="59" t="s">
        <v>147</v>
      </c>
      <c r="G37" s="59">
        <v>3</v>
      </c>
      <c r="H37" s="59">
        <v>228.79</v>
      </c>
      <c r="I37" s="59">
        <v>686.37</v>
      </c>
      <c r="J37" s="59">
        <v>5</v>
      </c>
      <c r="K37" s="59">
        <v>652.05</v>
      </c>
      <c r="L37" s="59">
        <v>3</v>
      </c>
      <c r="M37" s="59" t="s">
        <v>42</v>
      </c>
      <c r="N37" s="59" t="s">
        <v>83</v>
      </c>
      <c r="O37" s="59">
        <v>41</v>
      </c>
      <c r="P37" s="61">
        <v>45430</v>
      </c>
      <c r="Q37" s="62" t="str">
        <f t="shared" si="0"/>
        <v>May</v>
      </c>
      <c r="R37" s="62">
        <f t="shared" si="1"/>
        <v>2024</v>
      </c>
    </row>
    <row r="38" spans="1:18">
      <c r="A38" s="59" t="s">
        <v>148</v>
      </c>
      <c r="B38" s="59" t="s">
        <v>10</v>
      </c>
      <c r="C38" s="59" t="s">
        <v>53</v>
      </c>
      <c r="D38" s="59" t="s">
        <v>18</v>
      </c>
      <c r="E38" s="59" t="s">
        <v>46</v>
      </c>
      <c r="F38" s="59" t="s">
        <v>149</v>
      </c>
      <c r="G38" s="59">
        <v>2</v>
      </c>
      <c r="H38" s="59">
        <v>940.69</v>
      </c>
      <c r="I38" s="59">
        <v>1881.38</v>
      </c>
      <c r="J38" s="59">
        <v>20</v>
      </c>
      <c r="K38" s="59">
        <v>1505.1</v>
      </c>
      <c r="L38" s="59">
        <v>4</v>
      </c>
      <c r="M38" s="59" t="s">
        <v>42</v>
      </c>
      <c r="N38" s="59" t="s">
        <v>83</v>
      </c>
      <c r="O38" s="59">
        <v>86</v>
      </c>
      <c r="P38" s="61">
        <v>45354</v>
      </c>
      <c r="Q38" s="62" t="str">
        <f t="shared" si="0"/>
        <v>Mar</v>
      </c>
      <c r="R38" s="62">
        <f t="shared" si="1"/>
        <v>2024</v>
      </c>
    </row>
    <row r="39" spans="1:18">
      <c r="A39" s="59" t="s">
        <v>150</v>
      </c>
      <c r="B39" s="59" t="s">
        <v>2</v>
      </c>
      <c r="C39" s="59" t="s">
        <v>56</v>
      </c>
      <c r="D39" s="59" t="s">
        <v>15</v>
      </c>
      <c r="E39" s="59" t="s">
        <v>45</v>
      </c>
      <c r="F39" s="59" t="s">
        <v>151</v>
      </c>
      <c r="G39" s="59">
        <v>3</v>
      </c>
      <c r="H39" s="59">
        <v>488.01</v>
      </c>
      <c r="I39" s="59">
        <v>1464.03</v>
      </c>
      <c r="J39" s="59">
        <v>25</v>
      </c>
      <c r="K39" s="59">
        <v>1098.02</v>
      </c>
      <c r="L39" s="59">
        <v>4</v>
      </c>
      <c r="M39" s="59" t="s">
        <v>39</v>
      </c>
      <c r="N39" s="59" t="s">
        <v>80</v>
      </c>
      <c r="O39" s="59">
        <v>57</v>
      </c>
      <c r="P39" s="61">
        <v>45427</v>
      </c>
      <c r="Q39" s="62" t="str">
        <f t="shared" si="0"/>
        <v>May</v>
      </c>
      <c r="R39" s="62">
        <f t="shared" si="1"/>
        <v>2024</v>
      </c>
    </row>
    <row r="40" spans="1:18">
      <c r="A40" s="59" t="s">
        <v>152</v>
      </c>
      <c r="B40" s="59" t="s">
        <v>11</v>
      </c>
      <c r="C40" s="59" t="s">
        <v>61</v>
      </c>
      <c r="D40" s="59" t="s">
        <v>20</v>
      </c>
      <c r="E40" s="59" t="s">
        <v>51</v>
      </c>
      <c r="F40" s="59" t="s">
        <v>153</v>
      </c>
      <c r="G40" s="59">
        <v>2</v>
      </c>
      <c r="H40" s="59">
        <v>879.71</v>
      </c>
      <c r="I40" s="59">
        <v>1759.42</v>
      </c>
      <c r="J40" s="59">
        <v>25</v>
      </c>
      <c r="K40" s="59">
        <v>1319.57</v>
      </c>
      <c r="L40" s="59">
        <v>1</v>
      </c>
      <c r="M40" s="59" t="s">
        <v>37</v>
      </c>
      <c r="N40" s="59" t="s">
        <v>80</v>
      </c>
      <c r="O40" s="59">
        <v>21</v>
      </c>
      <c r="P40" s="61">
        <v>45400</v>
      </c>
      <c r="Q40" s="62" t="str">
        <f t="shared" si="0"/>
        <v>Apr</v>
      </c>
      <c r="R40" s="62">
        <f t="shared" si="1"/>
        <v>2024</v>
      </c>
    </row>
    <row r="41" spans="1:18">
      <c r="A41" s="59" t="s">
        <v>154</v>
      </c>
      <c r="B41" s="59" t="s">
        <v>2</v>
      </c>
      <c r="C41" s="59" t="s">
        <v>53</v>
      </c>
      <c r="D41" s="59" t="s">
        <v>23</v>
      </c>
      <c r="E41" s="59" t="s">
        <v>46</v>
      </c>
      <c r="F41" s="59" t="s">
        <v>155</v>
      </c>
      <c r="G41" s="59">
        <v>1</v>
      </c>
      <c r="H41" s="59">
        <v>507.47</v>
      </c>
      <c r="I41" s="59">
        <v>507.47</v>
      </c>
      <c r="J41" s="59">
        <v>25</v>
      </c>
      <c r="K41" s="59">
        <v>380.6</v>
      </c>
      <c r="L41" s="59">
        <v>5</v>
      </c>
      <c r="M41" s="59" t="s">
        <v>40</v>
      </c>
      <c r="N41" s="59" t="s">
        <v>96</v>
      </c>
      <c r="O41" s="59">
        <v>78</v>
      </c>
      <c r="P41" s="61">
        <v>45451</v>
      </c>
      <c r="Q41" s="62" t="str">
        <f t="shared" si="0"/>
        <v>Jun</v>
      </c>
      <c r="R41" s="62">
        <f t="shared" si="1"/>
        <v>2024</v>
      </c>
    </row>
    <row r="42" spans="1:18">
      <c r="A42" s="59" t="s">
        <v>156</v>
      </c>
      <c r="B42" s="59" t="s">
        <v>5</v>
      </c>
      <c r="C42" s="59" t="s">
        <v>60</v>
      </c>
      <c r="D42" s="59" t="s">
        <v>18</v>
      </c>
      <c r="E42" s="59" t="s">
        <v>46</v>
      </c>
      <c r="F42" s="59" t="s">
        <v>157</v>
      </c>
      <c r="G42" s="59">
        <v>3</v>
      </c>
      <c r="H42" s="59">
        <v>554.85</v>
      </c>
      <c r="I42" s="59">
        <v>1664.55</v>
      </c>
      <c r="J42" s="59">
        <v>0</v>
      </c>
      <c r="K42" s="59">
        <v>1664.55</v>
      </c>
      <c r="L42" s="59">
        <v>4</v>
      </c>
      <c r="M42" s="59" t="s">
        <v>40</v>
      </c>
      <c r="N42" s="59" t="s">
        <v>77</v>
      </c>
      <c r="O42" s="59">
        <v>44</v>
      </c>
      <c r="P42" s="61">
        <v>45496</v>
      </c>
      <c r="Q42" s="62" t="str">
        <f t="shared" si="0"/>
        <v>Jul</v>
      </c>
      <c r="R42" s="62">
        <f t="shared" si="1"/>
        <v>2024</v>
      </c>
    </row>
    <row r="43" spans="1:18">
      <c r="A43" s="59" t="s">
        <v>158</v>
      </c>
      <c r="B43" s="59" t="s">
        <v>7</v>
      </c>
      <c r="C43" s="59" t="s">
        <v>55</v>
      </c>
      <c r="D43" s="59" t="s">
        <v>16</v>
      </c>
      <c r="E43" s="59" t="s">
        <v>45</v>
      </c>
      <c r="F43" s="59" t="s">
        <v>142</v>
      </c>
      <c r="G43" s="59">
        <v>5</v>
      </c>
      <c r="H43" s="59">
        <v>830.8</v>
      </c>
      <c r="I43" s="59">
        <v>4154</v>
      </c>
      <c r="J43" s="59">
        <v>0</v>
      </c>
      <c r="K43" s="59">
        <v>4154</v>
      </c>
      <c r="L43" s="59">
        <v>2</v>
      </c>
      <c r="M43" s="59" t="s">
        <v>37</v>
      </c>
      <c r="N43" s="59" t="s">
        <v>80</v>
      </c>
      <c r="O43" s="59">
        <v>50</v>
      </c>
      <c r="P43" s="61">
        <v>45348</v>
      </c>
      <c r="Q43" s="62" t="str">
        <f t="shared" si="0"/>
        <v>Feb</v>
      </c>
      <c r="R43" s="62">
        <f t="shared" si="1"/>
        <v>2024</v>
      </c>
    </row>
    <row r="44" spans="1:18">
      <c r="A44" s="59" t="s">
        <v>159</v>
      </c>
      <c r="B44" s="59" t="s">
        <v>8</v>
      </c>
      <c r="C44" s="59" t="s">
        <v>54</v>
      </c>
      <c r="D44" s="59" t="s">
        <v>17</v>
      </c>
      <c r="E44" s="59" t="s">
        <v>47</v>
      </c>
      <c r="F44" s="59" t="s">
        <v>160</v>
      </c>
      <c r="G44" s="59">
        <v>5</v>
      </c>
      <c r="H44" s="59">
        <v>625.27</v>
      </c>
      <c r="I44" s="59">
        <v>3126.35</v>
      </c>
      <c r="J44" s="59">
        <v>5</v>
      </c>
      <c r="K44" s="59">
        <v>2970.03</v>
      </c>
      <c r="L44" s="59">
        <v>3</v>
      </c>
      <c r="M44" s="59" t="s">
        <v>38</v>
      </c>
      <c r="N44" s="59" t="s">
        <v>80</v>
      </c>
      <c r="O44" s="59">
        <v>75</v>
      </c>
      <c r="P44" s="61">
        <v>45473</v>
      </c>
      <c r="Q44" s="62" t="str">
        <f t="shared" si="0"/>
        <v>Jun</v>
      </c>
      <c r="R44" s="62">
        <f t="shared" si="1"/>
        <v>2024</v>
      </c>
    </row>
    <row r="45" spans="1:18">
      <c r="A45" s="59" t="s">
        <v>161</v>
      </c>
      <c r="B45" s="59" t="s">
        <v>5</v>
      </c>
      <c r="C45" s="59" t="s">
        <v>55</v>
      </c>
      <c r="D45" s="59" t="s">
        <v>20</v>
      </c>
      <c r="E45" s="59" t="s">
        <v>50</v>
      </c>
      <c r="F45" s="59" t="s">
        <v>162</v>
      </c>
      <c r="G45" s="59">
        <v>3</v>
      </c>
      <c r="H45" s="59">
        <v>205.81</v>
      </c>
      <c r="I45" s="59">
        <v>617.43</v>
      </c>
      <c r="J45" s="59">
        <v>25</v>
      </c>
      <c r="K45" s="59">
        <v>463.07</v>
      </c>
      <c r="L45" s="59">
        <v>3</v>
      </c>
      <c r="M45" s="59" t="s">
        <v>41</v>
      </c>
      <c r="N45" s="59" t="s">
        <v>80</v>
      </c>
      <c r="O45" s="59">
        <v>68</v>
      </c>
      <c r="P45" s="61">
        <v>45317</v>
      </c>
      <c r="Q45" s="62" t="str">
        <f t="shared" si="0"/>
        <v>Jan</v>
      </c>
      <c r="R45" s="62">
        <f t="shared" si="1"/>
        <v>2024</v>
      </c>
    </row>
    <row r="46" spans="1:18">
      <c r="A46" s="59" t="s">
        <v>163</v>
      </c>
      <c r="B46" s="59" t="s">
        <v>9</v>
      </c>
      <c r="C46" s="59" t="s">
        <v>57</v>
      </c>
      <c r="D46" s="59" t="s">
        <v>17</v>
      </c>
      <c r="E46" s="59" t="s">
        <v>46</v>
      </c>
      <c r="F46" s="59" t="s">
        <v>164</v>
      </c>
      <c r="G46" s="59">
        <v>2</v>
      </c>
      <c r="H46" s="59">
        <v>773.75</v>
      </c>
      <c r="I46" s="59">
        <v>1547.5</v>
      </c>
      <c r="J46" s="59">
        <v>0</v>
      </c>
      <c r="K46" s="59">
        <v>1547.5</v>
      </c>
      <c r="L46" s="59">
        <v>5</v>
      </c>
      <c r="M46" s="59" t="s">
        <v>40</v>
      </c>
      <c r="N46" s="59" t="s">
        <v>83</v>
      </c>
      <c r="O46" s="59">
        <v>75</v>
      </c>
      <c r="P46" s="61">
        <v>45557</v>
      </c>
      <c r="Q46" s="62" t="str">
        <f t="shared" si="0"/>
        <v>Sep</v>
      </c>
      <c r="R46" s="62">
        <f t="shared" si="1"/>
        <v>2024</v>
      </c>
    </row>
    <row r="47" spans="1:18">
      <c r="A47" s="59" t="s">
        <v>165</v>
      </c>
      <c r="B47" s="59" t="s">
        <v>3</v>
      </c>
      <c r="C47" s="59" t="s">
        <v>57</v>
      </c>
      <c r="D47" s="59" t="s">
        <v>18</v>
      </c>
      <c r="E47" s="59" t="s">
        <v>46</v>
      </c>
      <c r="F47" s="59" t="s">
        <v>166</v>
      </c>
      <c r="G47" s="59">
        <v>1</v>
      </c>
      <c r="H47" s="59">
        <v>1089.81</v>
      </c>
      <c r="I47" s="59">
        <v>1089.81</v>
      </c>
      <c r="J47" s="59">
        <v>0</v>
      </c>
      <c r="K47" s="59">
        <v>1089.81</v>
      </c>
      <c r="L47" s="59">
        <v>5</v>
      </c>
      <c r="M47" s="59" t="s">
        <v>41</v>
      </c>
      <c r="N47" s="59" t="s">
        <v>77</v>
      </c>
      <c r="O47" s="59">
        <v>88</v>
      </c>
      <c r="P47" s="61">
        <v>45325</v>
      </c>
      <c r="Q47" s="62" t="str">
        <f t="shared" si="0"/>
        <v>Feb</v>
      </c>
      <c r="R47" s="62">
        <f t="shared" si="1"/>
        <v>2024</v>
      </c>
    </row>
    <row r="48" spans="1:18">
      <c r="A48" s="59" t="s">
        <v>167</v>
      </c>
      <c r="B48" s="59" t="s">
        <v>7</v>
      </c>
      <c r="C48" s="59" t="s">
        <v>57</v>
      </c>
      <c r="D48" s="59" t="s">
        <v>24</v>
      </c>
      <c r="E48" s="59" t="s">
        <v>45</v>
      </c>
      <c r="F48" s="59" t="s">
        <v>168</v>
      </c>
      <c r="G48" s="59">
        <v>4</v>
      </c>
      <c r="H48" s="59">
        <v>561.5</v>
      </c>
      <c r="I48" s="59">
        <v>2246</v>
      </c>
      <c r="J48" s="59">
        <v>5</v>
      </c>
      <c r="K48" s="59">
        <v>2133.7</v>
      </c>
      <c r="L48" s="59">
        <v>1</v>
      </c>
      <c r="M48" s="59" t="s">
        <v>39</v>
      </c>
      <c r="N48" s="59" t="s">
        <v>96</v>
      </c>
      <c r="O48" s="59">
        <v>46</v>
      </c>
      <c r="P48" s="61">
        <v>45545</v>
      </c>
      <c r="Q48" s="62" t="str">
        <f t="shared" si="0"/>
        <v>Sep</v>
      </c>
      <c r="R48" s="62">
        <f t="shared" si="1"/>
        <v>2024</v>
      </c>
    </row>
    <row r="49" spans="1:18">
      <c r="A49" s="59" t="s">
        <v>169</v>
      </c>
      <c r="B49" s="59" t="s">
        <v>2</v>
      </c>
      <c r="C49" s="59" t="s">
        <v>61</v>
      </c>
      <c r="D49" s="59" t="s">
        <v>17</v>
      </c>
      <c r="E49" s="59" t="s">
        <v>45</v>
      </c>
      <c r="F49" s="59" t="s">
        <v>170</v>
      </c>
      <c r="G49" s="59">
        <v>3</v>
      </c>
      <c r="H49" s="59">
        <v>920.58</v>
      </c>
      <c r="I49" s="59">
        <v>2761.74</v>
      </c>
      <c r="J49" s="59">
        <v>5</v>
      </c>
      <c r="K49" s="59">
        <v>2623.65</v>
      </c>
      <c r="L49" s="59">
        <v>1</v>
      </c>
      <c r="M49" s="59" t="s">
        <v>39</v>
      </c>
      <c r="N49" s="59" t="s">
        <v>83</v>
      </c>
      <c r="O49" s="59">
        <v>50</v>
      </c>
      <c r="P49" s="61">
        <v>45448</v>
      </c>
      <c r="Q49" s="62" t="str">
        <f t="shared" si="0"/>
        <v>Jun</v>
      </c>
      <c r="R49" s="62">
        <f t="shared" si="1"/>
        <v>2024</v>
      </c>
    </row>
    <row r="50" spans="1:18">
      <c r="A50" s="59" t="s">
        <v>171</v>
      </c>
      <c r="B50" s="59" t="s">
        <v>6</v>
      </c>
      <c r="C50" s="59" t="s">
        <v>62</v>
      </c>
      <c r="D50" s="59" t="s">
        <v>16</v>
      </c>
      <c r="E50" s="59" t="s">
        <v>46</v>
      </c>
      <c r="F50" s="59" t="s">
        <v>172</v>
      </c>
      <c r="G50" s="59">
        <v>4</v>
      </c>
      <c r="H50" s="59">
        <v>298.93</v>
      </c>
      <c r="I50" s="59">
        <v>1195.72</v>
      </c>
      <c r="J50" s="59">
        <v>0</v>
      </c>
      <c r="K50" s="59">
        <v>1195.72</v>
      </c>
      <c r="L50" s="59">
        <v>1</v>
      </c>
      <c r="M50" s="59" t="s">
        <v>42</v>
      </c>
      <c r="N50" s="59" t="s">
        <v>83</v>
      </c>
      <c r="O50" s="59">
        <v>62</v>
      </c>
      <c r="P50" s="61">
        <v>45511</v>
      </c>
      <c r="Q50" s="62" t="str">
        <f t="shared" si="0"/>
        <v>Aug</v>
      </c>
      <c r="R50" s="62">
        <f t="shared" si="1"/>
        <v>2024</v>
      </c>
    </row>
    <row r="51" spans="1:18">
      <c r="A51" s="59" t="s">
        <v>173</v>
      </c>
      <c r="B51" s="59" t="s">
        <v>5</v>
      </c>
      <c r="C51" s="59" t="s">
        <v>58</v>
      </c>
      <c r="D51" s="59" t="s">
        <v>18</v>
      </c>
      <c r="E51" s="59" t="s">
        <v>46</v>
      </c>
      <c r="F51" s="59" t="s">
        <v>174</v>
      </c>
      <c r="G51" s="59">
        <v>1</v>
      </c>
      <c r="H51" s="59">
        <v>773.71</v>
      </c>
      <c r="I51" s="59">
        <v>773.71</v>
      </c>
      <c r="J51" s="59">
        <v>15</v>
      </c>
      <c r="K51" s="59">
        <v>657.65</v>
      </c>
      <c r="L51" s="59">
        <v>4</v>
      </c>
      <c r="M51" s="59" t="s">
        <v>40</v>
      </c>
      <c r="N51" s="59" t="s">
        <v>80</v>
      </c>
      <c r="O51" s="59">
        <v>51</v>
      </c>
      <c r="P51" s="61">
        <v>45542</v>
      </c>
      <c r="Q51" s="62" t="str">
        <f t="shared" si="0"/>
        <v>Sep</v>
      </c>
      <c r="R51" s="62">
        <f t="shared" si="1"/>
        <v>2024</v>
      </c>
    </row>
    <row r="52" spans="1:18">
      <c r="A52" s="59" t="s">
        <v>175</v>
      </c>
      <c r="B52" s="59" t="s">
        <v>11</v>
      </c>
      <c r="C52" s="59" t="s">
        <v>59</v>
      </c>
      <c r="D52" s="59" t="s">
        <v>22</v>
      </c>
      <c r="E52" s="59" t="s">
        <v>49</v>
      </c>
      <c r="F52" s="59" t="s">
        <v>176</v>
      </c>
      <c r="G52" s="59">
        <v>3</v>
      </c>
      <c r="H52" s="59">
        <v>1027.13</v>
      </c>
      <c r="I52" s="59">
        <v>3081.39</v>
      </c>
      <c r="J52" s="59">
        <v>0</v>
      </c>
      <c r="K52" s="59">
        <v>3081.39</v>
      </c>
      <c r="L52" s="59">
        <v>5</v>
      </c>
      <c r="M52" s="59" t="s">
        <v>40</v>
      </c>
      <c r="N52" s="59" t="s">
        <v>77</v>
      </c>
      <c r="O52" s="59">
        <v>32</v>
      </c>
      <c r="P52" s="61">
        <v>45367</v>
      </c>
      <c r="Q52" s="62" t="str">
        <f t="shared" si="0"/>
        <v>Mar</v>
      </c>
      <c r="R52" s="62">
        <f t="shared" si="1"/>
        <v>2024</v>
      </c>
    </row>
    <row r="53" spans="1:18">
      <c r="A53" s="59" t="s">
        <v>177</v>
      </c>
      <c r="B53" s="59" t="s">
        <v>7</v>
      </c>
      <c r="C53" s="59" t="s">
        <v>61</v>
      </c>
      <c r="D53" s="59" t="s">
        <v>15</v>
      </c>
      <c r="E53" s="59" t="s">
        <v>50</v>
      </c>
      <c r="F53" s="59" t="s">
        <v>178</v>
      </c>
      <c r="G53" s="59">
        <v>3</v>
      </c>
      <c r="H53" s="59">
        <v>1189.28</v>
      </c>
      <c r="I53" s="59">
        <v>3567.84</v>
      </c>
      <c r="J53" s="59">
        <v>15</v>
      </c>
      <c r="K53" s="59">
        <v>3032.66</v>
      </c>
      <c r="L53" s="59">
        <v>3</v>
      </c>
      <c r="M53" s="59" t="s">
        <v>42</v>
      </c>
      <c r="N53" s="59" t="s">
        <v>83</v>
      </c>
      <c r="O53" s="59">
        <v>66</v>
      </c>
      <c r="P53" s="61">
        <v>45421</v>
      </c>
      <c r="Q53" s="62" t="str">
        <f t="shared" si="0"/>
        <v>May</v>
      </c>
      <c r="R53" s="62">
        <f t="shared" si="1"/>
        <v>2024</v>
      </c>
    </row>
    <row r="54" spans="1:18">
      <c r="A54" s="59" t="s">
        <v>179</v>
      </c>
      <c r="B54" s="59" t="s">
        <v>3</v>
      </c>
      <c r="C54" s="59" t="s">
        <v>61</v>
      </c>
      <c r="D54" s="59" t="s">
        <v>17</v>
      </c>
      <c r="E54" s="59" t="s">
        <v>45</v>
      </c>
      <c r="F54" s="59" t="s">
        <v>180</v>
      </c>
      <c r="G54" s="59">
        <v>5</v>
      </c>
      <c r="H54" s="59">
        <v>963.25</v>
      </c>
      <c r="I54" s="59">
        <v>4816.25</v>
      </c>
      <c r="J54" s="59">
        <v>25</v>
      </c>
      <c r="K54" s="59">
        <v>3612.19</v>
      </c>
      <c r="L54" s="59">
        <v>5</v>
      </c>
      <c r="M54" s="59" t="s">
        <v>37</v>
      </c>
      <c r="N54" s="59" t="s">
        <v>80</v>
      </c>
      <c r="O54" s="59">
        <v>86</v>
      </c>
      <c r="P54" s="61">
        <v>45430</v>
      </c>
      <c r="Q54" s="62" t="str">
        <f t="shared" si="0"/>
        <v>May</v>
      </c>
      <c r="R54" s="62">
        <f t="shared" si="1"/>
        <v>2024</v>
      </c>
    </row>
    <row r="55" spans="1:18">
      <c r="A55" s="59" t="s">
        <v>181</v>
      </c>
      <c r="B55" s="59" t="s">
        <v>3</v>
      </c>
      <c r="C55" s="59" t="s">
        <v>54</v>
      </c>
      <c r="D55" s="59" t="s">
        <v>23</v>
      </c>
      <c r="E55" s="59" t="s">
        <v>51</v>
      </c>
      <c r="F55" s="59" t="s">
        <v>182</v>
      </c>
      <c r="G55" s="59">
        <v>2</v>
      </c>
      <c r="H55" s="59">
        <v>525.05</v>
      </c>
      <c r="I55" s="59">
        <v>1050.1</v>
      </c>
      <c r="J55" s="59">
        <v>25</v>
      </c>
      <c r="K55" s="59">
        <v>787.57</v>
      </c>
      <c r="L55" s="59">
        <v>1</v>
      </c>
      <c r="M55" s="59" t="s">
        <v>39</v>
      </c>
      <c r="N55" s="59" t="s">
        <v>83</v>
      </c>
      <c r="O55" s="59">
        <v>46</v>
      </c>
      <c r="P55" s="61">
        <v>45476</v>
      </c>
      <c r="Q55" s="62" t="str">
        <f t="shared" si="0"/>
        <v>Jul</v>
      </c>
      <c r="R55" s="62">
        <f t="shared" si="1"/>
        <v>2024</v>
      </c>
    </row>
    <row r="56" spans="1:18">
      <c r="A56" s="59" t="s">
        <v>183</v>
      </c>
      <c r="B56" s="59" t="s">
        <v>11</v>
      </c>
      <c r="C56" s="59" t="s">
        <v>57</v>
      </c>
      <c r="D56" s="59" t="s">
        <v>23</v>
      </c>
      <c r="E56" s="59" t="s">
        <v>45</v>
      </c>
      <c r="F56" s="59" t="s">
        <v>184</v>
      </c>
      <c r="G56" s="59">
        <v>3</v>
      </c>
      <c r="H56" s="59">
        <v>1071</v>
      </c>
      <c r="I56" s="59">
        <v>3213</v>
      </c>
      <c r="J56" s="59">
        <v>10</v>
      </c>
      <c r="K56" s="59">
        <v>2891.7</v>
      </c>
      <c r="L56" s="59">
        <v>5</v>
      </c>
      <c r="M56" s="59" t="s">
        <v>37</v>
      </c>
      <c r="N56" s="59" t="s">
        <v>77</v>
      </c>
      <c r="O56" s="59">
        <v>64</v>
      </c>
      <c r="P56" s="61">
        <v>45427</v>
      </c>
      <c r="Q56" s="62" t="str">
        <f t="shared" si="0"/>
        <v>May</v>
      </c>
      <c r="R56" s="62">
        <f t="shared" si="1"/>
        <v>2024</v>
      </c>
    </row>
    <row r="57" spans="1:18">
      <c r="A57" s="59" t="s">
        <v>185</v>
      </c>
      <c r="B57" s="59" t="s">
        <v>9</v>
      </c>
      <c r="C57" s="59" t="s">
        <v>56</v>
      </c>
      <c r="D57" s="59" t="s">
        <v>23</v>
      </c>
      <c r="E57" s="59" t="s">
        <v>48</v>
      </c>
      <c r="F57" s="59" t="s">
        <v>186</v>
      </c>
      <c r="G57" s="59">
        <v>2</v>
      </c>
      <c r="H57" s="59">
        <v>193.15</v>
      </c>
      <c r="I57" s="59">
        <v>386.3</v>
      </c>
      <c r="J57" s="59">
        <v>15</v>
      </c>
      <c r="K57" s="59">
        <v>328.36</v>
      </c>
      <c r="L57" s="59">
        <v>5</v>
      </c>
      <c r="M57" s="59" t="s">
        <v>42</v>
      </c>
      <c r="N57" s="59" t="s">
        <v>96</v>
      </c>
      <c r="O57" s="59">
        <v>75</v>
      </c>
      <c r="P57" s="61">
        <v>45354</v>
      </c>
      <c r="Q57" s="62" t="str">
        <f t="shared" si="0"/>
        <v>Mar</v>
      </c>
      <c r="R57" s="62">
        <f t="shared" si="1"/>
        <v>2024</v>
      </c>
    </row>
    <row r="58" spans="1:18">
      <c r="A58" s="59" t="s">
        <v>187</v>
      </c>
      <c r="B58" s="59" t="s">
        <v>10</v>
      </c>
      <c r="C58" s="59" t="s">
        <v>61</v>
      </c>
      <c r="D58" s="59" t="s">
        <v>17</v>
      </c>
      <c r="E58" s="59" t="s">
        <v>47</v>
      </c>
      <c r="F58" s="59" t="s">
        <v>188</v>
      </c>
      <c r="G58" s="59">
        <v>4</v>
      </c>
      <c r="H58" s="59">
        <v>1123.59</v>
      </c>
      <c r="I58" s="59">
        <v>4494.36</v>
      </c>
      <c r="J58" s="59">
        <v>20</v>
      </c>
      <c r="K58" s="59">
        <v>3595.49</v>
      </c>
      <c r="L58" s="59">
        <v>2</v>
      </c>
      <c r="M58" s="59" t="s">
        <v>37</v>
      </c>
      <c r="N58" s="59" t="s">
        <v>77</v>
      </c>
      <c r="O58" s="59">
        <v>57</v>
      </c>
      <c r="P58" s="61">
        <v>45559</v>
      </c>
      <c r="Q58" s="62" t="str">
        <f t="shared" si="0"/>
        <v>Sep</v>
      </c>
      <c r="R58" s="62">
        <f t="shared" si="1"/>
        <v>2024</v>
      </c>
    </row>
    <row r="59" spans="1:18">
      <c r="A59" s="59" t="s">
        <v>189</v>
      </c>
      <c r="B59" s="59" t="s">
        <v>4</v>
      </c>
      <c r="C59" s="59" t="s">
        <v>54</v>
      </c>
      <c r="D59" s="59" t="s">
        <v>17</v>
      </c>
      <c r="E59" s="59" t="s">
        <v>50</v>
      </c>
      <c r="F59" s="59" t="s">
        <v>140</v>
      </c>
      <c r="G59" s="59">
        <v>1</v>
      </c>
      <c r="H59" s="59">
        <v>989.77</v>
      </c>
      <c r="I59" s="59">
        <v>989.77</v>
      </c>
      <c r="J59" s="59">
        <v>20</v>
      </c>
      <c r="K59" s="59">
        <v>791.82</v>
      </c>
      <c r="L59" s="59">
        <v>1</v>
      </c>
      <c r="M59" s="59" t="s">
        <v>37</v>
      </c>
      <c r="N59" s="59" t="s">
        <v>80</v>
      </c>
      <c r="O59" s="59">
        <v>56</v>
      </c>
      <c r="P59" s="61">
        <v>45403</v>
      </c>
      <c r="Q59" s="62" t="str">
        <f t="shared" si="0"/>
        <v>Apr</v>
      </c>
      <c r="R59" s="62">
        <f t="shared" si="1"/>
        <v>2024</v>
      </c>
    </row>
    <row r="60" spans="1:18">
      <c r="A60" s="59" t="s">
        <v>190</v>
      </c>
      <c r="B60" s="59" t="s">
        <v>11</v>
      </c>
      <c r="C60" s="59" t="s">
        <v>59</v>
      </c>
      <c r="D60" s="59" t="s">
        <v>15</v>
      </c>
      <c r="E60" s="59" t="s">
        <v>48</v>
      </c>
      <c r="F60" s="59" t="s">
        <v>117</v>
      </c>
      <c r="G60" s="59">
        <v>4</v>
      </c>
      <c r="H60" s="59">
        <v>519.87</v>
      </c>
      <c r="I60" s="59">
        <v>2079.48</v>
      </c>
      <c r="J60" s="59">
        <v>10</v>
      </c>
      <c r="K60" s="59">
        <v>1871.53</v>
      </c>
      <c r="L60" s="59">
        <v>1</v>
      </c>
      <c r="M60" s="59" t="s">
        <v>38</v>
      </c>
      <c r="N60" s="59" t="s">
        <v>96</v>
      </c>
      <c r="O60" s="59">
        <v>64</v>
      </c>
      <c r="P60" s="61">
        <v>45362</v>
      </c>
      <c r="Q60" s="62" t="str">
        <f t="shared" si="0"/>
        <v>Mar</v>
      </c>
      <c r="R60" s="62">
        <f t="shared" si="1"/>
        <v>2024</v>
      </c>
    </row>
    <row r="61" spans="1:18">
      <c r="A61" s="59" t="s">
        <v>191</v>
      </c>
      <c r="B61" s="59" t="s">
        <v>4</v>
      </c>
      <c r="C61" s="59" t="s">
        <v>60</v>
      </c>
      <c r="D61" s="59" t="s">
        <v>16</v>
      </c>
      <c r="E61" s="59" t="s">
        <v>47</v>
      </c>
      <c r="F61" s="59" t="s">
        <v>192</v>
      </c>
      <c r="G61" s="59">
        <v>3</v>
      </c>
      <c r="H61" s="59">
        <v>299.78</v>
      </c>
      <c r="I61" s="59">
        <v>899.34</v>
      </c>
      <c r="J61" s="59">
        <v>0</v>
      </c>
      <c r="K61" s="59">
        <v>899.34</v>
      </c>
      <c r="L61" s="59">
        <v>2</v>
      </c>
      <c r="M61" s="59" t="s">
        <v>37</v>
      </c>
      <c r="N61" s="59" t="s">
        <v>80</v>
      </c>
      <c r="O61" s="59">
        <v>48</v>
      </c>
      <c r="P61" s="61">
        <v>45440</v>
      </c>
      <c r="Q61" s="62" t="str">
        <f t="shared" si="0"/>
        <v>May</v>
      </c>
      <c r="R61" s="62">
        <f t="shared" si="1"/>
        <v>2024</v>
      </c>
    </row>
    <row r="62" spans="1:18">
      <c r="A62" s="59" t="s">
        <v>193</v>
      </c>
      <c r="B62" s="59" t="s">
        <v>8</v>
      </c>
      <c r="C62" s="59" t="s">
        <v>61</v>
      </c>
      <c r="D62" s="59" t="s">
        <v>19</v>
      </c>
      <c r="E62" s="59" t="s">
        <v>51</v>
      </c>
      <c r="F62" s="59" t="s">
        <v>194</v>
      </c>
      <c r="G62" s="59">
        <v>4</v>
      </c>
      <c r="H62" s="59">
        <v>593.69</v>
      </c>
      <c r="I62" s="59">
        <v>2374.76</v>
      </c>
      <c r="J62" s="59">
        <v>20</v>
      </c>
      <c r="K62" s="59">
        <v>1899.81</v>
      </c>
      <c r="L62" s="59">
        <v>1</v>
      </c>
      <c r="M62" s="59" t="s">
        <v>41</v>
      </c>
      <c r="N62" s="59" t="s">
        <v>96</v>
      </c>
      <c r="O62" s="59">
        <v>42</v>
      </c>
      <c r="P62" s="61">
        <v>45451</v>
      </c>
      <c r="Q62" s="62" t="str">
        <f t="shared" si="0"/>
        <v>Jun</v>
      </c>
      <c r="R62" s="62">
        <f t="shared" si="1"/>
        <v>2024</v>
      </c>
    </row>
    <row r="63" spans="1:18">
      <c r="A63" s="59" t="s">
        <v>195</v>
      </c>
      <c r="B63" s="59" t="s">
        <v>9</v>
      </c>
      <c r="C63" s="59" t="s">
        <v>61</v>
      </c>
      <c r="D63" s="59" t="s">
        <v>24</v>
      </c>
      <c r="E63" s="59" t="s">
        <v>46</v>
      </c>
      <c r="F63" s="59" t="s">
        <v>174</v>
      </c>
      <c r="G63" s="59">
        <v>2</v>
      </c>
      <c r="H63" s="59">
        <v>412.52</v>
      </c>
      <c r="I63" s="59">
        <v>825.04</v>
      </c>
      <c r="J63" s="59">
        <v>0</v>
      </c>
      <c r="K63" s="59">
        <v>825.04</v>
      </c>
      <c r="L63" s="59">
        <v>4</v>
      </c>
      <c r="M63" s="59" t="s">
        <v>40</v>
      </c>
      <c r="N63" s="59" t="s">
        <v>77</v>
      </c>
      <c r="O63" s="59">
        <v>59</v>
      </c>
      <c r="P63" s="61">
        <v>45446</v>
      </c>
      <c r="Q63" s="62" t="str">
        <f t="shared" si="0"/>
        <v>Jun</v>
      </c>
      <c r="R63" s="62">
        <f t="shared" si="1"/>
        <v>2024</v>
      </c>
    </row>
    <row r="64" spans="1:18">
      <c r="A64" s="59" t="s">
        <v>196</v>
      </c>
      <c r="B64" s="59" t="s">
        <v>7</v>
      </c>
      <c r="C64" s="59" t="s">
        <v>56</v>
      </c>
      <c r="D64" s="59" t="s">
        <v>15</v>
      </c>
      <c r="E64" s="59" t="s">
        <v>49</v>
      </c>
      <c r="F64" s="59" t="s">
        <v>197</v>
      </c>
      <c r="G64" s="59">
        <v>4</v>
      </c>
      <c r="H64" s="59">
        <v>971.53</v>
      </c>
      <c r="I64" s="59">
        <v>3886.12</v>
      </c>
      <c r="J64" s="59">
        <v>25</v>
      </c>
      <c r="K64" s="59">
        <v>2914.59</v>
      </c>
      <c r="L64" s="59">
        <v>4</v>
      </c>
      <c r="M64" s="59" t="s">
        <v>38</v>
      </c>
      <c r="N64" s="59" t="s">
        <v>77</v>
      </c>
      <c r="O64" s="59">
        <v>76</v>
      </c>
      <c r="P64" s="61">
        <v>45561</v>
      </c>
      <c r="Q64" s="62" t="str">
        <f t="shared" si="0"/>
        <v>Sep</v>
      </c>
      <c r="R64" s="62">
        <f t="shared" si="1"/>
        <v>2024</v>
      </c>
    </row>
    <row r="65" spans="1:18">
      <c r="A65" s="59" t="s">
        <v>198</v>
      </c>
      <c r="B65" s="59" t="s">
        <v>6</v>
      </c>
      <c r="C65" s="59" t="s">
        <v>60</v>
      </c>
      <c r="D65" s="59" t="s">
        <v>21</v>
      </c>
      <c r="E65" s="59" t="s">
        <v>50</v>
      </c>
      <c r="F65" s="59" t="s">
        <v>199</v>
      </c>
      <c r="G65" s="59">
        <v>4</v>
      </c>
      <c r="H65" s="59">
        <v>639.88</v>
      </c>
      <c r="I65" s="59">
        <v>2559.52</v>
      </c>
      <c r="J65" s="59">
        <v>15</v>
      </c>
      <c r="K65" s="59">
        <v>2175.59</v>
      </c>
      <c r="L65" s="59">
        <v>4</v>
      </c>
      <c r="M65" s="59" t="s">
        <v>37</v>
      </c>
      <c r="N65" s="59" t="s">
        <v>80</v>
      </c>
      <c r="O65" s="59">
        <v>23</v>
      </c>
      <c r="P65" s="61">
        <v>45578</v>
      </c>
      <c r="Q65" s="62" t="str">
        <f t="shared" si="0"/>
        <v>Oct</v>
      </c>
      <c r="R65" s="62">
        <f t="shared" si="1"/>
        <v>2024</v>
      </c>
    </row>
    <row r="66" spans="1:18">
      <c r="A66" s="59" t="s">
        <v>200</v>
      </c>
      <c r="B66" s="59" t="s">
        <v>11</v>
      </c>
      <c r="C66" s="59" t="s">
        <v>54</v>
      </c>
      <c r="D66" s="59" t="s">
        <v>24</v>
      </c>
      <c r="E66" s="59" t="s">
        <v>48</v>
      </c>
      <c r="F66" s="59" t="s">
        <v>201</v>
      </c>
      <c r="G66" s="59">
        <v>5</v>
      </c>
      <c r="H66" s="59">
        <v>687.82</v>
      </c>
      <c r="I66" s="59">
        <v>3439.1</v>
      </c>
      <c r="J66" s="59">
        <v>5</v>
      </c>
      <c r="K66" s="59">
        <v>3267.14</v>
      </c>
      <c r="L66" s="59">
        <v>2</v>
      </c>
      <c r="M66" s="59" t="s">
        <v>40</v>
      </c>
      <c r="N66" s="59" t="s">
        <v>96</v>
      </c>
      <c r="O66" s="59">
        <v>70</v>
      </c>
      <c r="P66" s="61">
        <v>45319</v>
      </c>
      <c r="Q66" s="62" t="str">
        <f t="shared" ref="Q66:Q129" si="2">TEXT(P66,"mmm")</f>
        <v>Jan</v>
      </c>
      <c r="R66" s="62">
        <f t="shared" ref="R66:R129" si="3">YEAR(P66)</f>
        <v>2024</v>
      </c>
    </row>
    <row r="67" spans="1:18">
      <c r="A67" s="59" t="s">
        <v>202</v>
      </c>
      <c r="B67" s="59" t="s">
        <v>9</v>
      </c>
      <c r="C67" s="59" t="s">
        <v>59</v>
      </c>
      <c r="D67" s="59" t="s">
        <v>15</v>
      </c>
      <c r="E67" s="59" t="s">
        <v>51</v>
      </c>
      <c r="F67" s="59" t="s">
        <v>203</v>
      </c>
      <c r="G67" s="59">
        <v>5</v>
      </c>
      <c r="H67" s="59">
        <v>633.23</v>
      </c>
      <c r="I67" s="59">
        <v>3166.15</v>
      </c>
      <c r="J67" s="59">
        <v>10</v>
      </c>
      <c r="K67" s="59">
        <v>2849.54</v>
      </c>
      <c r="L67" s="59">
        <v>1</v>
      </c>
      <c r="M67" s="59" t="s">
        <v>38</v>
      </c>
      <c r="N67" s="59" t="s">
        <v>80</v>
      </c>
      <c r="O67" s="59">
        <v>33</v>
      </c>
      <c r="P67" s="61">
        <v>45430</v>
      </c>
      <c r="Q67" s="62" t="str">
        <f t="shared" si="2"/>
        <v>May</v>
      </c>
      <c r="R67" s="62">
        <f t="shared" si="3"/>
        <v>2024</v>
      </c>
    </row>
    <row r="68" spans="1:18">
      <c r="A68" s="59" t="s">
        <v>204</v>
      </c>
      <c r="B68" s="59" t="s">
        <v>10</v>
      </c>
      <c r="C68" s="59" t="s">
        <v>62</v>
      </c>
      <c r="D68" s="59" t="s">
        <v>17</v>
      </c>
      <c r="E68" s="59" t="s">
        <v>49</v>
      </c>
      <c r="F68" s="59" t="s">
        <v>205</v>
      </c>
      <c r="G68" s="59">
        <v>3</v>
      </c>
      <c r="H68" s="59">
        <v>1057.53</v>
      </c>
      <c r="I68" s="59">
        <v>3172.59</v>
      </c>
      <c r="J68" s="59">
        <v>5</v>
      </c>
      <c r="K68" s="59">
        <v>3013.96</v>
      </c>
      <c r="L68" s="59">
        <v>1</v>
      </c>
      <c r="M68" s="59" t="s">
        <v>42</v>
      </c>
      <c r="N68" s="59" t="s">
        <v>80</v>
      </c>
      <c r="O68" s="59">
        <v>86</v>
      </c>
      <c r="P68" s="61">
        <v>45396</v>
      </c>
      <c r="Q68" s="62" t="str">
        <f t="shared" si="2"/>
        <v>Apr</v>
      </c>
      <c r="R68" s="62">
        <f t="shared" si="3"/>
        <v>2024</v>
      </c>
    </row>
    <row r="69" spans="1:18">
      <c r="A69" s="59" t="s">
        <v>206</v>
      </c>
      <c r="B69" s="59" t="s">
        <v>4</v>
      </c>
      <c r="C69" s="59" t="s">
        <v>53</v>
      </c>
      <c r="D69" s="59" t="s">
        <v>16</v>
      </c>
      <c r="E69" s="59" t="s">
        <v>46</v>
      </c>
      <c r="F69" s="59" t="s">
        <v>174</v>
      </c>
      <c r="G69" s="59">
        <v>2</v>
      </c>
      <c r="H69" s="59">
        <v>465.94</v>
      </c>
      <c r="I69" s="59">
        <v>931.88</v>
      </c>
      <c r="J69" s="59">
        <v>0</v>
      </c>
      <c r="K69" s="59">
        <v>931.88</v>
      </c>
      <c r="L69" s="59">
        <v>3</v>
      </c>
      <c r="M69" s="59" t="s">
        <v>42</v>
      </c>
      <c r="N69" s="59" t="s">
        <v>80</v>
      </c>
      <c r="O69" s="59">
        <v>45</v>
      </c>
      <c r="P69" s="61">
        <v>45540</v>
      </c>
      <c r="Q69" s="62" t="str">
        <f t="shared" si="2"/>
        <v>Sep</v>
      </c>
      <c r="R69" s="62">
        <f t="shared" si="3"/>
        <v>2024</v>
      </c>
    </row>
    <row r="70" spans="1:18">
      <c r="A70" s="59" t="s">
        <v>207</v>
      </c>
      <c r="B70" s="59" t="s">
        <v>11</v>
      </c>
      <c r="C70" s="59" t="s">
        <v>59</v>
      </c>
      <c r="D70" s="59" t="s">
        <v>16</v>
      </c>
      <c r="E70" s="59" t="s">
        <v>49</v>
      </c>
      <c r="F70" s="59" t="s">
        <v>208</v>
      </c>
      <c r="G70" s="59">
        <v>5</v>
      </c>
      <c r="H70" s="59">
        <v>251.71</v>
      </c>
      <c r="I70" s="59">
        <v>1258.55</v>
      </c>
      <c r="J70" s="59">
        <v>15</v>
      </c>
      <c r="K70" s="59">
        <v>1069.77</v>
      </c>
      <c r="L70" s="59">
        <v>2</v>
      </c>
      <c r="M70" s="59" t="s">
        <v>38</v>
      </c>
      <c r="N70" s="59" t="s">
        <v>83</v>
      </c>
      <c r="O70" s="59">
        <v>84</v>
      </c>
      <c r="P70" s="61">
        <v>45304</v>
      </c>
      <c r="Q70" s="62" t="str">
        <f t="shared" si="2"/>
        <v>Jan</v>
      </c>
      <c r="R70" s="62">
        <f t="shared" si="3"/>
        <v>2024</v>
      </c>
    </row>
    <row r="71" spans="1:18">
      <c r="A71" s="59" t="s">
        <v>209</v>
      </c>
      <c r="B71" s="59" t="s">
        <v>9</v>
      </c>
      <c r="C71" s="59" t="s">
        <v>59</v>
      </c>
      <c r="D71" s="59" t="s">
        <v>18</v>
      </c>
      <c r="E71" s="59" t="s">
        <v>48</v>
      </c>
      <c r="F71" s="59" t="s">
        <v>210</v>
      </c>
      <c r="G71" s="59">
        <v>4</v>
      </c>
      <c r="H71" s="59">
        <v>1181.83</v>
      </c>
      <c r="I71" s="59">
        <v>4727.32</v>
      </c>
      <c r="J71" s="59">
        <v>15</v>
      </c>
      <c r="K71" s="59">
        <v>4018.22</v>
      </c>
      <c r="L71" s="59">
        <v>2</v>
      </c>
      <c r="M71" s="59" t="s">
        <v>40</v>
      </c>
      <c r="N71" s="59" t="s">
        <v>96</v>
      </c>
      <c r="O71" s="59">
        <v>35</v>
      </c>
      <c r="P71" s="61">
        <v>45516</v>
      </c>
      <c r="Q71" s="62" t="str">
        <f t="shared" si="2"/>
        <v>Aug</v>
      </c>
      <c r="R71" s="62">
        <f t="shared" si="3"/>
        <v>2024</v>
      </c>
    </row>
    <row r="72" spans="1:18">
      <c r="A72" s="59" t="s">
        <v>211</v>
      </c>
      <c r="B72" s="59" t="s">
        <v>5</v>
      </c>
      <c r="C72" s="59" t="s">
        <v>59</v>
      </c>
      <c r="D72" s="59" t="s">
        <v>16</v>
      </c>
      <c r="E72" s="59" t="s">
        <v>46</v>
      </c>
      <c r="F72" s="59" t="s">
        <v>212</v>
      </c>
      <c r="G72" s="59">
        <v>2</v>
      </c>
      <c r="H72" s="59">
        <v>329.31</v>
      </c>
      <c r="I72" s="59">
        <v>658.62</v>
      </c>
      <c r="J72" s="59">
        <v>10</v>
      </c>
      <c r="K72" s="59">
        <v>592.76</v>
      </c>
      <c r="L72" s="59">
        <v>5</v>
      </c>
      <c r="M72" s="59" t="s">
        <v>39</v>
      </c>
      <c r="N72" s="59" t="s">
        <v>83</v>
      </c>
      <c r="O72" s="59">
        <v>57</v>
      </c>
      <c r="P72" s="61">
        <v>45537</v>
      </c>
      <c r="Q72" s="62" t="str">
        <f t="shared" si="2"/>
        <v>Sep</v>
      </c>
      <c r="R72" s="62">
        <f t="shared" si="3"/>
        <v>2024</v>
      </c>
    </row>
    <row r="73" spans="1:18">
      <c r="A73" s="59" t="s">
        <v>213</v>
      </c>
      <c r="B73" s="59" t="s">
        <v>11</v>
      </c>
      <c r="C73" s="59" t="s">
        <v>56</v>
      </c>
      <c r="D73" s="59" t="s">
        <v>15</v>
      </c>
      <c r="E73" s="59" t="s">
        <v>48</v>
      </c>
      <c r="F73" s="59" t="s">
        <v>82</v>
      </c>
      <c r="G73" s="59">
        <v>3</v>
      </c>
      <c r="H73" s="59">
        <v>560.75</v>
      </c>
      <c r="I73" s="59">
        <v>1682.25</v>
      </c>
      <c r="J73" s="59">
        <v>0</v>
      </c>
      <c r="K73" s="59">
        <v>1682.25</v>
      </c>
      <c r="L73" s="59">
        <v>1</v>
      </c>
      <c r="M73" s="59" t="s">
        <v>37</v>
      </c>
      <c r="N73" s="59" t="s">
        <v>83</v>
      </c>
      <c r="O73" s="59">
        <v>38</v>
      </c>
      <c r="P73" s="61">
        <v>45509</v>
      </c>
      <c r="Q73" s="62" t="str">
        <f t="shared" si="2"/>
        <v>Aug</v>
      </c>
      <c r="R73" s="62">
        <f t="shared" si="3"/>
        <v>2024</v>
      </c>
    </row>
    <row r="74" spans="1:18">
      <c r="A74" s="59" t="s">
        <v>214</v>
      </c>
      <c r="B74" s="59" t="s">
        <v>7</v>
      </c>
      <c r="C74" s="59" t="s">
        <v>53</v>
      </c>
      <c r="D74" s="59" t="s">
        <v>18</v>
      </c>
      <c r="E74" s="59" t="s">
        <v>49</v>
      </c>
      <c r="F74" s="59" t="s">
        <v>215</v>
      </c>
      <c r="G74" s="59">
        <v>1</v>
      </c>
      <c r="H74" s="59">
        <v>759.56</v>
      </c>
      <c r="I74" s="59">
        <v>759.56</v>
      </c>
      <c r="J74" s="59">
        <v>5</v>
      </c>
      <c r="K74" s="59">
        <v>721.58</v>
      </c>
      <c r="L74" s="59">
        <v>1</v>
      </c>
      <c r="M74" s="59" t="s">
        <v>42</v>
      </c>
      <c r="N74" s="59" t="s">
        <v>83</v>
      </c>
      <c r="O74" s="59">
        <v>65</v>
      </c>
      <c r="P74" s="61">
        <v>45313</v>
      </c>
      <c r="Q74" s="62" t="str">
        <f t="shared" si="2"/>
        <v>Jan</v>
      </c>
      <c r="R74" s="62">
        <f t="shared" si="3"/>
        <v>2024</v>
      </c>
    </row>
    <row r="75" spans="1:18">
      <c r="A75" s="59" t="s">
        <v>216</v>
      </c>
      <c r="B75" s="59" t="s">
        <v>8</v>
      </c>
      <c r="C75" s="59" t="s">
        <v>53</v>
      </c>
      <c r="D75" s="59" t="s">
        <v>17</v>
      </c>
      <c r="E75" s="59" t="s">
        <v>47</v>
      </c>
      <c r="F75" s="59" t="s">
        <v>119</v>
      </c>
      <c r="G75" s="59">
        <v>3</v>
      </c>
      <c r="H75" s="59">
        <v>675.67</v>
      </c>
      <c r="I75" s="59">
        <v>2027.01</v>
      </c>
      <c r="J75" s="59">
        <v>20</v>
      </c>
      <c r="K75" s="59">
        <v>1621.61</v>
      </c>
      <c r="L75" s="59">
        <v>5</v>
      </c>
      <c r="M75" s="59" t="s">
        <v>39</v>
      </c>
      <c r="N75" s="59" t="s">
        <v>96</v>
      </c>
      <c r="O75" s="59">
        <v>69</v>
      </c>
      <c r="P75" s="61">
        <v>45560</v>
      </c>
      <c r="Q75" s="62" t="str">
        <f t="shared" si="2"/>
        <v>Sep</v>
      </c>
      <c r="R75" s="62">
        <f t="shared" si="3"/>
        <v>2024</v>
      </c>
    </row>
    <row r="76" spans="1:18">
      <c r="A76" s="59" t="s">
        <v>217</v>
      </c>
      <c r="B76" s="59" t="s">
        <v>11</v>
      </c>
      <c r="C76" s="59" t="s">
        <v>54</v>
      </c>
      <c r="D76" s="59" t="s">
        <v>16</v>
      </c>
      <c r="E76" s="59" t="s">
        <v>48</v>
      </c>
      <c r="F76" s="59" t="s">
        <v>218</v>
      </c>
      <c r="G76" s="59">
        <v>5</v>
      </c>
      <c r="H76" s="59">
        <v>506.26</v>
      </c>
      <c r="I76" s="59">
        <v>2531.3</v>
      </c>
      <c r="J76" s="59">
        <v>25</v>
      </c>
      <c r="K76" s="59">
        <v>1898.48</v>
      </c>
      <c r="L76" s="59">
        <v>2</v>
      </c>
      <c r="M76" s="59" t="s">
        <v>41</v>
      </c>
      <c r="N76" s="59" t="s">
        <v>96</v>
      </c>
      <c r="O76" s="59">
        <v>28</v>
      </c>
      <c r="P76" s="61">
        <v>45493</v>
      </c>
      <c r="Q76" s="62" t="str">
        <f t="shared" si="2"/>
        <v>Jul</v>
      </c>
      <c r="R76" s="62">
        <f t="shared" si="3"/>
        <v>2024</v>
      </c>
    </row>
    <row r="77" spans="1:18">
      <c r="A77" s="59" t="s">
        <v>219</v>
      </c>
      <c r="B77" s="59" t="s">
        <v>8</v>
      </c>
      <c r="C77" s="59" t="s">
        <v>55</v>
      </c>
      <c r="D77" s="59" t="s">
        <v>15</v>
      </c>
      <c r="E77" s="59" t="s">
        <v>49</v>
      </c>
      <c r="F77" s="59" t="s">
        <v>220</v>
      </c>
      <c r="G77" s="59">
        <v>2</v>
      </c>
      <c r="H77" s="59">
        <v>754.84</v>
      </c>
      <c r="I77" s="59">
        <v>1509.68</v>
      </c>
      <c r="J77" s="59">
        <v>20</v>
      </c>
      <c r="K77" s="59">
        <v>1207.74</v>
      </c>
      <c r="L77" s="59">
        <v>5</v>
      </c>
      <c r="M77" s="59" t="s">
        <v>42</v>
      </c>
      <c r="N77" s="59" t="s">
        <v>96</v>
      </c>
      <c r="O77" s="59">
        <v>61</v>
      </c>
      <c r="P77" s="61">
        <v>45358</v>
      </c>
      <c r="Q77" s="62" t="str">
        <f t="shared" si="2"/>
        <v>Mar</v>
      </c>
      <c r="R77" s="62">
        <f t="shared" si="3"/>
        <v>2024</v>
      </c>
    </row>
    <row r="78" spans="1:18">
      <c r="A78" s="59" t="s">
        <v>221</v>
      </c>
      <c r="B78" s="59" t="s">
        <v>10</v>
      </c>
      <c r="C78" s="59" t="s">
        <v>61</v>
      </c>
      <c r="D78" s="59" t="s">
        <v>24</v>
      </c>
      <c r="E78" s="59" t="s">
        <v>49</v>
      </c>
      <c r="F78" s="59" t="s">
        <v>222</v>
      </c>
      <c r="G78" s="59">
        <v>1</v>
      </c>
      <c r="H78" s="59">
        <v>197.18</v>
      </c>
      <c r="I78" s="59">
        <v>197.18</v>
      </c>
      <c r="J78" s="59">
        <v>25</v>
      </c>
      <c r="K78" s="59">
        <v>147.88</v>
      </c>
      <c r="L78" s="59">
        <v>2</v>
      </c>
      <c r="M78" s="59" t="s">
        <v>39</v>
      </c>
      <c r="N78" s="59" t="s">
        <v>80</v>
      </c>
      <c r="O78" s="59">
        <v>83</v>
      </c>
      <c r="P78" s="61">
        <v>45346</v>
      </c>
      <c r="Q78" s="62" t="str">
        <f t="shared" si="2"/>
        <v>Feb</v>
      </c>
      <c r="R78" s="62">
        <f t="shared" si="3"/>
        <v>2024</v>
      </c>
    </row>
    <row r="79" spans="1:18">
      <c r="A79" s="59" t="s">
        <v>223</v>
      </c>
      <c r="B79" s="59" t="s">
        <v>8</v>
      </c>
      <c r="C79" s="59" t="s">
        <v>61</v>
      </c>
      <c r="D79" s="59" t="s">
        <v>19</v>
      </c>
      <c r="E79" s="59" t="s">
        <v>51</v>
      </c>
      <c r="F79" s="59" t="s">
        <v>224</v>
      </c>
      <c r="G79" s="59">
        <v>2</v>
      </c>
      <c r="H79" s="59">
        <v>260.7</v>
      </c>
      <c r="I79" s="59">
        <v>521.4</v>
      </c>
      <c r="J79" s="59">
        <v>0</v>
      </c>
      <c r="K79" s="59">
        <v>521.4</v>
      </c>
      <c r="L79" s="59">
        <v>2</v>
      </c>
      <c r="M79" s="59" t="s">
        <v>42</v>
      </c>
      <c r="N79" s="59" t="s">
        <v>83</v>
      </c>
      <c r="O79" s="59">
        <v>28</v>
      </c>
      <c r="P79" s="61">
        <v>45507</v>
      </c>
      <c r="Q79" s="62" t="str">
        <f t="shared" si="2"/>
        <v>Aug</v>
      </c>
      <c r="R79" s="62">
        <f t="shared" si="3"/>
        <v>2024</v>
      </c>
    </row>
    <row r="80" spans="1:18">
      <c r="A80" s="59" t="s">
        <v>225</v>
      </c>
      <c r="B80" s="59" t="s">
        <v>10</v>
      </c>
      <c r="C80" s="59" t="s">
        <v>58</v>
      </c>
      <c r="D80" s="59" t="s">
        <v>18</v>
      </c>
      <c r="E80" s="59" t="s">
        <v>47</v>
      </c>
      <c r="F80" s="59" t="s">
        <v>226</v>
      </c>
      <c r="G80" s="59">
        <v>1</v>
      </c>
      <c r="H80" s="59">
        <v>613.6</v>
      </c>
      <c r="I80" s="59">
        <v>613.6</v>
      </c>
      <c r="J80" s="59">
        <v>0</v>
      </c>
      <c r="K80" s="59">
        <v>613.6</v>
      </c>
      <c r="L80" s="59">
        <v>3</v>
      </c>
      <c r="M80" s="59" t="s">
        <v>40</v>
      </c>
      <c r="N80" s="59" t="s">
        <v>80</v>
      </c>
      <c r="O80" s="59">
        <v>61</v>
      </c>
      <c r="P80" s="61">
        <v>45381</v>
      </c>
      <c r="Q80" s="62" t="str">
        <f t="shared" si="2"/>
        <v>Mar</v>
      </c>
      <c r="R80" s="62">
        <f t="shared" si="3"/>
        <v>2024</v>
      </c>
    </row>
    <row r="81" spans="1:18">
      <c r="A81" s="59" t="s">
        <v>227</v>
      </c>
      <c r="B81" s="59" t="s">
        <v>8</v>
      </c>
      <c r="C81" s="59" t="s">
        <v>55</v>
      </c>
      <c r="D81" s="59" t="s">
        <v>16</v>
      </c>
      <c r="E81" s="59" t="s">
        <v>45</v>
      </c>
      <c r="F81" s="59" t="s">
        <v>228</v>
      </c>
      <c r="G81" s="59">
        <v>5</v>
      </c>
      <c r="H81" s="59">
        <v>359.72</v>
      </c>
      <c r="I81" s="59">
        <v>1798.6</v>
      </c>
      <c r="J81" s="59">
        <v>5</v>
      </c>
      <c r="K81" s="59">
        <v>1708.67</v>
      </c>
      <c r="L81" s="59">
        <v>3</v>
      </c>
      <c r="M81" s="59" t="s">
        <v>37</v>
      </c>
      <c r="N81" s="59" t="s">
        <v>83</v>
      </c>
      <c r="O81" s="59">
        <v>48</v>
      </c>
      <c r="P81" s="61">
        <v>45438</v>
      </c>
      <c r="Q81" s="62" t="str">
        <f t="shared" si="2"/>
        <v>May</v>
      </c>
      <c r="R81" s="62">
        <f t="shared" si="3"/>
        <v>2024</v>
      </c>
    </row>
    <row r="82" spans="1:18">
      <c r="A82" s="59" t="s">
        <v>229</v>
      </c>
      <c r="B82" s="59" t="s">
        <v>5</v>
      </c>
      <c r="C82" s="59" t="s">
        <v>55</v>
      </c>
      <c r="D82" s="59" t="s">
        <v>20</v>
      </c>
      <c r="E82" s="59" t="s">
        <v>51</v>
      </c>
      <c r="F82" s="59" t="s">
        <v>230</v>
      </c>
      <c r="G82" s="59">
        <v>1</v>
      </c>
      <c r="H82" s="59">
        <v>761.21</v>
      </c>
      <c r="I82" s="59">
        <v>761.21</v>
      </c>
      <c r="J82" s="59">
        <v>10</v>
      </c>
      <c r="K82" s="59">
        <v>685.09</v>
      </c>
      <c r="L82" s="59">
        <v>1</v>
      </c>
      <c r="M82" s="59" t="s">
        <v>39</v>
      </c>
      <c r="N82" s="59" t="s">
        <v>80</v>
      </c>
      <c r="O82" s="59">
        <v>20</v>
      </c>
      <c r="P82" s="61">
        <v>45363</v>
      </c>
      <c r="Q82" s="62" t="str">
        <f t="shared" si="2"/>
        <v>Mar</v>
      </c>
      <c r="R82" s="62">
        <f t="shared" si="3"/>
        <v>2024</v>
      </c>
    </row>
    <row r="83" spans="1:18">
      <c r="A83" s="59" t="s">
        <v>231</v>
      </c>
      <c r="B83" s="59" t="s">
        <v>9</v>
      </c>
      <c r="C83" s="59" t="s">
        <v>56</v>
      </c>
      <c r="D83" s="59" t="s">
        <v>20</v>
      </c>
      <c r="E83" s="59" t="s">
        <v>51</v>
      </c>
      <c r="F83" s="59" t="s">
        <v>232</v>
      </c>
      <c r="G83" s="59">
        <v>3</v>
      </c>
      <c r="H83" s="59">
        <v>344.57</v>
      </c>
      <c r="I83" s="59">
        <v>1033.71</v>
      </c>
      <c r="J83" s="59">
        <v>20</v>
      </c>
      <c r="K83" s="59">
        <v>826.97</v>
      </c>
      <c r="L83" s="59">
        <v>5</v>
      </c>
      <c r="M83" s="59" t="s">
        <v>37</v>
      </c>
      <c r="N83" s="59" t="s">
        <v>77</v>
      </c>
      <c r="O83" s="59">
        <v>80</v>
      </c>
      <c r="P83" s="61">
        <v>45398</v>
      </c>
      <c r="Q83" s="62" t="str">
        <f t="shared" si="2"/>
        <v>Apr</v>
      </c>
      <c r="R83" s="62">
        <f t="shared" si="3"/>
        <v>2024</v>
      </c>
    </row>
    <row r="84" spans="1:18">
      <c r="A84" s="59" t="s">
        <v>233</v>
      </c>
      <c r="B84" s="59" t="s">
        <v>6</v>
      </c>
      <c r="C84" s="59" t="s">
        <v>61</v>
      </c>
      <c r="D84" s="59" t="s">
        <v>24</v>
      </c>
      <c r="E84" s="59" t="s">
        <v>49</v>
      </c>
      <c r="F84" s="59" t="s">
        <v>234</v>
      </c>
      <c r="G84" s="59">
        <v>1</v>
      </c>
      <c r="H84" s="59">
        <v>610.82</v>
      </c>
      <c r="I84" s="59">
        <v>610.82</v>
      </c>
      <c r="J84" s="59">
        <v>10</v>
      </c>
      <c r="K84" s="59">
        <v>549.74</v>
      </c>
      <c r="L84" s="59">
        <v>4</v>
      </c>
      <c r="M84" s="59" t="s">
        <v>38</v>
      </c>
      <c r="N84" s="59" t="s">
        <v>80</v>
      </c>
      <c r="O84" s="59">
        <v>86</v>
      </c>
      <c r="P84" s="61">
        <v>45357</v>
      </c>
      <c r="Q84" s="62" t="str">
        <f t="shared" si="2"/>
        <v>Mar</v>
      </c>
      <c r="R84" s="62">
        <f t="shared" si="3"/>
        <v>2024</v>
      </c>
    </row>
    <row r="85" spans="1:18">
      <c r="A85" s="59" t="s">
        <v>235</v>
      </c>
      <c r="B85" s="59" t="s">
        <v>11</v>
      </c>
      <c r="C85" s="59" t="s">
        <v>62</v>
      </c>
      <c r="D85" s="59" t="s">
        <v>15</v>
      </c>
      <c r="E85" s="59" t="s">
        <v>46</v>
      </c>
      <c r="F85" s="59" t="s">
        <v>236</v>
      </c>
      <c r="G85" s="59">
        <v>5</v>
      </c>
      <c r="H85" s="59">
        <v>717.56</v>
      </c>
      <c r="I85" s="59">
        <v>3587.8</v>
      </c>
      <c r="J85" s="59">
        <v>25</v>
      </c>
      <c r="K85" s="59">
        <v>2690.85</v>
      </c>
      <c r="L85" s="59">
        <v>1</v>
      </c>
      <c r="M85" s="59" t="s">
        <v>39</v>
      </c>
      <c r="N85" s="59" t="s">
        <v>96</v>
      </c>
      <c r="O85" s="59">
        <v>69</v>
      </c>
      <c r="P85" s="61">
        <v>45420</v>
      </c>
      <c r="Q85" s="62" t="str">
        <f t="shared" si="2"/>
        <v>May</v>
      </c>
      <c r="R85" s="62">
        <f t="shared" si="3"/>
        <v>2024</v>
      </c>
    </row>
    <row r="86" spans="1:18">
      <c r="A86" s="59" t="s">
        <v>237</v>
      </c>
      <c r="B86" s="59" t="s">
        <v>6</v>
      </c>
      <c r="C86" s="59" t="s">
        <v>62</v>
      </c>
      <c r="D86" s="59" t="s">
        <v>16</v>
      </c>
      <c r="E86" s="59" t="s">
        <v>48</v>
      </c>
      <c r="F86" s="59" t="s">
        <v>238</v>
      </c>
      <c r="G86" s="59">
        <v>5</v>
      </c>
      <c r="H86" s="59">
        <v>754.12</v>
      </c>
      <c r="I86" s="59">
        <v>3770.6</v>
      </c>
      <c r="J86" s="59">
        <v>20</v>
      </c>
      <c r="K86" s="59">
        <v>3016.48</v>
      </c>
      <c r="L86" s="59">
        <v>5</v>
      </c>
      <c r="M86" s="59" t="s">
        <v>40</v>
      </c>
      <c r="N86" s="59" t="s">
        <v>96</v>
      </c>
      <c r="O86" s="59">
        <v>27</v>
      </c>
      <c r="P86" s="61">
        <v>45496</v>
      </c>
      <c r="Q86" s="62" t="str">
        <f t="shared" si="2"/>
        <v>Jul</v>
      </c>
      <c r="R86" s="62">
        <f t="shared" si="3"/>
        <v>2024</v>
      </c>
    </row>
    <row r="87" spans="1:18">
      <c r="A87" s="59" t="s">
        <v>239</v>
      </c>
      <c r="B87" s="59" t="s">
        <v>11</v>
      </c>
      <c r="C87" s="59" t="s">
        <v>56</v>
      </c>
      <c r="D87" s="59" t="s">
        <v>15</v>
      </c>
      <c r="E87" s="59" t="s">
        <v>48</v>
      </c>
      <c r="F87" s="59" t="s">
        <v>218</v>
      </c>
      <c r="G87" s="59">
        <v>1</v>
      </c>
      <c r="H87" s="59">
        <v>183.89</v>
      </c>
      <c r="I87" s="59">
        <v>183.89</v>
      </c>
      <c r="J87" s="59">
        <v>5</v>
      </c>
      <c r="K87" s="59">
        <v>174.7</v>
      </c>
      <c r="L87" s="59">
        <v>4</v>
      </c>
      <c r="M87" s="59" t="s">
        <v>41</v>
      </c>
      <c r="N87" s="59" t="s">
        <v>77</v>
      </c>
      <c r="O87" s="59">
        <v>27</v>
      </c>
      <c r="P87" s="61">
        <v>45463</v>
      </c>
      <c r="Q87" s="62" t="str">
        <f t="shared" si="2"/>
        <v>Jun</v>
      </c>
      <c r="R87" s="62">
        <f t="shared" si="3"/>
        <v>2024</v>
      </c>
    </row>
    <row r="88" spans="1:18">
      <c r="A88" s="59" t="s">
        <v>240</v>
      </c>
      <c r="B88" s="59" t="s">
        <v>2</v>
      </c>
      <c r="C88" s="59" t="s">
        <v>60</v>
      </c>
      <c r="D88" s="59" t="s">
        <v>21</v>
      </c>
      <c r="E88" s="59" t="s">
        <v>51</v>
      </c>
      <c r="F88" s="59" t="s">
        <v>241</v>
      </c>
      <c r="G88" s="59">
        <v>1</v>
      </c>
      <c r="H88" s="59">
        <v>397.4</v>
      </c>
      <c r="I88" s="59">
        <v>397.4</v>
      </c>
      <c r="J88" s="59">
        <v>15</v>
      </c>
      <c r="K88" s="59">
        <v>337.79</v>
      </c>
      <c r="L88" s="59">
        <v>1</v>
      </c>
      <c r="M88" s="59" t="s">
        <v>40</v>
      </c>
      <c r="N88" s="59" t="s">
        <v>80</v>
      </c>
      <c r="O88" s="59">
        <v>29</v>
      </c>
      <c r="P88" s="61">
        <v>45469</v>
      </c>
      <c r="Q88" s="62" t="str">
        <f t="shared" si="2"/>
        <v>Jun</v>
      </c>
      <c r="R88" s="62">
        <f t="shared" si="3"/>
        <v>2024</v>
      </c>
    </row>
    <row r="89" spans="1:18">
      <c r="A89" s="59" t="s">
        <v>242</v>
      </c>
      <c r="B89" s="59" t="s">
        <v>10</v>
      </c>
      <c r="C89" s="59" t="s">
        <v>56</v>
      </c>
      <c r="D89" s="59" t="s">
        <v>18</v>
      </c>
      <c r="E89" s="59" t="s">
        <v>49</v>
      </c>
      <c r="F89" s="59" t="s">
        <v>205</v>
      </c>
      <c r="G89" s="59">
        <v>2</v>
      </c>
      <c r="H89" s="59">
        <v>434.03</v>
      </c>
      <c r="I89" s="59">
        <v>868.06</v>
      </c>
      <c r="J89" s="59">
        <v>5</v>
      </c>
      <c r="K89" s="59">
        <v>824.66</v>
      </c>
      <c r="L89" s="59">
        <v>1</v>
      </c>
      <c r="M89" s="59" t="s">
        <v>38</v>
      </c>
      <c r="N89" s="59" t="s">
        <v>80</v>
      </c>
      <c r="O89" s="59">
        <v>84</v>
      </c>
      <c r="P89" s="61">
        <v>45546</v>
      </c>
      <c r="Q89" s="62" t="str">
        <f t="shared" si="2"/>
        <v>Sep</v>
      </c>
      <c r="R89" s="62">
        <f t="shared" si="3"/>
        <v>2024</v>
      </c>
    </row>
    <row r="90" spans="1:18">
      <c r="A90" s="59" t="s">
        <v>243</v>
      </c>
      <c r="B90" s="59" t="s">
        <v>6</v>
      </c>
      <c r="C90" s="59" t="s">
        <v>55</v>
      </c>
      <c r="D90" s="59" t="s">
        <v>15</v>
      </c>
      <c r="E90" s="59" t="s">
        <v>48</v>
      </c>
      <c r="F90" s="59" t="s">
        <v>244</v>
      </c>
      <c r="G90" s="59">
        <v>1</v>
      </c>
      <c r="H90" s="59">
        <v>1127.81</v>
      </c>
      <c r="I90" s="59">
        <v>1127.81</v>
      </c>
      <c r="J90" s="59">
        <v>15</v>
      </c>
      <c r="K90" s="59">
        <v>958.64</v>
      </c>
      <c r="L90" s="59">
        <v>1</v>
      </c>
      <c r="M90" s="59" t="s">
        <v>39</v>
      </c>
      <c r="N90" s="59" t="s">
        <v>83</v>
      </c>
      <c r="O90" s="59">
        <v>90</v>
      </c>
      <c r="P90" s="61">
        <v>45301</v>
      </c>
      <c r="Q90" s="62" t="str">
        <f t="shared" si="2"/>
        <v>Jan</v>
      </c>
      <c r="R90" s="62">
        <f t="shared" si="3"/>
        <v>2024</v>
      </c>
    </row>
    <row r="91" spans="1:18">
      <c r="A91" s="59" t="s">
        <v>245</v>
      </c>
      <c r="B91" s="59" t="s">
        <v>3</v>
      </c>
      <c r="C91" s="59" t="s">
        <v>55</v>
      </c>
      <c r="D91" s="59" t="s">
        <v>23</v>
      </c>
      <c r="E91" s="59" t="s">
        <v>45</v>
      </c>
      <c r="F91" s="59" t="s">
        <v>246</v>
      </c>
      <c r="G91" s="59">
        <v>4</v>
      </c>
      <c r="H91" s="59">
        <v>886.4</v>
      </c>
      <c r="I91" s="59">
        <v>3545.6</v>
      </c>
      <c r="J91" s="59">
        <v>20</v>
      </c>
      <c r="K91" s="59">
        <v>2836.48</v>
      </c>
      <c r="L91" s="59">
        <v>5</v>
      </c>
      <c r="M91" s="59" t="s">
        <v>39</v>
      </c>
      <c r="N91" s="59" t="s">
        <v>80</v>
      </c>
      <c r="O91" s="59">
        <v>35</v>
      </c>
      <c r="P91" s="61">
        <v>45516</v>
      </c>
      <c r="Q91" s="62" t="str">
        <f t="shared" si="2"/>
        <v>Aug</v>
      </c>
      <c r="R91" s="62">
        <f t="shared" si="3"/>
        <v>2024</v>
      </c>
    </row>
    <row r="92" spans="1:18">
      <c r="A92" s="59" t="s">
        <v>247</v>
      </c>
      <c r="B92" s="59" t="s">
        <v>6</v>
      </c>
      <c r="C92" s="59" t="s">
        <v>61</v>
      </c>
      <c r="D92" s="59" t="s">
        <v>19</v>
      </c>
      <c r="E92" s="59" t="s">
        <v>48</v>
      </c>
      <c r="F92" s="59" t="s">
        <v>248</v>
      </c>
      <c r="G92" s="59">
        <v>1</v>
      </c>
      <c r="H92" s="59">
        <v>400.08</v>
      </c>
      <c r="I92" s="59">
        <v>400.08</v>
      </c>
      <c r="J92" s="59">
        <v>25</v>
      </c>
      <c r="K92" s="59">
        <v>300.06</v>
      </c>
      <c r="L92" s="59">
        <v>1</v>
      </c>
      <c r="M92" s="59" t="s">
        <v>40</v>
      </c>
      <c r="N92" s="59" t="s">
        <v>80</v>
      </c>
      <c r="O92" s="59">
        <v>72</v>
      </c>
      <c r="P92" s="61">
        <v>45408</v>
      </c>
      <c r="Q92" s="62" t="str">
        <f t="shared" si="2"/>
        <v>Apr</v>
      </c>
      <c r="R92" s="62">
        <f t="shared" si="3"/>
        <v>2024</v>
      </c>
    </row>
    <row r="93" spans="1:18">
      <c r="A93" s="59" t="s">
        <v>249</v>
      </c>
      <c r="B93" s="59" t="s">
        <v>4</v>
      </c>
      <c r="C93" s="59" t="s">
        <v>56</v>
      </c>
      <c r="D93" s="59" t="s">
        <v>22</v>
      </c>
      <c r="E93" s="59" t="s">
        <v>51</v>
      </c>
      <c r="F93" s="59" t="s">
        <v>250</v>
      </c>
      <c r="G93" s="59">
        <v>2</v>
      </c>
      <c r="H93" s="59">
        <v>1003.25</v>
      </c>
      <c r="I93" s="59">
        <v>2006.5</v>
      </c>
      <c r="J93" s="59">
        <v>10</v>
      </c>
      <c r="K93" s="59">
        <v>1805.85</v>
      </c>
      <c r="L93" s="59">
        <v>1</v>
      </c>
      <c r="M93" s="59" t="s">
        <v>38</v>
      </c>
      <c r="N93" s="59" t="s">
        <v>77</v>
      </c>
      <c r="O93" s="59">
        <v>43</v>
      </c>
      <c r="P93" s="61">
        <v>45516</v>
      </c>
      <c r="Q93" s="62" t="str">
        <f t="shared" si="2"/>
        <v>Aug</v>
      </c>
      <c r="R93" s="62">
        <f t="shared" si="3"/>
        <v>2024</v>
      </c>
    </row>
    <row r="94" spans="1:18">
      <c r="A94" s="59" t="s">
        <v>251</v>
      </c>
      <c r="B94" s="59" t="s">
        <v>3</v>
      </c>
      <c r="C94" s="59" t="s">
        <v>61</v>
      </c>
      <c r="D94" s="59" t="s">
        <v>21</v>
      </c>
      <c r="E94" s="59" t="s">
        <v>49</v>
      </c>
      <c r="F94" s="59" t="s">
        <v>103</v>
      </c>
      <c r="G94" s="59">
        <v>2</v>
      </c>
      <c r="H94" s="59">
        <v>1197.99</v>
      </c>
      <c r="I94" s="59">
        <v>2395.98</v>
      </c>
      <c r="J94" s="59">
        <v>25</v>
      </c>
      <c r="K94" s="59">
        <v>1796.99</v>
      </c>
      <c r="L94" s="59">
        <v>2</v>
      </c>
      <c r="M94" s="59" t="s">
        <v>40</v>
      </c>
      <c r="N94" s="59" t="s">
        <v>83</v>
      </c>
      <c r="O94" s="59">
        <v>35</v>
      </c>
      <c r="P94" s="61">
        <v>45537</v>
      </c>
      <c r="Q94" s="62" t="str">
        <f t="shared" si="2"/>
        <v>Sep</v>
      </c>
      <c r="R94" s="62">
        <f t="shared" si="3"/>
        <v>2024</v>
      </c>
    </row>
    <row r="95" spans="1:18">
      <c r="A95" s="59" t="s">
        <v>252</v>
      </c>
      <c r="B95" s="59" t="s">
        <v>11</v>
      </c>
      <c r="C95" s="59" t="s">
        <v>62</v>
      </c>
      <c r="D95" s="59" t="s">
        <v>17</v>
      </c>
      <c r="E95" s="59" t="s">
        <v>49</v>
      </c>
      <c r="F95" s="59" t="s">
        <v>253</v>
      </c>
      <c r="G95" s="59">
        <v>4</v>
      </c>
      <c r="H95" s="59">
        <v>890.52</v>
      </c>
      <c r="I95" s="59">
        <v>3562.08</v>
      </c>
      <c r="J95" s="59">
        <v>20</v>
      </c>
      <c r="K95" s="59">
        <v>2849.66</v>
      </c>
      <c r="L95" s="59">
        <v>3</v>
      </c>
      <c r="M95" s="59" t="s">
        <v>39</v>
      </c>
      <c r="N95" s="59" t="s">
        <v>83</v>
      </c>
      <c r="O95" s="59">
        <v>66</v>
      </c>
      <c r="P95" s="61">
        <v>45446</v>
      </c>
      <c r="Q95" s="62" t="str">
        <f t="shared" si="2"/>
        <v>Jun</v>
      </c>
      <c r="R95" s="62">
        <f t="shared" si="3"/>
        <v>2024</v>
      </c>
    </row>
    <row r="96" spans="1:18">
      <c r="A96" s="59" t="s">
        <v>254</v>
      </c>
      <c r="B96" s="59" t="s">
        <v>7</v>
      </c>
      <c r="C96" s="59" t="s">
        <v>57</v>
      </c>
      <c r="D96" s="59" t="s">
        <v>20</v>
      </c>
      <c r="E96" s="59" t="s">
        <v>48</v>
      </c>
      <c r="F96" s="59" t="s">
        <v>255</v>
      </c>
      <c r="G96" s="59">
        <v>5</v>
      </c>
      <c r="H96" s="59">
        <v>678.62</v>
      </c>
      <c r="I96" s="59">
        <v>3393.1</v>
      </c>
      <c r="J96" s="59">
        <v>0</v>
      </c>
      <c r="K96" s="59">
        <v>3393.1</v>
      </c>
      <c r="L96" s="59">
        <v>1</v>
      </c>
      <c r="M96" s="59" t="s">
        <v>41</v>
      </c>
      <c r="N96" s="59" t="s">
        <v>83</v>
      </c>
      <c r="O96" s="59">
        <v>55</v>
      </c>
      <c r="P96" s="61">
        <v>45540</v>
      </c>
      <c r="Q96" s="62" t="str">
        <f t="shared" si="2"/>
        <v>Sep</v>
      </c>
      <c r="R96" s="62">
        <f t="shared" si="3"/>
        <v>2024</v>
      </c>
    </row>
    <row r="97" spans="1:18">
      <c r="A97" s="59" t="s">
        <v>256</v>
      </c>
      <c r="B97" s="59" t="s">
        <v>2</v>
      </c>
      <c r="C97" s="59" t="s">
        <v>54</v>
      </c>
      <c r="D97" s="59" t="s">
        <v>20</v>
      </c>
      <c r="E97" s="59" t="s">
        <v>46</v>
      </c>
      <c r="F97" s="59" t="s">
        <v>257</v>
      </c>
      <c r="G97" s="59">
        <v>5</v>
      </c>
      <c r="H97" s="59">
        <v>371.31</v>
      </c>
      <c r="I97" s="59">
        <v>1856.55</v>
      </c>
      <c r="J97" s="59">
        <v>25</v>
      </c>
      <c r="K97" s="59">
        <v>1392.41</v>
      </c>
      <c r="L97" s="59">
        <v>3</v>
      </c>
      <c r="M97" s="59" t="s">
        <v>42</v>
      </c>
      <c r="N97" s="59" t="s">
        <v>77</v>
      </c>
      <c r="O97" s="59">
        <v>50</v>
      </c>
      <c r="P97" s="61">
        <v>45310</v>
      </c>
      <c r="Q97" s="62" t="str">
        <f t="shared" si="2"/>
        <v>Jan</v>
      </c>
      <c r="R97" s="62">
        <f t="shared" si="3"/>
        <v>2024</v>
      </c>
    </row>
    <row r="98" spans="1:18">
      <c r="A98" s="59" t="s">
        <v>258</v>
      </c>
      <c r="B98" s="59" t="s">
        <v>8</v>
      </c>
      <c r="C98" s="59" t="s">
        <v>53</v>
      </c>
      <c r="D98" s="59" t="s">
        <v>18</v>
      </c>
      <c r="E98" s="59" t="s">
        <v>47</v>
      </c>
      <c r="F98" s="59" t="s">
        <v>259</v>
      </c>
      <c r="G98" s="59">
        <v>1</v>
      </c>
      <c r="H98" s="59">
        <v>433.81</v>
      </c>
      <c r="I98" s="59">
        <v>433.81</v>
      </c>
      <c r="J98" s="59">
        <v>10</v>
      </c>
      <c r="K98" s="59">
        <v>390.43</v>
      </c>
      <c r="L98" s="59">
        <v>5</v>
      </c>
      <c r="M98" s="59" t="s">
        <v>37</v>
      </c>
      <c r="N98" s="59" t="s">
        <v>96</v>
      </c>
      <c r="O98" s="59">
        <v>27</v>
      </c>
      <c r="P98" s="61">
        <v>45335</v>
      </c>
      <c r="Q98" s="62" t="str">
        <f t="shared" si="2"/>
        <v>Feb</v>
      </c>
      <c r="R98" s="62">
        <f t="shared" si="3"/>
        <v>2024</v>
      </c>
    </row>
    <row r="99" spans="1:18">
      <c r="A99" s="59" t="s">
        <v>260</v>
      </c>
      <c r="B99" s="59" t="s">
        <v>10</v>
      </c>
      <c r="C99" s="59" t="s">
        <v>55</v>
      </c>
      <c r="D99" s="59" t="s">
        <v>15</v>
      </c>
      <c r="E99" s="59" t="s">
        <v>47</v>
      </c>
      <c r="F99" s="59" t="s">
        <v>261</v>
      </c>
      <c r="G99" s="59">
        <v>4</v>
      </c>
      <c r="H99" s="59">
        <v>616.22</v>
      </c>
      <c r="I99" s="59">
        <v>2464.88</v>
      </c>
      <c r="J99" s="59">
        <v>20</v>
      </c>
      <c r="K99" s="59">
        <v>1971.9</v>
      </c>
      <c r="L99" s="59">
        <v>2</v>
      </c>
      <c r="M99" s="59" t="s">
        <v>39</v>
      </c>
      <c r="N99" s="59" t="s">
        <v>83</v>
      </c>
      <c r="O99" s="59">
        <v>75</v>
      </c>
      <c r="P99" s="61">
        <v>45386</v>
      </c>
      <c r="Q99" s="62" t="str">
        <f t="shared" si="2"/>
        <v>Apr</v>
      </c>
      <c r="R99" s="62">
        <f t="shared" si="3"/>
        <v>2024</v>
      </c>
    </row>
    <row r="100" spans="1:18">
      <c r="A100" s="59" t="s">
        <v>262</v>
      </c>
      <c r="B100" s="59" t="s">
        <v>3</v>
      </c>
      <c r="C100" s="59" t="s">
        <v>58</v>
      </c>
      <c r="D100" s="59" t="s">
        <v>22</v>
      </c>
      <c r="E100" s="59" t="s">
        <v>49</v>
      </c>
      <c r="F100" s="59" t="s">
        <v>263</v>
      </c>
      <c r="G100" s="59">
        <v>3</v>
      </c>
      <c r="H100" s="59">
        <v>1134.09</v>
      </c>
      <c r="I100" s="59">
        <v>3402.27</v>
      </c>
      <c r="J100" s="59">
        <v>10</v>
      </c>
      <c r="K100" s="59">
        <v>3062.04</v>
      </c>
      <c r="L100" s="59">
        <v>5</v>
      </c>
      <c r="M100" s="59" t="s">
        <v>41</v>
      </c>
      <c r="N100" s="59" t="s">
        <v>96</v>
      </c>
      <c r="O100" s="59">
        <v>23</v>
      </c>
      <c r="P100" s="61">
        <v>45402</v>
      </c>
      <c r="Q100" s="62" t="str">
        <f t="shared" si="2"/>
        <v>Apr</v>
      </c>
      <c r="R100" s="62">
        <f t="shared" si="3"/>
        <v>2024</v>
      </c>
    </row>
    <row r="101" spans="1:18">
      <c r="A101" s="59" t="s">
        <v>264</v>
      </c>
      <c r="B101" s="59" t="s">
        <v>10</v>
      </c>
      <c r="C101" s="59" t="s">
        <v>55</v>
      </c>
      <c r="D101" s="59" t="s">
        <v>23</v>
      </c>
      <c r="E101" s="59" t="s">
        <v>51</v>
      </c>
      <c r="F101" s="59" t="s">
        <v>224</v>
      </c>
      <c r="G101" s="59">
        <v>1</v>
      </c>
      <c r="H101" s="59">
        <v>997.77</v>
      </c>
      <c r="I101" s="59">
        <v>997.77</v>
      </c>
      <c r="J101" s="59">
        <v>15</v>
      </c>
      <c r="K101" s="59">
        <v>848.1</v>
      </c>
      <c r="L101" s="59">
        <v>5</v>
      </c>
      <c r="M101" s="59" t="s">
        <v>37</v>
      </c>
      <c r="N101" s="59" t="s">
        <v>96</v>
      </c>
      <c r="O101" s="59">
        <v>79</v>
      </c>
      <c r="P101" s="61">
        <v>45565</v>
      </c>
      <c r="Q101" s="62" t="str">
        <f t="shared" si="2"/>
        <v>Sep</v>
      </c>
      <c r="R101" s="62">
        <f t="shared" si="3"/>
        <v>2024</v>
      </c>
    </row>
    <row r="102" spans="1:18">
      <c r="A102" s="59" t="s">
        <v>265</v>
      </c>
      <c r="B102" s="59" t="s">
        <v>10</v>
      </c>
      <c r="C102" s="59" t="s">
        <v>56</v>
      </c>
      <c r="D102" s="59" t="s">
        <v>20</v>
      </c>
      <c r="E102" s="59" t="s">
        <v>48</v>
      </c>
      <c r="F102" s="59" t="s">
        <v>266</v>
      </c>
      <c r="G102" s="59">
        <v>4</v>
      </c>
      <c r="H102" s="59">
        <v>640.7</v>
      </c>
      <c r="I102" s="59">
        <v>2562.8</v>
      </c>
      <c r="J102" s="59">
        <v>0</v>
      </c>
      <c r="K102" s="59">
        <v>2562.8</v>
      </c>
      <c r="L102" s="59">
        <v>2</v>
      </c>
      <c r="M102" s="59" t="s">
        <v>39</v>
      </c>
      <c r="N102" s="59" t="s">
        <v>80</v>
      </c>
      <c r="O102" s="59">
        <v>55</v>
      </c>
      <c r="P102" s="61">
        <v>45435</v>
      </c>
      <c r="Q102" s="62" t="str">
        <f t="shared" si="2"/>
        <v>May</v>
      </c>
      <c r="R102" s="62">
        <f t="shared" si="3"/>
        <v>2024</v>
      </c>
    </row>
    <row r="103" spans="1:18">
      <c r="A103" s="59" t="s">
        <v>267</v>
      </c>
      <c r="B103" s="59" t="s">
        <v>2</v>
      </c>
      <c r="C103" s="59" t="s">
        <v>60</v>
      </c>
      <c r="D103" s="59" t="s">
        <v>17</v>
      </c>
      <c r="E103" s="59" t="s">
        <v>48</v>
      </c>
      <c r="F103" s="59" t="s">
        <v>268</v>
      </c>
      <c r="G103" s="59">
        <v>4</v>
      </c>
      <c r="H103" s="59">
        <v>190.54</v>
      </c>
      <c r="I103" s="59">
        <v>762.16</v>
      </c>
      <c r="J103" s="59">
        <v>0</v>
      </c>
      <c r="K103" s="59">
        <v>762.16</v>
      </c>
      <c r="L103" s="59">
        <v>3</v>
      </c>
      <c r="M103" s="59" t="s">
        <v>41</v>
      </c>
      <c r="N103" s="59" t="s">
        <v>96</v>
      </c>
      <c r="O103" s="59">
        <v>21</v>
      </c>
      <c r="P103" s="61">
        <v>45420</v>
      </c>
      <c r="Q103" s="62" t="str">
        <f t="shared" si="2"/>
        <v>May</v>
      </c>
      <c r="R103" s="62">
        <f t="shared" si="3"/>
        <v>2024</v>
      </c>
    </row>
    <row r="104" spans="1:18">
      <c r="A104" s="59" t="s">
        <v>269</v>
      </c>
      <c r="B104" s="59" t="s">
        <v>7</v>
      </c>
      <c r="C104" s="59" t="s">
        <v>56</v>
      </c>
      <c r="D104" s="59" t="s">
        <v>21</v>
      </c>
      <c r="E104" s="59" t="s">
        <v>51</v>
      </c>
      <c r="F104" s="59" t="s">
        <v>111</v>
      </c>
      <c r="G104" s="59">
        <v>2</v>
      </c>
      <c r="H104" s="59">
        <v>616</v>
      </c>
      <c r="I104" s="59">
        <v>1232</v>
      </c>
      <c r="J104" s="59">
        <v>10</v>
      </c>
      <c r="K104" s="59">
        <v>1108.8</v>
      </c>
      <c r="L104" s="59">
        <v>1</v>
      </c>
      <c r="M104" s="59" t="s">
        <v>37</v>
      </c>
      <c r="N104" s="59" t="s">
        <v>80</v>
      </c>
      <c r="O104" s="59">
        <v>24</v>
      </c>
      <c r="P104" s="61">
        <v>45530</v>
      </c>
      <c r="Q104" s="62" t="str">
        <f t="shared" si="2"/>
        <v>Aug</v>
      </c>
      <c r="R104" s="62">
        <f t="shared" si="3"/>
        <v>2024</v>
      </c>
    </row>
    <row r="105" spans="1:18">
      <c r="A105" s="59" t="s">
        <v>270</v>
      </c>
      <c r="B105" s="59" t="s">
        <v>8</v>
      </c>
      <c r="C105" s="59" t="s">
        <v>60</v>
      </c>
      <c r="D105" s="59" t="s">
        <v>19</v>
      </c>
      <c r="E105" s="59" t="s">
        <v>50</v>
      </c>
      <c r="F105" s="59" t="s">
        <v>271</v>
      </c>
      <c r="G105" s="59">
        <v>5</v>
      </c>
      <c r="H105" s="59">
        <v>1135.78</v>
      </c>
      <c r="I105" s="59">
        <v>5678.9</v>
      </c>
      <c r="J105" s="59">
        <v>5</v>
      </c>
      <c r="K105" s="59">
        <v>5394.95</v>
      </c>
      <c r="L105" s="59">
        <v>3</v>
      </c>
      <c r="M105" s="59" t="s">
        <v>40</v>
      </c>
      <c r="N105" s="59" t="s">
        <v>96</v>
      </c>
      <c r="O105" s="59">
        <v>76</v>
      </c>
      <c r="P105" s="61">
        <v>45324</v>
      </c>
      <c r="Q105" s="62" t="str">
        <f t="shared" si="2"/>
        <v>Feb</v>
      </c>
      <c r="R105" s="62">
        <f t="shared" si="3"/>
        <v>2024</v>
      </c>
    </row>
    <row r="106" spans="1:18">
      <c r="A106" s="59" t="s">
        <v>272</v>
      </c>
      <c r="B106" s="59" t="s">
        <v>7</v>
      </c>
      <c r="C106" s="59" t="s">
        <v>58</v>
      </c>
      <c r="D106" s="59" t="s">
        <v>17</v>
      </c>
      <c r="E106" s="59" t="s">
        <v>51</v>
      </c>
      <c r="F106" s="59" t="s">
        <v>273</v>
      </c>
      <c r="G106" s="59">
        <v>2</v>
      </c>
      <c r="H106" s="59">
        <v>388.79</v>
      </c>
      <c r="I106" s="59">
        <v>777.58</v>
      </c>
      <c r="J106" s="59">
        <v>25</v>
      </c>
      <c r="K106" s="59">
        <v>583.19</v>
      </c>
      <c r="L106" s="59">
        <v>2</v>
      </c>
      <c r="M106" s="59" t="s">
        <v>39</v>
      </c>
      <c r="N106" s="59" t="s">
        <v>80</v>
      </c>
      <c r="O106" s="59">
        <v>34</v>
      </c>
      <c r="P106" s="61">
        <v>45411</v>
      </c>
      <c r="Q106" s="62" t="str">
        <f t="shared" si="2"/>
        <v>Apr</v>
      </c>
      <c r="R106" s="62">
        <f t="shared" si="3"/>
        <v>2024</v>
      </c>
    </row>
    <row r="107" spans="1:18">
      <c r="A107" s="59" t="s">
        <v>274</v>
      </c>
      <c r="B107" s="59" t="s">
        <v>3</v>
      </c>
      <c r="C107" s="59" t="s">
        <v>54</v>
      </c>
      <c r="D107" s="59" t="s">
        <v>20</v>
      </c>
      <c r="E107" s="59" t="s">
        <v>51</v>
      </c>
      <c r="F107" s="59" t="s">
        <v>275</v>
      </c>
      <c r="G107" s="59">
        <v>5</v>
      </c>
      <c r="H107" s="59">
        <v>483.2</v>
      </c>
      <c r="I107" s="59">
        <v>2416</v>
      </c>
      <c r="J107" s="59">
        <v>10</v>
      </c>
      <c r="K107" s="59">
        <v>2174.4</v>
      </c>
      <c r="L107" s="59">
        <v>5</v>
      </c>
      <c r="M107" s="59" t="s">
        <v>42</v>
      </c>
      <c r="N107" s="59" t="s">
        <v>77</v>
      </c>
      <c r="O107" s="59">
        <v>53</v>
      </c>
      <c r="P107" s="61">
        <v>45323</v>
      </c>
      <c r="Q107" s="62" t="str">
        <f t="shared" si="2"/>
        <v>Feb</v>
      </c>
      <c r="R107" s="62">
        <f t="shared" si="3"/>
        <v>2024</v>
      </c>
    </row>
    <row r="108" spans="1:18">
      <c r="A108" s="59" t="s">
        <v>276</v>
      </c>
      <c r="B108" s="59" t="s">
        <v>3</v>
      </c>
      <c r="C108" s="59" t="s">
        <v>61</v>
      </c>
      <c r="D108" s="59" t="s">
        <v>20</v>
      </c>
      <c r="E108" s="59" t="s">
        <v>45</v>
      </c>
      <c r="F108" s="59" t="s">
        <v>277</v>
      </c>
      <c r="G108" s="59">
        <v>5</v>
      </c>
      <c r="H108" s="59">
        <v>396.43</v>
      </c>
      <c r="I108" s="59">
        <v>1982.15</v>
      </c>
      <c r="J108" s="59">
        <v>0</v>
      </c>
      <c r="K108" s="59">
        <v>1982.15</v>
      </c>
      <c r="L108" s="59">
        <v>1</v>
      </c>
      <c r="M108" s="59" t="s">
        <v>38</v>
      </c>
      <c r="N108" s="59" t="s">
        <v>83</v>
      </c>
      <c r="O108" s="59">
        <v>85</v>
      </c>
      <c r="P108" s="61">
        <v>45349</v>
      </c>
      <c r="Q108" s="62" t="str">
        <f t="shared" si="2"/>
        <v>Feb</v>
      </c>
      <c r="R108" s="62">
        <f t="shared" si="3"/>
        <v>2024</v>
      </c>
    </row>
    <row r="109" spans="1:18">
      <c r="A109" s="59" t="s">
        <v>278</v>
      </c>
      <c r="B109" s="59" t="s">
        <v>2</v>
      </c>
      <c r="C109" s="59" t="s">
        <v>57</v>
      </c>
      <c r="D109" s="59" t="s">
        <v>21</v>
      </c>
      <c r="E109" s="59" t="s">
        <v>49</v>
      </c>
      <c r="F109" s="59" t="s">
        <v>279</v>
      </c>
      <c r="G109" s="59">
        <v>4</v>
      </c>
      <c r="H109" s="59">
        <v>224.96</v>
      </c>
      <c r="I109" s="59">
        <v>899.84</v>
      </c>
      <c r="J109" s="59">
        <v>20</v>
      </c>
      <c r="K109" s="59">
        <v>719.87</v>
      </c>
      <c r="L109" s="59">
        <v>4</v>
      </c>
      <c r="M109" s="59" t="s">
        <v>41</v>
      </c>
      <c r="N109" s="59" t="s">
        <v>77</v>
      </c>
      <c r="O109" s="59">
        <v>61</v>
      </c>
      <c r="P109" s="61">
        <v>45304</v>
      </c>
      <c r="Q109" s="62" t="str">
        <f t="shared" si="2"/>
        <v>Jan</v>
      </c>
      <c r="R109" s="62">
        <f t="shared" si="3"/>
        <v>2024</v>
      </c>
    </row>
    <row r="110" spans="1:18">
      <c r="A110" s="59" t="s">
        <v>280</v>
      </c>
      <c r="B110" s="59" t="s">
        <v>6</v>
      </c>
      <c r="C110" s="59" t="s">
        <v>61</v>
      </c>
      <c r="D110" s="59" t="s">
        <v>23</v>
      </c>
      <c r="E110" s="59" t="s">
        <v>45</v>
      </c>
      <c r="F110" s="59" t="s">
        <v>281</v>
      </c>
      <c r="G110" s="59">
        <v>4</v>
      </c>
      <c r="H110" s="59">
        <v>1139.6</v>
      </c>
      <c r="I110" s="59">
        <v>4558.4</v>
      </c>
      <c r="J110" s="59">
        <v>0</v>
      </c>
      <c r="K110" s="59">
        <v>4558.4</v>
      </c>
      <c r="L110" s="59">
        <v>3</v>
      </c>
      <c r="M110" s="59" t="s">
        <v>40</v>
      </c>
      <c r="N110" s="59" t="s">
        <v>80</v>
      </c>
      <c r="O110" s="59">
        <v>67</v>
      </c>
      <c r="P110" s="61">
        <v>45374</v>
      </c>
      <c r="Q110" s="62" t="str">
        <f t="shared" si="2"/>
        <v>Mar</v>
      </c>
      <c r="R110" s="62">
        <f t="shared" si="3"/>
        <v>2024</v>
      </c>
    </row>
    <row r="111" spans="1:18">
      <c r="A111" s="59" t="s">
        <v>282</v>
      </c>
      <c r="B111" s="59" t="s">
        <v>7</v>
      </c>
      <c r="C111" s="59" t="s">
        <v>54</v>
      </c>
      <c r="D111" s="59" t="s">
        <v>24</v>
      </c>
      <c r="E111" s="59" t="s">
        <v>47</v>
      </c>
      <c r="F111" s="59" t="s">
        <v>283</v>
      </c>
      <c r="G111" s="59">
        <v>5</v>
      </c>
      <c r="H111" s="59">
        <v>372.05</v>
      </c>
      <c r="I111" s="59">
        <v>1860.25</v>
      </c>
      <c r="J111" s="59">
        <v>20</v>
      </c>
      <c r="K111" s="59">
        <v>1488.2</v>
      </c>
      <c r="L111" s="59">
        <v>3</v>
      </c>
      <c r="M111" s="59" t="s">
        <v>40</v>
      </c>
      <c r="N111" s="59" t="s">
        <v>96</v>
      </c>
      <c r="O111" s="59">
        <v>68</v>
      </c>
      <c r="P111" s="61">
        <v>45402</v>
      </c>
      <c r="Q111" s="62" t="str">
        <f t="shared" si="2"/>
        <v>Apr</v>
      </c>
      <c r="R111" s="62">
        <f t="shared" si="3"/>
        <v>2024</v>
      </c>
    </row>
    <row r="112" spans="1:18">
      <c r="A112" s="59" t="s">
        <v>284</v>
      </c>
      <c r="B112" s="59" t="s">
        <v>3</v>
      </c>
      <c r="C112" s="59" t="s">
        <v>54</v>
      </c>
      <c r="D112" s="59" t="s">
        <v>23</v>
      </c>
      <c r="E112" s="59" t="s">
        <v>51</v>
      </c>
      <c r="F112" s="59" t="s">
        <v>285</v>
      </c>
      <c r="G112" s="59">
        <v>1</v>
      </c>
      <c r="H112" s="59">
        <v>1152.94</v>
      </c>
      <c r="I112" s="59">
        <v>1152.94</v>
      </c>
      <c r="J112" s="59">
        <v>20</v>
      </c>
      <c r="K112" s="59">
        <v>922.35</v>
      </c>
      <c r="L112" s="59">
        <v>2</v>
      </c>
      <c r="M112" s="59" t="s">
        <v>40</v>
      </c>
      <c r="N112" s="59" t="s">
        <v>83</v>
      </c>
      <c r="O112" s="59">
        <v>35</v>
      </c>
      <c r="P112" s="61">
        <v>45567</v>
      </c>
      <c r="Q112" s="62" t="str">
        <f t="shared" si="2"/>
        <v>Oct</v>
      </c>
      <c r="R112" s="62">
        <f t="shared" si="3"/>
        <v>2024</v>
      </c>
    </row>
    <row r="113" spans="1:18">
      <c r="A113" s="59" t="s">
        <v>286</v>
      </c>
      <c r="B113" s="59" t="s">
        <v>3</v>
      </c>
      <c r="C113" s="59" t="s">
        <v>56</v>
      </c>
      <c r="D113" s="59" t="s">
        <v>15</v>
      </c>
      <c r="E113" s="59" t="s">
        <v>45</v>
      </c>
      <c r="F113" s="59" t="s">
        <v>287</v>
      </c>
      <c r="G113" s="59">
        <v>5</v>
      </c>
      <c r="H113" s="59">
        <v>613.07</v>
      </c>
      <c r="I113" s="59">
        <v>3065.35</v>
      </c>
      <c r="J113" s="59">
        <v>5</v>
      </c>
      <c r="K113" s="59">
        <v>2912.08</v>
      </c>
      <c r="L113" s="59">
        <v>3</v>
      </c>
      <c r="M113" s="59" t="s">
        <v>39</v>
      </c>
      <c r="N113" s="59" t="s">
        <v>96</v>
      </c>
      <c r="O113" s="59">
        <v>62</v>
      </c>
      <c r="P113" s="61">
        <v>45416</v>
      </c>
      <c r="Q113" s="62" t="str">
        <f t="shared" si="2"/>
        <v>May</v>
      </c>
      <c r="R113" s="62">
        <f t="shared" si="3"/>
        <v>2024</v>
      </c>
    </row>
    <row r="114" spans="1:18">
      <c r="A114" s="59" t="s">
        <v>288</v>
      </c>
      <c r="B114" s="59" t="s">
        <v>6</v>
      </c>
      <c r="C114" s="59" t="s">
        <v>57</v>
      </c>
      <c r="D114" s="59" t="s">
        <v>15</v>
      </c>
      <c r="E114" s="59" t="s">
        <v>48</v>
      </c>
      <c r="F114" s="59" t="s">
        <v>289</v>
      </c>
      <c r="G114" s="59">
        <v>1</v>
      </c>
      <c r="H114" s="59">
        <v>877.73</v>
      </c>
      <c r="I114" s="59">
        <v>877.73</v>
      </c>
      <c r="J114" s="59">
        <v>10</v>
      </c>
      <c r="K114" s="59">
        <v>789.96</v>
      </c>
      <c r="L114" s="59">
        <v>4</v>
      </c>
      <c r="M114" s="59" t="s">
        <v>42</v>
      </c>
      <c r="N114" s="59" t="s">
        <v>83</v>
      </c>
      <c r="O114" s="59">
        <v>30</v>
      </c>
      <c r="P114" s="61">
        <v>45477</v>
      </c>
      <c r="Q114" s="62" t="str">
        <f t="shared" si="2"/>
        <v>Jul</v>
      </c>
      <c r="R114" s="62">
        <f t="shared" si="3"/>
        <v>2024</v>
      </c>
    </row>
    <row r="115" spans="1:18">
      <c r="A115" s="59" t="s">
        <v>290</v>
      </c>
      <c r="B115" s="59" t="s">
        <v>4</v>
      </c>
      <c r="C115" s="59" t="s">
        <v>60</v>
      </c>
      <c r="D115" s="59" t="s">
        <v>18</v>
      </c>
      <c r="E115" s="59" t="s">
        <v>48</v>
      </c>
      <c r="F115" s="59" t="s">
        <v>218</v>
      </c>
      <c r="G115" s="59">
        <v>4</v>
      </c>
      <c r="H115" s="59">
        <v>785.48</v>
      </c>
      <c r="I115" s="59">
        <v>3141.92</v>
      </c>
      <c r="J115" s="59">
        <v>20</v>
      </c>
      <c r="K115" s="59">
        <v>2513.54</v>
      </c>
      <c r="L115" s="59">
        <v>4</v>
      </c>
      <c r="M115" s="59" t="s">
        <v>37</v>
      </c>
      <c r="N115" s="59" t="s">
        <v>77</v>
      </c>
      <c r="O115" s="59">
        <v>36</v>
      </c>
      <c r="P115" s="61">
        <v>45583</v>
      </c>
      <c r="Q115" s="62" t="str">
        <f t="shared" si="2"/>
        <v>Oct</v>
      </c>
      <c r="R115" s="62">
        <f t="shared" si="3"/>
        <v>2024</v>
      </c>
    </row>
    <row r="116" spans="1:18">
      <c r="A116" s="59" t="s">
        <v>291</v>
      </c>
      <c r="B116" s="59" t="s">
        <v>2</v>
      </c>
      <c r="C116" s="59" t="s">
        <v>55</v>
      </c>
      <c r="D116" s="59" t="s">
        <v>24</v>
      </c>
      <c r="E116" s="59" t="s">
        <v>45</v>
      </c>
      <c r="F116" s="59" t="s">
        <v>246</v>
      </c>
      <c r="G116" s="59">
        <v>5</v>
      </c>
      <c r="H116" s="59">
        <v>423.29</v>
      </c>
      <c r="I116" s="59">
        <v>2116.45</v>
      </c>
      <c r="J116" s="59">
        <v>15</v>
      </c>
      <c r="K116" s="59">
        <v>1798.98</v>
      </c>
      <c r="L116" s="59">
        <v>3</v>
      </c>
      <c r="M116" s="59" t="s">
        <v>41</v>
      </c>
      <c r="N116" s="59" t="s">
        <v>96</v>
      </c>
      <c r="O116" s="59">
        <v>30</v>
      </c>
      <c r="P116" s="61">
        <v>45352</v>
      </c>
      <c r="Q116" s="62" t="str">
        <f t="shared" si="2"/>
        <v>Mar</v>
      </c>
      <c r="R116" s="62">
        <f t="shared" si="3"/>
        <v>2024</v>
      </c>
    </row>
    <row r="117" spans="1:18">
      <c r="A117" s="59" t="s">
        <v>292</v>
      </c>
      <c r="B117" s="59" t="s">
        <v>9</v>
      </c>
      <c r="C117" s="59" t="s">
        <v>60</v>
      </c>
      <c r="D117" s="59" t="s">
        <v>16</v>
      </c>
      <c r="E117" s="59" t="s">
        <v>49</v>
      </c>
      <c r="F117" s="59" t="s">
        <v>293</v>
      </c>
      <c r="G117" s="59">
        <v>2</v>
      </c>
      <c r="H117" s="59">
        <v>1094.87</v>
      </c>
      <c r="I117" s="59">
        <v>2189.74</v>
      </c>
      <c r="J117" s="59">
        <v>10</v>
      </c>
      <c r="K117" s="59">
        <v>1970.77</v>
      </c>
      <c r="L117" s="59">
        <v>4</v>
      </c>
      <c r="M117" s="59" t="s">
        <v>38</v>
      </c>
      <c r="N117" s="59" t="s">
        <v>77</v>
      </c>
      <c r="O117" s="59">
        <v>73</v>
      </c>
      <c r="P117" s="61">
        <v>45353</v>
      </c>
      <c r="Q117" s="62" t="str">
        <f t="shared" si="2"/>
        <v>Mar</v>
      </c>
      <c r="R117" s="62">
        <f t="shared" si="3"/>
        <v>2024</v>
      </c>
    </row>
    <row r="118" spans="1:18">
      <c r="A118" s="59" t="s">
        <v>294</v>
      </c>
      <c r="B118" s="59" t="s">
        <v>4</v>
      </c>
      <c r="C118" s="59" t="s">
        <v>53</v>
      </c>
      <c r="D118" s="59" t="s">
        <v>18</v>
      </c>
      <c r="E118" s="59" t="s">
        <v>46</v>
      </c>
      <c r="F118" s="59" t="s">
        <v>295</v>
      </c>
      <c r="G118" s="59">
        <v>4</v>
      </c>
      <c r="H118" s="59">
        <v>175.13</v>
      </c>
      <c r="I118" s="59">
        <v>700.52</v>
      </c>
      <c r="J118" s="59">
        <v>15</v>
      </c>
      <c r="K118" s="59">
        <v>595.44</v>
      </c>
      <c r="L118" s="59">
        <v>2</v>
      </c>
      <c r="M118" s="59" t="s">
        <v>38</v>
      </c>
      <c r="N118" s="59" t="s">
        <v>77</v>
      </c>
      <c r="O118" s="59">
        <v>87</v>
      </c>
      <c r="P118" s="61">
        <v>45555</v>
      </c>
      <c r="Q118" s="62" t="str">
        <f t="shared" si="2"/>
        <v>Sep</v>
      </c>
      <c r="R118" s="62">
        <f t="shared" si="3"/>
        <v>2024</v>
      </c>
    </row>
    <row r="119" spans="1:18">
      <c r="A119" s="59" t="s">
        <v>296</v>
      </c>
      <c r="B119" s="59" t="s">
        <v>9</v>
      </c>
      <c r="C119" s="59" t="s">
        <v>61</v>
      </c>
      <c r="D119" s="59" t="s">
        <v>16</v>
      </c>
      <c r="E119" s="59" t="s">
        <v>50</v>
      </c>
      <c r="F119" s="59" t="s">
        <v>297</v>
      </c>
      <c r="G119" s="59">
        <v>5</v>
      </c>
      <c r="H119" s="59">
        <v>403.51</v>
      </c>
      <c r="I119" s="59">
        <v>2017.55</v>
      </c>
      <c r="J119" s="59">
        <v>25</v>
      </c>
      <c r="K119" s="59">
        <v>1513.16</v>
      </c>
      <c r="L119" s="59">
        <v>3</v>
      </c>
      <c r="M119" s="59" t="s">
        <v>38</v>
      </c>
      <c r="N119" s="59" t="s">
        <v>96</v>
      </c>
      <c r="O119" s="59">
        <v>33</v>
      </c>
      <c r="P119" s="61">
        <v>45464</v>
      </c>
      <c r="Q119" s="62" t="str">
        <f t="shared" si="2"/>
        <v>Jun</v>
      </c>
      <c r="R119" s="62">
        <f t="shared" si="3"/>
        <v>2024</v>
      </c>
    </row>
    <row r="120" spans="1:18">
      <c r="A120" s="59" t="s">
        <v>298</v>
      </c>
      <c r="B120" s="59" t="s">
        <v>3</v>
      </c>
      <c r="C120" s="59" t="s">
        <v>62</v>
      </c>
      <c r="D120" s="59" t="s">
        <v>21</v>
      </c>
      <c r="E120" s="59" t="s">
        <v>50</v>
      </c>
      <c r="F120" s="59" t="s">
        <v>299</v>
      </c>
      <c r="G120" s="59">
        <v>4</v>
      </c>
      <c r="H120" s="59">
        <v>927.73</v>
      </c>
      <c r="I120" s="59">
        <v>3710.92</v>
      </c>
      <c r="J120" s="59">
        <v>25</v>
      </c>
      <c r="K120" s="59">
        <v>2783.19</v>
      </c>
      <c r="L120" s="59">
        <v>4</v>
      </c>
      <c r="M120" s="59" t="s">
        <v>41</v>
      </c>
      <c r="N120" s="59" t="s">
        <v>83</v>
      </c>
      <c r="O120" s="59">
        <v>43</v>
      </c>
      <c r="P120" s="61">
        <v>45360</v>
      </c>
      <c r="Q120" s="62" t="str">
        <f t="shared" si="2"/>
        <v>Mar</v>
      </c>
      <c r="R120" s="62">
        <f t="shared" si="3"/>
        <v>2024</v>
      </c>
    </row>
    <row r="121" spans="1:18">
      <c r="A121" s="59" t="s">
        <v>300</v>
      </c>
      <c r="B121" s="59" t="s">
        <v>10</v>
      </c>
      <c r="C121" s="59" t="s">
        <v>60</v>
      </c>
      <c r="D121" s="59" t="s">
        <v>18</v>
      </c>
      <c r="E121" s="59" t="s">
        <v>46</v>
      </c>
      <c r="F121" s="59" t="s">
        <v>301</v>
      </c>
      <c r="G121" s="59">
        <v>5</v>
      </c>
      <c r="H121" s="59">
        <v>772.7</v>
      </c>
      <c r="I121" s="59">
        <v>3863.5</v>
      </c>
      <c r="J121" s="59">
        <v>20</v>
      </c>
      <c r="K121" s="59">
        <v>3090.8</v>
      </c>
      <c r="L121" s="59">
        <v>4</v>
      </c>
      <c r="M121" s="59" t="s">
        <v>37</v>
      </c>
      <c r="N121" s="59" t="s">
        <v>96</v>
      </c>
      <c r="O121" s="59">
        <v>42</v>
      </c>
      <c r="P121" s="61">
        <v>45516</v>
      </c>
      <c r="Q121" s="62" t="str">
        <f t="shared" si="2"/>
        <v>Aug</v>
      </c>
      <c r="R121" s="62">
        <f t="shared" si="3"/>
        <v>2024</v>
      </c>
    </row>
    <row r="122" spans="1:18">
      <c r="A122" s="59" t="s">
        <v>302</v>
      </c>
      <c r="B122" s="59" t="s">
        <v>10</v>
      </c>
      <c r="C122" s="59" t="s">
        <v>58</v>
      </c>
      <c r="D122" s="59" t="s">
        <v>18</v>
      </c>
      <c r="E122" s="59" t="s">
        <v>46</v>
      </c>
      <c r="F122" s="59" t="s">
        <v>257</v>
      </c>
      <c r="G122" s="59">
        <v>4</v>
      </c>
      <c r="H122" s="59">
        <v>508.17</v>
      </c>
      <c r="I122" s="59">
        <v>2032.68</v>
      </c>
      <c r="J122" s="59">
        <v>15</v>
      </c>
      <c r="K122" s="59">
        <v>1727.78</v>
      </c>
      <c r="L122" s="59">
        <v>5</v>
      </c>
      <c r="M122" s="59" t="s">
        <v>40</v>
      </c>
      <c r="N122" s="59" t="s">
        <v>83</v>
      </c>
      <c r="O122" s="59">
        <v>61</v>
      </c>
      <c r="P122" s="61">
        <v>45438</v>
      </c>
      <c r="Q122" s="62" t="str">
        <f t="shared" si="2"/>
        <v>May</v>
      </c>
      <c r="R122" s="62">
        <f t="shared" si="3"/>
        <v>2024</v>
      </c>
    </row>
    <row r="123" spans="1:18">
      <c r="A123" s="59" t="s">
        <v>303</v>
      </c>
      <c r="B123" s="59" t="s">
        <v>6</v>
      </c>
      <c r="C123" s="59" t="s">
        <v>54</v>
      </c>
      <c r="D123" s="59" t="s">
        <v>16</v>
      </c>
      <c r="E123" s="59" t="s">
        <v>47</v>
      </c>
      <c r="F123" s="59" t="s">
        <v>226</v>
      </c>
      <c r="G123" s="59">
        <v>2</v>
      </c>
      <c r="H123" s="59">
        <v>602.06</v>
      </c>
      <c r="I123" s="59">
        <v>1204.12</v>
      </c>
      <c r="J123" s="59">
        <v>10</v>
      </c>
      <c r="K123" s="59">
        <v>1083.71</v>
      </c>
      <c r="L123" s="59">
        <v>3</v>
      </c>
      <c r="M123" s="59" t="s">
        <v>40</v>
      </c>
      <c r="N123" s="59" t="s">
        <v>96</v>
      </c>
      <c r="O123" s="59">
        <v>64</v>
      </c>
      <c r="P123" s="61">
        <v>45342</v>
      </c>
      <c r="Q123" s="62" t="str">
        <f t="shared" si="2"/>
        <v>Feb</v>
      </c>
      <c r="R123" s="62">
        <f t="shared" si="3"/>
        <v>2024</v>
      </c>
    </row>
    <row r="124" spans="1:18">
      <c r="A124" s="59" t="s">
        <v>304</v>
      </c>
      <c r="B124" s="59" t="s">
        <v>5</v>
      </c>
      <c r="C124" s="59" t="s">
        <v>62</v>
      </c>
      <c r="D124" s="59" t="s">
        <v>17</v>
      </c>
      <c r="E124" s="59" t="s">
        <v>48</v>
      </c>
      <c r="F124" s="59" t="s">
        <v>305</v>
      </c>
      <c r="G124" s="59">
        <v>4</v>
      </c>
      <c r="H124" s="59">
        <v>384.82</v>
      </c>
      <c r="I124" s="59">
        <v>1539.28</v>
      </c>
      <c r="J124" s="59">
        <v>25</v>
      </c>
      <c r="K124" s="59">
        <v>1154.46</v>
      </c>
      <c r="L124" s="59">
        <v>2</v>
      </c>
      <c r="M124" s="59" t="s">
        <v>41</v>
      </c>
      <c r="N124" s="59" t="s">
        <v>96</v>
      </c>
      <c r="O124" s="59">
        <v>49</v>
      </c>
      <c r="P124" s="61">
        <v>45346</v>
      </c>
      <c r="Q124" s="62" t="str">
        <f t="shared" si="2"/>
        <v>Feb</v>
      </c>
      <c r="R124" s="62">
        <f t="shared" si="3"/>
        <v>2024</v>
      </c>
    </row>
    <row r="125" spans="1:18">
      <c r="A125" s="59" t="s">
        <v>306</v>
      </c>
      <c r="B125" s="59" t="s">
        <v>7</v>
      </c>
      <c r="C125" s="59" t="s">
        <v>54</v>
      </c>
      <c r="D125" s="59" t="s">
        <v>18</v>
      </c>
      <c r="E125" s="59" t="s">
        <v>46</v>
      </c>
      <c r="F125" s="59" t="s">
        <v>307</v>
      </c>
      <c r="G125" s="59">
        <v>5</v>
      </c>
      <c r="H125" s="59">
        <v>942.61</v>
      </c>
      <c r="I125" s="59">
        <v>4713.05</v>
      </c>
      <c r="J125" s="59">
        <v>5</v>
      </c>
      <c r="K125" s="59">
        <v>4477.4</v>
      </c>
      <c r="L125" s="59">
        <v>1</v>
      </c>
      <c r="M125" s="59" t="s">
        <v>40</v>
      </c>
      <c r="N125" s="59" t="s">
        <v>80</v>
      </c>
      <c r="O125" s="59">
        <v>88</v>
      </c>
      <c r="P125" s="61">
        <v>45568</v>
      </c>
      <c r="Q125" s="62" t="str">
        <f t="shared" si="2"/>
        <v>Oct</v>
      </c>
      <c r="R125" s="62">
        <f t="shared" si="3"/>
        <v>2024</v>
      </c>
    </row>
    <row r="126" spans="1:18">
      <c r="A126" s="59" t="s">
        <v>308</v>
      </c>
      <c r="B126" s="59" t="s">
        <v>3</v>
      </c>
      <c r="C126" s="59" t="s">
        <v>53</v>
      </c>
      <c r="D126" s="59" t="s">
        <v>22</v>
      </c>
      <c r="E126" s="59" t="s">
        <v>48</v>
      </c>
      <c r="F126" s="59" t="s">
        <v>107</v>
      </c>
      <c r="G126" s="59">
        <v>3</v>
      </c>
      <c r="H126" s="59">
        <v>1138.9</v>
      </c>
      <c r="I126" s="59">
        <v>3416.7</v>
      </c>
      <c r="J126" s="59">
        <v>15</v>
      </c>
      <c r="K126" s="59">
        <v>2904.19</v>
      </c>
      <c r="L126" s="59">
        <v>5</v>
      </c>
      <c r="M126" s="59" t="s">
        <v>37</v>
      </c>
      <c r="N126" s="59" t="s">
        <v>83</v>
      </c>
      <c r="O126" s="59">
        <v>36</v>
      </c>
      <c r="P126" s="61">
        <v>45558</v>
      </c>
      <c r="Q126" s="62" t="str">
        <f t="shared" si="2"/>
        <v>Sep</v>
      </c>
      <c r="R126" s="62">
        <f t="shared" si="3"/>
        <v>2024</v>
      </c>
    </row>
    <row r="127" spans="1:18">
      <c r="A127" s="59" t="s">
        <v>309</v>
      </c>
      <c r="B127" s="59" t="s">
        <v>7</v>
      </c>
      <c r="C127" s="59" t="s">
        <v>62</v>
      </c>
      <c r="D127" s="59" t="s">
        <v>18</v>
      </c>
      <c r="E127" s="59" t="s">
        <v>50</v>
      </c>
      <c r="F127" s="59" t="s">
        <v>126</v>
      </c>
      <c r="G127" s="59">
        <v>4</v>
      </c>
      <c r="H127" s="59">
        <v>426.21</v>
      </c>
      <c r="I127" s="59">
        <v>1704.84</v>
      </c>
      <c r="J127" s="59">
        <v>25</v>
      </c>
      <c r="K127" s="59">
        <v>1278.63</v>
      </c>
      <c r="L127" s="59">
        <v>2</v>
      </c>
      <c r="M127" s="59" t="s">
        <v>41</v>
      </c>
      <c r="N127" s="59" t="s">
        <v>80</v>
      </c>
      <c r="O127" s="59">
        <v>30</v>
      </c>
      <c r="P127" s="61">
        <v>45473</v>
      </c>
      <c r="Q127" s="62" t="str">
        <f t="shared" si="2"/>
        <v>Jun</v>
      </c>
      <c r="R127" s="62">
        <f t="shared" si="3"/>
        <v>2024</v>
      </c>
    </row>
    <row r="128" spans="1:18">
      <c r="A128" s="59" t="s">
        <v>310</v>
      </c>
      <c r="B128" s="59" t="s">
        <v>2</v>
      </c>
      <c r="C128" s="59" t="s">
        <v>62</v>
      </c>
      <c r="D128" s="59" t="s">
        <v>21</v>
      </c>
      <c r="E128" s="59" t="s">
        <v>46</v>
      </c>
      <c r="F128" s="59" t="s">
        <v>311</v>
      </c>
      <c r="G128" s="59">
        <v>3</v>
      </c>
      <c r="H128" s="59">
        <v>439.91</v>
      </c>
      <c r="I128" s="59">
        <v>1319.73</v>
      </c>
      <c r="J128" s="59">
        <v>15</v>
      </c>
      <c r="K128" s="59">
        <v>1121.77</v>
      </c>
      <c r="L128" s="59">
        <v>5</v>
      </c>
      <c r="M128" s="59" t="s">
        <v>42</v>
      </c>
      <c r="N128" s="59" t="s">
        <v>80</v>
      </c>
      <c r="O128" s="59">
        <v>24</v>
      </c>
      <c r="P128" s="61">
        <v>45453</v>
      </c>
      <c r="Q128" s="62" t="str">
        <f t="shared" si="2"/>
        <v>Jun</v>
      </c>
      <c r="R128" s="62">
        <f t="shared" si="3"/>
        <v>2024</v>
      </c>
    </row>
    <row r="129" spans="1:18">
      <c r="A129" s="59" t="s">
        <v>312</v>
      </c>
      <c r="B129" s="59" t="s">
        <v>11</v>
      </c>
      <c r="C129" s="59" t="s">
        <v>60</v>
      </c>
      <c r="D129" s="59" t="s">
        <v>21</v>
      </c>
      <c r="E129" s="59" t="s">
        <v>46</v>
      </c>
      <c r="F129" s="59" t="s">
        <v>307</v>
      </c>
      <c r="G129" s="59">
        <v>1</v>
      </c>
      <c r="H129" s="59">
        <v>1146.64</v>
      </c>
      <c r="I129" s="59">
        <v>1146.64</v>
      </c>
      <c r="J129" s="59">
        <v>5</v>
      </c>
      <c r="K129" s="59">
        <v>1089.31</v>
      </c>
      <c r="L129" s="59">
        <v>1</v>
      </c>
      <c r="M129" s="59" t="s">
        <v>39</v>
      </c>
      <c r="N129" s="59" t="s">
        <v>77</v>
      </c>
      <c r="O129" s="59">
        <v>68</v>
      </c>
      <c r="P129" s="61">
        <v>45592</v>
      </c>
      <c r="Q129" s="62" t="str">
        <f t="shared" si="2"/>
        <v>Oct</v>
      </c>
      <c r="R129" s="62">
        <f t="shared" si="3"/>
        <v>2024</v>
      </c>
    </row>
    <row r="130" spans="1:18">
      <c r="A130" s="59" t="s">
        <v>313</v>
      </c>
      <c r="B130" s="59" t="s">
        <v>2</v>
      </c>
      <c r="C130" s="59" t="s">
        <v>58</v>
      </c>
      <c r="D130" s="59" t="s">
        <v>15</v>
      </c>
      <c r="E130" s="59" t="s">
        <v>46</v>
      </c>
      <c r="F130" s="59" t="s">
        <v>155</v>
      </c>
      <c r="G130" s="59">
        <v>2</v>
      </c>
      <c r="H130" s="59">
        <v>920.24</v>
      </c>
      <c r="I130" s="59">
        <v>1840.48</v>
      </c>
      <c r="J130" s="59">
        <v>25</v>
      </c>
      <c r="K130" s="59">
        <v>1380.36</v>
      </c>
      <c r="L130" s="59">
        <v>3</v>
      </c>
      <c r="M130" s="59" t="s">
        <v>39</v>
      </c>
      <c r="N130" s="59" t="s">
        <v>77</v>
      </c>
      <c r="O130" s="59">
        <v>86</v>
      </c>
      <c r="P130" s="61">
        <v>45337</v>
      </c>
      <c r="Q130" s="62" t="str">
        <f t="shared" ref="Q130:Q193" si="4">TEXT(P130,"mmm")</f>
        <v>Feb</v>
      </c>
      <c r="R130" s="62">
        <f t="shared" ref="R130:R193" si="5">YEAR(P130)</f>
        <v>2024</v>
      </c>
    </row>
    <row r="131" spans="1:18">
      <c r="A131" s="59" t="s">
        <v>314</v>
      </c>
      <c r="B131" s="59" t="s">
        <v>2</v>
      </c>
      <c r="C131" s="59" t="s">
        <v>59</v>
      </c>
      <c r="D131" s="59" t="s">
        <v>23</v>
      </c>
      <c r="E131" s="59" t="s">
        <v>47</v>
      </c>
      <c r="F131" s="59" t="s">
        <v>259</v>
      </c>
      <c r="G131" s="59">
        <v>5</v>
      </c>
      <c r="H131" s="59">
        <v>791.78</v>
      </c>
      <c r="I131" s="59">
        <v>3958.9</v>
      </c>
      <c r="J131" s="59">
        <v>25</v>
      </c>
      <c r="K131" s="59">
        <v>2969.18</v>
      </c>
      <c r="L131" s="59">
        <v>2</v>
      </c>
      <c r="M131" s="59" t="s">
        <v>38</v>
      </c>
      <c r="N131" s="59" t="s">
        <v>83</v>
      </c>
      <c r="O131" s="59">
        <v>68</v>
      </c>
      <c r="P131" s="61">
        <v>45426</v>
      </c>
      <c r="Q131" s="62" t="str">
        <f t="shared" si="4"/>
        <v>May</v>
      </c>
      <c r="R131" s="62">
        <f t="shared" si="5"/>
        <v>2024</v>
      </c>
    </row>
    <row r="132" spans="1:18">
      <c r="A132" s="59" t="s">
        <v>315</v>
      </c>
      <c r="B132" s="59" t="s">
        <v>10</v>
      </c>
      <c r="C132" s="59" t="s">
        <v>57</v>
      </c>
      <c r="D132" s="59" t="s">
        <v>21</v>
      </c>
      <c r="E132" s="59" t="s">
        <v>50</v>
      </c>
      <c r="F132" s="59" t="s">
        <v>316</v>
      </c>
      <c r="G132" s="59">
        <v>2</v>
      </c>
      <c r="H132" s="59">
        <v>1071.78</v>
      </c>
      <c r="I132" s="59">
        <v>2143.56</v>
      </c>
      <c r="J132" s="59">
        <v>20</v>
      </c>
      <c r="K132" s="59">
        <v>1714.85</v>
      </c>
      <c r="L132" s="59">
        <v>2</v>
      </c>
      <c r="M132" s="59" t="s">
        <v>41</v>
      </c>
      <c r="N132" s="59" t="s">
        <v>83</v>
      </c>
      <c r="O132" s="59">
        <v>70</v>
      </c>
      <c r="P132" s="61">
        <v>45542</v>
      </c>
      <c r="Q132" s="62" t="str">
        <f t="shared" si="4"/>
        <v>Sep</v>
      </c>
      <c r="R132" s="62">
        <f t="shared" si="5"/>
        <v>2024</v>
      </c>
    </row>
    <row r="133" spans="1:18">
      <c r="A133" s="59" t="s">
        <v>317</v>
      </c>
      <c r="B133" s="59" t="s">
        <v>6</v>
      </c>
      <c r="C133" s="59" t="s">
        <v>60</v>
      </c>
      <c r="D133" s="59" t="s">
        <v>15</v>
      </c>
      <c r="E133" s="59" t="s">
        <v>48</v>
      </c>
      <c r="F133" s="59" t="s">
        <v>318</v>
      </c>
      <c r="G133" s="59">
        <v>2</v>
      </c>
      <c r="H133" s="59">
        <v>267.99</v>
      </c>
      <c r="I133" s="59">
        <v>535.98</v>
      </c>
      <c r="J133" s="59">
        <v>25</v>
      </c>
      <c r="K133" s="59">
        <v>401.99</v>
      </c>
      <c r="L133" s="59">
        <v>3</v>
      </c>
      <c r="M133" s="59" t="s">
        <v>37</v>
      </c>
      <c r="N133" s="59" t="s">
        <v>83</v>
      </c>
      <c r="O133" s="59">
        <v>51</v>
      </c>
      <c r="P133" s="61">
        <v>45458</v>
      </c>
      <c r="Q133" s="62" t="str">
        <f t="shared" si="4"/>
        <v>Jun</v>
      </c>
      <c r="R133" s="62">
        <f t="shared" si="5"/>
        <v>2024</v>
      </c>
    </row>
    <row r="134" spans="1:18">
      <c r="A134" s="59" t="s">
        <v>319</v>
      </c>
      <c r="B134" s="59" t="s">
        <v>9</v>
      </c>
      <c r="C134" s="59" t="s">
        <v>62</v>
      </c>
      <c r="D134" s="59" t="s">
        <v>16</v>
      </c>
      <c r="E134" s="59" t="s">
        <v>50</v>
      </c>
      <c r="F134" s="59" t="s">
        <v>320</v>
      </c>
      <c r="G134" s="59">
        <v>1</v>
      </c>
      <c r="H134" s="59">
        <v>514.96</v>
      </c>
      <c r="I134" s="59">
        <v>514.96</v>
      </c>
      <c r="J134" s="59">
        <v>20</v>
      </c>
      <c r="K134" s="59">
        <v>411.97</v>
      </c>
      <c r="L134" s="59">
        <v>4</v>
      </c>
      <c r="M134" s="59" t="s">
        <v>42</v>
      </c>
      <c r="N134" s="59" t="s">
        <v>77</v>
      </c>
      <c r="O134" s="59">
        <v>82</v>
      </c>
      <c r="P134" s="61">
        <v>45539</v>
      </c>
      <c r="Q134" s="62" t="str">
        <f t="shared" si="4"/>
        <v>Sep</v>
      </c>
      <c r="R134" s="62">
        <f t="shared" si="5"/>
        <v>2024</v>
      </c>
    </row>
    <row r="135" spans="1:18">
      <c r="A135" s="59" t="s">
        <v>321</v>
      </c>
      <c r="B135" s="59" t="s">
        <v>9</v>
      </c>
      <c r="C135" s="59" t="s">
        <v>57</v>
      </c>
      <c r="D135" s="59" t="s">
        <v>22</v>
      </c>
      <c r="E135" s="59" t="s">
        <v>48</v>
      </c>
      <c r="F135" s="59" t="s">
        <v>322</v>
      </c>
      <c r="G135" s="59">
        <v>5</v>
      </c>
      <c r="H135" s="59">
        <v>375.86</v>
      </c>
      <c r="I135" s="59">
        <v>1879.3</v>
      </c>
      <c r="J135" s="59">
        <v>15</v>
      </c>
      <c r="K135" s="59">
        <v>1597.4</v>
      </c>
      <c r="L135" s="59">
        <v>4</v>
      </c>
      <c r="M135" s="59" t="s">
        <v>38</v>
      </c>
      <c r="N135" s="59" t="s">
        <v>96</v>
      </c>
      <c r="O135" s="59">
        <v>60</v>
      </c>
      <c r="P135" s="61">
        <v>45425</v>
      </c>
      <c r="Q135" s="62" t="str">
        <f t="shared" si="4"/>
        <v>May</v>
      </c>
      <c r="R135" s="62">
        <f t="shared" si="5"/>
        <v>2024</v>
      </c>
    </row>
    <row r="136" spans="1:18">
      <c r="A136" s="59" t="s">
        <v>323</v>
      </c>
      <c r="B136" s="59" t="s">
        <v>9</v>
      </c>
      <c r="C136" s="59" t="s">
        <v>53</v>
      </c>
      <c r="D136" s="59" t="s">
        <v>23</v>
      </c>
      <c r="E136" s="59" t="s">
        <v>50</v>
      </c>
      <c r="F136" s="59" t="s">
        <v>324</v>
      </c>
      <c r="G136" s="59">
        <v>1</v>
      </c>
      <c r="H136" s="59">
        <v>431.73</v>
      </c>
      <c r="I136" s="59">
        <v>431.73</v>
      </c>
      <c r="J136" s="59">
        <v>15</v>
      </c>
      <c r="K136" s="59">
        <v>366.97</v>
      </c>
      <c r="L136" s="59">
        <v>2</v>
      </c>
      <c r="M136" s="59" t="s">
        <v>41</v>
      </c>
      <c r="N136" s="59" t="s">
        <v>80</v>
      </c>
      <c r="O136" s="59">
        <v>77</v>
      </c>
      <c r="P136" s="61">
        <v>45449</v>
      </c>
      <c r="Q136" s="62" t="str">
        <f t="shared" si="4"/>
        <v>Jun</v>
      </c>
      <c r="R136" s="62">
        <f t="shared" si="5"/>
        <v>2024</v>
      </c>
    </row>
    <row r="137" spans="1:18">
      <c r="A137" s="59" t="s">
        <v>325</v>
      </c>
      <c r="B137" s="59" t="s">
        <v>2</v>
      </c>
      <c r="C137" s="59" t="s">
        <v>56</v>
      </c>
      <c r="D137" s="59" t="s">
        <v>16</v>
      </c>
      <c r="E137" s="59" t="s">
        <v>49</v>
      </c>
      <c r="F137" s="59" t="s">
        <v>253</v>
      </c>
      <c r="G137" s="59">
        <v>1</v>
      </c>
      <c r="H137" s="59">
        <v>1145.27</v>
      </c>
      <c r="I137" s="59">
        <v>1145.27</v>
      </c>
      <c r="J137" s="59">
        <v>0</v>
      </c>
      <c r="K137" s="59">
        <v>1145.27</v>
      </c>
      <c r="L137" s="59">
        <v>5</v>
      </c>
      <c r="M137" s="59" t="s">
        <v>40</v>
      </c>
      <c r="N137" s="59" t="s">
        <v>96</v>
      </c>
      <c r="O137" s="59">
        <v>89</v>
      </c>
      <c r="P137" s="61">
        <v>45358</v>
      </c>
      <c r="Q137" s="62" t="str">
        <f t="shared" si="4"/>
        <v>Mar</v>
      </c>
      <c r="R137" s="62">
        <f t="shared" si="5"/>
        <v>2024</v>
      </c>
    </row>
    <row r="138" spans="1:18">
      <c r="A138" s="59" t="s">
        <v>326</v>
      </c>
      <c r="B138" s="59" t="s">
        <v>3</v>
      </c>
      <c r="C138" s="59" t="s">
        <v>55</v>
      </c>
      <c r="D138" s="59" t="s">
        <v>18</v>
      </c>
      <c r="E138" s="59" t="s">
        <v>51</v>
      </c>
      <c r="F138" s="59" t="s">
        <v>327</v>
      </c>
      <c r="G138" s="59">
        <v>3</v>
      </c>
      <c r="H138" s="59">
        <v>1107.84</v>
      </c>
      <c r="I138" s="59">
        <v>3323.52</v>
      </c>
      <c r="J138" s="59">
        <v>10</v>
      </c>
      <c r="K138" s="59">
        <v>2991.17</v>
      </c>
      <c r="L138" s="59">
        <v>5</v>
      </c>
      <c r="M138" s="59" t="s">
        <v>38</v>
      </c>
      <c r="N138" s="59" t="s">
        <v>80</v>
      </c>
      <c r="O138" s="59">
        <v>46</v>
      </c>
      <c r="P138" s="61">
        <v>45557</v>
      </c>
      <c r="Q138" s="62" t="str">
        <f t="shared" si="4"/>
        <v>Sep</v>
      </c>
      <c r="R138" s="62">
        <f t="shared" si="5"/>
        <v>2024</v>
      </c>
    </row>
    <row r="139" spans="1:18">
      <c r="A139" s="59" t="s">
        <v>328</v>
      </c>
      <c r="B139" s="59" t="s">
        <v>4</v>
      </c>
      <c r="C139" s="59" t="s">
        <v>57</v>
      </c>
      <c r="D139" s="59" t="s">
        <v>16</v>
      </c>
      <c r="E139" s="59" t="s">
        <v>51</v>
      </c>
      <c r="F139" s="59" t="s">
        <v>329</v>
      </c>
      <c r="G139" s="59">
        <v>4</v>
      </c>
      <c r="H139" s="59">
        <v>1052.71</v>
      </c>
      <c r="I139" s="59">
        <v>4210.84</v>
      </c>
      <c r="J139" s="59">
        <v>15</v>
      </c>
      <c r="K139" s="59">
        <v>3579.21</v>
      </c>
      <c r="L139" s="59">
        <v>2</v>
      </c>
      <c r="M139" s="59" t="s">
        <v>41</v>
      </c>
      <c r="N139" s="59" t="s">
        <v>77</v>
      </c>
      <c r="O139" s="59">
        <v>62</v>
      </c>
      <c r="P139" s="61">
        <v>45483</v>
      </c>
      <c r="Q139" s="62" t="str">
        <f t="shared" si="4"/>
        <v>Jul</v>
      </c>
      <c r="R139" s="62">
        <f t="shared" si="5"/>
        <v>2024</v>
      </c>
    </row>
    <row r="140" spans="1:18">
      <c r="A140" s="59" t="s">
        <v>330</v>
      </c>
      <c r="B140" s="59" t="s">
        <v>2</v>
      </c>
      <c r="C140" s="59" t="s">
        <v>60</v>
      </c>
      <c r="D140" s="59" t="s">
        <v>19</v>
      </c>
      <c r="E140" s="59" t="s">
        <v>47</v>
      </c>
      <c r="F140" s="59" t="s">
        <v>331</v>
      </c>
      <c r="G140" s="59">
        <v>1</v>
      </c>
      <c r="H140" s="59">
        <v>942.88</v>
      </c>
      <c r="I140" s="59">
        <v>942.88</v>
      </c>
      <c r="J140" s="59">
        <v>5</v>
      </c>
      <c r="K140" s="59">
        <v>895.74</v>
      </c>
      <c r="L140" s="59">
        <v>5</v>
      </c>
      <c r="M140" s="59" t="s">
        <v>38</v>
      </c>
      <c r="N140" s="59" t="s">
        <v>83</v>
      </c>
      <c r="O140" s="59">
        <v>25</v>
      </c>
      <c r="P140" s="61">
        <v>45540</v>
      </c>
      <c r="Q140" s="62" t="str">
        <f t="shared" si="4"/>
        <v>Sep</v>
      </c>
      <c r="R140" s="62">
        <f t="shared" si="5"/>
        <v>2024</v>
      </c>
    </row>
    <row r="141" spans="1:18">
      <c r="A141" s="59" t="s">
        <v>332</v>
      </c>
      <c r="B141" s="59" t="s">
        <v>7</v>
      </c>
      <c r="C141" s="59" t="s">
        <v>58</v>
      </c>
      <c r="D141" s="59" t="s">
        <v>22</v>
      </c>
      <c r="E141" s="59" t="s">
        <v>46</v>
      </c>
      <c r="F141" s="59" t="s">
        <v>333</v>
      </c>
      <c r="G141" s="59">
        <v>2</v>
      </c>
      <c r="H141" s="59">
        <v>185.47</v>
      </c>
      <c r="I141" s="59">
        <v>370.94</v>
      </c>
      <c r="J141" s="59">
        <v>0</v>
      </c>
      <c r="K141" s="59">
        <v>370.94</v>
      </c>
      <c r="L141" s="59">
        <v>1</v>
      </c>
      <c r="M141" s="59" t="s">
        <v>37</v>
      </c>
      <c r="N141" s="59" t="s">
        <v>83</v>
      </c>
      <c r="O141" s="59">
        <v>54</v>
      </c>
      <c r="P141" s="61">
        <v>45359</v>
      </c>
      <c r="Q141" s="62" t="str">
        <f t="shared" si="4"/>
        <v>Mar</v>
      </c>
      <c r="R141" s="62">
        <f t="shared" si="5"/>
        <v>2024</v>
      </c>
    </row>
    <row r="142" spans="1:18">
      <c r="A142" s="59" t="s">
        <v>334</v>
      </c>
      <c r="B142" s="59" t="s">
        <v>11</v>
      </c>
      <c r="C142" s="59" t="s">
        <v>62</v>
      </c>
      <c r="D142" s="59" t="s">
        <v>20</v>
      </c>
      <c r="E142" s="59" t="s">
        <v>45</v>
      </c>
      <c r="F142" s="59" t="s">
        <v>168</v>
      </c>
      <c r="G142" s="59">
        <v>4</v>
      </c>
      <c r="H142" s="59">
        <v>171.16</v>
      </c>
      <c r="I142" s="59">
        <v>684.64</v>
      </c>
      <c r="J142" s="59">
        <v>5</v>
      </c>
      <c r="K142" s="59">
        <v>650.41</v>
      </c>
      <c r="L142" s="59">
        <v>5</v>
      </c>
      <c r="M142" s="59" t="s">
        <v>40</v>
      </c>
      <c r="N142" s="59" t="s">
        <v>77</v>
      </c>
      <c r="O142" s="59">
        <v>70</v>
      </c>
      <c r="P142" s="61">
        <v>45340</v>
      </c>
      <c r="Q142" s="62" t="str">
        <f t="shared" si="4"/>
        <v>Feb</v>
      </c>
      <c r="R142" s="62">
        <f t="shared" si="5"/>
        <v>2024</v>
      </c>
    </row>
    <row r="143" spans="1:18">
      <c r="A143" s="59" t="s">
        <v>335</v>
      </c>
      <c r="B143" s="59" t="s">
        <v>10</v>
      </c>
      <c r="C143" s="59" t="s">
        <v>58</v>
      </c>
      <c r="D143" s="59" t="s">
        <v>21</v>
      </c>
      <c r="E143" s="59" t="s">
        <v>50</v>
      </c>
      <c r="F143" s="59" t="s">
        <v>162</v>
      </c>
      <c r="G143" s="59">
        <v>1</v>
      </c>
      <c r="H143" s="59">
        <v>467.26</v>
      </c>
      <c r="I143" s="59">
        <v>467.26</v>
      </c>
      <c r="J143" s="59">
        <v>15</v>
      </c>
      <c r="K143" s="59">
        <v>397.17</v>
      </c>
      <c r="L143" s="59">
        <v>4</v>
      </c>
      <c r="M143" s="59" t="s">
        <v>39</v>
      </c>
      <c r="N143" s="59" t="s">
        <v>80</v>
      </c>
      <c r="O143" s="59">
        <v>80</v>
      </c>
      <c r="P143" s="61">
        <v>45427</v>
      </c>
      <c r="Q143" s="62" t="str">
        <f t="shared" si="4"/>
        <v>May</v>
      </c>
      <c r="R143" s="62">
        <f t="shared" si="5"/>
        <v>2024</v>
      </c>
    </row>
    <row r="144" spans="1:18">
      <c r="A144" s="59" t="s">
        <v>336</v>
      </c>
      <c r="B144" s="59" t="s">
        <v>7</v>
      </c>
      <c r="C144" s="59" t="s">
        <v>55</v>
      </c>
      <c r="D144" s="59" t="s">
        <v>18</v>
      </c>
      <c r="E144" s="59" t="s">
        <v>46</v>
      </c>
      <c r="F144" s="59" t="s">
        <v>337</v>
      </c>
      <c r="G144" s="59">
        <v>5</v>
      </c>
      <c r="H144" s="59">
        <v>442.49</v>
      </c>
      <c r="I144" s="59">
        <v>2212.45</v>
      </c>
      <c r="J144" s="59">
        <v>15</v>
      </c>
      <c r="K144" s="59">
        <v>1880.58</v>
      </c>
      <c r="L144" s="59">
        <v>3</v>
      </c>
      <c r="M144" s="59" t="s">
        <v>42</v>
      </c>
      <c r="N144" s="59" t="s">
        <v>77</v>
      </c>
      <c r="O144" s="59">
        <v>22</v>
      </c>
      <c r="P144" s="61">
        <v>45487</v>
      </c>
      <c r="Q144" s="62" t="str">
        <f t="shared" si="4"/>
        <v>Jul</v>
      </c>
      <c r="R144" s="62">
        <f t="shared" si="5"/>
        <v>2024</v>
      </c>
    </row>
    <row r="145" spans="1:18">
      <c r="A145" s="59" t="s">
        <v>338</v>
      </c>
      <c r="B145" s="59" t="s">
        <v>9</v>
      </c>
      <c r="C145" s="59" t="s">
        <v>61</v>
      </c>
      <c r="D145" s="59" t="s">
        <v>20</v>
      </c>
      <c r="E145" s="59" t="s">
        <v>45</v>
      </c>
      <c r="F145" s="59" t="s">
        <v>184</v>
      </c>
      <c r="G145" s="59">
        <v>4</v>
      </c>
      <c r="H145" s="59">
        <v>385.26</v>
      </c>
      <c r="I145" s="59">
        <v>1541.04</v>
      </c>
      <c r="J145" s="59">
        <v>15</v>
      </c>
      <c r="K145" s="59">
        <v>1309.88</v>
      </c>
      <c r="L145" s="59">
        <v>1</v>
      </c>
      <c r="M145" s="59" t="s">
        <v>37</v>
      </c>
      <c r="N145" s="59" t="s">
        <v>77</v>
      </c>
      <c r="O145" s="59">
        <v>67</v>
      </c>
      <c r="P145" s="61">
        <v>45520</v>
      </c>
      <c r="Q145" s="62" t="str">
        <f t="shared" si="4"/>
        <v>Aug</v>
      </c>
      <c r="R145" s="62">
        <f t="shared" si="5"/>
        <v>2024</v>
      </c>
    </row>
    <row r="146" spans="1:18">
      <c r="A146" s="59" t="s">
        <v>339</v>
      </c>
      <c r="B146" s="59" t="s">
        <v>10</v>
      </c>
      <c r="C146" s="59" t="s">
        <v>62</v>
      </c>
      <c r="D146" s="59" t="s">
        <v>17</v>
      </c>
      <c r="E146" s="59" t="s">
        <v>48</v>
      </c>
      <c r="F146" s="59" t="s">
        <v>340</v>
      </c>
      <c r="G146" s="59">
        <v>1</v>
      </c>
      <c r="H146" s="59">
        <v>250.16</v>
      </c>
      <c r="I146" s="59">
        <v>250.16</v>
      </c>
      <c r="J146" s="59">
        <v>5</v>
      </c>
      <c r="K146" s="59">
        <v>237.65</v>
      </c>
      <c r="L146" s="59">
        <v>2</v>
      </c>
      <c r="M146" s="59" t="s">
        <v>39</v>
      </c>
      <c r="N146" s="59" t="s">
        <v>83</v>
      </c>
      <c r="O146" s="59">
        <v>30</v>
      </c>
      <c r="P146" s="61">
        <v>45419</v>
      </c>
      <c r="Q146" s="62" t="str">
        <f t="shared" si="4"/>
        <v>May</v>
      </c>
      <c r="R146" s="62">
        <f t="shared" si="5"/>
        <v>2024</v>
      </c>
    </row>
    <row r="147" spans="1:18">
      <c r="A147" s="59" t="s">
        <v>341</v>
      </c>
      <c r="B147" s="59" t="s">
        <v>9</v>
      </c>
      <c r="C147" s="59" t="s">
        <v>56</v>
      </c>
      <c r="D147" s="59" t="s">
        <v>15</v>
      </c>
      <c r="E147" s="59" t="s">
        <v>49</v>
      </c>
      <c r="F147" s="59" t="s">
        <v>342</v>
      </c>
      <c r="G147" s="59">
        <v>5</v>
      </c>
      <c r="H147" s="59">
        <v>948.61</v>
      </c>
      <c r="I147" s="59">
        <v>4743.05</v>
      </c>
      <c r="J147" s="59">
        <v>25</v>
      </c>
      <c r="K147" s="59">
        <v>3557.29</v>
      </c>
      <c r="L147" s="59">
        <v>1</v>
      </c>
      <c r="M147" s="59" t="s">
        <v>37</v>
      </c>
      <c r="N147" s="59" t="s">
        <v>96</v>
      </c>
      <c r="O147" s="59">
        <v>59</v>
      </c>
      <c r="P147" s="61">
        <v>45502</v>
      </c>
      <c r="Q147" s="62" t="str">
        <f t="shared" si="4"/>
        <v>Jul</v>
      </c>
      <c r="R147" s="62">
        <f t="shared" si="5"/>
        <v>2024</v>
      </c>
    </row>
    <row r="148" spans="1:18">
      <c r="A148" s="59" t="s">
        <v>343</v>
      </c>
      <c r="B148" s="59" t="s">
        <v>6</v>
      </c>
      <c r="C148" s="59" t="s">
        <v>54</v>
      </c>
      <c r="D148" s="59" t="s">
        <v>22</v>
      </c>
      <c r="E148" s="59" t="s">
        <v>48</v>
      </c>
      <c r="F148" s="59" t="s">
        <v>144</v>
      </c>
      <c r="G148" s="59">
        <v>5</v>
      </c>
      <c r="H148" s="59">
        <v>778.67</v>
      </c>
      <c r="I148" s="59">
        <v>3893.35</v>
      </c>
      <c r="J148" s="59">
        <v>20</v>
      </c>
      <c r="K148" s="59">
        <v>3114.68</v>
      </c>
      <c r="L148" s="59">
        <v>1</v>
      </c>
      <c r="M148" s="59" t="s">
        <v>41</v>
      </c>
      <c r="N148" s="59" t="s">
        <v>77</v>
      </c>
      <c r="O148" s="59">
        <v>82</v>
      </c>
      <c r="P148" s="61">
        <v>45579</v>
      </c>
      <c r="Q148" s="62" t="str">
        <f t="shared" si="4"/>
        <v>Oct</v>
      </c>
      <c r="R148" s="62">
        <f t="shared" si="5"/>
        <v>2024</v>
      </c>
    </row>
    <row r="149" spans="1:18">
      <c r="A149" s="59" t="s">
        <v>344</v>
      </c>
      <c r="B149" s="59" t="s">
        <v>8</v>
      </c>
      <c r="C149" s="59" t="s">
        <v>61</v>
      </c>
      <c r="D149" s="59" t="s">
        <v>19</v>
      </c>
      <c r="E149" s="59" t="s">
        <v>48</v>
      </c>
      <c r="F149" s="59" t="s">
        <v>345</v>
      </c>
      <c r="G149" s="59">
        <v>4</v>
      </c>
      <c r="H149" s="59">
        <v>690.15</v>
      </c>
      <c r="I149" s="59">
        <v>2760.6</v>
      </c>
      <c r="J149" s="59">
        <v>5</v>
      </c>
      <c r="K149" s="59">
        <v>2622.57</v>
      </c>
      <c r="L149" s="59">
        <v>1</v>
      </c>
      <c r="M149" s="59" t="s">
        <v>38</v>
      </c>
      <c r="N149" s="59" t="s">
        <v>83</v>
      </c>
      <c r="O149" s="59">
        <v>68</v>
      </c>
      <c r="P149" s="61">
        <v>45331</v>
      </c>
      <c r="Q149" s="62" t="str">
        <f t="shared" si="4"/>
        <v>Feb</v>
      </c>
      <c r="R149" s="62">
        <f t="shared" si="5"/>
        <v>2024</v>
      </c>
    </row>
    <row r="150" spans="1:18">
      <c r="A150" s="59" t="s">
        <v>346</v>
      </c>
      <c r="B150" s="59" t="s">
        <v>3</v>
      </c>
      <c r="C150" s="59" t="s">
        <v>54</v>
      </c>
      <c r="D150" s="59" t="s">
        <v>20</v>
      </c>
      <c r="E150" s="59" t="s">
        <v>45</v>
      </c>
      <c r="F150" s="59" t="s">
        <v>347</v>
      </c>
      <c r="G150" s="59">
        <v>2</v>
      </c>
      <c r="H150" s="59">
        <v>357.24</v>
      </c>
      <c r="I150" s="59">
        <v>714.48</v>
      </c>
      <c r="J150" s="59">
        <v>25</v>
      </c>
      <c r="K150" s="59">
        <v>535.86</v>
      </c>
      <c r="L150" s="59">
        <v>1</v>
      </c>
      <c r="M150" s="59" t="s">
        <v>38</v>
      </c>
      <c r="N150" s="59" t="s">
        <v>83</v>
      </c>
      <c r="O150" s="59">
        <v>41</v>
      </c>
      <c r="P150" s="61">
        <v>45545</v>
      </c>
      <c r="Q150" s="62" t="str">
        <f t="shared" si="4"/>
        <v>Sep</v>
      </c>
      <c r="R150" s="62">
        <f t="shared" si="5"/>
        <v>2024</v>
      </c>
    </row>
    <row r="151" spans="1:18">
      <c r="A151" s="59" t="s">
        <v>348</v>
      </c>
      <c r="B151" s="59" t="s">
        <v>4</v>
      </c>
      <c r="C151" s="59" t="s">
        <v>53</v>
      </c>
      <c r="D151" s="59" t="s">
        <v>16</v>
      </c>
      <c r="E151" s="59" t="s">
        <v>45</v>
      </c>
      <c r="F151" s="59" t="s">
        <v>349</v>
      </c>
      <c r="G151" s="59">
        <v>4</v>
      </c>
      <c r="H151" s="59">
        <v>569.38</v>
      </c>
      <c r="I151" s="59">
        <v>2277.52</v>
      </c>
      <c r="J151" s="59">
        <v>20</v>
      </c>
      <c r="K151" s="59">
        <v>1822.02</v>
      </c>
      <c r="L151" s="59">
        <v>3</v>
      </c>
      <c r="M151" s="59" t="s">
        <v>38</v>
      </c>
      <c r="N151" s="59" t="s">
        <v>83</v>
      </c>
      <c r="O151" s="59">
        <v>54</v>
      </c>
      <c r="P151" s="61">
        <v>45442</v>
      </c>
      <c r="Q151" s="62" t="str">
        <f t="shared" si="4"/>
        <v>May</v>
      </c>
      <c r="R151" s="62">
        <f t="shared" si="5"/>
        <v>2024</v>
      </c>
    </row>
    <row r="152" spans="1:18">
      <c r="A152" s="59" t="s">
        <v>350</v>
      </c>
      <c r="B152" s="59" t="s">
        <v>6</v>
      </c>
      <c r="C152" s="59" t="s">
        <v>56</v>
      </c>
      <c r="D152" s="59" t="s">
        <v>21</v>
      </c>
      <c r="E152" s="59" t="s">
        <v>49</v>
      </c>
      <c r="F152" s="59" t="s">
        <v>103</v>
      </c>
      <c r="G152" s="59">
        <v>2</v>
      </c>
      <c r="H152" s="59">
        <v>298.59</v>
      </c>
      <c r="I152" s="59">
        <v>597.18</v>
      </c>
      <c r="J152" s="59">
        <v>20</v>
      </c>
      <c r="K152" s="59">
        <v>477.74</v>
      </c>
      <c r="L152" s="59">
        <v>5</v>
      </c>
      <c r="M152" s="59" t="s">
        <v>42</v>
      </c>
      <c r="N152" s="59" t="s">
        <v>77</v>
      </c>
      <c r="O152" s="59">
        <v>86</v>
      </c>
      <c r="P152" s="61">
        <v>45482</v>
      </c>
      <c r="Q152" s="62" t="str">
        <f t="shared" si="4"/>
        <v>Jul</v>
      </c>
      <c r="R152" s="62">
        <f t="shared" si="5"/>
        <v>2024</v>
      </c>
    </row>
    <row r="153" spans="1:18">
      <c r="A153" s="59" t="s">
        <v>351</v>
      </c>
      <c r="B153" s="59" t="s">
        <v>7</v>
      </c>
      <c r="C153" s="59" t="s">
        <v>53</v>
      </c>
      <c r="D153" s="59" t="s">
        <v>15</v>
      </c>
      <c r="E153" s="59" t="s">
        <v>46</v>
      </c>
      <c r="F153" s="59" t="s">
        <v>172</v>
      </c>
      <c r="G153" s="59">
        <v>2</v>
      </c>
      <c r="H153" s="59">
        <v>322.45</v>
      </c>
      <c r="I153" s="59">
        <v>644.9</v>
      </c>
      <c r="J153" s="59">
        <v>5</v>
      </c>
      <c r="K153" s="59">
        <v>612.65</v>
      </c>
      <c r="L153" s="59">
        <v>4</v>
      </c>
      <c r="M153" s="59" t="s">
        <v>38</v>
      </c>
      <c r="N153" s="59" t="s">
        <v>96</v>
      </c>
      <c r="O153" s="59">
        <v>42</v>
      </c>
      <c r="P153" s="61">
        <v>45505</v>
      </c>
      <c r="Q153" s="62" t="str">
        <f t="shared" si="4"/>
        <v>Aug</v>
      </c>
      <c r="R153" s="62">
        <f t="shared" si="5"/>
        <v>2024</v>
      </c>
    </row>
    <row r="154" spans="1:18">
      <c r="A154" s="59" t="s">
        <v>352</v>
      </c>
      <c r="B154" s="59" t="s">
        <v>8</v>
      </c>
      <c r="C154" s="59" t="s">
        <v>62</v>
      </c>
      <c r="D154" s="59" t="s">
        <v>22</v>
      </c>
      <c r="E154" s="59" t="s">
        <v>48</v>
      </c>
      <c r="F154" s="59" t="s">
        <v>144</v>
      </c>
      <c r="G154" s="59">
        <v>2</v>
      </c>
      <c r="H154" s="59">
        <v>359.23</v>
      </c>
      <c r="I154" s="59">
        <v>718.46</v>
      </c>
      <c r="J154" s="59">
        <v>0</v>
      </c>
      <c r="K154" s="59">
        <v>718.46</v>
      </c>
      <c r="L154" s="59">
        <v>1</v>
      </c>
      <c r="M154" s="59" t="s">
        <v>40</v>
      </c>
      <c r="N154" s="59" t="s">
        <v>83</v>
      </c>
      <c r="O154" s="59">
        <v>32</v>
      </c>
      <c r="P154" s="61">
        <v>45461</v>
      </c>
      <c r="Q154" s="62" t="str">
        <f t="shared" si="4"/>
        <v>Jun</v>
      </c>
      <c r="R154" s="62">
        <f t="shared" si="5"/>
        <v>2024</v>
      </c>
    </row>
    <row r="155" spans="1:18">
      <c r="A155" s="59" t="s">
        <v>353</v>
      </c>
      <c r="B155" s="59" t="s">
        <v>10</v>
      </c>
      <c r="C155" s="59" t="s">
        <v>53</v>
      </c>
      <c r="D155" s="59" t="s">
        <v>24</v>
      </c>
      <c r="E155" s="59" t="s">
        <v>46</v>
      </c>
      <c r="F155" s="59" t="s">
        <v>354</v>
      </c>
      <c r="G155" s="59">
        <v>3</v>
      </c>
      <c r="H155" s="59">
        <v>818.16</v>
      </c>
      <c r="I155" s="59">
        <v>2454.48</v>
      </c>
      <c r="J155" s="59">
        <v>10</v>
      </c>
      <c r="K155" s="59">
        <v>2209.03</v>
      </c>
      <c r="L155" s="59">
        <v>2</v>
      </c>
      <c r="M155" s="59" t="s">
        <v>41</v>
      </c>
      <c r="N155" s="59" t="s">
        <v>80</v>
      </c>
      <c r="O155" s="59">
        <v>55</v>
      </c>
      <c r="P155" s="61">
        <v>45390</v>
      </c>
      <c r="Q155" s="62" t="str">
        <f t="shared" si="4"/>
        <v>Apr</v>
      </c>
      <c r="R155" s="62">
        <f t="shared" si="5"/>
        <v>2024</v>
      </c>
    </row>
    <row r="156" spans="1:18">
      <c r="A156" s="59" t="s">
        <v>355</v>
      </c>
      <c r="B156" s="59" t="s">
        <v>9</v>
      </c>
      <c r="C156" s="59" t="s">
        <v>56</v>
      </c>
      <c r="D156" s="59" t="s">
        <v>17</v>
      </c>
      <c r="E156" s="59" t="s">
        <v>48</v>
      </c>
      <c r="F156" s="59" t="s">
        <v>356</v>
      </c>
      <c r="G156" s="59">
        <v>4</v>
      </c>
      <c r="H156" s="59">
        <v>1131.02</v>
      </c>
      <c r="I156" s="59">
        <v>4524.08</v>
      </c>
      <c r="J156" s="59">
        <v>0</v>
      </c>
      <c r="K156" s="59">
        <v>4524.08</v>
      </c>
      <c r="L156" s="59">
        <v>5</v>
      </c>
      <c r="M156" s="59" t="s">
        <v>40</v>
      </c>
      <c r="N156" s="59" t="s">
        <v>77</v>
      </c>
      <c r="O156" s="59">
        <v>39</v>
      </c>
      <c r="P156" s="61">
        <v>45331</v>
      </c>
      <c r="Q156" s="62" t="str">
        <f t="shared" si="4"/>
        <v>Feb</v>
      </c>
      <c r="R156" s="62">
        <f t="shared" si="5"/>
        <v>2024</v>
      </c>
    </row>
    <row r="157" spans="1:18">
      <c r="A157" s="59" t="s">
        <v>357</v>
      </c>
      <c r="B157" s="59" t="s">
        <v>2</v>
      </c>
      <c r="C157" s="59" t="s">
        <v>58</v>
      </c>
      <c r="D157" s="59" t="s">
        <v>16</v>
      </c>
      <c r="E157" s="59" t="s">
        <v>48</v>
      </c>
      <c r="F157" s="59" t="s">
        <v>268</v>
      </c>
      <c r="G157" s="59">
        <v>1</v>
      </c>
      <c r="H157" s="59">
        <v>283.04</v>
      </c>
      <c r="I157" s="59">
        <v>283.04</v>
      </c>
      <c r="J157" s="59">
        <v>25</v>
      </c>
      <c r="K157" s="59">
        <v>212.28</v>
      </c>
      <c r="L157" s="59">
        <v>5</v>
      </c>
      <c r="M157" s="59" t="s">
        <v>40</v>
      </c>
      <c r="N157" s="59" t="s">
        <v>83</v>
      </c>
      <c r="O157" s="59">
        <v>55</v>
      </c>
      <c r="P157" s="61">
        <v>45461</v>
      </c>
      <c r="Q157" s="62" t="str">
        <f t="shared" si="4"/>
        <v>Jun</v>
      </c>
      <c r="R157" s="62">
        <f t="shared" si="5"/>
        <v>2024</v>
      </c>
    </row>
    <row r="158" spans="1:18">
      <c r="A158" s="59" t="s">
        <v>358</v>
      </c>
      <c r="B158" s="59" t="s">
        <v>10</v>
      </c>
      <c r="C158" s="59" t="s">
        <v>53</v>
      </c>
      <c r="D158" s="59" t="s">
        <v>19</v>
      </c>
      <c r="E158" s="59" t="s">
        <v>46</v>
      </c>
      <c r="F158" s="59" t="s">
        <v>301</v>
      </c>
      <c r="G158" s="59">
        <v>2</v>
      </c>
      <c r="H158" s="59">
        <v>1188.54</v>
      </c>
      <c r="I158" s="59">
        <v>2377.08</v>
      </c>
      <c r="J158" s="59">
        <v>15</v>
      </c>
      <c r="K158" s="59">
        <v>2020.52</v>
      </c>
      <c r="L158" s="59">
        <v>1</v>
      </c>
      <c r="M158" s="59" t="s">
        <v>40</v>
      </c>
      <c r="N158" s="59" t="s">
        <v>77</v>
      </c>
      <c r="O158" s="59">
        <v>41</v>
      </c>
      <c r="P158" s="61">
        <v>45365</v>
      </c>
      <c r="Q158" s="62" t="str">
        <f t="shared" si="4"/>
        <v>Mar</v>
      </c>
      <c r="R158" s="62">
        <f t="shared" si="5"/>
        <v>2024</v>
      </c>
    </row>
    <row r="159" spans="1:18">
      <c r="A159" s="59" t="s">
        <v>359</v>
      </c>
      <c r="B159" s="59" t="s">
        <v>3</v>
      </c>
      <c r="C159" s="59" t="s">
        <v>61</v>
      </c>
      <c r="D159" s="59" t="s">
        <v>18</v>
      </c>
      <c r="E159" s="59" t="s">
        <v>47</v>
      </c>
      <c r="F159" s="59" t="s">
        <v>360</v>
      </c>
      <c r="G159" s="59">
        <v>5</v>
      </c>
      <c r="H159" s="59">
        <v>997.6</v>
      </c>
      <c r="I159" s="59">
        <v>4988</v>
      </c>
      <c r="J159" s="59">
        <v>20</v>
      </c>
      <c r="K159" s="59">
        <v>3990.4</v>
      </c>
      <c r="L159" s="59">
        <v>4</v>
      </c>
      <c r="M159" s="59" t="s">
        <v>42</v>
      </c>
      <c r="N159" s="59" t="s">
        <v>83</v>
      </c>
      <c r="O159" s="59">
        <v>58</v>
      </c>
      <c r="P159" s="61">
        <v>45459</v>
      </c>
      <c r="Q159" s="62" t="str">
        <f t="shared" si="4"/>
        <v>Jun</v>
      </c>
      <c r="R159" s="62">
        <f t="shared" si="5"/>
        <v>2024</v>
      </c>
    </row>
    <row r="160" spans="1:18">
      <c r="A160" s="59" t="s">
        <v>361</v>
      </c>
      <c r="B160" s="59" t="s">
        <v>11</v>
      </c>
      <c r="C160" s="59" t="s">
        <v>57</v>
      </c>
      <c r="D160" s="59" t="s">
        <v>20</v>
      </c>
      <c r="E160" s="59" t="s">
        <v>50</v>
      </c>
      <c r="F160" s="59" t="s">
        <v>362</v>
      </c>
      <c r="G160" s="59">
        <v>4</v>
      </c>
      <c r="H160" s="59">
        <v>891.56</v>
      </c>
      <c r="I160" s="59">
        <v>3566.24</v>
      </c>
      <c r="J160" s="59">
        <v>20</v>
      </c>
      <c r="K160" s="59">
        <v>2852.99</v>
      </c>
      <c r="L160" s="59">
        <v>3</v>
      </c>
      <c r="M160" s="59" t="s">
        <v>41</v>
      </c>
      <c r="N160" s="59" t="s">
        <v>96</v>
      </c>
      <c r="O160" s="59">
        <v>30</v>
      </c>
      <c r="P160" s="61">
        <v>45563</v>
      </c>
      <c r="Q160" s="62" t="str">
        <f t="shared" si="4"/>
        <v>Sep</v>
      </c>
      <c r="R160" s="62">
        <f t="shared" si="5"/>
        <v>2024</v>
      </c>
    </row>
    <row r="161" spans="1:18">
      <c r="A161" s="59" t="s">
        <v>363</v>
      </c>
      <c r="B161" s="59" t="s">
        <v>2</v>
      </c>
      <c r="C161" s="59" t="s">
        <v>54</v>
      </c>
      <c r="D161" s="59" t="s">
        <v>17</v>
      </c>
      <c r="E161" s="59" t="s">
        <v>45</v>
      </c>
      <c r="F161" s="59" t="s">
        <v>364</v>
      </c>
      <c r="G161" s="59">
        <v>4</v>
      </c>
      <c r="H161" s="59">
        <v>738.51</v>
      </c>
      <c r="I161" s="59">
        <v>2954.04</v>
      </c>
      <c r="J161" s="59">
        <v>25</v>
      </c>
      <c r="K161" s="59">
        <v>2215.53</v>
      </c>
      <c r="L161" s="59">
        <v>4</v>
      </c>
      <c r="M161" s="59" t="s">
        <v>42</v>
      </c>
      <c r="N161" s="59" t="s">
        <v>96</v>
      </c>
      <c r="O161" s="59">
        <v>75</v>
      </c>
      <c r="P161" s="61">
        <v>45353</v>
      </c>
      <c r="Q161" s="62" t="str">
        <f t="shared" si="4"/>
        <v>Mar</v>
      </c>
      <c r="R161" s="62">
        <f t="shared" si="5"/>
        <v>2024</v>
      </c>
    </row>
    <row r="162" spans="1:18">
      <c r="A162" s="59" t="s">
        <v>365</v>
      </c>
      <c r="B162" s="59" t="s">
        <v>6</v>
      </c>
      <c r="C162" s="59" t="s">
        <v>54</v>
      </c>
      <c r="D162" s="59" t="s">
        <v>22</v>
      </c>
      <c r="E162" s="59" t="s">
        <v>51</v>
      </c>
      <c r="F162" s="59" t="s">
        <v>101</v>
      </c>
      <c r="G162" s="59">
        <v>4</v>
      </c>
      <c r="H162" s="59">
        <v>959.28</v>
      </c>
      <c r="I162" s="59">
        <v>3837.12</v>
      </c>
      <c r="J162" s="59">
        <v>15</v>
      </c>
      <c r="K162" s="59">
        <v>3261.55</v>
      </c>
      <c r="L162" s="59">
        <v>3</v>
      </c>
      <c r="M162" s="59" t="s">
        <v>42</v>
      </c>
      <c r="N162" s="59" t="s">
        <v>83</v>
      </c>
      <c r="O162" s="59">
        <v>44</v>
      </c>
      <c r="P162" s="61">
        <v>45401</v>
      </c>
      <c r="Q162" s="62" t="str">
        <f t="shared" si="4"/>
        <v>Apr</v>
      </c>
      <c r="R162" s="62">
        <f t="shared" si="5"/>
        <v>2024</v>
      </c>
    </row>
    <row r="163" spans="1:18">
      <c r="A163" s="59" t="s">
        <v>366</v>
      </c>
      <c r="B163" s="59" t="s">
        <v>6</v>
      </c>
      <c r="C163" s="59" t="s">
        <v>54</v>
      </c>
      <c r="D163" s="59" t="s">
        <v>22</v>
      </c>
      <c r="E163" s="59" t="s">
        <v>46</v>
      </c>
      <c r="F163" s="59" t="s">
        <v>367</v>
      </c>
      <c r="G163" s="59">
        <v>3</v>
      </c>
      <c r="H163" s="59">
        <v>702.3</v>
      </c>
      <c r="I163" s="59">
        <v>2106.9</v>
      </c>
      <c r="J163" s="59">
        <v>10</v>
      </c>
      <c r="K163" s="59">
        <v>1896.21</v>
      </c>
      <c r="L163" s="59">
        <v>1</v>
      </c>
      <c r="M163" s="59" t="s">
        <v>40</v>
      </c>
      <c r="N163" s="59" t="s">
        <v>96</v>
      </c>
      <c r="O163" s="59">
        <v>32</v>
      </c>
      <c r="P163" s="61">
        <v>45460</v>
      </c>
      <c r="Q163" s="62" t="str">
        <f t="shared" si="4"/>
        <v>Jun</v>
      </c>
      <c r="R163" s="62">
        <f t="shared" si="5"/>
        <v>2024</v>
      </c>
    </row>
    <row r="164" spans="1:18">
      <c r="A164" s="59" t="s">
        <v>368</v>
      </c>
      <c r="B164" s="59" t="s">
        <v>7</v>
      </c>
      <c r="C164" s="59" t="s">
        <v>60</v>
      </c>
      <c r="D164" s="59" t="s">
        <v>22</v>
      </c>
      <c r="E164" s="59" t="s">
        <v>49</v>
      </c>
      <c r="F164" s="59" t="s">
        <v>369</v>
      </c>
      <c r="G164" s="59">
        <v>1</v>
      </c>
      <c r="H164" s="59">
        <v>829.58</v>
      </c>
      <c r="I164" s="59">
        <v>829.58</v>
      </c>
      <c r="J164" s="59">
        <v>25</v>
      </c>
      <c r="K164" s="59">
        <v>622.19</v>
      </c>
      <c r="L164" s="59">
        <v>4</v>
      </c>
      <c r="M164" s="59" t="s">
        <v>37</v>
      </c>
      <c r="N164" s="59" t="s">
        <v>80</v>
      </c>
      <c r="O164" s="59">
        <v>55</v>
      </c>
      <c r="P164" s="61">
        <v>45421</v>
      </c>
      <c r="Q164" s="62" t="str">
        <f t="shared" si="4"/>
        <v>May</v>
      </c>
      <c r="R164" s="62">
        <f t="shared" si="5"/>
        <v>2024</v>
      </c>
    </row>
    <row r="165" spans="1:18">
      <c r="A165" s="59" t="s">
        <v>370</v>
      </c>
      <c r="B165" s="59" t="s">
        <v>3</v>
      </c>
      <c r="C165" s="59" t="s">
        <v>56</v>
      </c>
      <c r="D165" s="59" t="s">
        <v>22</v>
      </c>
      <c r="E165" s="59" t="s">
        <v>51</v>
      </c>
      <c r="F165" s="59" t="s">
        <v>327</v>
      </c>
      <c r="G165" s="59">
        <v>4</v>
      </c>
      <c r="H165" s="59">
        <v>1197.09</v>
      </c>
      <c r="I165" s="59">
        <v>4788.36</v>
      </c>
      <c r="J165" s="59">
        <v>0</v>
      </c>
      <c r="K165" s="59">
        <v>4788.36</v>
      </c>
      <c r="L165" s="59">
        <v>4</v>
      </c>
      <c r="M165" s="59" t="s">
        <v>37</v>
      </c>
      <c r="N165" s="59" t="s">
        <v>77</v>
      </c>
      <c r="O165" s="59">
        <v>89</v>
      </c>
      <c r="P165" s="61">
        <v>45534</v>
      </c>
      <c r="Q165" s="62" t="str">
        <f t="shared" si="4"/>
        <v>Aug</v>
      </c>
      <c r="R165" s="62">
        <f t="shared" si="5"/>
        <v>2024</v>
      </c>
    </row>
    <row r="166" spans="1:18">
      <c r="A166" s="59" t="s">
        <v>371</v>
      </c>
      <c r="B166" s="59" t="s">
        <v>3</v>
      </c>
      <c r="C166" s="59" t="s">
        <v>61</v>
      </c>
      <c r="D166" s="59" t="s">
        <v>22</v>
      </c>
      <c r="E166" s="59" t="s">
        <v>49</v>
      </c>
      <c r="F166" s="59" t="s">
        <v>372</v>
      </c>
      <c r="G166" s="59">
        <v>2</v>
      </c>
      <c r="H166" s="59">
        <v>890.92</v>
      </c>
      <c r="I166" s="59">
        <v>1781.84</v>
      </c>
      <c r="J166" s="59">
        <v>0</v>
      </c>
      <c r="K166" s="59">
        <v>1781.84</v>
      </c>
      <c r="L166" s="59">
        <v>2</v>
      </c>
      <c r="M166" s="59" t="s">
        <v>39</v>
      </c>
      <c r="N166" s="59" t="s">
        <v>80</v>
      </c>
      <c r="O166" s="59">
        <v>35</v>
      </c>
      <c r="P166" s="61">
        <v>45506</v>
      </c>
      <c r="Q166" s="62" t="str">
        <f t="shared" si="4"/>
        <v>Aug</v>
      </c>
      <c r="R166" s="62">
        <f t="shared" si="5"/>
        <v>2024</v>
      </c>
    </row>
    <row r="167" spans="1:18">
      <c r="A167" s="59" t="s">
        <v>373</v>
      </c>
      <c r="B167" s="59" t="s">
        <v>8</v>
      </c>
      <c r="C167" s="59" t="s">
        <v>59</v>
      </c>
      <c r="D167" s="59" t="s">
        <v>21</v>
      </c>
      <c r="E167" s="59" t="s">
        <v>47</v>
      </c>
      <c r="F167" s="59" t="s">
        <v>374</v>
      </c>
      <c r="G167" s="59">
        <v>3</v>
      </c>
      <c r="H167" s="59">
        <v>1182.57</v>
      </c>
      <c r="I167" s="59">
        <v>3547.71</v>
      </c>
      <c r="J167" s="59">
        <v>25</v>
      </c>
      <c r="K167" s="59">
        <v>2660.78</v>
      </c>
      <c r="L167" s="59">
        <v>2</v>
      </c>
      <c r="M167" s="59" t="s">
        <v>42</v>
      </c>
      <c r="N167" s="59" t="s">
        <v>80</v>
      </c>
      <c r="O167" s="59">
        <v>60</v>
      </c>
      <c r="P167" s="61">
        <v>45462</v>
      </c>
      <c r="Q167" s="62" t="str">
        <f t="shared" si="4"/>
        <v>Jun</v>
      </c>
      <c r="R167" s="62">
        <f t="shared" si="5"/>
        <v>2024</v>
      </c>
    </row>
    <row r="168" spans="1:18">
      <c r="A168" s="59" t="s">
        <v>375</v>
      </c>
      <c r="B168" s="59" t="s">
        <v>5</v>
      </c>
      <c r="C168" s="59" t="s">
        <v>56</v>
      </c>
      <c r="D168" s="59" t="s">
        <v>21</v>
      </c>
      <c r="E168" s="59" t="s">
        <v>49</v>
      </c>
      <c r="F168" s="59" t="s">
        <v>376</v>
      </c>
      <c r="G168" s="59">
        <v>4</v>
      </c>
      <c r="H168" s="59">
        <v>587.2</v>
      </c>
      <c r="I168" s="59">
        <v>2348.8</v>
      </c>
      <c r="J168" s="59">
        <v>25</v>
      </c>
      <c r="K168" s="59">
        <v>1761.6</v>
      </c>
      <c r="L168" s="59">
        <v>1</v>
      </c>
      <c r="M168" s="59" t="s">
        <v>38</v>
      </c>
      <c r="N168" s="59" t="s">
        <v>77</v>
      </c>
      <c r="O168" s="59">
        <v>38</v>
      </c>
      <c r="P168" s="61">
        <v>45548</v>
      </c>
      <c r="Q168" s="62" t="str">
        <f t="shared" si="4"/>
        <v>Sep</v>
      </c>
      <c r="R168" s="62">
        <f t="shared" si="5"/>
        <v>2024</v>
      </c>
    </row>
    <row r="169" spans="1:18">
      <c r="A169" s="59" t="s">
        <v>377</v>
      </c>
      <c r="B169" s="59" t="s">
        <v>7</v>
      </c>
      <c r="C169" s="59" t="s">
        <v>62</v>
      </c>
      <c r="D169" s="59" t="s">
        <v>16</v>
      </c>
      <c r="E169" s="59" t="s">
        <v>50</v>
      </c>
      <c r="F169" s="59" t="s">
        <v>378</v>
      </c>
      <c r="G169" s="59">
        <v>3</v>
      </c>
      <c r="H169" s="59">
        <v>788.96</v>
      </c>
      <c r="I169" s="59">
        <v>2366.88</v>
      </c>
      <c r="J169" s="59">
        <v>10</v>
      </c>
      <c r="K169" s="59">
        <v>2130.19</v>
      </c>
      <c r="L169" s="59">
        <v>5</v>
      </c>
      <c r="M169" s="59" t="s">
        <v>37</v>
      </c>
      <c r="N169" s="59" t="s">
        <v>77</v>
      </c>
      <c r="O169" s="59">
        <v>59</v>
      </c>
      <c r="P169" s="61">
        <v>45293</v>
      </c>
      <c r="Q169" s="62" t="str">
        <f t="shared" si="4"/>
        <v>Jan</v>
      </c>
      <c r="R169" s="62">
        <f t="shared" si="5"/>
        <v>2024</v>
      </c>
    </row>
    <row r="170" spans="1:18">
      <c r="A170" s="59" t="s">
        <v>379</v>
      </c>
      <c r="B170" s="59" t="s">
        <v>4</v>
      </c>
      <c r="C170" s="59" t="s">
        <v>61</v>
      </c>
      <c r="D170" s="59" t="s">
        <v>18</v>
      </c>
      <c r="E170" s="59" t="s">
        <v>48</v>
      </c>
      <c r="F170" s="59" t="s">
        <v>345</v>
      </c>
      <c r="G170" s="59">
        <v>5</v>
      </c>
      <c r="H170" s="59">
        <v>1027.91</v>
      </c>
      <c r="I170" s="59">
        <v>5139.55</v>
      </c>
      <c r="J170" s="59">
        <v>0</v>
      </c>
      <c r="K170" s="59">
        <v>5139.55</v>
      </c>
      <c r="L170" s="59">
        <v>1</v>
      </c>
      <c r="M170" s="59" t="s">
        <v>40</v>
      </c>
      <c r="N170" s="59" t="s">
        <v>83</v>
      </c>
      <c r="O170" s="59">
        <v>34</v>
      </c>
      <c r="P170" s="61">
        <v>45337</v>
      </c>
      <c r="Q170" s="62" t="str">
        <f t="shared" si="4"/>
        <v>Feb</v>
      </c>
      <c r="R170" s="62">
        <f t="shared" si="5"/>
        <v>2024</v>
      </c>
    </row>
    <row r="171" spans="1:18">
      <c r="A171" s="59" t="s">
        <v>380</v>
      </c>
      <c r="B171" s="59" t="s">
        <v>5</v>
      </c>
      <c r="C171" s="59" t="s">
        <v>62</v>
      </c>
      <c r="D171" s="59" t="s">
        <v>16</v>
      </c>
      <c r="E171" s="59" t="s">
        <v>48</v>
      </c>
      <c r="F171" s="59" t="s">
        <v>381</v>
      </c>
      <c r="G171" s="59">
        <v>1</v>
      </c>
      <c r="H171" s="59">
        <v>955.06</v>
      </c>
      <c r="I171" s="59">
        <v>955.06</v>
      </c>
      <c r="J171" s="59">
        <v>25</v>
      </c>
      <c r="K171" s="59">
        <v>716.29</v>
      </c>
      <c r="L171" s="59">
        <v>1</v>
      </c>
      <c r="M171" s="59" t="s">
        <v>39</v>
      </c>
      <c r="N171" s="59" t="s">
        <v>96</v>
      </c>
      <c r="O171" s="59">
        <v>30</v>
      </c>
      <c r="P171" s="61">
        <v>45527</v>
      </c>
      <c r="Q171" s="62" t="str">
        <f t="shared" si="4"/>
        <v>Aug</v>
      </c>
      <c r="R171" s="62">
        <f t="shared" si="5"/>
        <v>2024</v>
      </c>
    </row>
    <row r="172" spans="1:18">
      <c r="A172" s="59" t="s">
        <v>382</v>
      </c>
      <c r="B172" s="59" t="s">
        <v>2</v>
      </c>
      <c r="C172" s="59" t="s">
        <v>58</v>
      </c>
      <c r="D172" s="59" t="s">
        <v>19</v>
      </c>
      <c r="E172" s="59" t="s">
        <v>45</v>
      </c>
      <c r="F172" s="59" t="s">
        <v>383</v>
      </c>
      <c r="G172" s="59">
        <v>2</v>
      </c>
      <c r="H172" s="59">
        <v>476.01</v>
      </c>
      <c r="I172" s="59">
        <v>952.02</v>
      </c>
      <c r="J172" s="59">
        <v>5</v>
      </c>
      <c r="K172" s="59">
        <v>904.42</v>
      </c>
      <c r="L172" s="59">
        <v>4</v>
      </c>
      <c r="M172" s="59" t="s">
        <v>42</v>
      </c>
      <c r="N172" s="59" t="s">
        <v>96</v>
      </c>
      <c r="O172" s="59">
        <v>55</v>
      </c>
      <c r="P172" s="61">
        <v>45383</v>
      </c>
      <c r="Q172" s="62" t="str">
        <f t="shared" si="4"/>
        <v>Apr</v>
      </c>
      <c r="R172" s="62">
        <f t="shared" si="5"/>
        <v>2024</v>
      </c>
    </row>
    <row r="173" spans="1:18">
      <c r="A173" s="59" t="s">
        <v>384</v>
      </c>
      <c r="B173" s="59" t="s">
        <v>10</v>
      </c>
      <c r="C173" s="59" t="s">
        <v>61</v>
      </c>
      <c r="D173" s="59" t="s">
        <v>23</v>
      </c>
      <c r="E173" s="59" t="s">
        <v>46</v>
      </c>
      <c r="F173" s="59" t="s">
        <v>385</v>
      </c>
      <c r="G173" s="59">
        <v>3</v>
      </c>
      <c r="H173" s="59">
        <v>1077.75</v>
      </c>
      <c r="I173" s="59">
        <v>3233.25</v>
      </c>
      <c r="J173" s="59">
        <v>0</v>
      </c>
      <c r="K173" s="59">
        <v>3233.25</v>
      </c>
      <c r="L173" s="59">
        <v>2</v>
      </c>
      <c r="M173" s="59" t="s">
        <v>41</v>
      </c>
      <c r="N173" s="59" t="s">
        <v>96</v>
      </c>
      <c r="O173" s="59">
        <v>53</v>
      </c>
      <c r="P173" s="61">
        <v>45517</v>
      </c>
      <c r="Q173" s="62" t="str">
        <f t="shared" si="4"/>
        <v>Aug</v>
      </c>
      <c r="R173" s="62">
        <f t="shared" si="5"/>
        <v>2024</v>
      </c>
    </row>
    <row r="174" spans="1:18">
      <c r="A174" s="59" t="s">
        <v>386</v>
      </c>
      <c r="B174" s="59" t="s">
        <v>8</v>
      </c>
      <c r="C174" s="59" t="s">
        <v>61</v>
      </c>
      <c r="D174" s="59" t="s">
        <v>24</v>
      </c>
      <c r="E174" s="59" t="s">
        <v>48</v>
      </c>
      <c r="F174" s="59" t="s">
        <v>387</v>
      </c>
      <c r="G174" s="59">
        <v>5</v>
      </c>
      <c r="H174" s="59">
        <v>622.16</v>
      </c>
      <c r="I174" s="59">
        <v>3110.8</v>
      </c>
      <c r="J174" s="59">
        <v>20</v>
      </c>
      <c r="K174" s="59">
        <v>2488.64</v>
      </c>
      <c r="L174" s="59">
        <v>2</v>
      </c>
      <c r="M174" s="59" t="s">
        <v>38</v>
      </c>
      <c r="N174" s="59" t="s">
        <v>83</v>
      </c>
      <c r="O174" s="59">
        <v>88</v>
      </c>
      <c r="P174" s="61">
        <v>45371</v>
      </c>
      <c r="Q174" s="62" t="str">
        <f t="shared" si="4"/>
        <v>Mar</v>
      </c>
      <c r="R174" s="62">
        <f t="shared" si="5"/>
        <v>2024</v>
      </c>
    </row>
    <row r="175" spans="1:18">
      <c r="A175" s="59" t="s">
        <v>388</v>
      </c>
      <c r="B175" s="59" t="s">
        <v>2</v>
      </c>
      <c r="C175" s="59" t="s">
        <v>55</v>
      </c>
      <c r="D175" s="59" t="s">
        <v>21</v>
      </c>
      <c r="E175" s="59" t="s">
        <v>45</v>
      </c>
      <c r="F175" s="59" t="s">
        <v>389</v>
      </c>
      <c r="G175" s="59">
        <v>3</v>
      </c>
      <c r="H175" s="59">
        <v>367.82</v>
      </c>
      <c r="I175" s="59">
        <v>1103.46</v>
      </c>
      <c r="J175" s="59">
        <v>5</v>
      </c>
      <c r="K175" s="59">
        <v>1048.29</v>
      </c>
      <c r="L175" s="59">
        <v>5</v>
      </c>
      <c r="M175" s="59" t="s">
        <v>40</v>
      </c>
      <c r="N175" s="59" t="s">
        <v>96</v>
      </c>
      <c r="O175" s="59">
        <v>85</v>
      </c>
      <c r="P175" s="61">
        <v>45338</v>
      </c>
      <c r="Q175" s="62" t="str">
        <f t="shared" si="4"/>
        <v>Feb</v>
      </c>
      <c r="R175" s="62">
        <f t="shared" si="5"/>
        <v>2024</v>
      </c>
    </row>
    <row r="176" spans="1:18">
      <c r="A176" s="59" t="s">
        <v>390</v>
      </c>
      <c r="B176" s="59" t="s">
        <v>7</v>
      </c>
      <c r="C176" s="59" t="s">
        <v>57</v>
      </c>
      <c r="D176" s="59" t="s">
        <v>15</v>
      </c>
      <c r="E176" s="59" t="s">
        <v>48</v>
      </c>
      <c r="F176" s="59" t="s">
        <v>391</v>
      </c>
      <c r="G176" s="59">
        <v>1</v>
      </c>
      <c r="H176" s="59">
        <v>692.88</v>
      </c>
      <c r="I176" s="59">
        <v>692.88</v>
      </c>
      <c r="J176" s="59">
        <v>10</v>
      </c>
      <c r="K176" s="59">
        <v>623.59</v>
      </c>
      <c r="L176" s="59">
        <v>2</v>
      </c>
      <c r="M176" s="59" t="s">
        <v>37</v>
      </c>
      <c r="N176" s="59" t="s">
        <v>77</v>
      </c>
      <c r="O176" s="59">
        <v>61</v>
      </c>
      <c r="P176" s="61">
        <v>45531</v>
      </c>
      <c r="Q176" s="62" t="str">
        <f t="shared" si="4"/>
        <v>Aug</v>
      </c>
      <c r="R176" s="62">
        <f t="shared" si="5"/>
        <v>2024</v>
      </c>
    </row>
    <row r="177" spans="1:18">
      <c r="A177" s="59" t="s">
        <v>392</v>
      </c>
      <c r="B177" s="59" t="s">
        <v>10</v>
      </c>
      <c r="C177" s="59" t="s">
        <v>55</v>
      </c>
      <c r="D177" s="59" t="s">
        <v>24</v>
      </c>
      <c r="E177" s="59" t="s">
        <v>47</v>
      </c>
      <c r="F177" s="59" t="s">
        <v>393</v>
      </c>
      <c r="G177" s="59">
        <v>1</v>
      </c>
      <c r="H177" s="59">
        <v>810.95</v>
      </c>
      <c r="I177" s="59">
        <v>810.95</v>
      </c>
      <c r="J177" s="59">
        <v>10</v>
      </c>
      <c r="K177" s="59">
        <v>729.86</v>
      </c>
      <c r="L177" s="59">
        <v>1</v>
      </c>
      <c r="M177" s="59" t="s">
        <v>39</v>
      </c>
      <c r="N177" s="59" t="s">
        <v>83</v>
      </c>
      <c r="O177" s="59">
        <v>62</v>
      </c>
      <c r="P177" s="61">
        <v>45535</v>
      </c>
      <c r="Q177" s="62" t="str">
        <f t="shared" si="4"/>
        <v>Aug</v>
      </c>
      <c r="R177" s="62">
        <f t="shared" si="5"/>
        <v>2024</v>
      </c>
    </row>
    <row r="178" spans="1:18">
      <c r="A178" s="59" t="s">
        <v>394</v>
      </c>
      <c r="B178" s="59" t="s">
        <v>11</v>
      </c>
      <c r="C178" s="59" t="s">
        <v>54</v>
      </c>
      <c r="D178" s="59" t="s">
        <v>21</v>
      </c>
      <c r="E178" s="59" t="s">
        <v>48</v>
      </c>
      <c r="F178" s="59" t="s">
        <v>266</v>
      </c>
      <c r="G178" s="59">
        <v>4</v>
      </c>
      <c r="H178" s="59">
        <v>724.12</v>
      </c>
      <c r="I178" s="59">
        <v>2896.48</v>
      </c>
      <c r="J178" s="59">
        <v>25</v>
      </c>
      <c r="K178" s="59">
        <v>2172.36</v>
      </c>
      <c r="L178" s="59">
        <v>1</v>
      </c>
      <c r="M178" s="59" t="s">
        <v>37</v>
      </c>
      <c r="N178" s="59" t="s">
        <v>83</v>
      </c>
      <c r="O178" s="59">
        <v>75</v>
      </c>
      <c r="P178" s="61">
        <v>45586</v>
      </c>
      <c r="Q178" s="62" t="str">
        <f t="shared" si="4"/>
        <v>Oct</v>
      </c>
      <c r="R178" s="62">
        <f t="shared" si="5"/>
        <v>2024</v>
      </c>
    </row>
    <row r="179" spans="1:18">
      <c r="A179" s="59" t="s">
        <v>395</v>
      </c>
      <c r="B179" s="59" t="s">
        <v>9</v>
      </c>
      <c r="C179" s="59" t="s">
        <v>53</v>
      </c>
      <c r="D179" s="59" t="s">
        <v>19</v>
      </c>
      <c r="E179" s="59" t="s">
        <v>48</v>
      </c>
      <c r="F179" s="59" t="s">
        <v>396</v>
      </c>
      <c r="G179" s="59">
        <v>3</v>
      </c>
      <c r="H179" s="59">
        <v>780.99</v>
      </c>
      <c r="I179" s="59">
        <v>2342.97</v>
      </c>
      <c r="J179" s="59">
        <v>5</v>
      </c>
      <c r="K179" s="59">
        <v>2225.82</v>
      </c>
      <c r="L179" s="59">
        <v>4</v>
      </c>
      <c r="M179" s="59" t="s">
        <v>42</v>
      </c>
      <c r="N179" s="59" t="s">
        <v>83</v>
      </c>
      <c r="O179" s="59">
        <v>25</v>
      </c>
      <c r="P179" s="61">
        <v>45445</v>
      </c>
      <c r="Q179" s="62" t="str">
        <f t="shared" si="4"/>
        <v>Jun</v>
      </c>
      <c r="R179" s="62">
        <f t="shared" si="5"/>
        <v>2024</v>
      </c>
    </row>
    <row r="180" spans="1:18">
      <c r="A180" s="59" t="s">
        <v>397</v>
      </c>
      <c r="B180" s="59" t="s">
        <v>4</v>
      </c>
      <c r="C180" s="59" t="s">
        <v>62</v>
      </c>
      <c r="D180" s="59" t="s">
        <v>23</v>
      </c>
      <c r="E180" s="59" t="s">
        <v>50</v>
      </c>
      <c r="F180" s="59" t="s">
        <v>398</v>
      </c>
      <c r="G180" s="59">
        <v>3</v>
      </c>
      <c r="H180" s="59">
        <v>1151.68</v>
      </c>
      <c r="I180" s="59">
        <v>3455.04</v>
      </c>
      <c r="J180" s="59">
        <v>5</v>
      </c>
      <c r="K180" s="59">
        <v>3282.29</v>
      </c>
      <c r="L180" s="59">
        <v>4</v>
      </c>
      <c r="M180" s="59" t="s">
        <v>40</v>
      </c>
      <c r="N180" s="59" t="s">
        <v>80</v>
      </c>
      <c r="O180" s="59">
        <v>85</v>
      </c>
      <c r="P180" s="61">
        <v>45375</v>
      </c>
      <c r="Q180" s="62" t="str">
        <f t="shared" si="4"/>
        <v>Mar</v>
      </c>
      <c r="R180" s="62">
        <f t="shared" si="5"/>
        <v>2024</v>
      </c>
    </row>
    <row r="181" spans="1:18">
      <c r="A181" s="59" t="s">
        <v>399</v>
      </c>
      <c r="B181" s="59" t="s">
        <v>7</v>
      </c>
      <c r="C181" s="59" t="s">
        <v>56</v>
      </c>
      <c r="D181" s="59" t="s">
        <v>20</v>
      </c>
      <c r="E181" s="59" t="s">
        <v>46</v>
      </c>
      <c r="F181" s="59" t="s">
        <v>400</v>
      </c>
      <c r="G181" s="59">
        <v>2</v>
      </c>
      <c r="H181" s="59">
        <v>286.39</v>
      </c>
      <c r="I181" s="59">
        <v>572.78</v>
      </c>
      <c r="J181" s="59">
        <v>10</v>
      </c>
      <c r="K181" s="59">
        <v>515.5</v>
      </c>
      <c r="L181" s="59">
        <v>3</v>
      </c>
      <c r="M181" s="59" t="s">
        <v>38</v>
      </c>
      <c r="N181" s="59" t="s">
        <v>80</v>
      </c>
      <c r="O181" s="59">
        <v>38</v>
      </c>
      <c r="P181" s="61">
        <v>45450</v>
      </c>
      <c r="Q181" s="62" t="str">
        <f t="shared" si="4"/>
        <v>Jun</v>
      </c>
      <c r="R181" s="62">
        <f t="shared" si="5"/>
        <v>2024</v>
      </c>
    </row>
    <row r="182" spans="1:18">
      <c r="A182" s="59" t="s">
        <v>401</v>
      </c>
      <c r="B182" s="59" t="s">
        <v>8</v>
      </c>
      <c r="C182" s="59" t="s">
        <v>55</v>
      </c>
      <c r="D182" s="59" t="s">
        <v>16</v>
      </c>
      <c r="E182" s="59" t="s">
        <v>50</v>
      </c>
      <c r="F182" s="59" t="s">
        <v>402</v>
      </c>
      <c r="G182" s="59">
        <v>2</v>
      </c>
      <c r="H182" s="59">
        <v>360.43</v>
      </c>
      <c r="I182" s="59">
        <v>720.86</v>
      </c>
      <c r="J182" s="59">
        <v>5</v>
      </c>
      <c r="K182" s="59">
        <v>684.82</v>
      </c>
      <c r="L182" s="59">
        <v>2</v>
      </c>
      <c r="M182" s="59" t="s">
        <v>41</v>
      </c>
      <c r="N182" s="59" t="s">
        <v>96</v>
      </c>
      <c r="O182" s="59">
        <v>43</v>
      </c>
      <c r="P182" s="61">
        <v>45333</v>
      </c>
      <c r="Q182" s="62" t="str">
        <f t="shared" si="4"/>
        <v>Feb</v>
      </c>
      <c r="R182" s="62">
        <f t="shared" si="5"/>
        <v>2024</v>
      </c>
    </row>
    <row r="183" spans="1:18">
      <c r="A183" s="59" t="s">
        <v>403</v>
      </c>
      <c r="B183" s="59" t="s">
        <v>2</v>
      </c>
      <c r="C183" s="59" t="s">
        <v>55</v>
      </c>
      <c r="D183" s="59" t="s">
        <v>18</v>
      </c>
      <c r="E183" s="59" t="s">
        <v>45</v>
      </c>
      <c r="F183" s="59" t="s">
        <v>404</v>
      </c>
      <c r="G183" s="59">
        <v>2</v>
      </c>
      <c r="H183" s="59">
        <v>868.95</v>
      </c>
      <c r="I183" s="59">
        <v>1737.9</v>
      </c>
      <c r="J183" s="59">
        <v>0</v>
      </c>
      <c r="K183" s="59">
        <v>1737.9</v>
      </c>
      <c r="L183" s="59">
        <v>3</v>
      </c>
      <c r="M183" s="59" t="s">
        <v>38</v>
      </c>
      <c r="N183" s="59" t="s">
        <v>83</v>
      </c>
      <c r="O183" s="59">
        <v>64</v>
      </c>
      <c r="P183" s="61">
        <v>45373</v>
      </c>
      <c r="Q183" s="62" t="str">
        <f t="shared" si="4"/>
        <v>Mar</v>
      </c>
      <c r="R183" s="62">
        <f t="shared" si="5"/>
        <v>2024</v>
      </c>
    </row>
    <row r="184" spans="1:18">
      <c r="A184" s="59" t="s">
        <v>405</v>
      </c>
      <c r="B184" s="59" t="s">
        <v>8</v>
      </c>
      <c r="C184" s="59" t="s">
        <v>60</v>
      </c>
      <c r="D184" s="59" t="s">
        <v>23</v>
      </c>
      <c r="E184" s="59" t="s">
        <v>45</v>
      </c>
      <c r="F184" s="59" t="s">
        <v>406</v>
      </c>
      <c r="G184" s="59">
        <v>4</v>
      </c>
      <c r="H184" s="59">
        <v>851.86</v>
      </c>
      <c r="I184" s="59">
        <v>3407.44</v>
      </c>
      <c r="J184" s="59">
        <v>5</v>
      </c>
      <c r="K184" s="59">
        <v>3237.07</v>
      </c>
      <c r="L184" s="59">
        <v>4</v>
      </c>
      <c r="M184" s="59" t="s">
        <v>42</v>
      </c>
      <c r="N184" s="59" t="s">
        <v>77</v>
      </c>
      <c r="O184" s="59">
        <v>69</v>
      </c>
      <c r="P184" s="61">
        <v>45341</v>
      </c>
      <c r="Q184" s="62" t="str">
        <f t="shared" si="4"/>
        <v>Feb</v>
      </c>
      <c r="R184" s="62">
        <f t="shared" si="5"/>
        <v>2024</v>
      </c>
    </row>
    <row r="185" spans="1:18">
      <c r="A185" s="59" t="s">
        <v>407</v>
      </c>
      <c r="B185" s="59" t="s">
        <v>6</v>
      </c>
      <c r="C185" s="59" t="s">
        <v>54</v>
      </c>
      <c r="D185" s="59" t="s">
        <v>23</v>
      </c>
      <c r="E185" s="59" t="s">
        <v>51</v>
      </c>
      <c r="F185" s="59" t="s">
        <v>408</v>
      </c>
      <c r="G185" s="59">
        <v>3</v>
      </c>
      <c r="H185" s="59">
        <v>1010.78</v>
      </c>
      <c r="I185" s="59">
        <v>3032.34</v>
      </c>
      <c r="J185" s="59">
        <v>10</v>
      </c>
      <c r="K185" s="59">
        <v>2729.11</v>
      </c>
      <c r="L185" s="59">
        <v>4</v>
      </c>
      <c r="M185" s="59" t="s">
        <v>40</v>
      </c>
      <c r="N185" s="59" t="s">
        <v>83</v>
      </c>
      <c r="O185" s="59">
        <v>29</v>
      </c>
      <c r="P185" s="61">
        <v>45565</v>
      </c>
      <c r="Q185" s="62" t="str">
        <f t="shared" si="4"/>
        <v>Sep</v>
      </c>
      <c r="R185" s="62">
        <f t="shared" si="5"/>
        <v>2024</v>
      </c>
    </row>
    <row r="186" spans="1:18">
      <c r="A186" s="59" t="s">
        <v>409</v>
      </c>
      <c r="B186" s="59" t="s">
        <v>8</v>
      </c>
      <c r="C186" s="59" t="s">
        <v>56</v>
      </c>
      <c r="D186" s="59" t="s">
        <v>22</v>
      </c>
      <c r="E186" s="59" t="s">
        <v>46</v>
      </c>
      <c r="F186" s="59" t="s">
        <v>410</v>
      </c>
      <c r="G186" s="59">
        <v>2</v>
      </c>
      <c r="H186" s="59">
        <v>956.24</v>
      </c>
      <c r="I186" s="59">
        <v>1912.48</v>
      </c>
      <c r="J186" s="59">
        <v>20</v>
      </c>
      <c r="K186" s="59">
        <v>1529.98</v>
      </c>
      <c r="L186" s="59">
        <v>3</v>
      </c>
      <c r="M186" s="59" t="s">
        <v>41</v>
      </c>
      <c r="N186" s="59" t="s">
        <v>96</v>
      </c>
      <c r="O186" s="59">
        <v>20</v>
      </c>
      <c r="P186" s="61">
        <v>45548</v>
      </c>
      <c r="Q186" s="62" t="str">
        <f t="shared" si="4"/>
        <v>Sep</v>
      </c>
      <c r="R186" s="62">
        <f t="shared" si="5"/>
        <v>2024</v>
      </c>
    </row>
    <row r="187" spans="1:18">
      <c r="A187" s="59" t="s">
        <v>411</v>
      </c>
      <c r="B187" s="59" t="s">
        <v>10</v>
      </c>
      <c r="C187" s="59" t="s">
        <v>55</v>
      </c>
      <c r="D187" s="59" t="s">
        <v>18</v>
      </c>
      <c r="E187" s="59" t="s">
        <v>45</v>
      </c>
      <c r="F187" s="59" t="s">
        <v>412</v>
      </c>
      <c r="G187" s="59">
        <v>2</v>
      </c>
      <c r="H187" s="59">
        <v>674.95</v>
      </c>
      <c r="I187" s="59">
        <v>1349.9</v>
      </c>
      <c r="J187" s="59">
        <v>10</v>
      </c>
      <c r="K187" s="59">
        <v>1214.91</v>
      </c>
      <c r="L187" s="59">
        <v>1</v>
      </c>
      <c r="M187" s="59" t="s">
        <v>39</v>
      </c>
      <c r="N187" s="59" t="s">
        <v>96</v>
      </c>
      <c r="O187" s="59">
        <v>31</v>
      </c>
      <c r="P187" s="61">
        <v>45514</v>
      </c>
      <c r="Q187" s="62" t="str">
        <f t="shared" si="4"/>
        <v>Aug</v>
      </c>
      <c r="R187" s="62">
        <f t="shared" si="5"/>
        <v>2024</v>
      </c>
    </row>
    <row r="188" spans="1:18">
      <c r="A188" s="59" t="s">
        <v>413</v>
      </c>
      <c r="B188" s="59" t="s">
        <v>9</v>
      </c>
      <c r="C188" s="59" t="s">
        <v>54</v>
      </c>
      <c r="D188" s="59" t="s">
        <v>23</v>
      </c>
      <c r="E188" s="59" t="s">
        <v>46</v>
      </c>
      <c r="F188" s="59" t="s">
        <v>414</v>
      </c>
      <c r="G188" s="59">
        <v>3</v>
      </c>
      <c r="H188" s="59">
        <v>556.16</v>
      </c>
      <c r="I188" s="59">
        <v>1668.48</v>
      </c>
      <c r="J188" s="59">
        <v>5</v>
      </c>
      <c r="K188" s="59">
        <v>1585.06</v>
      </c>
      <c r="L188" s="59">
        <v>4</v>
      </c>
      <c r="M188" s="59" t="s">
        <v>38</v>
      </c>
      <c r="N188" s="59" t="s">
        <v>96</v>
      </c>
      <c r="O188" s="59">
        <v>42</v>
      </c>
      <c r="P188" s="61">
        <v>45507</v>
      </c>
      <c r="Q188" s="62" t="str">
        <f t="shared" si="4"/>
        <v>Aug</v>
      </c>
      <c r="R188" s="62">
        <f t="shared" si="5"/>
        <v>2024</v>
      </c>
    </row>
    <row r="189" spans="1:18">
      <c r="A189" s="59" t="s">
        <v>415</v>
      </c>
      <c r="B189" s="59" t="s">
        <v>9</v>
      </c>
      <c r="C189" s="59" t="s">
        <v>60</v>
      </c>
      <c r="D189" s="59" t="s">
        <v>18</v>
      </c>
      <c r="E189" s="59" t="s">
        <v>50</v>
      </c>
      <c r="F189" s="59" t="s">
        <v>416</v>
      </c>
      <c r="G189" s="59">
        <v>3</v>
      </c>
      <c r="H189" s="59">
        <v>870.37</v>
      </c>
      <c r="I189" s="59">
        <v>2611.11</v>
      </c>
      <c r="J189" s="59">
        <v>10</v>
      </c>
      <c r="K189" s="59">
        <v>2350</v>
      </c>
      <c r="L189" s="59">
        <v>1</v>
      </c>
      <c r="M189" s="59" t="s">
        <v>42</v>
      </c>
      <c r="N189" s="59" t="s">
        <v>83</v>
      </c>
      <c r="O189" s="59">
        <v>40</v>
      </c>
      <c r="P189" s="61">
        <v>45298</v>
      </c>
      <c r="Q189" s="62" t="str">
        <f t="shared" si="4"/>
        <v>Jan</v>
      </c>
      <c r="R189" s="62">
        <f t="shared" si="5"/>
        <v>2024</v>
      </c>
    </row>
    <row r="190" spans="1:18">
      <c r="A190" s="59" t="s">
        <v>417</v>
      </c>
      <c r="B190" s="59" t="s">
        <v>5</v>
      </c>
      <c r="C190" s="59" t="s">
        <v>56</v>
      </c>
      <c r="D190" s="59" t="s">
        <v>20</v>
      </c>
      <c r="E190" s="59" t="s">
        <v>50</v>
      </c>
      <c r="F190" s="59" t="s">
        <v>418</v>
      </c>
      <c r="G190" s="59">
        <v>4</v>
      </c>
      <c r="H190" s="59">
        <v>162.17</v>
      </c>
      <c r="I190" s="59">
        <v>648.68</v>
      </c>
      <c r="J190" s="59">
        <v>10</v>
      </c>
      <c r="K190" s="59">
        <v>583.81</v>
      </c>
      <c r="L190" s="59">
        <v>4</v>
      </c>
      <c r="M190" s="59" t="s">
        <v>37</v>
      </c>
      <c r="N190" s="59" t="s">
        <v>80</v>
      </c>
      <c r="O190" s="59">
        <v>74</v>
      </c>
      <c r="P190" s="61">
        <v>45447</v>
      </c>
      <c r="Q190" s="62" t="str">
        <f t="shared" si="4"/>
        <v>Jun</v>
      </c>
      <c r="R190" s="62">
        <f t="shared" si="5"/>
        <v>2024</v>
      </c>
    </row>
    <row r="191" spans="1:18">
      <c r="A191" s="59" t="s">
        <v>419</v>
      </c>
      <c r="B191" s="59" t="s">
        <v>11</v>
      </c>
      <c r="C191" s="59" t="s">
        <v>56</v>
      </c>
      <c r="D191" s="59" t="s">
        <v>15</v>
      </c>
      <c r="E191" s="59" t="s">
        <v>49</v>
      </c>
      <c r="F191" s="59" t="s">
        <v>279</v>
      </c>
      <c r="G191" s="59">
        <v>4</v>
      </c>
      <c r="H191" s="59">
        <v>897.62</v>
      </c>
      <c r="I191" s="59">
        <v>3590.48</v>
      </c>
      <c r="J191" s="59">
        <v>20</v>
      </c>
      <c r="K191" s="59">
        <v>2872.38</v>
      </c>
      <c r="L191" s="59">
        <v>5</v>
      </c>
      <c r="M191" s="59" t="s">
        <v>41</v>
      </c>
      <c r="N191" s="59" t="s">
        <v>80</v>
      </c>
      <c r="O191" s="59">
        <v>74</v>
      </c>
      <c r="P191" s="61">
        <v>45383</v>
      </c>
      <c r="Q191" s="62" t="str">
        <f t="shared" si="4"/>
        <v>Apr</v>
      </c>
      <c r="R191" s="62">
        <f t="shared" si="5"/>
        <v>2024</v>
      </c>
    </row>
    <row r="192" spans="1:18">
      <c r="A192" s="59" t="s">
        <v>420</v>
      </c>
      <c r="B192" s="59" t="s">
        <v>9</v>
      </c>
      <c r="C192" s="59" t="s">
        <v>62</v>
      </c>
      <c r="D192" s="59" t="s">
        <v>16</v>
      </c>
      <c r="E192" s="59" t="s">
        <v>47</v>
      </c>
      <c r="F192" s="59" t="s">
        <v>421</v>
      </c>
      <c r="G192" s="59">
        <v>5</v>
      </c>
      <c r="H192" s="59">
        <v>420.73</v>
      </c>
      <c r="I192" s="59">
        <v>2103.65</v>
      </c>
      <c r="J192" s="59">
        <v>15</v>
      </c>
      <c r="K192" s="59">
        <v>1788.1</v>
      </c>
      <c r="L192" s="59">
        <v>5</v>
      </c>
      <c r="M192" s="59" t="s">
        <v>40</v>
      </c>
      <c r="N192" s="59" t="s">
        <v>83</v>
      </c>
      <c r="O192" s="59">
        <v>26</v>
      </c>
      <c r="P192" s="61">
        <v>45514</v>
      </c>
      <c r="Q192" s="62" t="str">
        <f t="shared" si="4"/>
        <v>Aug</v>
      </c>
      <c r="R192" s="62">
        <f t="shared" si="5"/>
        <v>2024</v>
      </c>
    </row>
    <row r="193" spans="1:18">
      <c r="A193" s="59" t="s">
        <v>422</v>
      </c>
      <c r="B193" s="59" t="s">
        <v>7</v>
      </c>
      <c r="C193" s="59" t="s">
        <v>59</v>
      </c>
      <c r="D193" s="59" t="s">
        <v>18</v>
      </c>
      <c r="E193" s="59" t="s">
        <v>51</v>
      </c>
      <c r="F193" s="59" t="s">
        <v>273</v>
      </c>
      <c r="G193" s="59">
        <v>4</v>
      </c>
      <c r="H193" s="59">
        <v>535.46</v>
      </c>
      <c r="I193" s="59">
        <v>2141.84</v>
      </c>
      <c r="J193" s="59">
        <v>10</v>
      </c>
      <c r="K193" s="59">
        <v>1927.66</v>
      </c>
      <c r="L193" s="59">
        <v>5</v>
      </c>
      <c r="M193" s="59" t="s">
        <v>42</v>
      </c>
      <c r="N193" s="59" t="s">
        <v>96</v>
      </c>
      <c r="O193" s="59">
        <v>74</v>
      </c>
      <c r="P193" s="61">
        <v>45421</v>
      </c>
      <c r="Q193" s="62" t="str">
        <f t="shared" si="4"/>
        <v>May</v>
      </c>
      <c r="R193" s="62">
        <f t="shared" si="5"/>
        <v>2024</v>
      </c>
    </row>
    <row r="194" spans="1:18">
      <c r="A194" s="59" t="s">
        <v>423</v>
      </c>
      <c r="B194" s="59" t="s">
        <v>7</v>
      </c>
      <c r="C194" s="59" t="s">
        <v>59</v>
      </c>
      <c r="D194" s="59" t="s">
        <v>20</v>
      </c>
      <c r="E194" s="59" t="s">
        <v>48</v>
      </c>
      <c r="F194" s="59" t="s">
        <v>124</v>
      </c>
      <c r="G194" s="59">
        <v>3</v>
      </c>
      <c r="H194" s="59">
        <v>524.73</v>
      </c>
      <c r="I194" s="59">
        <v>1574.19</v>
      </c>
      <c r="J194" s="59">
        <v>20</v>
      </c>
      <c r="K194" s="59">
        <v>1259.35</v>
      </c>
      <c r="L194" s="59">
        <v>1</v>
      </c>
      <c r="M194" s="59" t="s">
        <v>37</v>
      </c>
      <c r="N194" s="59" t="s">
        <v>96</v>
      </c>
      <c r="O194" s="59">
        <v>24</v>
      </c>
      <c r="P194" s="61">
        <v>45444</v>
      </c>
      <c r="Q194" s="62" t="str">
        <f t="shared" ref="Q194:Q257" si="6">TEXT(P194,"mmm")</f>
        <v>Jun</v>
      </c>
      <c r="R194" s="62">
        <f t="shared" ref="R194:R257" si="7">YEAR(P194)</f>
        <v>2024</v>
      </c>
    </row>
    <row r="195" spans="1:18">
      <c r="A195" s="59" t="s">
        <v>424</v>
      </c>
      <c r="B195" s="59" t="s">
        <v>11</v>
      </c>
      <c r="C195" s="59" t="s">
        <v>61</v>
      </c>
      <c r="D195" s="59" t="s">
        <v>22</v>
      </c>
      <c r="E195" s="59" t="s">
        <v>49</v>
      </c>
      <c r="F195" s="59" t="s">
        <v>425</v>
      </c>
      <c r="G195" s="59">
        <v>4</v>
      </c>
      <c r="H195" s="59">
        <v>411.06</v>
      </c>
      <c r="I195" s="59">
        <v>1644.24</v>
      </c>
      <c r="J195" s="59">
        <v>25</v>
      </c>
      <c r="K195" s="59">
        <v>1233.18</v>
      </c>
      <c r="L195" s="59">
        <v>1</v>
      </c>
      <c r="M195" s="59" t="s">
        <v>40</v>
      </c>
      <c r="N195" s="59" t="s">
        <v>80</v>
      </c>
      <c r="O195" s="59">
        <v>38</v>
      </c>
      <c r="P195" s="61">
        <v>45356</v>
      </c>
      <c r="Q195" s="62" t="str">
        <f t="shared" si="6"/>
        <v>Mar</v>
      </c>
      <c r="R195" s="62">
        <f t="shared" si="7"/>
        <v>2024</v>
      </c>
    </row>
    <row r="196" spans="1:18">
      <c r="A196" s="59" t="s">
        <v>426</v>
      </c>
      <c r="B196" s="59" t="s">
        <v>8</v>
      </c>
      <c r="C196" s="59" t="s">
        <v>55</v>
      </c>
      <c r="D196" s="59" t="s">
        <v>17</v>
      </c>
      <c r="E196" s="59" t="s">
        <v>48</v>
      </c>
      <c r="F196" s="59" t="s">
        <v>345</v>
      </c>
      <c r="G196" s="59">
        <v>5</v>
      </c>
      <c r="H196" s="59">
        <v>406.31</v>
      </c>
      <c r="I196" s="59">
        <v>2031.55</v>
      </c>
      <c r="J196" s="59">
        <v>10</v>
      </c>
      <c r="K196" s="59">
        <v>1828.39</v>
      </c>
      <c r="L196" s="59">
        <v>5</v>
      </c>
      <c r="M196" s="59" t="s">
        <v>40</v>
      </c>
      <c r="N196" s="59" t="s">
        <v>83</v>
      </c>
      <c r="O196" s="59">
        <v>29</v>
      </c>
      <c r="P196" s="61">
        <v>45312</v>
      </c>
      <c r="Q196" s="62" t="str">
        <f t="shared" si="6"/>
        <v>Jan</v>
      </c>
      <c r="R196" s="62">
        <f t="shared" si="7"/>
        <v>2024</v>
      </c>
    </row>
    <row r="197" spans="1:18">
      <c r="A197" s="59" t="s">
        <v>427</v>
      </c>
      <c r="B197" s="59" t="s">
        <v>6</v>
      </c>
      <c r="C197" s="59" t="s">
        <v>59</v>
      </c>
      <c r="D197" s="59" t="s">
        <v>16</v>
      </c>
      <c r="E197" s="59" t="s">
        <v>49</v>
      </c>
      <c r="F197" s="59" t="s">
        <v>342</v>
      </c>
      <c r="G197" s="59">
        <v>1</v>
      </c>
      <c r="H197" s="59">
        <v>551.01</v>
      </c>
      <c r="I197" s="59">
        <v>551.01</v>
      </c>
      <c r="J197" s="59">
        <v>0</v>
      </c>
      <c r="K197" s="59">
        <v>551.01</v>
      </c>
      <c r="L197" s="59">
        <v>1</v>
      </c>
      <c r="M197" s="59" t="s">
        <v>41</v>
      </c>
      <c r="N197" s="59" t="s">
        <v>96</v>
      </c>
      <c r="O197" s="59">
        <v>71</v>
      </c>
      <c r="P197" s="61">
        <v>45508</v>
      </c>
      <c r="Q197" s="62" t="str">
        <f t="shared" si="6"/>
        <v>Aug</v>
      </c>
      <c r="R197" s="62">
        <f t="shared" si="7"/>
        <v>2024</v>
      </c>
    </row>
    <row r="198" spans="1:18">
      <c r="A198" s="59" t="s">
        <v>428</v>
      </c>
      <c r="B198" s="59" t="s">
        <v>5</v>
      </c>
      <c r="C198" s="59" t="s">
        <v>58</v>
      </c>
      <c r="D198" s="59" t="s">
        <v>18</v>
      </c>
      <c r="E198" s="59" t="s">
        <v>51</v>
      </c>
      <c r="F198" s="59" t="s">
        <v>429</v>
      </c>
      <c r="G198" s="59">
        <v>1</v>
      </c>
      <c r="H198" s="59">
        <v>983.33</v>
      </c>
      <c r="I198" s="59">
        <v>983.33</v>
      </c>
      <c r="J198" s="59">
        <v>5</v>
      </c>
      <c r="K198" s="59">
        <v>934.16</v>
      </c>
      <c r="L198" s="59">
        <v>5</v>
      </c>
      <c r="M198" s="59" t="s">
        <v>41</v>
      </c>
      <c r="N198" s="59" t="s">
        <v>96</v>
      </c>
      <c r="O198" s="59">
        <v>89</v>
      </c>
      <c r="P198" s="61">
        <v>45555</v>
      </c>
      <c r="Q198" s="62" t="str">
        <f t="shared" si="6"/>
        <v>Sep</v>
      </c>
      <c r="R198" s="62">
        <f t="shared" si="7"/>
        <v>2024</v>
      </c>
    </row>
    <row r="199" spans="1:18">
      <c r="A199" s="59" t="s">
        <v>430</v>
      </c>
      <c r="B199" s="59" t="s">
        <v>3</v>
      </c>
      <c r="C199" s="59" t="s">
        <v>61</v>
      </c>
      <c r="D199" s="59" t="s">
        <v>24</v>
      </c>
      <c r="E199" s="59" t="s">
        <v>50</v>
      </c>
      <c r="F199" s="59" t="s">
        <v>431</v>
      </c>
      <c r="G199" s="59">
        <v>4</v>
      </c>
      <c r="H199" s="59">
        <v>438.53</v>
      </c>
      <c r="I199" s="59">
        <v>1754.12</v>
      </c>
      <c r="J199" s="59">
        <v>25</v>
      </c>
      <c r="K199" s="59">
        <v>1315.59</v>
      </c>
      <c r="L199" s="59">
        <v>2</v>
      </c>
      <c r="M199" s="59" t="s">
        <v>41</v>
      </c>
      <c r="N199" s="59" t="s">
        <v>80</v>
      </c>
      <c r="O199" s="59">
        <v>43</v>
      </c>
      <c r="P199" s="61">
        <v>45496</v>
      </c>
      <c r="Q199" s="62" t="str">
        <f t="shared" si="6"/>
        <v>Jul</v>
      </c>
      <c r="R199" s="62">
        <f t="shared" si="7"/>
        <v>2024</v>
      </c>
    </row>
    <row r="200" spans="1:18">
      <c r="A200" s="59" t="s">
        <v>432</v>
      </c>
      <c r="B200" s="59" t="s">
        <v>7</v>
      </c>
      <c r="C200" s="59" t="s">
        <v>58</v>
      </c>
      <c r="D200" s="59" t="s">
        <v>22</v>
      </c>
      <c r="E200" s="59" t="s">
        <v>50</v>
      </c>
      <c r="F200" s="59" t="s">
        <v>431</v>
      </c>
      <c r="G200" s="59">
        <v>1</v>
      </c>
      <c r="H200" s="59">
        <v>971.15</v>
      </c>
      <c r="I200" s="59">
        <v>971.15</v>
      </c>
      <c r="J200" s="59">
        <v>0</v>
      </c>
      <c r="K200" s="59">
        <v>971.15</v>
      </c>
      <c r="L200" s="59">
        <v>2</v>
      </c>
      <c r="M200" s="59" t="s">
        <v>41</v>
      </c>
      <c r="N200" s="59" t="s">
        <v>96</v>
      </c>
      <c r="O200" s="59">
        <v>60</v>
      </c>
      <c r="P200" s="61">
        <v>45528</v>
      </c>
      <c r="Q200" s="62" t="str">
        <f t="shared" si="6"/>
        <v>Aug</v>
      </c>
      <c r="R200" s="62">
        <f t="shared" si="7"/>
        <v>2024</v>
      </c>
    </row>
    <row r="201" spans="1:18">
      <c r="A201" s="59" t="s">
        <v>433</v>
      </c>
      <c r="B201" s="59" t="s">
        <v>2</v>
      </c>
      <c r="C201" s="59" t="s">
        <v>57</v>
      </c>
      <c r="D201" s="59" t="s">
        <v>22</v>
      </c>
      <c r="E201" s="59" t="s">
        <v>45</v>
      </c>
      <c r="F201" s="59" t="s">
        <v>434</v>
      </c>
      <c r="G201" s="59">
        <v>2</v>
      </c>
      <c r="H201" s="59">
        <v>216.91</v>
      </c>
      <c r="I201" s="59">
        <v>433.82</v>
      </c>
      <c r="J201" s="59">
        <v>20</v>
      </c>
      <c r="K201" s="59">
        <v>347.06</v>
      </c>
      <c r="L201" s="59">
        <v>3</v>
      </c>
      <c r="M201" s="59" t="s">
        <v>42</v>
      </c>
      <c r="N201" s="59" t="s">
        <v>83</v>
      </c>
      <c r="O201" s="59">
        <v>62</v>
      </c>
      <c r="P201" s="61">
        <v>45507</v>
      </c>
      <c r="Q201" s="62" t="str">
        <f t="shared" si="6"/>
        <v>Aug</v>
      </c>
      <c r="R201" s="62">
        <f t="shared" si="7"/>
        <v>2024</v>
      </c>
    </row>
    <row r="202" spans="1:18">
      <c r="A202" s="59" t="s">
        <v>435</v>
      </c>
      <c r="B202" s="59" t="s">
        <v>9</v>
      </c>
      <c r="C202" s="59" t="s">
        <v>53</v>
      </c>
      <c r="D202" s="59" t="s">
        <v>20</v>
      </c>
      <c r="E202" s="59" t="s">
        <v>47</v>
      </c>
      <c r="F202" s="59" t="s">
        <v>421</v>
      </c>
      <c r="G202" s="59">
        <v>3</v>
      </c>
      <c r="H202" s="59">
        <v>485.62</v>
      </c>
      <c r="I202" s="59">
        <v>1456.86</v>
      </c>
      <c r="J202" s="59">
        <v>20</v>
      </c>
      <c r="K202" s="59">
        <v>1165.49</v>
      </c>
      <c r="L202" s="59">
        <v>4</v>
      </c>
      <c r="M202" s="59" t="s">
        <v>39</v>
      </c>
      <c r="N202" s="59" t="s">
        <v>83</v>
      </c>
      <c r="O202" s="59">
        <v>46</v>
      </c>
      <c r="P202" s="61">
        <v>45547</v>
      </c>
      <c r="Q202" s="62" t="str">
        <f t="shared" si="6"/>
        <v>Sep</v>
      </c>
      <c r="R202" s="62">
        <f t="shared" si="7"/>
        <v>2024</v>
      </c>
    </row>
    <row r="203" spans="1:18">
      <c r="A203" s="59" t="s">
        <v>436</v>
      </c>
      <c r="B203" s="59" t="s">
        <v>5</v>
      </c>
      <c r="C203" s="59" t="s">
        <v>55</v>
      </c>
      <c r="D203" s="59" t="s">
        <v>17</v>
      </c>
      <c r="E203" s="59" t="s">
        <v>50</v>
      </c>
      <c r="F203" s="59" t="s">
        <v>378</v>
      </c>
      <c r="G203" s="59">
        <v>5</v>
      </c>
      <c r="H203" s="59">
        <v>1166.11</v>
      </c>
      <c r="I203" s="59">
        <v>5830.55</v>
      </c>
      <c r="J203" s="59">
        <v>25</v>
      </c>
      <c r="K203" s="59">
        <v>4372.91</v>
      </c>
      <c r="L203" s="59">
        <v>4</v>
      </c>
      <c r="M203" s="59" t="s">
        <v>40</v>
      </c>
      <c r="N203" s="59" t="s">
        <v>96</v>
      </c>
      <c r="O203" s="59">
        <v>46</v>
      </c>
      <c r="P203" s="61">
        <v>45334</v>
      </c>
      <c r="Q203" s="62" t="str">
        <f t="shared" si="6"/>
        <v>Feb</v>
      </c>
      <c r="R203" s="62">
        <f t="shared" si="7"/>
        <v>2024</v>
      </c>
    </row>
    <row r="204" spans="1:18">
      <c r="A204" s="59" t="s">
        <v>437</v>
      </c>
      <c r="B204" s="59" t="s">
        <v>4</v>
      </c>
      <c r="C204" s="59" t="s">
        <v>61</v>
      </c>
      <c r="D204" s="59" t="s">
        <v>17</v>
      </c>
      <c r="E204" s="59" t="s">
        <v>48</v>
      </c>
      <c r="F204" s="59" t="s">
        <v>438</v>
      </c>
      <c r="G204" s="59">
        <v>3</v>
      </c>
      <c r="H204" s="59">
        <v>624.07</v>
      </c>
      <c r="I204" s="59">
        <v>1872.21</v>
      </c>
      <c r="J204" s="59">
        <v>20</v>
      </c>
      <c r="K204" s="59">
        <v>1497.77</v>
      </c>
      <c r="L204" s="59">
        <v>4</v>
      </c>
      <c r="M204" s="59" t="s">
        <v>38</v>
      </c>
      <c r="N204" s="59" t="s">
        <v>77</v>
      </c>
      <c r="O204" s="59">
        <v>41</v>
      </c>
      <c r="P204" s="61">
        <v>45591</v>
      </c>
      <c r="Q204" s="62" t="str">
        <f t="shared" si="6"/>
        <v>Oct</v>
      </c>
      <c r="R204" s="62">
        <f t="shared" si="7"/>
        <v>2024</v>
      </c>
    </row>
    <row r="205" spans="1:18">
      <c r="A205" s="59" t="s">
        <v>439</v>
      </c>
      <c r="B205" s="59" t="s">
        <v>6</v>
      </c>
      <c r="C205" s="59" t="s">
        <v>56</v>
      </c>
      <c r="D205" s="59" t="s">
        <v>23</v>
      </c>
      <c r="E205" s="59" t="s">
        <v>50</v>
      </c>
      <c r="F205" s="59" t="s">
        <v>440</v>
      </c>
      <c r="G205" s="59">
        <v>1</v>
      </c>
      <c r="H205" s="59">
        <v>938.96</v>
      </c>
      <c r="I205" s="59">
        <v>938.96</v>
      </c>
      <c r="J205" s="59">
        <v>20</v>
      </c>
      <c r="K205" s="59">
        <v>751.17</v>
      </c>
      <c r="L205" s="59">
        <v>3</v>
      </c>
      <c r="M205" s="59" t="s">
        <v>40</v>
      </c>
      <c r="N205" s="59" t="s">
        <v>83</v>
      </c>
      <c r="O205" s="59">
        <v>68</v>
      </c>
      <c r="P205" s="61">
        <v>45412</v>
      </c>
      <c r="Q205" s="62" t="str">
        <f t="shared" si="6"/>
        <v>Apr</v>
      </c>
      <c r="R205" s="62">
        <f t="shared" si="7"/>
        <v>2024</v>
      </c>
    </row>
    <row r="206" spans="1:18">
      <c r="A206" s="59" t="s">
        <v>441</v>
      </c>
      <c r="B206" s="59" t="s">
        <v>5</v>
      </c>
      <c r="C206" s="59" t="s">
        <v>55</v>
      </c>
      <c r="D206" s="59" t="s">
        <v>24</v>
      </c>
      <c r="E206" s="59" t="s">
        <v>51</v>
      </c>
      <c r="F206" s="59" t="s">
        <v>442</v>
      </c>
      <c r="G206" s="59">
        <v>1</v>
      </c>
      <c r="H206" s="59">
        <v>565.54</v>
      </c>
      <c r="I206" s="59">
        <v>565.54</v>
      </c>
      <c r="J206" s="59">
        <v>25</v>
      </c>
      <c r="K206" s="59">
        <v>424.15</v>
      </c>
      <c r="L206" s="59">
        <v>2</v>
      </c>
      <c r="M206" s="59" t="s">
        <v>38</v>
      </c>
      <c r="N206" s="59" t="s">
        <v>96</v>
      </c>
      <c r="O206" s="59">
        <v>40</v>
      </c>
      <c r="P206" s="61">
        <v>45383</v>
      </c>
      <c r="Q206" s="62" t="str">
        <f t="shared" si="6"/>
        <v>Apr</v>
      </c>
      <c r="R206" s="62">
        <f t="shared" si="7"/>
        <v>2024</v>
      </c>
    </row>
    <row r="207" spans="1:18">
      <c r="A207" s="59" t="s">
        <v>443</v>
      </c>
      <c r="B207" s="59" t="s">
        <v>9</v>
      </c>
      <c r="C207" s="59" t="s">
        <v>60</v>
      </c>
      <c r="D207" s="59" t="s">
        <v>23</v>
      </c>
      <c r="E207" s="59" t="s">
        <v>48</v>
      </c>
      <c r="F207" s="59" t="s">
        <v>438</v>
      </c>
      <c r="G207" s="59">
        <v>2</v>
      </c>
      <c r="H207" s="59">
        <v>589.09</v>
      </c>
      <c r="I207" s="59">
        <v>1178.18</v>
      </c>
      <c r="J207" s="59">
        <v>25</v>
      </c>
      <c r="K207" s="59">
        <v>883.63</v>
      </c>
      <c r="L207" s="59">
        <v>5</v>
      </c>
      <c r="M207" s="59" t="s">
        <v>41</v>
      </c>
      <c r="N207" s="59" t="s">
        <v>96</v>
      </c>
      <c r="O207" s="59">
        <v>33</v>
      </c>
      <c r="P207" s="61">
        <v>45477</v>
      </c>
      <c r="Q207" s="62" t="str">
        <f t="shared" si="6"/>
        <v>Jul</v>
      </c>
      <c r="R207" s="62">
        <f t="shared" si="7"/>
        <v>2024</v>
      </c>
    </row>
    <row r="208" spans="1:18">
      <c r="A208" s="59" t="s">
        <v>444</v>
      </c>
      <c r="B208" s="59" t="s">
        <v>6</v>
      </c>
      <c r="C208" s="59" t="s">
        <v>60</v>
      </c>
      <c r="D208" s="59" t="s">
        <v>20</v>
      </c>
      <c r="E208" s="59" t="s">
        <v>49</v>
      </c>
      <c r="F208" s="59" t="s">
        <v>222</v>
      </c>
      <c r="G208" s="59">
        <v>2</v>
      </c>
      <c r="H208" s="59">
        <v>1052.01</v>
      </c>
      <c r="I208" s="59">
        <v>2104.02</v>
      </c>
      <c r="J208" s="59">
        <v>5</v>
      </c>
      <c r="K208" s="59">
        <v>1998.82</v>
      </c>
      <c r="L208" s="59">
        <v>4</v>
      </c>
      <c r="M208" s="59" t="s">
        <v>37</v>
      </c>
      <c r="N208" s="59" t="s">
        <v>96</v>
      </c>
      <c r="O208" s="59">
        <v>40</v>
      </c>
      <c r="P208" s="61">
        <v>45522</v>
      </c>
      <c r="Q208" s="62" t="str">
        <f t="shared" si="6"/>
        <v>Aug</v>
      </c>
      <c r="R208" s="62">
        <f t="shared" si="7"/>
        <v>2024</v>
      </c>
    </row>
    <row r="209" spans="1:18">
      <c r="A209" s="59" t="s">
        <v>445</v>
      </c>
      <c r="B209" s="59" t="s">
        <v>9</v>
      </c>
      <c r="C209" s="59" t="s">
        <v>58</v>
      </c>
      <c r="D209" s="59" t="s">
        <v>22</v>
      </c>
      <c r="E209" s="59" t="s">
        <v>49</v>
      </c>
      <c r="F209" s="59" t="s">
        <v>446</v>
      </c>
      <c r="G209" s="59">
        <v>4</v>
      </c>
      <c r="H209" s="59">
        <v>839</v>
      </c>
      <c r="I209" s="59">
        <v>3356</v>
      </c>
      <c r="J209" s="59">
        <v>5</v>
      </c>
      <c r="K209" s="59">
        <v>3188.2</v>
      </c>
      <c r="L209" s="59">
        <v>1</v>
      </c>
      <c r="M209" s="59" t="s">
        <v>37</v>
      </c>
      <c r="N209" s="59" t="s">
        <v>83</v>
      </c>
      <c r="O209" s="59">
        <v>72</v>
      </c>
      <c r="P209" s="61">
        <v>45506</v>
      </c>
      <c r="Q209" s="62" t="str">
        <f t="shared" si="6"/>
        <v>Aug</v>
      </c>
      <c r="R209" s="62">
        <f t="shared" si="7"/>
        <v>2024</v>
      </c>
    </row>
    <row r="210" spans="1:18">
      <c r="A210" s="59" t="s">
        <v>447</v>
      </c>
      <c r="B210" s="59" t="s">
        <v>3</v>
      </c>
      <c r="C210" s="59" t="s">
        <v>56</v>
      </c>
      <c r="D210" s="59" t="s">
        <v>19</v>
      </c>
      <c r="E210" s="59" t="s">
        <v>46</v>
      </c>
      <c r="F210" s="59" t="s">
        <v>448</v>
      </c>
      <c r="G210" s="59">
        <v>5</v>
      </c>
      <c r="H210" s="59">
        <v>678.53</v>
      </c>
      <c r="I210" s="59">
        <v>3392.65</v>
      </c>
      <c r="J210" s="59">
        <v>20</v>
      </c>
      <c r="K210" s="59">
        <v>2714.12</v>
      </c>
      <c r="L210" s="59">
        <v>1</v>
      </c>
      <c r="M210" s="59" t="s">
        <v>40</v>
      </c>
      <c r="N210" s="59" t="s">
        <v>83</v>
      </c>
      <c r="O210" s="59">
        <v>61</v>
      </c>
      <c r="P210" s="61">
        <v>45303</v>
      </c>
      <c r="Q210" s="62" t="str">
        <f t="shared" si="6"/>
        <v>Jan</v>
      </c>
      <c r="R210" s="62">
        <f t="shared" si="7"/>
        <v>2024</v>
      </c>
    </row>
    <row r="211" spans="1:18">
      <c r="A211" s="59" t="s">
        <v>449</v>
      </c>
      <c r="B211" s="59" t="s">
        <v>2</v>
      </c>
      <c r="C211" s="59" t="s">
        <v>54</v>
      </c>
      <c r="D211" s="59" t="s">
        <v>24</v>
      </c>
      <c r="E211" s="59" t="s">
        <v>45</v>
      </c>
      <c r="F211" s="59" t="s">
        <v>450</v>
      </c>
      <c r="G211" s="59">
        <v>1</v>
      </c>
      <c r="H211" s="59">
        <v>1149.44</v>
      </c>
      <c r="I211" s="59">
        <v>1149.44</v>
      </c>
      <c r="J211" s="59">
        <v>5</v>
      </c>
      <c r="K211" s="59">
        <v>1091.97</v>
      </c>
      <c r="L211" s="59">
        <v>1</v>
      </c>
      <c r="M211" s="59" t="s">
        <v>42</v>
      </c>
      <c r="N211" s="59" t="s">
        <v>83</v>
      </c>
      <c r="O211" s="59">
        <v>85</v>
      </c>
      <c r="P211" s="61">
        <v>45574</v>
      </c>
      <c r="Q211" s="62" t="str">
        <f t="shared" si="6"/>
        <v>Oct</v>
      </c>
      <c r="R211" s="62">
        <f t="shared" si="7"/>
        <v>2024</v>
      </c>
    </row>
    <row r="212" spans="1:18">
      <c r="A212" s="59" t="s">
        <v>451</v>
      </c>
      <c r="B212" s="59" t="s">
        <v>5</v>
      </c>
      <c r="C212" s="59" t="s">
        <v>53</v>
      </c>
      <c r="D212" s="59" t="s">
        <v>21</v>
      </c>
      <c r="E212" s="59" t="s">
        <v>45</v>
      </c>
      <c r="F212" s="59" t="s">
        <v>404</v>
      </c>
      <c r="G212" s="59">
        <v>2</v>
      </c>
      <c r="H212" s="59">
        <v>645.78</v>
      </c>
      <c r="I212" s="59">
        <v>1291.56</v>
      </c>
      <c r="J212" s="59">
        <v>0</v>
      </c>
      <c r="K212" s="59">
        <v>1291.56</v>
      </c>
      <c r="L212" s="59">
        <v>2</v>
      </c>
      <c r="M212" s="59" t="s">
        <v>41</v>
      </c>
      <c r="N212" s="59" t="s">
        <v>77</v>
      </c>
      <c r="O212" s="59">
        <v>28</v>
      </c>
      <c r="P212" s="61">
        <v>45442</v>
      </c>
      <c r="Q212" s="62" t="str">
        <f t="shared" si="6"/>
        <v>May</v>
      </c>
      <c r="R212" s="62">
        <f t="shared" si="7"/>
        <v>2024</v>
      </c>
    </row>
    <row r="213" spans="1:18">
      <c r="A213" s="59" t="s">
        <v>452</v>
      </c>
      <c r="B213" s="59" t="s">
        <v>2</v>
      </c>
      <c r="C213" s="59" t="s">
        <v>56</v>
      </c>
      <c r="D213" s="59" t="s">
        <v>15</v>
      </c>
      <c r="E213" s="59" t="s">
        <v>50</v>
      </c>
      <c r="F213" s="59" t="s">
        <v>453</v>
      </c>
      <c r="G213" s="59">
        <v>5</v>
      </c>
      <c r="H213" s="59">
        <v>615.84</v>
      </c>
      <c r="I213" s="59">
        <v>3079.2</v>
      </c>
      <c r="J213" s="59">
        <v>20</v>
      </c>
      <c r="K213" s="59">
        <v>2463.36</v>
      </c>
      <c r="L213" s="59">
        <v>2</v>
      </c>
      <c r="M213" s="59" t="s">
        <v>39</v>
      </c>
      <c r="N213" s="59" t="s">
        <v>83</v>
      </c>
      <c r="O213" s="59">
        <v>34</v>
      </c>
      <c r="P213" s="61">
        <v>45548</v>
      </c>
      <c r="Q213" s="62" t="str">
        <f t="shared" si="6"/>
        <v>Sep</v>
      </c>
      <c r="R213" s="62">
        <f t="shared" si="7"/>
        <v>2024</v>
      </c>
    </row>
    <row r="214" spans="1:18">
      <c r="A214" s="59" t="s">
        <v>454</v>
      </c>
      <c r="B214" s="59" t="s">
        <v>6</v>
      </c>
      <c r="C214" s="59" t="s">
        <v>54</v>
      </c>
      <c r="D214" s="59" t="s">
        <v>19</v>
      </c>
      <c r="E214" s="59" t="s">
        <v>50</v>
      </c>
      <c r="F214" s="59" t="s">
        <v>455</v>
      </c>
      <c r="G214" s="59">
        <v>1</v>
      </c>
      <c r="H214" s="59">
        <v>157.23</v>
      </c>
      <c r="I214" s="59">
        <v>157.23</v>
      </c>
      <c r="J214" s="59">
        <v>15</v>
      </c>
      <c r="K214" s="59">
        <v>133.65</v>
      </c>
      <c r="L214" s="59">
        <v>1</v>
      </c>
      <c r="M214" s="59" t="s">
        <v>42</v>
      </c>
      <c r="N214" s="59" t="s">
        <v>83</v>
      </c>
      <c r="O214" s="59">
        <v>80</v>
      </c>
      <c r="P214" s="61">
        <v>45558</v>
      </c>
      <c r="Q214" s="62" t="str">
        <f t="shared" si="6"/>
        <v>Sep</v>
      </c>
      <c r="R214" s="62">
        <f t="shared" si="7"/>
        <v>2024</v>
      </c>
    </row>
    <row r="215" spans="1:18">
      <c r="A215" s="59" t="s">
        <v>456</v>
      </c>
      <c r="B215" s="59" t="s">
        <v>11</v>
      </c>
      <c r="C215" s="59" t="s">
        <v>55</v>
      </c>
      <c r="D215" s="59" t="s">
        <v>17</v>
      </c>
      <c r="E215" s="59" t="s">
        <v>45</v>
      </c>
      <c r="F215" s="59" t="s">
        <v>87</v>
      </c>
      <c r="G215" s="59">
        <v>1</v>
      </c>
      <c r="H215" s="59">
        <v>901.58</v>
      </c>
      <c r="I215" s="59">
        <v>901.58</v>
      </c>
      <c r="J215" s="59">
        <v>25</v>
      </c>
      <c r="K215" s="59">
        <v>676.19</v>
      </c>
      <c r="L215" s="59">
        <v>5</v>
      </c>
      <c r="M215" s="59" t="s">
        <v>42</v>
      </c>
      <c r="N215" s="59" t="s">
        <v>80</v>
      </c>
      <c r="O215" s="59">
        <v>81</v>
      </c>
      <c r="P215" s="61">
        <v>45516</v>
      </c>
      <c r="Q215" s="62" t="str">
        <f t="shared" si="6"/>
        <v>Aug</v>
      </c>
      <c r="R215" s="62">
        <f t="shared" si="7"/>
        <v>2024</v>
      </c>
    </row>
    <row r="216" spans="1:18">
      <c r="A216" s="59" t="s">
        <v>457</v>
      </c>
      <c r="B216" s="59" t="s">
        <v>3</v>
      </c>
      <c r="C216" s="59" t="s">
        <v>58</v>
      </c>
      <c r="D216" s="59" t="s">
        <v>23</v>
      </c>
      <c r="E216" s="59" t="s">
        <v>51</v>
      </c>
      <c r="F216" s="59" t="s">
        <v>224</v>
      </c>
      <c r="G216" s="59">
        <v>1</v>
      </c>
      <c r="H216" s="59">
        <v>531.54</v>
      </c>
      <c r="I216" s="59">
        <v>531.54</v>
      </c>
      <c r="J216" s="59">
        <v>0</v>
      </c>
      <c r="K216" s="59">
        <v>531.54</v>
      </c>
      <c r="L216" s="59">
        <v>5</v>
      </c>
      <c r="M216" s="59" t="s">
        <v>42</v>
      </c>
      <c r="N216" s="59" t="s">
        <v>83</v>
      </c>
      <c r="O216" s="59">
        <v>35</v>
      </c>
      <c r="P216" s="61">
        <v>45511</v>
      </c>
      <c r="Q216" s="62" t="str">
        <f t="shared" si="6"/>
        <v>Aug</v>
      </c>
      <c r="R216" s="62">
        <f t="shared" si="7"/>
        <v>2024</v>
      </c>
    </row>
    <row r="217" spans="1:18">
      <c r="A217" s="59" t="s">
        <v>458</v>
      </c>
      <c r="B217" s="59" t="s">
        <v>5</v>
      </c>
      <c r="C217" s="59" t="s">
        <v>58</v>
      </c>
      <c r="D217" s="59" t="s">
        <v>24</v>
      </c>
      <c r="E217" s="59" t="s">
        <v>51</v>
      </c>
      <c r="F217" s="59" t="s">
        <v>442</v>
      </c>
      <c r="G217" s="59">
        <v>2</v>
      </c>
      <c r="H217" s="59">
        <v>534.79</v>
      </c>
      <c r="I217" s="59">
        <v>1069.58</v>
      </c>
      <c r="J217" s="59">
        <v>10</v>
      </c>
      <c r="K217" s="59">
        <v>962.62</v>
      </c>
      <c r="L217" s="59">
        <v>3</v>
      </c>
      <c r="M217" s="59" t="s">
        <v>39</v>
      </c>
      <c r="N217" s="59" t="s">
        <v>77</v>
      </c>
      <c r="O217" s="59">
        <v>46</v>
      </c>
      <c r="P217" s="61">
        <v>45539</v>
      </c>
      <c r="Q217" s="62" t="str">
        <f t="shared" si="6"/>
        <v>Sep</v>
      </c>
      <c r="R217" s="62">
        <f t="shared" si="7"/>
        <v>2024</v>
      </c>
    </row>
    <row r="218" spans="1:18">
      <c r="A218" s="59" t="s">
        <v>459</v>
      </c>
      <c r="B218" s="59" t="s">
        <v>11</v>
      </c>
      <c r="C218" s="59" t="s">
        <v>61</v>
      </c>
      <c r="D218" s="59" t="s">
        <v>18</v>
      </c>
      <c r="E218" s="59" t="s">
        <v>50</v>
      </c>
      <c r="F218" s="59" t="s">
        <v>460</v>
      </c>
      <c r="G218" s="59">
        <v>4</v>
      </c>
      <c r="H218" s="59">
        <v>940.13</v>
      </c>
      <c r="I218" s="59">
        <v>3760.52</v>
      </c>
      <c r="J218" s="59">
        <v>15</v>
      </c>
      <c r="K218" s="59">
        <v>3196.44</v>
      </c>
      <c r="L218" s="59">
        <v>3</v>
      </c>
      <c r="M218" s="59" t="s">
        <v>41</v>
      </c>
      <c r="N218" s="59" t="s">
        <v>96</v>
      </c>
      <c r="O218" s="59">
        <v>62</v>
      </c>
      <c r="P218" s="61">
        <v>45519</v>
      </c>
      <c r="Q218" s="62" t="str">
        <f t="shared" si="6"/>
        <v>Aug</v>
      </c>
      <c r="R218" s="62">
        <f t="shared" si="7"/>
        <v>2024</v>
      </c>
    </row>
    <row r="219" spans="1:18">
      <c r="A219" s="59" t="s">
        <v>461</v>
      </c>
      <c r="B219" s="59" t="s">
        <v>7</v>
      </c>
      <c r="C219" s="59" t="s">
        <v>56</v>
      </c>
      <c r="D219" s="59" t="s">
        <v>17</v>
      </c>
      <c r="E219" s="59" t="s">
        <v>49</v>
      </c>
      <c r="F219" s="59" t="s">
        <v>462</v>
      </c>
      <c r="G219" s="59">
        <v>2</v>
      </c>
      <c r="H219" s="59">
        <v>305.43</v>
      </c>
      <c r="I219" s="59">
        <v>610.86</v>
      </c>
      <c r="J219" s="59">
        <v>25</v>
      </c>
      <c r="K219" s="59">
        <v>458.14</v>
      </c>
      <c r="L219" s="59">
        <v>3</v>
      </c>
      <c r="M219" s="59" t="s">
        <v>38</v>
      </c>
      <c r="N219" s="59" t="s">
        <v>77</v>
      </c>
      <c r="O219" s="59">
        <v>66</v>
      </c>
      <c r="P219" s="61">
        <v>45481</v>
      </c>
      <c r="Q219" s="62" t="str">
        <f t="shared" si="6"/>
        <v>Jul</v>
      </c>
      <c r="R219" s="62">
        <f t="shared" si="7"/>
        <v>2024</v>
      </c>
    </row>
    <row r="220" spans="1:18">
      <c r="A220" s="59" t="s">
        <v>463</v>
      </c>
      <c r="B220" s="59" t="s">
        <v>7</v>
      </c>
      <c r="C220" s="59" t="s">
        <v>58</v>
      </c>
      <c r="D220" s="59" t="s">
        <v>16</v>
      </c>
      <c r="E220" s="59" t="s">
        <v>49</v>
      </c>
      <c r="F220" s="59" t="s">
        <v>464</v>
      </c>
      <c r="G220" s="59">
        <v>3</v>
      </c>
      <c r="H220" s="59">
        <v>649.05</v>
      </c>
      <c r="I220" s="59">
        <v>1947.15</v>
      </c>
      <c r="J220" s="59">
        <v>5</v>
      </c>
      <c r="K220" s="59">
        <v>1849.79</v>
      </c>
      <c r="L220" s="59">
        <v>4</v>
      </c>
      <c r="M220" s="59" t="s">
        <v>42</v>
      </c>
      <c r="N220" s="59" t="s">
        <v>96</v>
      </c>
      <c r="O220" s="59">
        <v>36</v>
      </c>
      <c r="P220" s="61">
        <v>45371</v>
      </c>
      <c r="Q220" s="62" t="str">
        <f t="shared" si="6"/>
        <v>Mar</v>
      </c>
      <c r="R220" s="62">
        <f t="shared" si="7"/>
        <v>2024</v>
      </c>
    </row>
    <row r="221" spans="1:18">
      <c r="A221" s="59" t="s">
        <v>465</v>
      </c>
      <c r="B221" s="59" t="s">
        <v>10</v>
      </c>
      <c r="C221" s="59" t="s">
        <v>58</v>
      </c>
      <c r="D221" s="59" t="s">
        <v>23</v>
      </c>
      <c r="E221" s="59" t="s">
        <v>48</v>
      </c>
      <c r="F221" s="59" t="s">
        <v>466</v>
      </c>
      <c r="G221" s="59">
        <v>2</v>
      </c>
      <c r="H221" s="59">
        <v>179.4</v>
      </c>
      <c r="I221" s="59">
        <v>358.8</v>
      </c>
      <c r="J221" s="59">
        <v>10</v>
      </c>
      <c r="K221" s="59">
        <v>322.92</v>
      </c>
      <c r="L221" s="59">
        <v>2</v>
      </c>
      <c r="M221" s="59" t="s">
        <v>40</v>
      </c>
      <c r="N221" s="59" t="s">
        <v>96</v>
      </c>
      <c r="O221" s="59">
        <v>21</v>
      </c>
      <c r="P221" s="61">
        <v>45367</v>
      </c>
      <c r="Q221" s="62" t="str">
        <f t="shared" si="6"/>
        <v>Mar</v>
      </c>
      <c r="R221" s="62">
        <f t="shared" si="7"/>
        <v>2024</v>
      </c>
    </row>
    <row r="222" spans="1:18">
      <c r="A222" s="59" t="s">
        <v>467</v>
      </c>
      <c r="B222" s="59" t="s">
        <v>6</v>
      </c>
      <c r="C222" s="59" t="s">
        <v>60</v>
      </c>
      <c r="D222" s="59" t="s">
        <v>20</v>
      </c>
      <c r="E222" s="59" t="s">
        <v>50</v>
      </c>
      <c r="F222" s="59" t="s">
        <v>468</v>
      </c>
      <c r="G222" s="59">
        <v>5</v>
      </c>
      <c r="H222" s="59">
        <v>1095</v>
      </c>
      <c r="I222" s="59">
        <v>5475</v>
      </c>
      <c r="J222" s="59">
        <v>10</v>
      </c>
      <c r="K222" s="59">
        <v>4927.5</v>
      </c>
      <c r="L222" s="59">
        <v>3</v>
      </c>
      <c r="M222" s="59" t="s">
        <v>42</v>
      </c>
      <c r="N222" s="59" t="s">
        <v>77</v>
      </c>
      <c r="O222" s="59">
        <v>84</v>
      </c>
      <c r="P222" s="61">
        <v>45592</v>
      </c>
      <c r="Q222" s="62" t="str">
        <f t="shared" si="6"/>
        <v>Oct</v>
      </c>
      <c r="R222" s="62">
        <f t="shared" si="7"/>
        <v>2024</v>
      </c>
    </row>
    <row r="223" spans="1:18">
      <c r="A223" s="59" t="s">
        <v>469</v>
      </c>
      <c r="B223" s="59" t="s">
        <v>4</v>
      </c>
      <c r="C223" s="59" t="s">
        <v>61</v>
      </c>
      <c r="D223" s="59" t="s">
        <v>23</v>
      </c>
      <c r="E223" s="59" t="s">
        <v>51</v>
      </c>
      <c r="F223" s="59" t="s">
        <v>273</v>
      </c>
      <c r="G223" s="59">
        <v>2</v>
      </c>
      <c r="H223" s="59">
        <v>1064.32</v>
      </c>
      <c r="I223" s="59">
        <v>2128.64</v>
      </c>
      <c r="J223" s="59">
        <v>25</v>
      </c>
      <c r="K223" s="59">
        <v>1596.48</v>
      </c>
      <c r="L223" s="59">
        <v>4</v>
      </c>
      <c r="M223" s="59" t="s">
        <v>39</v>
      </c>
      <c r="N223" s="59" t="s">
        <v>83</v>
      </c>
      <c r="O223" s="59">
        <v>21</v>
      </c>
      <c r="P223" s="61">
        <v>45486</v>
      </c>
      <c r="Q223" s="62" t="str">
        <f t="shared" si="6"/>
        <v>Jul</v>
      </c>
      <c r="R223" s="62">
        <f t="shared" si="7"/>
        <v>2024</v>
      </c>
    </row>
    <row r="224" spans="1:18">
      <c r="A224" s="59" t="s">
        <v>470</v>
      </c>
      <c r="B224" s="59" t="s">
        <v>11</v>
      </c>
      <c r="C224" s="59" t="s">
        <v>61</v>
      </c>
      <c r="D224" s="59" t="s">
        <v>19</v>
      </c>
      <c r="E224" s="59" t="s">
        <v>48</v>
      </c>
      <c r="F224" s="59" t="s">
        <v>107</v>
      </c>
      <c r="G224" s="59">
        <v>2</v>
      </c>
      <c r="H224" s="59">
        <v>307.59</v>
      </c>
      <c r="I224" s="59">
        <v>615.18</v>
      </c>
      <c r="J224" s="59">
        <v>15</v>
      </c>
      <c r="K224" s="59">
        <v>522.9</v>
      </c>
      <c r="L224" s="59">
        <v>5</v>
      </c>
      <c r="M224" s="59" t="s">
        <v>42</v>
      </c>
      <c r="N224" s="59" t="s">
        <v>80</v>
      </c>
      <c r="O224" s="59">
        <v>65</v>
      </c>
      <c r="P224" s="61">
        <v>45392</v>
      </c>
      <c r="Q224" s="62" t="str">
        <f t="shared" si="6"/>
        <v>Apr</v>
      </c>
      <c r="R224" s="62">
        <f t="shared" si="7"/>
        <v>2024</v>
      </c>
    </row>
    <row r="225" spans="1:18">
      <c r="A225" s="59" t="s">
        <v>471</v>
      </c>
      <c r="B225" s="59" t="s">
        <v>8</v>
      </c>
      <c r="C225" s="59" t="s">
        <v>56</v>
      </c>
      <c r="D225" s="59" t="s">
        <v>22</v>
      </c>
      <c r="E225" s="59" t="s">
        <v>51</v>
      </c>
      <c r="F225" s="59" t="s">
        <v>472</v>
      </c>
      <c r="G225" s="59">
        <v>5</v>
      </c>
      <c r="H225" s="59">
        <v>1093.04</v>
      </c>
      <c r="I225" s="59">
        <v>5465.2</v>
      </c>
      <c r="J225" s="59">
        <v>10</v>
      </c>
      <c r="K225" s="59">
        <v>4918.68</v>
      </c>
      <c r="L225" s="59">
        <v>2</v>
      </c>
      <c r="M225" s="59" t="s">
        <v>41</v>
      </c>
      <c r="N225" s="59" t="s">
        <v>80</v>
      </c>
      <c r="O225" s="59">
        <v>32</v>
      </c>
      <c r="P225" s="61">
        <v>45496</v>
      </c>
      <c r="Q225" s="62" t="str">
        <f t="shared" si="6"/>
        <v>Jul</v>
      </c>
      <c r="R225" s="62">
        <f t="shared" si="7"/>
        <v>2024</v>
      </c>
    </row>
    <row r="226" spans="1:18">
      <c r="A226" s="59" t="s">
        <v>473</v>
      </c>
      <c r="B226" s="59" t="s">
        <v>4</v>
      </c>
      <c r="C226" s="59" t="s">
        <v>62</v>
      </c>
      <c r="D226" s="59" t="s">
        <v>17</v>
      </c>
      <c r="E226" s="59" t="s">
        <v>49</v>
      </c>
      <c r="F226" s="59" t="s">
        <v>474</v>
      </c>
      <c r="G226" s="59">
        <v>5</v>
      </c>
      <c r="H226" s="59">
        <v>1066.25</v>
      </c>
      <c r="I226" s="59">
        <v>5331.25</v>
      </c>
      <c r="J226" s="59">
        <v>25</v>
      </c>
      <c r="K226" s="59">
        <v>3998.44</v>
      </c>
      <c r="L226" s="59">
        <v>1</v>
      </c>
      <c r="M226" s="59" t="s">
        <v>37</v>
      </c>
      <c r="N226" s="59" t="s">
        <v>77</v>
      </c>
      <c r="O226" s="59">
        <v>52</v>
      </c>
      <c r="P226" s="61">
        <v>45417</v>
      </c>
      <c r="Q226" s="62" t="str">
        <f t="shared" si="6"/>
        <v>May</v>
      </c>
      <c r="R226" s="62">
        <f t="shared" si="7"/>
        <v>2024</v>
      </c>
    </row>
    <row r="227" spans="1:18">
      <c r="A227" s="59" t="s">
        <v>475</v>
      </c>
      <c r="B227" s="59" t="s">
        <v>5</v>
      </c>
      <c r="C227" s="59" t="s">
        <v>57</v>
      </c>
      <c r="D227" s="59" t="s">
        <v>19</v>
      </c>
      <c r="E227" s="59" t="s">
        <v>45</v>
      </c>
      <c r="F227" s="59" t="s">
        <v>168</v>
      </c>
      <c r="G227" s="59">
        <v>4</v>
      </c>
      <c r="H227" s="59">
        <v>336.3</v>
      </c>
      <c r="I227" s="59">
        <v>1345.2</v>
      </c>
      <c r="J227" s="59">
        <v>25</v>
      </c>
      <c r="K227" s="59">
        <v>1008.9</v>
      </c>
      <c r="L227" s="59">
        <v>5</v>
      </c>
      <c r="M227" s="59" t="s">
        <v>41</v>
      </c>
      <c r="N227" s="59" t="s">
        <v>96</v>
      </c>
      <c r="O227" s="59">
        <v>44</v>
      </c>
      <c r="P227" s="61">
        <v>45338</v>
      </c>
      <c r="Q227" s="62" t="str">
        <f t="shared" si="6"/>
        <v>Feb</v>
      </c>
      <c r="R227" s="62">
        <f t="shared" si="7"/>
        <v>2024</v>
      </c>
    </row>
    <row r="228" spans="1:18">
      <c r="A228" s="59" t="s">
        <v>476</v>
      </c>
      <c r="B228" s="59" t="s">
        <v>11</v>
      </c>
      <c r="C228" s="59" t="s">
        <v>54</v>
      </c>
      <c r="D228" s="59" t="s">
        <v>20</v>
      </c>
      <c r="E228" s="59" t="s">
        <v>48</v>
      </c>
      <c r="F228" s="59" t="s">
        <v>477</v>
      </c>
      <c r="G228" s="59">
        <v>2</v>
      </c>
      <c r="H228" s="59">
        <v>388.97</v>
      </c>
      <c r="I228" s="59">
        <v>777.94</v>
      </c>
      <c r="J228" s="59">
        <v>20</v>
      </c>
      <c r="K228" s="59">
        <v>622.35</v>
      </c>
      <c r="L228" s="59">
        <v>5</v>
      </c>
      <c r="M228" s="59" t="s">
        <v>40</v>
      </c>
      <c r="N228" s="59" t="s">
        <v>83</v>
      </c>
      <c r="O228" s="59">
        <v>32</v>
      </c>
      <c r="P228" s="61">
        <v>45529</v>
      </c>
      <c r="Q228" s="62" t="str">
        <f t="shared" si="6"/>
        <v>Aug</v>
      </c>
      <c r="R228" s="62">
        <f t="shared" si="7"/>
        <v>2024</v>
      </c>
    </row>
    <row r="229" spans="1:18">
      <c r="A229" s="59" t="s">
        <v>478</v>
      </c>
      <c r="B229" s="59" t="s">
        <v>3</v>
      </c>
      <c r="C229" s="59" t="s">
        <v>61</v>
      </c>
      <c r="D229" s="59" t="s">
        <v>18</v>
      </c>
      <c r="E229" s="59" t="s">
        <v>46</v>
      </c>
      <c r="F229" s="59" t="s">
        <v>479</v>
      </c>
      <c r="G229" s="59">
        <v>1</v>
      </c>
      <c r="H229" s="59">
        <v>613.99</v>
      </c>
      <c r="I229" s="59">
        <v>613.99</v>
      </c>
      <c r="J229" s="59">
        <v>20</v>
      </c>
      <c r="K229" s="59">
        <v>491.19</v>
      </c>
      <c r="L229" s="59">
        <v>4</v>
      </c>
      <c r="M229" s="59" t="s">
        <v>39</v>
      </c>
      <c r="N229" s="59" t="s">
        <v>80</v>
      </c>
      <c r="O229" s="59">
        <v>47</v>
      </c>
      <c r="P229" s="61">
        <v>45569</v>
      </c>
      <c r="Q229" s="62" t="str">
        <f t="shared" si="6"/>
        <v>Oct</v>
      </c>
      <c r="R229" s="62">
        <f t="shared" si="7"/>
        <v>2024</v>
      </c>
    </row>
    <row r="230" spans="1:18">
      <c r="A230" s="59" t="s">
        <v>480</v>
      </c>
      <c r="B230" s="59" t="s">
        <v>8</v>
      </c>
      <c r="C230" s="59" t="s">
        <v>58</v>
      </c>
      <c r="D230" s="59" t="s">
        <v>24</v>
      </c>
      <c r="E230" s="59" t="s">
        <v>47</v>
      </c>
      <c r="F230" s="59" t="s">
        <v>481</v>
      </c>
      <c r="G230" s="59">
        <v>4</v>
      </c>
      <c r="H230" s="59">
        <v>1054.2</v>
      </c>
      <c r="I230" s="59">
        <v>4216.8</v>
      </c>
      <c r="J230" s="59">
        <v>0</v>
      </c>
      <c r="K230" s="59">
        <v>4216.8</v>
      </c>
      <c r="L230" s="59">
        <v>1</v>
      </c>
      <c r="M230" s="59" t="s">
        <v>42</v>
      </c>
      <c r="N230" s="59" t="s">
        <v>83</v>
      </c>
      <c r="O230" s="59">
        <v>78</v>
      </c>
      <c r="P230" s="61">
        <v>45391</v>
      </c>
      <c r="Q230" s="62" t="str">
        <f t="shared" si="6"/>
        <v>Apr</v>
      </c>
      <c r="R230" s="62">
        <f t="shared" si="7"/>
        <v>2024</v>
      </c>
    </row>
    <row r="231" spans="1:18">
      <c r="A231" s="59" t="s">
        <v>482</v>
      </c>
      <c r="B231" s="59" t="s">
        <v>7</v>
      </c>
      <c r="C231" s="59" t="s">
        <v>55</v>
      </c>
      <c r="D231" s="59" t="s">
        <v>24</v>
      </c>
      <c r="E231" s="59" t="s">
        <v>48</v>
      </c>
      <c r="F231" s="59" t="s">
        <v>305</v>
      </c>
      <c r="G231" s="59">
        <v>2</v>
      </c>
      <c r="H231" s="59">
        <v>495.07</v>
      </c>
      <c r="I231" s="59">
        <v>990.14</v>
      </c>
      <c r="J231" s="59">
        <v>20</v>
      </c>
      <c r="K231" s="59">
        <v>792.11</v>
      </c>
      <c r="L231" s="59">
        <v>4</v>
      </c>
      <c r="M231" s="59" t="s">
        <v>40</v>
      </c>
      <c r="N231" s="59" t="s">
        <v>96</v>
      </c>
      <c r="O231" s="59">
        <v>53</v>
      </c>
      <c r="P231" s="61">
        <v>45445</v>
      </c>
      <c r="Q231" s="62" t="str">
        <f t="shared" si="6"/>
        <v>Jun</v>
      </c>
      <c r="R231" s="62">
        <f t="shared" si="7"/>
        <v>2024</v>
      </c>
    </row>
    <row r="232" spans="1:18">
      <c r="A232" s="59" t="s">
        <v>483</v>
      </c>
      <c r="B232" s="59" t="s">
        <v>2</v>
      </c>
      <c r="C232" s="59" t="s">
        <v>61</v>
      </c>
      <c r="D232" s="59" t="s">
        <v>17</v>
      </c>
      <c r="E232" s="59" t="s">
        <v>45</v>
      </c>
      <c r="F232" s="59" t="s">
        <v>349</v>
      </c>
      <c r="G232" s="59">
        <v>5</v>
      </c>
      <c r="H232" s="59">
        <v>474.24</v>
      </c>
      <c r="I232" s="59">
        <v>2371.2</v>
      </c>
      <c r="J232" s="59">
        <v>10</v>
      </c>
      <c r="K232" s="59">
        <v>2134.08</v>
      </c>
      <c r="L232" s="59">
        <v>4</v>
      </c>
      <c r="M232" s="59" t="s">
        <v>38</v>
      </c>
      <c r="N232" s="59" t="s">
        <v>77</v>
      </c>
      <c r="O232" s="59">
        <v>20</v>
      </c>
      <c r="P232" s="61">
        <v>45541</v>
      </c>
      <c r="Q232" s="62" t="str">
        <f t="shared" si="6"/>
        <v>Sep</v>
      </c>
      <c r="R232" s="62">
        <f t="shared" si="7"/>
        <v>2024</v>
      </c>
    </row>
    <row r="233" spans="1:18">
      <c r="A233" s="59" t="s">
        <v>484</v>
      </c>
      <c r="B233" s="59" t="s">
        <v>4</v>
      </c>
      <c r="C233" s="59" t="s">
        <v>53</v>
      </c>
      <c r="D233" s="59" t="s">
        <v>15</v>
      </c>
      <c r="E233" s="59" t="s">
        <v>46</v>
      </c>
      <c r="F233" s="59" t="s">
        <v>485</v>
      </c>
      <c r="G233" s="59">
        <v>1</v>
      </c>
      <c r="H233" s="59">
        <v>948.46</v>
      </c>
      <c r="I233" s="59">
        <v>948.46</v>
      </c>
      <c r="J233" s="59">
        <v>5</v>
      </c>
      <c r="K233" s="59">
        <v>901.04</v>
      </c>
      <c r="L233" s="59">
        <v>3</v>
      </c>
      <c r="M233" s="59" t="s">
        <v>38</v>
      </c>
      <c r="N233" s="59" t="s">
        <v>83</v>
      </c>
      <c r="O233" s="59">
        <v>88</v>
      </c>
      <c r="P233" s="61">
        <v>45467</v>
      </c>
      <c r="Q233" s="62" t="str">
        <f t="shared" si="6"/>
        <v>Jun</v>
      </c>
      <c r="R233" s="62">
        <f t="shared" si="7"/>
        <v>2024</v>
      </c>
    </row>
    <row r="234" spans="1:18">
      <c r="A234" s="59" t="s">
        <v>486</v>
      </c>
      <c r="B234" s="59" t="s">
        <v>2</v>
      </c>
      <c r="C234" s="59" t="s">
        <v>62</v>
      </c>
      <c r="D234" s="59" t="s">
        <v>19</v>
      </c>
      <c r="E234" s="59" t="s">
        <v>46</v>
      </c>
      <c r="F234" s="59" t="s">
        <v>257</v>
      </c>
      <c r="G234" s="59">
        <v>5</v>
      </c>
      <c r="H234" s="59">
        <v>470.65</v>
      </c>
      <c r="I234" s="59">
        <v>2353.25</v>
      </c>
      <c r="J234" s="59">
        <v>20</v>
      </c>
      <c r="K234" s="59">
        <v>1882.6</v>
      </c>
      <c r="L234" s="59">
        <v>5</v>
      </c>
      <c r="M234" s="59" t="s">
        <v>37</v>
      </c>
      <c r="N234" s="59" t="s">
        <v>80</v>
      </c>
      <c r="O234" s="59">
        <v>46</v>
      </c>
      <c r="P234" s="61">
        <v>45445</v>
      </c>
      <c r="Q234" s="62" t="str">
        <f t="shared" si="6"/>
        <v>Jun</v>
      </c>
      <c r="R234" s="62">
        <f t="shared" si="7"/>
        <v>2024</v>
      </c>
    </row>
    <row r="235" spans="1:18">
      <c r="A235" s="59" t="s">
        <v>487</v>
      </c>
      <c r="B235" s="59" t="s">
        <v>5</v>
      </c>
      <c r="C235" s="59" t="s">
        <v>61</v>
      </c>
      <c r="D235" s="59" t="s">
        <v>16</v>
      </c>
      <c r="E235" s="59" t="s">
        <v>46</v>
      </c>
      <c r="F235" s="59" t="s">
        <v>132</v>
      </c>
      <c r="G235" s="59">
        <v>4</v>
      </c>
      <c r="H235" s="59">
        <v>975.1</v>
      </c>
      <c r="I235" s="59">
        <v>3900.4</v>
      </c>
      <c r="J235" s="59">
        <v>15</v>
      </c>
      <c r="K235" s="59">
        <v>3315.34</v>
      </c>
      <c r="L235" s="59">
        <v>2</v>
      </c>
      <c r="M235" s="59" t="s">
        <v>40</v>
      </c>
      <c r="N235" s="59" t="s">
        <v>77</v>
      </c>
      <c r="O235" s="59">
        <v>86</v>
      </c>
      <c r="P235" s="61">
        <v>45458</v>
      </c>
      <c r="Q235" s="62" t="str">
        <f t="shared" si="6"/>
        <v>Jun</v>
      </c>
      <c r="R235" s="62">
        <f t="shared" si="7"/>
        <v>2024</v>
      </c>
    </row>
    <row r="236" spans="1:18">
      <c r="A236" s="59" t="s">
        <v>488</v>
      </c>
      <c r="B236" s="59" t="s">
        <v>10</v>
      </c>
      <c r="C236" s="59" t="s">
        <v>55</v>
      </c>
      <c r="D236" s="59" t="s">
        <v>17</v>
      </c>
      <c r="E236" s="59" t="s">
        <v>46</v>
      </c>
      <c r="F236" s="59" t="s">
        <v>489</v>
      </c>
      <c r="G236" s="59">
        <v>4</v>
      </c>
      <c r="H236" s="59">
        <v>1131.05</v>
      </c>
      <c r="I236" s="59">
        <v>4524.2</v>
      </c>
      <c r="J236" s="59">
        <v>25</v>
      </c>
      <c r="K236" s="59">
        <v>3393.15</v>
      </c>
      <c r="L236" s="59">
        <v>3</v>
      </c>
      <c r="M236" s="59" t="s">
        <v>41</v>
      </c>
      <c r="N236" s="59" t="s">
        <v>77</v>
      </c>
      <c r="O236" s="59">
        <v>62</v>
      </c>
      <c r="P236" s="61">
        <v>45448</v>
      </c>
      <c r="Q236" s="62" t="str">
        <f t="shared" si="6"/>
        <v>Jun</v>
      </c>
      <c r="R236" s="62">
        <f t="shared" si="7"/>
        <v>2024</v>
      </c>
    </row>
    <row r="237" spans="1:18">
      <c r="A237" s="59" t="s">
        <v>490</v>
      </c>
      <c r="B237" s="59" t="s">
        <v>6</v>
      </c>
      <c r="C237" s="59" t="s">
        <v>61</v>
      </c>
      <c r="D237" s="59" t="s">
        <v>15</v>
      </c>
      <c r="E237" s="59" t="s">
        <v>48</v>
      </c>
      <c r="F237" s="59" t="s">
        <v>248</v>
      </c>
      <c r="G237" s="59">
        <v>5</v>
      </c>
      <c r="H237" s="59">
        <v>563.22</v>
      </c>
      <c r="I237" s="59">
        <v>2816.1</v>
      </c>
      <c r="J237" s="59">
        <v>10</v>
      </c>
      <c r="K237" s="59">
        <v>2534.49</v>
      </c>
      <c r="L237" s="59">
        <v>4</v>
      </c>
      <c r="M237" s="59" t="s">
        <v>38</v>
      </c>
      <c r="N237" s="59" t="s">
        <v>83</v>
      </c>
      <c r="O237" s="59">
        <v>72</v>
      </c>
      <c r="P237" s="61">
        <v>45320</v>
      </c>
      <c r="Q237" s="62" t="str">
        <f t="shared" si="6"/>
        <v>Jan</v>
      </c>
      <c r="R237" s="62">
        <f t="shared" si="7"/>
        <v>2024</v>
      </c>
    </row>
    <row r="238" spans="1:18">
      <c r="A238" s="59" t="s">
        <v>491</v>
      </c>
      <c r="B238" s="59" t="s">
        <v>5</v>
      </c>
      <c r="C238" s="59" t="s">
        <v>53</v>
      </c>
      <c r="D238" s="59" t="s">
        <v>17</v>
      </c>
      <c r="E238" s="59" t="s">
        <v>47</v>
      </c>
      <c r="F238" s="59" t="s">
        <v>192</v>
      </c>
      <c r="G238" s="59">
        <v>2</v>
      </c>
      <c r="H238" s="59">
        <v>369.04</v>
      </c>
      <c r="I238" s="59">
        <v>738.08</v>
      </c>
      <c r="J238" s="59">
        <v>15</v>
      </c>
      <c r="K238" s="59">
        <v>627.37</v>
      </c>
      <c r="L238" s="59">
        <v>3</v>
      </c>
      <c r="M238" s="59" t="s">
        <v>41</v>
      </c>
      <c r="N238" s="59" t="s">
        <v>96</v>
      </c>
      <c r="O238" s="59">
        <v>61</v>
      </c>
      <c r="P238" s="61">
        <v>45304</v>
      </c>
      <c r="Q238" s="62" t="str">
        <f t="shared" si="6"/>
        <v>Jan</v>
      </c>
      <c r="R238" s="62">
        <f t="shared" si="7"/>
        <v>2024</v>
      </c>
    </row>
    <row r="239" spans="1:18">
      <c r="A239" s="59" t="s">
        <v>492</v>
      </c>
      <c r="B239" s="59" t="s">
        <v>9</v>
      </c>
      <c r="C239" s="59" t="s">
        <v>61</v>
      </c>
      <c r="D239" s="59" t="s">
        <v>20</v>
      </c>
      <c r="E239" s="59" t="s">
        <v>49</v>
      </c>
      <c r="F239" s="59" t="s">
        <v>425</v>
      </c>
      <c r="G239" s="59">
        <v>2</v>
      </c>
      <c r="H239" s="59">
        <v>987.35</v>
      </c>
      <c r="I239" s="59">
        <v>1974.7</v>
      </c>
      <c r="J239" s="59">
        <v>0</v>
      </c>
      <c r="K239" s="59">
        <v>1974.7</v>
      </c>
      <c r="L239" s="59">
        <v>5</v>
      </c>
      <c r="M239" s="59" t="s">
        <v>40</v>
      </c>
      <c r="N239" s="59" t="s">
        <v>83</v>
      </c>
      <c r="O239" s="59">
        <v>33</v>
      </c>
      <c r="P239" s="61">
        <v>45432</v>
      </c>
      <c r="Q239" s="62" t="str">
        <f t="shared" si="6"/>
        <v>May</v>
      </c>
      <c r="R239" s="62">
        <f t="shared" si="7"/>
        <v>2024</v>
      </c>
    </row>
    <row r="240" spans="1:18">
      <c r="A240" s="59" t="s">
        <v>493</v>
      </c>
      <c r="B240" s="59" t="s">
        <v>2</v>
      </c>
      <c r="C240" s="59" t="s">
        <v>54</v>
      </c>
      <c r="D240" s="59" t="s">
        <v>21</v>
      </c>
      <c r="E240" s="59" t="s">
        <v>45</v>
      </c>
      <c r="F240" s="59" t="s">
        <v>450</v>
      </c>
      <c r="G240" s="59">
        <v>5</v>
      </c>
      <c r="H240" s="59">
        <v>643.37</v>
      </c>
      <c r="I240" s="59">
        <v>3216.85</v>
      </c>
      <c r="J240" s="59">
        <v>10</v>
      </c>
      <c r="K240" s="59">
        <v>2895.16</v>
      </c>
      <c r="L240" s="59">
        <v>1</v>
      </c>
      <c r="M240" s="59" t="s">
        <v>42</v>
      </c>
      <c r="N240" s="59" t="s">
        <v>83</v>
      </c>
      <c r="O240" s="59">
        <v>51</v>
      </c>
      <c r="P240" s="61">
        <v>45541</v>
      </c>
      <c r="Q240" s="62" t="str">
        <f t="shared" si="6"/>
        <v>Sep</v>
      </c>
      <c r="R240" s="62">
        <f t="shared" si="7"/>
        <v>2024</v>
      </c>
    </row>
    <row r="241" spans="1:18">
      <c r="A241" s="59" t="s">
        <v>494</v>
      </c>
      <c r="B241" s="59" t="s">
        <v>10</v>
      </c>
      <c r="C241" s="59" t="s">
        <v>56</v>
      </c>
      <c r="D241" s="59" t="s">
        <v>23</v>
      </c>
      <c r="E241" s="59" t="s">
        <v>47</v>
      </c>
      <c r="F241" s="59" t="s">
        <v>283</v>
      </c>
      <c r="G241" s="59">
        <v>1</v>
      </c>
      <c r="H241" s="59">
        <v>821.61</v>
      </c>
      <c r="I241" s="59">
        <v>821.61</v>
      </c>
      <c r="J241" s="59">
        <v>0</v>
      </c>
      <c r="K241" s="59">
        <v>821.61</v>
      </c>
      <c r="L241" s="59">
        <v>3</v>
      </c>
      <c r="M241" s="59" t="s">
        <v>40</v>
      </c>
      <c r="N241" s="59" t="s">
        <v>96</v>
      </c>
      <c r="O241" s="59">
        <v>56</v>
      </c>
      <c r="P241" s="61">
        <v>45516</v>
      </c>
      <c r="Q241" s="62" t="str">
        <f t="shared" si="6"/>
        <v>Aug</v>
      </c>
      <c r="R241" s="62">
        <f t="shared" si="7"/>
        <v>2024</v>
      </c>
    </row>
    <row r="242" spans="1:18">
      <c r="A242" s="59" t="s">
        <v>495</v>
      </c>
      <c r="B242" s="59" t="s">
        <v>8</v>
      </c>
      <c r="C242" s="59" t="s">
        <v>54</v>
      </c>
      <c r="D242" s="59" t="s">
        <v>18</v>
      </c>
      <c r="E242" s="59" t="s">
        <v>48</v>
      </c>
      <c r="F242" s="59" t="s">
        <v>496</v>
      </c>
      <c r="G242" s="59">
        <v>4</v>
      </c>
      <c r="H242" s="59">
        <v>1015.53</v>
      </c>
      <c r="I242" s="59">
        <v>4062.12</v>
      </c>
      <c r="J242" s="59">
        <v>20</v>
      </c>
      <c r="K242" s="59">
        <v>3249.7</v>
      </c>
      <c r="L242" s="59">
        <v>2</v>
      </c>
      <c r="M242" s="59" t="s">
        <v>40</v>
      </c>
      <c r="N242" s="59" t="s">
        <v>96</v>
      </c>
      <c r="O242" s="59">
        <v>45</v>
      </c>
      <c r="P242" s="61">
        <v>45585</v>
      </c>
      <c r="Q242" s="62" t="str">
        <f t="shared" si="6"/>
        <v>Oct</v>
      </c>
      <c r="R242" s="62">
        <f t="shared" si="7"/>
        <v>2024</v>
      </c>
    </row>
    <row r="243" spans="1:18">
      <c r="A243" s="59" t="s">
        <v>497</v>
      </c>
      <c r="B243" s="59" t="s">
        <v>11</v>
      </c>
      <c r="C243" s="59" t="s">
        <v>53</v>
      </c>
      <c r="D243" s="59" t="s">
        <v>19</v>
      </c>
      <c r="E243" s="59" t="s">
        <v>48</v>
      </c>
      <c r="F243" s="59" t="s">
        <v>268</v>
      </c>
      <c r="G243" s="59">
        <v>5</v>
      </c>
      <c r="H243" s="59">
        <v>950.93</v>
      </c>
      <c r="I243" s="59">
        <v>4754.65</v>
      </c>
      <c r="J243" s="59">
        <v>0</v>
      </c>
      <c r="K243" s="59">
        <v>4754.65</v>
      </c>
      <c r="L243" s="59">
        <v>3</v>
      </c>
      <c r="M243" s="59" t="s">
        <v>40</v>
      </c>
      <c r="N243" s="59" t="s">
        <v>96</v>
      </c>
      <c r="O243" s="59">
        <v>37</v>
      </c>
      <c r="P243" s="61">
        <v>45303</v>
      </c>
      <c r="Q243" s="62" t="str">
        <f t="shared" si="6"/>
        <v>Jan</v>
      </c>
      <c r="R243" s="62">
        <f t="shared" si="7"/>
        <v>2024</v>
      </c>
    </row>
    <row r="244" spans="1:18">
      <c r="A244" s="59" t="s">
        <v>498</v>
      </c>
      <c r="B244" s="59" t="s">
        <v>6</v>
      </c>
      <c r="C244" s="59" t="s">
        <v>61</v>
      </c>
      <c r="D244" s="59" t="s">
        <v>15</v>
      </c>
      <c r="E244" s="59" t="s">
        <v>45</v>
      </c>
      <c r="F244" s="59" t="s">
        <v>406</v>
      </c>
      <c r="G244" s="59">
        <v>2</v>
      </c>
      <c r="H244" s="59">
        <v>487.33</v>
      </c>
      <c r="I244" s="59">
        <v>974.66</v>
      </c>
      <c r="J244" s="59">
        <v>25</v>
      </c>
      <c r="K244" s="59">
        <v>731</v>
      </c>
      <c r="L244" s="59">
        <v>2</v>
      </c>
      <c r="M244" s="59" t="s">
        <v>37</v>
      </c>
      <c r="N244" s="59" t="s">
        <v>96</v>
      </c>
      <c r="O244" s="59">
        <v>45</v>
      </c>
      <c r="P244" s="61">
        <v>45462</v>
      </c>
      <c r="Q244" s="62" t="str">
        <f t="shared" si="6"/>
        <v>Jun</v>
      </c>
      <c r="R244" s="62">
        <f t="shared" si="7"/>
        <v>2024</v>
      </c>
    </row>
    <row r="245" spans="1:18">
      <c r="A245" s="59" t="s">
        <v>499</v>
      </c>
      <c r="B245" s="59" t="s">
        <v>7</v>
      </c>
      <c r="C245" s="59" t="s">
        <v>58</v>
      </c>
      <c r="D245" s="59" t="s">
        <v>24</v>
      </c>
      <c r="E245" s="59" t="s">
        <v>45</v>
      </c>
      <c r="F245" s="59" t="s">
        <v>500</v>
      </c>
      <c r="G245" s="59">
        <v>2</v>
      </c>
      <c r="H245" s="59">
        <v>275.15</v>
      </c>
      <c r="I245" s="59">
        <v>550.3</v>
      </c>
      <c r="J245" s="59">
        <v>20</v>
      </c>
      <c r="K245" s="59">
        <v>440.24</v>
      </c>
      <c r="L245" s="59">
        <v>4</v>
      </c>
      <c r="M245" s="59" t="s">
        <v>37</v>
      </c>
      <c r="N245" s="59" t="s">
        <v>83</v>
      </c>
      <c r="O245" s="59">
        <v>26</v>
      </c>
      <c r="P245" s="61">
        <v>45541</v>
      </c>
      <c r="Q245" s="62" t="str">
        <f t="shared" si="6"/>
        <v>Sep</v>
      </c>
      <c r="R245" s="62">
        <f t="shared" si="7"/>
        <v>2024</v>
      </c>
    </row>
    <row r="246" spans="1:18">
      <c r="A246" s="59" t="s">
        <v>501</v>
      </c>
      <c r="B246" s="59" t="s">
        <v>3</v>
      </c>
      <c r="C246" s="59" t="s">
        <v>60</v>
      </c>
      <c r="D246" s="59" t="s">
        <v>21</v>
      </c>
      <c r="E246" s="59" t="s">
        <v>47</v>
      </c>
      <c r="F246" s="59" t="s">
        <v>502</v>
      </c>
      <c r="G246" s="59">
        <v>4</v>
      </c>
      <c r="H246" s="59">
        <v>1195.44</v>
      </c>
      <c r="I246" s="59">
        <v>4781.76</v>
      </c>
      <c r="J246" s="59">
        <v>25</v>
      </c>
      <c r="K246" s="59">
        <v>3586.32</v>
      </c>
      <c r="L246" s="59">
        <v>5</v>
      </c>
      <c r="M246" s="59" t="s">
        <v>41</v>
      </c>
      <c r="N246" s="59" t="s">
        <v>83</v>
      </c>
      <c r="O246" s="59">
        <v>62</v>
      </c>
      <c r="P246" s="61">
        <v>45436</v>
      </c>
      <c r="Q246" s="62" t="str">
        <f t="shared" si="6"/>
        <v>May</v>
      </c>
      <c r="R246" s="62">
        <f t="shared" si="7"/>
        <v>2024</v>
      </c>
    </row>
    <row r="247" spans="1:18">
      <c r="A247" s="59" t="s">
        <v>503</v>
      </c>
      <c r="B247" s="59" t="s">
        <v>11</v>
      </c>
      <c r="C247" s="59" t="s">
        <v>62</v>
      </c>
      <c r="D247" s="59" t="s">
        <v>24</v>
      </c>
      <c r="E247" s="59" t="s">
        <v>47</v>
      </c>
      <c r="F247" s="59" t="s">
        <v>504</v>
      </c>
      <c r="G247" s="59">
        <v>1</v>
      </c>
      <c r="H247" s="59">
        <v>708.35</v>
      </c>
      <c r="I247" s="59">
        <v>708.35</v>
      </c>
      <c r="J247" s="59">
        <v>25</v>
      </c>
      <c r="K247" s="59">
        <v>531.26</v>
      </c>
      <c r="L247" s="59">
        <v>5</v>
      </c>
      <c r="M247" s="59" t="s">
        <v>38</v>
      </c>
      <c r="N247" s="59" t="s">
        <v>83</v>
      </c>
      <c r="O247" s="59">
        <v>29</v>
      </c>
      <c r="P247" s="61">
        <v>45389</v>
      </c>
      <c r="Q247" s="62" t="str">
        <f t="shared" si="6"/>
        <v>Apr</v>
      </c>
      <c r="R247" s="62">
        <f t="shared" si="7"/>
        <v>2024</v>
      </c>
    </row>
    <row r="248" spans="1:18">
      <c r="A248" s="59" t="s">
        <v>505</v>
      </c>
      <c r="B248" s="59" t="s">
        <v>9</v>
      </c>
      <c r="C248" s="59" t="s">
        <v>58</v>
      </c>
      <c r="D248" s="59" t="s">
        <v>15</v>
      </c>
      <c r="E248" s="59" t="s">
        <v>50</v>
      </c>
      <c r="F248" s="59" t="s">
        <v>178</v>
      </c>
      <c r="G248" s="59">
        <v>2</v>
      </c>
      <c r="H248" s="59">
        <v>832.97</v>
      </c>
      <c r="I248" s="59">
        <v>1665.94</v>
      </c>
      <c r="J248" s="59">
        <v>25</v>
      </c>
      <c r="K248" s="59">
        <v>1249.45</v>
      </c>
      <c r="L248" s="59">
        <v>1</v>
      </c>
      <c r="M248" s="59" t="s">
        <v>39</v>
      </c>
      <c r="N248" s="59" t="s">
        <v>96</v>
      </c>
      <c r="O248" s="59">
        <v>87</v>
      </c>
      <c r="P248" s="61">
        <v>45524</v>
      </c>
      <c r="Q248" s="62" t="str">
        <f t="shared" si="6"/>
        <v>Aug</v>
      </c>
      <c r="R248" s="62">
        <f t="shared" si="7"/>
        <v>2024</v>
      </c>
    </row>
    <row r="249" spans="1:18">
      <c r="A249" s="59" t="s">
        <v>506</v>
      </c>
      <c r="B249" s="59" t="s">
        <v>9</v>
      </c>
      <c r="C249" s="59" t="s">
        <v>59</v>
      </c>
      <c r="D249" s="59" t="s">
        <v>23</v>
      </c>
      <c r="E249" s="59" t="s">
        <v>49</v>
      </c>
      <c r="F249" s="59" t="s">
        <v>507</v>
      </c>
      <c r="G249" s="59">
        <v>1</v>
      </c>
      <c r="H249" s="59">
        <v>804.87</v>
      </c>
      <c r="I249" s="59">
        <v>804.87</v>
      </c>
      <c r="J249" s="59">
        <v>15</v>
      </c>
      <c r="K249" s="59">
        <v>684.14</v>
      </c>
      <c r="L249" s="59">
        <v>4</v>
      </c>
      <c r="M249" s="59" t="s">
        <v>38</v>
      </c>
      <c r="N249" s="59" t="s">
        <v>80</v>
      </c>
      <c r="O249" s="59">
        <v>61</v>
      </c>
      <c r="P249" s="61">
        <v>45407</v>
      </c>
      <c r="Q249" s="62" t="str">
        <f t="shared" si="6"/>
        <v>Apr</v>
      </c>
      <c r="R249" s="62">
        <f t="shared" si="7"/>
        <v>2024</v>
      </c>
    </row>
    <row r="250" spans="1:18">
      <c r="A250" s="59" t="s">
        <v>508</v>
      </c>
      <c r="B250" s="59" t="s">
        <v>5</v>
      </c>
      <c r="C250" s="59" t="s">
        <v>58</v>
      </c>
      <c r="D250" s="59" t="s">
        <v>19</v>
      </c>
      <c r="E250" s="59" t="s">
        <v>49</v>
      </c>
      <c r="F250" s="59" t="s">
        <v>176</v>
      </c>
      <c r="G250" s="59">
        <v>3</v>
      </c>
      <c r="H250" s="59">
        <v>708.98</v>
      </c>
      <c r="I250" s="59">
        <v>2126.94</v>
      </c>
      <c r="J250" s="59">
        <v>5</v>
      </c>
      <c r="K250" s="59">
        <v>2020.59</v>
      </c>
      <c r="L250" s="59">
        <v>2</v>
      </c>
      <c r="M250" s="59" t="s">
        <v>40</v>
      </c>
      <c r="N250" s="59" t="s">
        <v>96</v>
      </c>
      <c r="O250" s="59">
        <v>39</v>
      </c>
      <c r="P250" s="61">
        <v>45587</v>
      </c>
      <c r="Q250" s="62" t="str">
        <f t="shared" si="6"/>
        <v>Oct</v>
      </c>
      <c r="R250" s="62">
        <f t="shared" si="7"/>
        <v>2024</v>
      </c>
    </row>
    <row r="251" spans="1:18">
      <c r="A251" s="59" t="s">
        <v>509</v>
      </c>
      <c r="B251" s="59" t="s">
        <v>5</v>
      </c>
      <c r="C251" s="59" t="s">
        <v>57</v>
      </c>
      <c r="D251" s="59" t="s">
        <v>17</v>
      </c>
      <c r="E251" s="59" t="s">
        <v>46</v>
      </c>
      <c r="F251" s="59" t="s">
        <v>510</v>
      </c>
      <c r="G251" s="59">
        <v>1</v>
      </c>
      <c r="H251" s="59">
        <v>710.09</v>
      </c>
      <c r="I251" s="59">
        <v>710.09</v>
      </c>
      <c r="J251" s="59">
        <v>10</v>
      </c>
      <c r="K251" s="59">
        <v>639.08</v>
      </c>
      <c r="L251" s="59">
        <v>1</v>
      </c>
      <c r="M251" s="59" t="s">
        <v>39</v>
      </c>
      <c r="N251" s="59" t="s">
        <v>96</v>
      </c>
      <c r="O251" s="59">
        <v>61</v>
      </c>
      <c r="P251" s="61">
        <v>45327</v>
      </c>
      <c r="Q251" s="62" t="str">
        <f t="shared" si="6"/>
        <v>Feb</v>
      </c>
      <c r="R251" s="62">
        <f t="shared" si="7"/>
        <v>2024</v>
      </c>
    </row>
    <row r="252" spans="1:18">
      <c r="A252" s="59" t="s">
        <v>511</v>
      </c>
      <c r="B252" s="59" t="s">
        <v>2</v>
      </c>
      <c r="C252" s="59" t="s">
        <v>57</v>
      </c>
      <c r="D252" s="59" t="s">
        <v>19</v>
      </c>
      <c r="E252" s="59" t="s">
        <v>48</v>
      </c>
      <c r="F252" s="59" t="s">
        <v>266</v>
      </c>
      <c r="G252" s="59">
        <v>4</v>
      </c>
      <c r="H252" s="59">
        <v>1190.55</v>
      </c>
      <c r="I252" s="59">
        <v>4762.2</v>
      </c>
      <c r="J252" s="59">
        <v>15</v>
      </c>
      <c r="K252" s="59">
        <v>4047.87</v>
      </c>
      <c r="L252" s="59">
        <v>2</v>
      </c>
      <c r="M252" s="59" t="s">
        <v>39</v>
      </c>
      <c r="N252" s="59" t="s">
        <v>96</v>
      </c>
      <c r="O252" s="59">
        <v>37</v>
      </c>
      <c r="P252" s="61">
        <v>45305</v>
      </c>
      <c r="Q252" s="62" t="str">
        <f t="shared" si="6"/>
        <v>Jan</v>
      </c>
      <c r="R252" s="62">
        <f t="shared" si="7"/>
        <v>2024</v>
      </c>
    </row>
    <row r="253" spans="1:18">
      <c r="A253" s="59" t="s">
        <v>512</v>
      </c>
      <c r="B253" s="59" t="s">
        <v>11</v>
      </c>
      <c r="C253" s="59" t="s">
        <v>55</v>
      </c>
      <c r="D253" s="59" t="s">
        <v>22</v>
      </c>
      <c r="E253" s="59" t="s">
        <v>50</v>
      </c>
      <c r="F253" s="59" t="s">
        <v>178</v>
      </c>
      <c r="G253" s="59">
        <v>2</v>
      </c>
      <c r="H253" s="59">
        <v>549.44</v>
      </c>
      <c r="I253" s="59">
        <v>1098.88</v>
      </c>
      <c r="J253" s="59">
        <v>15</v>
      </c>
      <c r="K253" s="59">
        <v>934.05</v>
      </c>
      <c r="L253" s="59">
        <v>4</v>
      </c>
      <c r="M253" s="59" t="s">
        <v>37</v>
      </c>
      <c r="N253" s="59" t="s">
        <v>83</v>
      </c>
      <c r="O253" s="59">
        <v>46</v>
      </c>
      <c r="P253" s="61">
        <v>45393</v>
      </c>
      <c r="Q253" s="62" t="str">
        <f t="shared" si="6"/>
        <v>Apr</v>
      </c>
      <c r="R253" s="62">
        <f t="shared" si="7"/>
        <v>2024</v>
      </c>
    </row>
    <row r="254" spans="1:18">
      <c r="A254" s="59" t="s">
        <v>513</v>
      </c>
      <c r="B254" s="59" t="s">
        <v>10</v>
      </c>
      <c r="C254" s="59" t="s">
        <v>62</v>
      </c>
      <c r="D254" s="59" t="s">
        <v>18</v>
      </c>
      <c r="E254" s="59" t="s">
        <v>46</v>
      </c>
      <c r="F254" s="59" t="s">
        <v>311</v>
      </c>
      <c r="G254" s="59">
        <v>5</v>
      </c>
      <c r="H254" s="59">
        <v>910.74</v>
      </c>
      <c r="I254" s="59">
        <v>4553.7</v>
      </c>
      <c r="J254" s="59">
        <v>25</v>
      </c>
      <c r="K254" s="59">
        <v>3415.27</v>
      </c>
      <c r="L254" s="59">
        <v>1</v>
      </c>
      <c r="M254" s="59" t="s">
        <v>39</v>
      </c>
      <c r="N254" s="59" t="s">
        <v>77</v>
      </c>
      <c r="O254" s="59">
        <v>82</v>
      </c>
      <c r="P254" s="61">
        <v>45353</v>
      </c>
      <c r="Q254" s="62" t="str">
        <f t="shared" si="6"/>
        <v>Mar</v>
      </c>
      <c r="R254" s="62">
        <f t="shared" si="7"/>
        <v>2024</v>
      </c>
    </row>
    <row r="255" spans="1:18">
      <c r="A255" s="59" t="s">
        <v>514</v>
      </c>
      <c r="B255" s="59" t="s">
        <v>10</v>
      </c>
      <c r="C255" s="59" t="s">
        <v>61</v>
      </c>
      <c r="D255" s="59" t="s">
        <v>21</v>
      </c>
      <c r="E255" s="59" t="s">
        <v>50</v>
      </c>
      <c r="F255" s="59" t="s">
        <v>122</v>
      </c>
      <c r="G255" s="59">
        <v>2</v>
      </c>
      <c r="H255" s="59">
        <v>1184.41</v>
      </c>
      <c r="I255" s="59">
        <v>2368.82</v>
      </c>
      <c r="J255" s="59">
        <v>0</v>
      </c>
      <c r="K255" s="59">
        <v>2368.82</v>
      </c>
      <c r="L255" s="59">
        <v>5</v>
      </c>
      <c r="M255" s="59" t="s">
        <v>41</v>
      </c>
      <c r="N255" s="59" t="s">
        <v>83</v>
      </c>
      <c r="O255" s="59">
        <v>85</v>
      </c>
      <c r="P255" s="61">
        <v>45422</v>
      </c>
      <c r="Q255" s="62" t="str">
        <f t="shared" si="6"/>
        <v>May</v>
      </c>
      <c r="R255" s="62">
        <f t="shared" si="7"/>
        <v>2024</v>
      </c>
    </row>
    <row r="256" spans="1:18">
      <c r="A256" s="59" t="s">
        <v>515</v>
      </c>
      <c r="B256" s="59" t="s">
        <v>8</v>
      </c>
      <c r="C256" s="59" t="s">
        <v>59</v>
      </c>
      <c r="D256" s="59" t="s">
        <v>22</v>
      </c>
      <c r="E256" s="59" t="s">
        <v>50</v>
      </c>
      <c r="F256" s="59" t="s">
        <v>299</v>
      </c>
      <c r="G256" s="59">
        <v>4</v>
      </c>
      <c r="H256" s="59">
        <v>1159.65</v>
      </c>
      <c r="I256" s="59">
        <v>4638.6</v>
      </c>
      <c r="J256" s="59">
        <v>15</v>
      </c>
      <c r="K256" s="59">
        <v>3942.81</v>
      </c>
      <c r="L256" s="59">
        <v>1</v>
      </c>
      <c r="M256" s="59" t="s">
        <v>41</v>
      </c>
      <c r="N256" s="59" t="s">
        <v>96</v>
      </c>
      <c r="O256" s="59">
        <v>28</v>
      </c>
      <c r="P256" s="61">
        <v>45450</v>
      </c>
      <c r="Q256" s="62" t="str">
        <f t="shared" si="6"/>
        <v>Jun</v>
      </c>
      <c r="R256" s="62">
        <f t="shared" si="7"/>
        <v>2024</v>
      </c>
    </row>
    <row r="257" spans="1:18">
      <c r="A257" s="59" t="s">
        <v>516</v>
      </c>
      <c r="B257" s="59" t="s">
        <v>7</v>
      </c>
      <c r="C257" s="59" t="s">
        <v>57</v>
      </c>
      <c r="D257" s="59" t="s">
        <v>18</v>
      </c>
      <c r="E257" s="59" t="s">
        <v>45</v>
      </c>
      <c r="F257" s="59" t="s">
        <v>517</v>
      </c>
      <c r="G257" s="59">
        <v>4</v>
      </c>
      <c r="H257" s="59">
        <v>1069.74</v>
      </c>
      <c r="I257" s="59">
        <v>4278.96</v>
      </c>
      <c r="J257" s="59">
        <v>5</v>
      </c>
      <c r="K257" s="59">
        <v>4065.01</v>
      </c>
      <c r="L257" s="59">
        <v>1</v>
      </c>
      <c r="M257" s="59" t="s">
        <v>41</v>
      </c>
      <c r="N257" s="59" t="s">
        <v>96</v>
      </c>
      <c r="O257" s="59">
        <v>38</v>
      </c>
      <c r="P257" s="61">
        <v>45315</v>
      </c>
      <c r="Q257" s="62" t="str">
        <f t="shared" si="6"/>
        <v>Jan</v>
      </c>
      <c r="R257" s="62">
        <f t="shared" si="7"/>
        <v>2024</v>
      </c>
    </row>
    <row r="258" spans="1:18">
      <c r="A258" s="59" t="s">
        <v>518</v>
      </c>
      <c r="B258" s="59" t="s">
        <v>5</v>
      </c>
      <c r="C258" s="59" t="s">
        <v>56</v>
      </c>
      <c r="D258" s="59" t="s">
        <v>22</v>
      </c>
      <c r="E258" s="59" t="s">
        <v>46</v>
      </c>
      <c r="F258" s="59" t="s">
        <v>519</v>
      </c>
      <c r="G258" s="59">
        <v>2</v>
      </c>
      <c r="H258" s="59">
        <v>297.23</v>
      </c>
      <c r="I258" s="59">
        <v>594.46</v>
      </c>
      <c r="J258" s="59">
        <v>10</v>
      </c>
      <c r="K258" s="59">
        <v>535.01</v>
      </c>
      <c r="L258" s="59">
        <v>4</v>
      </c>
      <c r="M258" s="59" t="s">
        <v>38</v>
      </c>
      <c r="N258" s="59" t="s">
        <v>80</v>
      </c>
      <c r="O258" s="59">
        <v>57</v>
      </c>
      <c r="P258" s="61">
        <v>45399</v>
      </c>
      <c r="Q258" s="62" t="str">
        <f t="shared" ref="Q258:Q321" si="8">TEXT(P258,"mmm")</f>
        <v>Apr</v>
      </c>
      <c r="R258" s="62">
        <f t="shared" ref="R258:R321" si="9">YEAR(P258)</f>
        <v>2024</v>
      </c>
    </row>
    <row r="259" spans="1:18">
      <c r="A259" s="59" t="s">
        <v>520</v>
      </c>
      <c r="B259" s="59" t="s">
        <v>10</v>
      </c>
      <c r="C259" s="59" t="s">
        <v>55</v>
      </c>
      <c r="D259" s="59" t="s">
        <v>16</v>
      </c>
      <c r="E259" s="59" t="s">
        <v>50</v>
      </c>
      <c r="F259" s="59" t="s">
        <v>521</v>
      </c>
      <c r="G259" s="59">
        <v>2</v>
      </c>
      <c r="H259" s="59">
        <v>1133.11</v>
      </c>
      <c r="I259" s="59">
        <v>2266.22</v>
      </c>
      <c r="J259" s="59">
        <v>5</v>
      </c>
      <c r="K259" s="59">
        <v>2152.91</v>
      </c>
      <c r="L259" s="59">
        <v>2</v>
      </c>
      <c r="M259" s="59" t="s">
        <v>42</v>
      </c>
      <c r="N259" s="59" t="s">
        <v>77</v>
      </c>
      <c r="O259" s="59">
        <v>34</v>
      </c>
      <c r="P259" s="61">
        <v>45478</v>
      </c>
      <c r="Q259" s="62" t="str">
        <f t="shared" si="8"/>
        <v>Jul</v>
      </c>
      <c r="R259" s="62">
        <f t="shared" si="9"/>
        <v>2024</v>
      </c>
    </row>
    <row r="260" spans="1:18">
      <c r="A260" s="59" t="s">
        <v>522</v>
      </c>
      <c r="B260" s="59" t="s">
        <v>3</v>
      </c>
      <c r="C260" s="59" t="s">
        <v>53</v>
      </c>
      <c r="D260" s="59" t="s">
        <v>19</v>
      </c>
      <c r="E260" s="59" t="s">
        <v>48</v>
      </c>
      <c r="F260" s="59" t="s">
        <v>210</v>
      </c>
      <c r="G260" s="59">
        <v>3</v>
      </c>
      <c r="H260" s="59">
        <v>1104.43</v>
      </c>
      <c r="I260" s="59">
        <v>3313.29</v>
      </c>
      <c r="J260" s="59">
        <v>10</v>
      </c>
      <c r="K260" s="59">
        <v>2981.96</v>
      </c>
      <c r="L260" s="59">
        <v>3</v>
      </c>
      <c r="M260" s="59" t="s">
        <v>40</v>
      </c>
      <c r="N260" s="59" t="s">
        <v>96</v>
      </c>
      <c r="O260" s="59">
        <v>23</v>
      </c>
      <c r="P260" s="61">
        <v>45306</v>
      </c>
      <c r="Q260" s="62" t="str">
        <f t="shared" si="8"/>
        <v>Jan</v>
      </c>
      <c r="R260" s="62">
        <f t="shared" si="9"/>
        <v>2024</v>
      </c>
    </row>
    <row r="261" spans="1:18">
      <c r="A261" s="59" t="s">
        <v>523</v>
      </c>
      <c r="B261" s="59" t="s">
        <v>3</v>
      </c>
      <c r="C261" s="59" t="s">
        <v>53</v>
      </c>
      <c r="D261" s="59" t="s">
        <v>22</v>
      </c>
      <c r="E261" s="59" t="s">
        <v>45</v>
      </c>
      <c r="F261" s="59" t="s">
        <v>364</v>
      </c>
      <c r="G261" s="59">
        <v>4</v>
      </c>
      <c r="H261" s="59">
        <v>198.82</v>
      </c>
      <c r="I261" s="59">
        <v>795.28</v>
      </c>
      <c r="J261" s="59">
        <v>0</v>
      </c>
      <c r="K261" s="59">
        <v>795.28</v>
      </c>
      <c r="L261" s="59">
        <v>4</v>
      </c>
      <c r="M261" s="59" t="s">
        <v>40</v>
      </c>
      <c r="N261" s="59" t="s">
        <v>77</v>
      </c>
      <c r="O261" s="59">
        <v>32</v>
      </c>
      <c r="P261" s="61">
        <v>45372</v>
      </c>
      <c r="Q261" s="62" t="str">
        <f t="shared" si="8"/>
        <v>Mar</v>
      </c>
      <c r="R261" s="62">
        <f t="shared" si="9"/>
        <v>2024</v>
      </c>
    </row>
    <row r="262" spans="1:18">
      <c r="A262" s="59" t="s">
        <v>524</v>
      </c>
      <c r="B262" s="59" t="s">
        <v>6</v>
      </c>
      <c r="C262" s="59" t="s">
        <v>57</v>
      </c>
      <c r="D262" s="59" t="s">
        <v>18</v>
      </c>
      <c r="E262" s="59" t="s">
        <v>50</v>
      </c>
      <c r="F262" s="59" t="s">
        <v>525</v>
      </c>
      <c r="G262" s="59">
        <v>1</v>
      </c>
      <c r="H262" s="59">
        <v>1167.17</v>
      </c>
      <c r="I262" s="59">
        <v>1167.17</v>
      </c>
      <c r="J262" s="59">
        <v>10</v>
      </c>
      <c r="K262" s="59">
        <v>1050.45</v>
      </c>
      <c r="L262" s="59">
        <v>4</v>
      </c>
      <c r="M262" s="59" t="s">
        <v>37</v>
      </c>
      <c r="N262" s="59" t="s">
        <v>83</v>
      </c>
      <c r="O262" s="59">
        <v>20</v>
      </c>
      <c r="P262" s="61">
        <v>45360</v>
      </c>
      <c r="Q262" s="62" t="str">
        <f t="shared" si="8"/>
        <v>Mar</v>
      </c>
      <c r="R262" s="62">
        <f t="shared" si="9"/>
        <v>2024</v>
      </c>
    </row>
    <row r="263" spans="1:18">
      <c r="A263" s="59" t="s">
        <v>526</v>
      </c>
      <c r="B263" s="59" t="s">
        <v>8</v>
      </c>
      <c r="C263" s="59" t="s">
        <v>53</v>
      </c>
      <c r="D263" s="59" t="s">
        <v>17</v>
      </c>
      <c r="E263" s="59" t="s">
        <v>46</v>
      </c>
      <c r="F263" s="59" t="s">
        <v>149</v>
      </c>
      <c r="G263" s="59">
        <v>5</v>
      </c>
      <c r="H263" s="59">
        <v>533.86</v>
      </c>
      <c r="I263" s="59">
        <v>2669.3</v>
      </c>
      <c r="J263" s="59">
        <v>25</v>
      </c>
      <c r="K263" s="59">
        <v>2001.98</v>
      </c>
      <c r="L263" s="59">
        <v>5</v>
      </c>
      <c r="M263" s="59" t="s">
        <v>42</v>
      </c>
      <c r="N263" s="59" t="s">
        <v>80</v>
      </c>
      <c r="O263" s="59">
        <v>83</v>
      </c>
      <c r="P263" s="61">
        <v>45536</v>
      </c>
      <c r="Q263" s="62" t="str">
        <f t="shared" si="8"/>
        <v>Sep</v>
      </c>
      <c r="R263" s="62">
        <f t="shared" si="9"/>
        <v>2024</v>
      </c>
    </row>
    <row r="264" spans="1:18">
      <c r="A264" s="59" t="s">
        <v>527</v>
      </c>
      <c r="B264" s="59" t="s">
        <v>10</v>
      </c>
      <c r="C264" s="59" t="s">
        <v>57</v>
      </c>
      <c r="D264" s="59" t="s">
        <v>16</v>
      </c>
      <c r="E264" s="59" t="s">
        <v>46</v>
      </c>
      <c r="F264" s="59" t="s">
        <v>311</v>
      </c>
      <c r="G264" s="59">
        <v>2</v>
      </c>
      <c r="H264" s="59">
        <v>995.72</v>
      </c>
      <c r="I264" s="59">
        <v>1991.44</v>
      </c>
      <c r="J264" s="59">
        <v>10</v>
      </c>
      <c r="K264" s="59">
        <v>1792.3</v>
      </c>
      <c r="L264" s="59">
        <v>2</v>
      </c>
      <c r="M264" s="59" t="s">
        <v>39</v>
      </c>
      <c r="N264" s="59" t="s">
        <v>80</v>
      </c>
      <c r="O264" s="59">
        <v>71</v>
      </c>
      <c r="P264" s="61">
        <v>45340</v>
      </c>
      <c r="Q264" s="62" t="str">
        <f t="shared" si="8"/>
        <v>Feb</v>
      </c>
      <c r="R264" s="62">
        <f t="shared" si="9"/>
        <v>2024</v>
      </c>
    </row>
    <row r="265" spans="1:18">
      <c r="A265" s="59" t="s">
        <v>528</v>
      </c>
      <c r="B265" s="59" t="s">
        <v>10</v>
      </c>
      <c r="C265" s="59" t="s">
        <v>62</v>
      </c>
      <c r="D265" s="59" t="s">
        <v>19</v>
      </c>
      <c r="E265" s="59" t="s">
        <v>46</v>
      </c>
      <c r="F265" s="59" t="s">
        <v>489</v>
      </c>
      <c r="G265" s="59">
        <v>2</v>
      </c>
      <c r="H265" s="59">
        <v>916.53</v>
      </c>
      <c r="I265" s="59">
        <v>1833.06</v>
      </c>
      <c r="J265" s="59">
        <v>20</v>
      </c>
      <c r="K265" s="59">
        <v>1466.45</v>
      </c>
      <c r="L265" s="59">
        <v>3</v>
      </c>
      <c r="M265" s="59" t="s">
        <v>41</v>
      </c>
      <c r="N265" s="59" t="s">
        <v>83</v>
      </c>
      <c r="O265" s="59">
        <v>86</v>
      </c>
      <c r="P265" s="61">
        <v>45558</v>
      </c>
      <c r="Q265" s="62" t="str">
        <f t="shared" si="8"/>
        <v>Sep</v>
      </c>
      <c r="R265" s="62">
        <f t="shared" si="9"/>
        <v>2024</v>
      </c>
    </row>
    <row r="266" spans="1:18">
      <c r="A266" s="59" t="s">
        <v>529</v>
      </c>
      <c r="B266" s="59" t="s">
        <v>7</v>
      </c>
      <c r="C266" s="59" t="s">
        <v>54</v>
      </c>
      <c r="D266" s="59" t="s">
        <v>21</v>
      </c>
      <c r="E266" s="59" t="s">
        <v>50</v>
      </c>
      <c r="F266" s="59" t="s">
        <v>530</v>
      </c>
      <c r="G266" s="59">
        <v>2</v>
      </c>
      <c r="H266" s="59">
        <v>758.34</v>
      </c>
      <c r="I266" s="59">
        <v>1516.68</v>
      </c>
      <c r="J266" s="59">
        <v>5</v>
      </c>
      <c r="K266" s="59">
        <v>1440.85</v>
      </c>
      <c r="L266" s="59">
        <v>1</v>
      </c>
      <c r="M266" s="59" t="s">
        <v>42</v>
      </c>
      <c r="N266" s="59" t="s">
        <v>83</v>
      </c>
      <c r="O266" s="59">
        <v>45</v>
      </c>
      <c r="P266" s="61">
        <v>45316</v>
      </c>
      <c r="Q266" s="62" t="str">
        <f t="shared" si="8"/>
        <v>Jan</v>
      </c>
      <c r="R266" s="62">
        <f t="shared" si="9"/>
        <v>2024</v>
      </c>
    </row>
    <row r="267" spans="1:18">
      <c r="A267" s="59" t="s">
        <v>531</v>
      </c>
      <c r="B267" s="59" t="s">
        <v>3</v>
      </c>
      <c r="C267" s="59" t="s">
        <v>54</v>
      </c>
      <c r="D267" s="59" t="s">
        <v>22</v>
      </c>
      <c r="E267" s="59" t="s">
        <v>51</v>
      </c>
      <c r="F267" s="59" t="s">
        <v>153</v>
      </c>
      <c r="G267" s="59">
        <v>2</v>
      </c>
      <c r="H267" s="59">
        <v>566.6</v>
      </c>
      <c r="I267" s="59">
        <v>1133.2</v>
      </c>
      <c r="J267" s="59">
        <v>5</v>
      </c>
      <c r="K267" s="59">
        <v>1076.54</v>
      </c>
      <c r="L267" s="59">
        <v>1</v>
      </c>
      <c r="M267" s="59" t="s">
        <v>40</v>
      </c>
      <c r="N267" s="59" t="s">
        <v>83</v>
      </c>
      <c r="O267" s="59">
        <v>64</v>
      </c>
      <c r="P267" s="61">
        <v>45539</v>
      </c>
      <c r="Q267" s="62" t="str">
        <f t="shared" si="8"/>
        <v>Sep</v>
      </c>
      <c r="R267" s="62">
        <f t="shared" si="9"/>
        <v>2024</v>
      </c>
    </row>
    <row r="268" spans="1:18">
      <c r="A268" s="59" t="s">
        <v>532</v>
      </c>
      <c r="B268" s="59" t="s">
        <v>10</v>
      </c>
      <c r="C268" s="59" t="s">
        <v>55</v>
      </c>
      <c r="D268" s="59" t="s">
        <v>15</v>
      </c>
      <c r="E268" s="59" t="s">
        <v>46</v>
      </c>
      <c r="F268" s="59" t="s">
        <v>533</v>
      </c>
      <c r="G268" s="59">
        <v>5</v>
      </c>
      <c r="H268" s="59">
        <v>425.94</v>
      </c>
      <c r="I268" s="59">
        <v>2129.7</v>
      </c>
      <c r="J268" s="59">
        <v>10</v>
      </c>
      <c r="K268" s="59">
        <v>1916.73</v>
      </c>
      <c r="L268" s="59">
        <v>4</v>
      </c>
      <c r="M268" s="59" t="s">
        <v>38</v>
      </c>
      <c r="N268" s="59" t="s">
        <v>96</v>
      </c>
      <c r="O268" s="59">
        <v>63</v>
      </c>
      <c r="P268" s="61">
        <v>45555</v>
      </c>
      <c r="Q268" s="62" t="str">
        <f t="shared" si="8"/>
        <v>Sep</v>
      </c>
      <c r="R268" s="62">
        <f t="shared" si="9"/>
        <v>2024</v>
      </c>
    </row>
    <row r="269" spans="1:18">
      <c r="A269" s="59" t="s">
        <v>534</v>
      </c>
      <c r="B269" s="59" t="s">
        <v>5</v>
      </c>
      <c r="C269" s="59" t="s">
        <v>58</v>
      </c>
      <c r="D269" s="59" t="s">
        <v>21</v>
      </c>
      <c r="E269" s="59" t="s">
        <v>51</v>
      </c>
      <c r="F269" s="59" t="s">
        <v>273</v>
      </c>
      <c r="G269" s="59">
        <v>5</v>
      </c>
      <c r="H269" s="59">
        <v>629.13</v>
      </c>
      <c r="I269" s="59">
        <v>3145.65</v>
      </c>
      <c r="J269" s="59">
        <v>0</v>
      </c>
      <c r="K269" s="59">
        <v>3145.65</v>
      </c>
      <c r="L269" s="59">
        <v>1</v>
      </c>
      <c r="M269" s="59" t="s">
        <v>42</v>
      </c>
      <c r="N269" s="59" t="s">
        <v>96</v>
      </c>
      <c r="O269" s="59">
        <v>53</v>
      </c>
      <c r="P269" s="61">
        <v>45557</v>
      </c>
      <c r="Q269" s="62" t="str">
        <f t="shared" si="8"/>
        <v>Sep</v>
      </c>
      <c r="R269" s="62">
        <f t="shared" si="9"/>
        <v>2024</v>
      </c>
    </row>
    <row r="270" spans="1:18">
      <c r="A270" s="59" t="s">
        <v>535</v>
      </c>
      <c r="B270" s="59" t="s">
        <v>6</v>
      </c>
      <c r="C270" s="59" t="s">
        <v>55</v>
      </c>
      <c r="D270" s="59" t="s">
        <v>22</v>
      </c>
      <c r="E270" s="59" t="s">
        <v>49</v>
      </c>
      <c r="F270" s="59" t="s">
        <v>234</v>
      </c>
      <c r="G270" s="59">
        <v>1</v>
      </c>
      <c r="H270" s="59">
        <v>388.48</v>
      </c>
      <c r="I270" s="59">
        <v>388.48</v>
      </c>
      <c r="J270" s="59">
        <v>5</v>
      </c>
      <c r="K270" s="59">
        <v>369.06</v>
      </c>
      <c r="L270" s="59">
        <v>4</v>
      </c>
      <c r="M270" s="59" t="s">
        <v>38</v>
      </c>
      <c r="N270" s="59" t="s">
        <v>80</v>
      </c>
      <c r="O270" s="59">
        <v>57</v>
      </c>
      <c r="P270" s="61">
        <v>45573</v>
      </c>
      <c r="Q270" s="62" t="str">
        <f t="shared" si="8"/>
        <v>Oct</v>
      </c>
      <c r="R270" s="62">
        <f t="shared" si="9"/>
        <v>2024</v>
      </c>
    </row>
    <row r="271" spans="1:18">
      <c r="A271" s="59" t="s">
        <v>536</v>
      </c>
      <c r="B271" s="59" t="s">
        <v>6</v>
      </c>
      <c r="C271" s="59" t="s">
        <v>58</v>
      </c>
      <c r="D271" s="59" t="s">
        <v>15</v>
      </c>
      <c r="E271" s="59" t="s">
        <v>50</v>
      </c>
      <c r="F271" s="59" t="s">
        <v>537</v>
      </c>
      <c r="G271" s="59">
        <v>1</v>
      </c>
      <c r="H271" s="59">
        <v>1164.61</v>
      </c>
      <c r="I271" s="59">
        <v>1164.61</v>
      </c>
      <c r="J271" s="59">
        <v>5</v>
      </c>
      <c r="K271" s="59">
        <v>1106.38</v>
      </c>
      <c r="L271" s="59">
        <v>5</v>
      </c>
      <c r="M271" s="59" t="s">
        <v>39</v>
      </c>
      <c r="N271" s="59" t="s">
        <v>83</v>
      </c>
      <c r="O271" s="59">
        <v>44</v>
      </c>
      <c r="P271" s="61">
        <v>45553</v>
      </c>
      <c r="Q271" s="62" t="str">
        <f t="shared" si="8"/>
        <v>Sep</v>
      </c>
      <c r="R271" s="62">
        <f t="shared" si="9"/>
        <v>2024</v>
      </c>
    </row>
    <row r="272" spans="1:18">
      <c r="A272" s="59" t="s">
        <v>538</v>
      </c>
      <c r="B272" s="59" t="s">
        <v>2</v>
      </c>
      <c r="C272" s="59" t="s">
        <v>59</v>
      </c>
      <c r="D272" s="59" t="s">
        <v>19</v>
      </c>
      <c r="E272" s="59" t="s">
        <v>45</v>
      </c>
      <c r="F272" s="59" t="s">
        <v>539</v>
      </c>
      <c r="G272" s="59">
        <v>3</v>
      </c>
      <c r="H272" s="59">
        <v>701.85</v>
      </c>
      <c r="I272" s="59">
        <v>2105.55</v>
      </c>
      <c r="J272" s="59">
        <v>20</v>
      </c>
      <c r="K272" s="59">
        <v>1684.44</v>
      </c>
      <c r="L272" s="59">
        <v>2</v>
      </c>
      <c r="M272" s="59" t="s">
        <v>40</v>
      </c>
      <c r="N272" s="59" t="s">
        <v>80</v>
      </c>
      <c r="O272" s="59">
        <v>66</v>
      </c>
      <c r="P272" s="61">
        <v>45564</v>
      </c>
      <c r="Q272" s="62" t="str">
        <f t="shared" si="8"/>
        <v>Sep</v>
      </c>
      <c r="R272" s="62">
        <f t="shared" si="9"/>
        <v>2024</v>
      </c>
    </row>
    <row r="273" spans="1:18">
      <c r="A273" s="59" t="s">
        <v>540</v>
      </c>
      <c r="B273" s="59" t="s">
        <v>2</v>
      </c>
      <c r="C273" s="59" t="s">
        <v>60</v>
      </c>
      <c r="D273" s="59" t="s">
        <v>16</v>
      </c>
      <c r="E273" s="59" t="s">
        <v>48</v>
      </c>
      <c r="F273" s="59" t="s">
        <v>266</v>
      </c>
      <c r="G273" s="59">
        <v>1</v>
      </c>
      <c r="H273" s="59">
        <v>864.42</v>
      </c>
      <c r="I273" s="59">
        <v>864.42</v>
      </c>
      <c r="J273" s="59">
        <v>5</v>
      </c>
      <c r="K273" s="59">
        <v>821.2</v>
      </c>
      <c r="L273" s="59">
        <v>5</v>
      </c>
      <c r="M273" s="59" t="s">
        <v>39</v>
      </c>
      <c r="N273" s="59" t="s">
        <v>77</v>
      </c>
      <c r="O273" s="59">
        <v>74</v>
      </c>
      <c r="P273" s="61">
        <v>45568</v>
      </c>
      <c r="Q273" s="62" t="str">
        <f t="shared" si="8"/>
        <v>Oct</v>
      </c>
      <c r="R273" s="62">
        <f t="shared" si="9"/>
        <v>2024</v>
      </c>
    </row>
    <row r="274" spans="1:18">
      <c r="A274" s="59" t="s">
        <v>541</v>
      </c>
      <c r="B274" s="59" t="s">
        <v>7</v>
      </c>
      <c r="C274" s="59" t="s">
        <v>59</v>
      </c>
      <c r="D274" s="59" t="s">
        <v>23</v>
      </c>
      <c r="E274" s="59" t="s">
        <v>48</v>
      </c>
      <c r="F274" s="59" t="s">
        <v>542</v>
      </c>
      <c r="G274" s="59">
        <v>5</v>
      </c>
      <c r="H274" s="59">
        <v>1170.61</v>
      </c>
      <c r="I274" s="59">
        <v>5853.05</v>
      </c>
      <c r="J274" s="59">
        <v>0</v>
      </c>
      <c r="K274" s="59">
        <v>5853.05</v>
      </c>
      <c r="L274" s="59">
        <v>4</v>
      </c>
      <c r="M274" s="59" t="s">
        <v>37</v>
      </c>
      <c r="N274" s="59" t="s">
        <v>96</v>
      </c>
      <c r="O274" s="59">
        <v>58</v>
      </c>
      <c r="P274" s="61">
        <v>45361</v>
      </c>
      <c r="Q274" s="62" t="str">
        <f t="shared" si="8"/>
        <v>Mar</v>
      </c>
      <c r="R274" s="62">
        <f t="shared" si="9"/>
        <v>2024</v>
      </c>
    </row>
    <row r="275" spans="1:18">
      <c r="A275" s="59" t="s">
        <v>543</v>
      </c>
      <c r="B275" s="59" t="s">
        <v>11</v>
      </c>
      <c r="C275" s="59" t="s">
        <v>58</v>
      </c>
      <c r="D275" s="59" t="s">
        <v>20</v>
      </c>
      <c r="E275" s="59" t="s">
        <v>45</v>
      </c>
      <c r="F275" s="59" t="s">
        <v>142</v>
      </c>
      <c r="G275" s="59">
        <v>2</v>
      </c>
      <c r="H275" s="59">
        <v>1119.2</v>
      </c>
      <c r="I275" s="59">
        <v>2238.4</v>
      </c>
      <c r="J275" s="59">
        <v>5</v>
      </c>
      <c r="K275" s="59">
        <v>2126.48</v>
      </c>
      <c r="L275" s="59">
        <v>5</v>
      </c>
      <c r="M275" s="59" t="s">
        <v>40</v>
      </c>
      <c r="N275" s="59" t="s">
        <v>80</v>
      </c>
      <c r="O275" s="59">
        <v>72</v>
      </c>
      <c r="P275" s="61">
        <v>45322</v>
      </c>
      <c r="Q275" s="62" t="str">
        <f t="shared" si="8"/>
        <v>Jan</v>
      </c>
      <c r="R275" s="62">
        <f t="shared" si="9"/>
        <v>2024</v>
      </c>
    </row>
    <row r="276" spans="1:18">
      <c r="A276" s="59" t="s">
        <v>544</v>
      </c>
      <c r="B276" s="59" t="s">
        <v>5</v>
      </c>
      <c r="C276" s="59" t="s">
        <v>53</v>
      </c>
      <c r="D276" s="59" t="s">
        <v>16</v>
      </c>
      <c r="E276" s="59" t="s">
        <v>51</v>
      </c>
      <c r="F276" s="59" t="s">
        <v>153</v>
      </c>
      <c r="G276" s="59">
        <v>4</v>
      </c>
      <c r="H276" s="59">
        <v>975.63</v>
      </c>
      <c r="I276" s="59">
        <v>3902.52</v>
      </c>
      <c r="J276" s="59">
        <v>0</v>
      </c>
      <c r="K276" s="59">
        <v>3902.52</v>
      </c>
      <c r="L276" s="59">
        <v>4</v>
      </c>
      <c r="M276" s="59" t="s">
        <v>37</v>
      </c>
      <c r="N276" s="59" t="s">
        <v>77</v>
      </c>
      <c r="O276" s="59">
        <v>64</v>
      </c>
      <c r="P276" s="61">
        <v>45419</v>
      </c>
      <c r="Q276" s="62" t="str">
        <f t="shared" si="8"/>
        <v>May</v>
      </c>
      <c r="R276" s="62">
        <f t="shared" si="9"/>
        <v>2024</v>
      </c>
    </row>
    <row r="277" spans="1:18">
      <c r="A277" s="59" t="s">
        <v>545</v>
      </c>
      <c r="B277" s="59" t="s">
        <v>2</v>
      </c>
      <c r="C277" s="59" t="s">
        <v>58</v>
      </c>
      <c r="D277" s="59" t="s">
        <v>16</v>
      </c>
      <c r="E277" s="59" t="s">
        <v>50</v>
      </c>
      <c r="F277" s="59" t="s">
        <v>546</v>
      </c>
      <c r="G277" s="59">
        <v>5</v>
      </c>
      <c r="H277" s="59">
        <v>1141.56</v>
      </c>
      <c r="I277" s="59">
        <v>5707.8</v>
      </c>
      <c r="J277" s="59">
        <v>10</v>
      </c>
      <c r="K277" s="59">
        <v>5137.02</v>
      </c>
      <c r="L277" s="59">
        <v>2</v>
      </c>
      <c r="M277" s="59" t="s">
        <v>39</v>
      </c>
      <c r="N277" s="59" t="s">
        <v>83</v>
      </c>
      <c r="O277" s="59">
        <v>55</v>
      </c>
      <c r="P277" s="61">
        <v>45364</v>
      </c>
      <c r="Q277" s="62" t="str">
        <f t="shared" si="8"/>
        <v>Mar</v>
      </c>
      <c r="R277" s="62">
        <f t="shared" si="9"/>
        <v>2024</v>
      </c>
    </row>
    <row r="278" spans="1:18">
      <c r="A278" s="59" t="s">
        <v>547</v>
      </c>
      <c r="B278" s="59" t="s">
        <v>3</v>
      </c>
      <c r="C278" s="59" t="s">
        <v>62</v>
      </c>
      <c r="D278" s="59" t="s">
        <v>20</v>
      </c>
      <c r="E278" s="59" t="s">
        <v>48</v>
      </c>
      <c r="F278" s="59" t="s">
        <v>548</v>
      </c>
      <c r="G278" s="59">
        <v>1</v>
      </c>
      <c r="H278" s="59">
        <v>960.24</v>
      </c>
      <c r="I278" s="59">
        <v>960.24</v>
      </c>
      <c r="J278" s="59">
        <v>0</v>
      </c>
      <c r="K278" s="59">
        <v>960.24</v>
      </c>
      <c r="L278" s="59">
        <v>5</v>
      </c>
      <c r="M278" s="59" t="s">
        <v>37</v>
      </c>
      <c r="N278" s="59" t="s">
        <v>77</v>
      </c>
      <c r="O278" s="59">
        <v>58</v>
      </c>
      <c r="P278" s="61">
        <v>45516</v>
      </c>
      <c r="Q278" s="62" t="str">
        <f t="shared" si="8"/>
        <v>Aug</v>
      </c>
      <c r="R278" s="62">
        <f t="shared" si="9"/>
        <v>2024</v>
      </c>
    </row>
    <row r="279" spans="1:18">
      <c r="A279" s="59" t="s">
        <v>549</v>
      </c>
      <c r="B279" s="59" t="s">
        <v>4</v>
      </c>
      <c r="C279" s="59" t="s">
        <v>56</v>
      </c>
      <c r="D279" s="59" t="s">
        <v>15</v>
      </c>
      <c r="E279" s="59" t="s">
        <v>46</v>
      </c>
      <c r="F279" s="59" t="s">
        <v>354</v>
      </c>
      <c r="G279" s="59">
        <v>3</v>
      </c>
      <c r="H279" s="59">
        <v>1069</v>
      </c>
      <c r="I279" s="59">
        <v>3207</v>
      </c>
      <c r="J279" s="59">
        <v>15</v>
      </c>
      <c r="K279" s="59">
        <v>2725.95</v>
      </c>
      <c r="L279" s="59">
        <v>1</v>
      </c>
      <c r="M279" s="59" t="s">
        <v>37</v>
      </c>
      <c r="N279" s="59" t="s">
        <v>96</v>
      </c>
      <c r="O279" s="59">
        <v>79</v>
      </c>
      <c r="P279" s="61">
        <v>45349</v>
      </c>
      <c r="Q279" s="62" t="str">
        <f t="shared" si="8"/>
        <v>Feb</v>
      </c>
      <c r="R279" s="62">
        <f t="shared" si="9"/>
        <v>2024</v>
      </c>
    </row>
    <row r="280" spans="1:18">
      <c r="A280" s="59" t="s">
        <v>550</v>
      </c>
      <c r="B280" s="59" t="s">
        <v>10</v>
      </c>
      <c r="C280" s="59" t="s">
        <v>54</v>
      </c>
      <c r="D280" s="59" t="s">
        <v>15</v>
      </c>
      <c r="E280" s="59" t="s">
        <v>51</v>
      </c>
      <c r="F280" s="59" t="s">
        <v>551</v>
      </c>
      <c r="G280" s="59">
        <v>2</v>
      </c>
      <c r="H280" s="59">
        <v>698.98</v>
      </c>
      <c r="I280" s="59">
        <v>1397.96</v>
      </c>
      <c r="J280" s="59">
        <v>25</v>
      </c>
      <c r="K280" s="59">
        <v>1048.47</v>
      </c>
      <c r="L280" s="59">
        <v>1</v>
      </c>
      <c r="M280" s="59" t="s">
        <v>42</v>
      </c>
      <c r="N280" s="59" t="s">
        <v>96</v>
      </c>
      <c r="O280" s="59">
        <v>83</v>
      </c>
      <c r="P280" s="61">
        <v>45415</v>
      </c>
      <c r="Q280" s="62" t="str">
        <f t="shared" si="8"/>
        <v>May</v>
      </c>
      <c r="R280" s="62">
        <f t="shared" si="9"/>
        <v>2024</v>
      </c>
    </row>
    <row r="281" spans="1:18">
      <c r="A281" s="59" t="s">
        <v>552</v>
      </c>
      <c r="B281" s="59" t="s">
        <v>9</v>
      </c>
      <c r="C281" s="59" t="s">
        <v>55</v>
      </c>
      <c r="D281" s="59" t="s">
        <v>22</v>
      </c>
      <c r="E281" s="59" t="s">
        <v>45</v>
      </c>
      <c r="F281" s="59" t="s">
        <v>184</v>
      </c>
      <c r="G281" s="59">
        <v>3</v>
      </c>
      <c r="H281" s="59">
        <v>1034.44</v>
      </c>
      <c r="I281" s="59">
        <v>3103.32</v>
      </c>
      <c r="J281" s="59">
        <v>10</v>
      </c>
      <c r="K281" s="59">
        <v>2792.99</v>
      </c>
      <c r="L281" s="59">
        <v>3</v>
      </c>
      <c r="M281" s="59" t="s">
        <v>41</v>
      </c>
      <c r="N281" s="59" t="s">
        <v>96</v>
      </c>
      <c r="O281" s="59">
        <v>52</v>
      </c>
      <c r="P281" s="61">
        <v>45506</v>
      </c>
      <c r="Q281" s="62" t="str">
        <f t="shared" si="8"/>
        <v>Aug</v>
      </c>
      <c r="R281" s="62">
        <f t="shared" si="9"/>
        <v>2024</v>
      </c>
    </row>
    <row r="282" spans="1:18">
      <c r="A282" s="59" t="s">
        <v>553</v>
      </c>
      <c r="B282" s="59" t="s">
        <v>11</v>
      </c>
      <c r="C282" s="59" t="s">
        <v>59</v>
      </c>
      <c r="D282" s="59" t="s">
        <v>18</v>
      </c>
      <c r="E282" s="59" t="s">
        <v>45</v>
      </c>
      <c r="F282" s="59" t="s">
        <v>151</v>
      </c>
      <c r="G282" s="59">
        <v>2</v>
      </c>
      <c r="H282" s="59">
        <v>765.07</v>
      </c>
      <c r="I282" s="59">
        <v>1530.14</v>
      </c>
      <c r="J282" s="59">
        <v>25</v>
      </c>
      <c r="K282" s="59">
        <v>1147.61</v>
      </c>
      <c r="L282" s="59">
        <v>2</v>
      </c>
      <c r="M282" s="59" t="s">
        <v>40</v>
      </c>
      <c r="N282" s="59" t="s">
        <v>83</v>
      </c>
      <c r="O282" s="59">
        <v>33</v>
      </c>
      <c r="P282" s="61">
        <v>45428</v>
      </c>
      <c r="Q282" s="62" t="str">
        <f t="shared" si="8"/>
        <v>May</v>
      </c>
      <c r="R282" s="62">
        <f t="shared" si="9"/>
        <v>2024</v>
      </c>
    </row>
    <row r="283" spans="1:18">
      <c r="A283" s="59" t="s">
        <v>554</v>
      </c>
      <c r="B283" s="59" t="s">
        <v>8</v>
      </c>
      <c r="C283" s="59" t="s">
        <v>60</v>
      </c>
      <c r="D283" s="59" t="s">
        <v>24</v>
      </c>
      <c r="E283" s="59" t="s">
        <v>51</v>
      </c>
      <c r="F283" s="59" t="s">
        <v>555</v>
      </c>
      <c r="G283" s="59">
        <v>4</v>
      </c>
      <c r="H283" s="59">
        <v>786.96</v>
      </c>
      <c r="I283" s="59">
        <v>3147.84</v>
      </c>
      <c r="J283" s="59">
        <v>0</v>
      </c>
      <c r="K283" s="59">
        <v>3147.84</v>
      </c>
      <c r="L283" s="59">
        <v>4</v>
      </c>
      <c r="M283" s="59" t="s">
        <v>38</v>
      </c>
      <c r="N283" s="59" t="s">
        <v>80</v>
      </c>
      <c r="O283" s="59">
        <v>32</v>
      </c>
      <c r="P283" s="61">
        <v>45342</v>
      </c>
      <c r="Q283" s="62" t="str">
        <f t="shared" si="8"/>
        <v>Feb</v>
      </c>
      <c r="R283" s="62">
        <f t="shared" si="9"/>
        <v>2024</v>
      </c>
    </row>
    <row r="284" spans="1:18">
      <c r="A284" s="59" t="s">
        <v>556</v>
      </c>
      <c r="B284" s="59" t="s">
        <v>2</v>
      </c>
      <c r="C284" s="59" t="s">
        <v>61</v>
      </c>
      <c r="D284" s="59" t="s">
        <v>24</v>
      </c>
      <c r="E284" s="59" t="s">
        <v>45</v>
      </c>
      <c r="F284" s="59" t="s">
        <v>168</v>
      </c>
      <c r="G284" s="59">
        <v>5</v>
      </c>
      <c r="H284" s="59">
        <v>592.92</v>
      </c>
      <c r="I284" s="59">
        <v>2964.6</v>
      </c>
      <c r="J284" s="59">
        <v>15</v>
      </c>
      <c r="K284" s="59">
        <v>2519.91</v>
      </c>
      <c r="L284" s="59">
        <v>4</v>
      </c>
      <c r="M284" s="59" t="s">
        <v>42</v>
      </c>
      <c r="N284" s="59" t="s">
        <v>80</v>
      </c>
      <c r="O284" s="59">
        <v>76</v>
      </c>
      <c r="P284" s="61">
        <v>45469</v>
      </c>
      <c r="Q284" s="62" t="str">
        <f t="shared" si="8"/>
        <v>Jun</v>
      </c>
      <c r="R284" s="62">
        <f t="shared" si="9"/>
        <v>2024</v>
      </c>
    </row>
    <row r="285" spans="1:18">
      <c r="A285" s="59" t="s">
        <v>557</v>
      </c>
      <c r="B285" s="59" t="s">
        <v>10</v>
      </c>
      <c r="C285" s="59" t="s">
        <v>60</v>
      </c>
      <c r="D285" s="59" t="s">
        <v>22</v>
      </c>
      <c r="E285" s="59" t="s">
        <v>50</v>
      </c>
      <c r="F285" s="59" t="s">
        <v>558</v>
      </c>
      <c r="G285" s="59">
        <v>4</v>
      </c>
      <c r="H285" s="59">
        <v>852.52</v>
      </c>
      <c r="I285" s="59">
        <v>3410.08</v>
      </c>
      <c r="J285" s="59">
        <v>0</v>
      </c>
      <c r="K285" s="59">
        <v>3410.08</v>
      </c>
      <c r="L285" s="59">
        <v>1</v>
      </c>
      <c r="M285" s="59" t="s">
        <v>39</v>
      </c>
      <c r="N285" s="59" t="s">
        <v>77</v>
      </c>
      <c r="O285" s="59">
        <v>62</v>
      </c>
      <c r="P285" s="61">
        <v>45304</v>
      </c>
      <c r="Q285" s="62" t="str">
        <f t="shared" si="8"/>
        <v>Jan</v>
      </c>
      <c r="R285" s="62">
        <f t="shared" si="9"/>
        <v>2024</v>
      </c>
    </row>
    <row r="286" spans="1:18">
      <c r="A286" s="59" t="s">
        <v>559</v>
      </c>
      <c r="B286" s="59" t="s">
        <v>7</v>
      </c>
      <c r="C286" s="59" t="s">
        <v>55</v>
      </c>
      <c r="D286" s="59" t="s">
        <v>22</v>
      </c>
      <c r="E286" s="59" t="s">
        <v>45</v>
      </c>
      <c r="F286" s="59" t="s">
        <v>560</v>
      </c>
      <c r="G286" s="59">
        <v>3</v>
      </c>
      <c r="H286" s="59">
        <v>526.52</v>
      </c>
      <c r="I286" s="59">
        <v>1579.56</v>
      </c>
      <c r="J286" s="59">
        <v>0</v>
      </c>
      <c r="K286" s="59">
        <v>1579.56</v>
      </c>
      <c r="L286" s="59">
        <v>3</v>
      </c>
      <c r="M286" s="59" t="s">
        <v>41</v>
      </c>
      <c r="N286" s="59" t="s">
        <v>77</v>
      </c>
      <c r="O286" s="59">
        <v>77</v>
      </c>
      <c r="P286" s="61">
        <v>45433</v>
      </c>
      <c r="Q286" s="62" t="str">
        <f t="shared" si="8"/>
        <v>May</v>
      </c>
      <c r="R286" s="62">
        <f t="shared" si="9"/>
        <v>2024</v>
      </c>
    </row>
    <row r="287" spans="1:18">
      <c r="A287" s="59" t="s">
        <v>561</v>
      </c>
      <c r="B287" s="59" t="s">
        <v>6</v>
      </c>
      <c r="C287" s="59" t="s">
        <v>53</v>
      </c>
      <c r="D287" s="59" t="s">
        <v>17</v>
      </c>
      <c r="E287" s="59" t="s">
        <v>51</v>
      </c>
      <c r="F287" s="59" t="s">
        <v>562</v>
      </c>
      <c r="G287" s="59">
        <v>2</v>
      </c>
      <c r="H287" s="59">
        <v>736.4</v>
      </c>
      <c r="I287" s="59">
        <v>1472.8</v>
      </c>
      <c r="J287" s="59">
        <v>5</v>
      </c>
      <c r="K287" s="59">
        <v>1399.16</v>
      </c>
      <c r="L287" s="59">
        <v>5</v>
      </c>
      <c r="M287" s="59" t="s">
        <v>42</v>
      </c>
      <c r="N287" s="59" t="s">
        <v>96</v>
      </c>
      <c r="O287" s="59">
        <v>64</v>
      </c>
      <c r="P287" s="61">
        <v>45497</v>
      </c>
      <c r="Q287" s="62" t="str">
        <f t="shared" si="8"/>
        <v>Jul</v>
      </c>
      <c r="R287" s="62">
        <f t="shared" si="9"/>
        <v>2024</v>
      </c>
    </row>
    <row r="288" spans="1:18">
      <c r="A288" s="59" t="s">
        <v>563</v>
      </c>
      <c r="B288" s="59" t="s">
        <v>8</v>
      </c>
      <c r="C288" s="59" t="s">
        <v>62</v>
      </c>
      <c r="D288" s="59" t="s">
        <v>21</v>
      </c>
      <c r="E288" s="59" t="s">
        <v>48</v>
      </c>
      <c r="F288" s="59" t="s">
        <v>356</v>
      </c>
      <c r="G288" s="59">
        <v>5</v>
      </c>
      <c r="H288" s="59">
        <v>926.85</v>
      </c>
      <c r="I288" s="59">
        <v>4634.25</v>
      </c>
      <c r="J288" s="59">
        <v>25</v>
      </c>
      <c r="K288" s="59">
        <v>3475.69</v>
      </c>
      <c r="L288" s="59">
        <v>2</v>
      </c>
      <c r="M288" s="59" t="s">
        <v>41</v>
      </c>
      <c r="N288" s="59" t="s">
        <v>96</v>
      </c>
      <c r="O288" s="59">
        <v>31</v>
      </c>
      <c r="P288" s="61">
        <v>45343</v>
      </c>
      <c r="Q288" s="62" t="str">
        <f t="shared" si="8"/>
        <v>Feb</v>
      </c>
      <c r="R288" s="62">
        <f t="shared" si="9"/>
        <v>2024</v>
      </c>
    </row>
    <row r="289" spans="1:18">
      <c r="A289" s="59" t="s">
        <v>564</v>
      </c>
      <c r="B289" s="59" t="s">
        <v>9</v>
      </c>
      <c r="C289" s="59" t="s">
        <v>61</v>
      </c>
      <c r="D289" s="59" t="s">
        <v>24</v>
      </c>
      <c r="E289" s="59" t="s">
        <v>50</v>
      </c>
      <c r="F289" s="59" t="s">
        <v>558</v>
      </c>
      <c r="G289" s="59">
        <v>2</v>
      </c>
      <c r="H289" s="59">
        <v>944.39</v>
      </c>
      <c r="I289" s="59">
        <v>1888.78</v>
      </c>
      <c r="J289" s="59">
        <v>15</v>
      </c>
      <c r="K289" s="59">
        <v>1605.46</v>
      </c>
      <c r="L289" s="59">
        <v>2</v>
      </c>
      <c r="M289" s="59" t="s">
        <v>41</v>
      </c>
      <c r="N289" s="59" t="s">
        <v>83</v>
      </c>
      <c r="O289" s="59">
        <v>63</v>
      </c>
      <c r="P289" s="61">
        <v>45471</v>
      </c>
      <c r="Q289" s="62" t="str">
        <f t="shared" si="8"/>
        <v>Jun</v>
      </c>
      <c r="R289" s="62">
        <f t="shared" si="9"/>
        <v>2024</v>
      </c>
    </row>
    <row r="290" spans="1:18">
      <c r="A290" s="59" t="s">
        <v>565</v>
      </c>
      <c r="B290" s="59" t="s">
        <v>6</v>
      </c>
      <c r="C290" s="59" t="s">
        <v>54</v>
      </c>
      <c r="D290" s="59" t="s">
        <v>16</v>
      </c>
      <c r="E290" s="59" t="s">
        <v>48</v>
      </c>
      <c r="F290" s="59" t="s">
        <v>566</v>
      </c>
      <c r="G290" s="59">
        <v>1</v>
      </c>
      <c r="H290" s="59">
        <v>349.28</v>
      </c>
      <c r="I290" s="59">
        <v>349.28</v>
      </c>
      <c r="J290" s="59">
        <v>5</v>
      </c>
      <c r="K290" s="59">
        <v>331.82</v>
      </c>
      <c r="L290" s="59">
        <v>3</v>
      </c>
      <c r="M290" s="59" t="s">
        <v>40</v>
      </c>
      <c r="N290" s="59" t="s">
        <v>96</v>
      </c>
      <c r="O290" s="59">
        <v>88</v>
      </c>
      <c r="P290" s="61">
        <v>45578</v>
      </c>
      <c r="Q290" s="62" t="str">
        <f t="shared" si="8"/>
        <v>Oct</v>
      </c>
      <c r="R290" s="62">
        <f t="shared" si="9"/>
        <v>2024</v>
      </c>
    </row>
    <row r="291" spans="1:18">
      <c r="A291" s="59" t="s">
        <v>567</v>
      </c>
      <c r="B291" s="59" t="s">
        <v>9</v>
      </c>
      <c r="C291" s="59" t="s">
        <v>56</v>
      </c>
      <c r="D291" s="59" t="s">
        <v>18</v>
      </c>
      <c r="E291" s="59" t="s">
        <v>46</v>
      </c>
      <c r="F291" s="59" t="s">
        <v>568</v>
      </c>
      <c r="G291" s="59">
        <v>1</v>
      </c>
      <c r="H291" s="59">
        <v>897.25</v>
      </c>
      <c r="I291" s="59">
        <v>897.25</v>
      </c>
      <c r="J291" s="59">
        <v>10</v>
      </c>
      <c r="K291" s="59">
        <v>807.52</v>
      </c>
      <c r="L291" s="59">
        <v>4</v>
      </c>
      <c r="M291" s="59" t="s">
        <v>41</v>
      </c>
      <c r="N291" s="59" t="s">
        <v>77</v>
      </c>
      <c r="O291" s="59">
        <v>88</v>
      </c>
      <c r="P291" s="61">
        <v>45466</v>
      </c>
      <c r="Q291" s="62" t="str">
        <f t="shared" si="8"/>
        <v>Jun</v>
      </c>
      <c r="R291" s="62">
        <f t="shared" si="9"/>
        <v>2024</v>
      </c>
    </row>
    <row r="292" spans="1:18">
      <c r="A292" s="59" t="s">
        <v>569</v>
      </c>
      <c r="B292" s="59" t="s">
        <v>9</v>
      </c>
      <c r="C292" s="59" t="s">
        <v>54</v>
      </c>
      <c r="D292" s="59" t="s">
        <v>23</v>
      </c>
      <c r="E292" s="59" t="s">
        <v>47</v>
      </c>
      <c r="F292" s="59" t="s">
        <v>226</v>
      </c>
      <c r="G292" s="59">
        <v>3</v>
      </c>
      <c r="H292" s="59">
        <v>794.09</v>
      </c>
      <c r="I292" s="59">
        <v>2382.27</v>
      </c>
      <c r="J292" s="59">
        <v>5</v>
      </c>
      <c r="K292" s="59">
        <v>2263.16</v>
      </c>
      <c r="L292" s="59">
        <v>1</v>
      </c>
      <c r="M292" s="59" t="s">
        <v>41</v>
      </c>
      <c r="N292" s="59" t="s">
        <v>77</v>
      </c>
      <c r="O292" s="59">
        <v>25</v>
      </c>
      <c r="P292" s="61">
        <v>45518</v>
      </c>
      <c r="Q292" s="62" t="str">
        <f t="shared" si="8"/>
        <v>Aug</v>
      </c>
      <c r="R292" s="62">
        <f t="shared" si="9"/>
        <v>2024</v>
      </c>
    </row>
    <row r="293" spans="1:18">
      <c r="A293" s="59" t="s">
        <v>570</v>
      </c>
      <c r="B293" s="59" t="s">
        <v>4</v>
      </c>
      <c r="C293" s="59" t="s">
        <v>54</v>
      </c>
      <c r="D293" s="59" t="s">
        <v>17</v>
      </c>
      <c r="E293" s="59" t="s">
        <v>47</v>
      </c>
      <c r="F293" s="59" t="s">
        <v>259</v>
      </c>
      <c r="G293" s="59">
        <v>2</v>
      </c>
      <c r="H293" s="59">
        <v>1024.91</v>
      </c>
      <c r="I293" s="59">
        <v>2049.82</v>
      </c>
      <c r="J293" s="59">
        <v>5</v>
      </c>
      <c r="K293" s="59">
        <v>1947.33</v>
      </c>
      <c r="L293" s="59">
        <v>2</v>
      </c>
      <c r="M293" s="59" t="s">
        <v>39</v>
      </c>
      <c r="N293" s="59" t="s">
        <v>77</v>
      </c>
      <c r="O293" s="59">
        <v>47</v>
      </c>
      <c r="P293" s="61">
        <v>45517</v>
      </c>
      <c r="Q293" s="62" t="str">
        <f t="shared" si="8"/>
        <v>Aug</v>
      </c>
      <c r="R293" s="62">
        <f t="shared" si="9"/>
        <v>2024</v>
      </c>
    </row>
    <row r="294" spans="1:18">
      <c r="A294" s="59" t="s">
        <v>571</v>
      </c>
      <c r="B294" s="59" t="s">
        <v>3</v>
      </c>
      <c r="C294" s="59" t="s">
        <v>58</v>
      </c>
      <c r="D294" s="59" t="s">
        <v>19</v>
      </c>
      <c r="E294" s="59" t="s">
        <v>47</v>
      </c>
      <c r="F294" s="59" t="s">
        <v>572</v>
      </c>
      <c r="G294" s="59">
        <v>4</v>
      </c>
      <c r="H294" s="59">
        <v>1029.83</v>
      </c>
      <c r="I294" s="59">
        <v>4119.32</v>
      </c>
      <c r="J294" s="59">
        <v>20</v>
      </c>
      <c r="K294" s="59">
        <v>3295.46</v>
      </c>
      <c r="L294" s="59">
        <v>4</v>
      </c>
      <c r="M294" s="59" t="s">
        <v>40</v>
      </c>
      <c r="N294" s="59" t="s">
        <v>77</v>
      </c>
      <c r="O294" s="59">
        <v>43</v>
      </c>
      <c r="P294" s="61">
        <v>45503</v>
      </c>
      <c r="Q294" s="62" t="str">
        <f t="shared" si="8"/>
        <v>Jul</v>
      </c>
      <c r="R294" s="62">
        <f t="shared" si="9"/>
        <v>2024</v>
      </c>
    </row>
    <row r="295" spans="1:18">
      <c r="A295" s="59" t="s">
        <v>573</v>
      </c>
      <c r="B295" s="59" t="s">
        <v>10</v>
      </c>
      <c r="C295" s="59" t="s">
        <v>55</v>
      </c>
      <c r="D295" s="59" t="s">
        <v>24</v>
      </c>
      <c r="E295" s="59" t="s">
        <v>50</v>
      </c>
      <c r="F295" s="59" t="s">
        <v>178</v>
      </c>
      <c r="G295" s="59">
        <v>3</v>
      </c>
      <c r="H295" s="59">
        <v>892.08</v>
      </c>
      <c r="I295" s="59">
        <v>2676.24</v>
      </c>
      <c r="J295" s="59">
        <v>5</v>
      </c>
      <c r="K295" s="59">
        <v>2542.43</v>
      </c>
      <c r="L295" s="59">
        <v>3</v>
      </c>
      <c r="M295" s="59" t="s">
        <v>41</v>
      </c>
      <c r="N295" s="59" t="s">
        <v>83</v>
      </c>
      <c r="O295" s="59">
        <v>66</v>
      </c>
      <c r="P295" s="61">
        <v>45481</v>
      </c>
      <c r="Q295" s="62" t="str">
        <f t="shared" si="8"/>
        <v>Jul</v>
      </c>
      <c r="R295" s="62">
        <f t="shared" si="9"/>
        <v>2024</v>
      </c>
    </row>
    <row r="296" spans="1:18">
      <c r="A296" s="59" t="s">
        <v>574</v>
      </c>
      <c r="B296" s="59" t="s">
        <v>6</v>
      </c>
      <c r="C296" s="59" t="s">
        <v>60</v>
      </c>
      <c r="D296" s="59" t="s">
        <v>21</v>
      </c>
      <c r="E296" s="59" t="s">
        <v>47</v>
      </c>
      <c r="F296" s="59" t="s">
        <v>575</v>
      </c>
      <c r="G296" s="59">
        <v>2</v>
      </c>
      <c r="H296" s="59">
        <v>487.75</v>
      </c>
      <c r="I296" s="59">
        <v>975.5</v>
      </c>
      <c r="J296" s="59">
        <v>25</v>
      </c>
      <c r="K296" s="59">
        <v>731.62</v>
      </c>
      <c r="L296" s="59">
        <v>2</v>
      </c>
      <c r="M296" s="59" t="s">
        <v>40</v>
      </c>
      <c r="N296" s="59" t="s">
        <v>77</v>
      </c>
      <c r="O296" s="59">
        <v>84</v>
      </c>
      <c r="P296" s="61">
        <v>45341</v>
      </c>
      <c r="Q296" s="62" t="str">
        <f t="shared" si="8"/>
        <v>Feb</v>
      </c>
      <c r="R296" s="62">
        <f t="shared" si="9"/>
        <v>2024</v>
      </c>
    </row>
    <row r="297" spans="1:18">
      <c r="A297" s="59" t="s">
        <v>576</v>
      </c>
      <c r="B297" s="59" t="s">
        <v>8</v>
      </c>
      <c r="C297" s="59" t="s">
        <v>60</v>
      </c>
      <c r="D297" s="59" t="s">
        <v>21</v>
      </c>
      <c r="E297" s="59" t="s">
        <v>47</v>
      </c>
      <c r="F297" s="59" t="s">
        <v>577</v>
      </c>
      <c r="G297" s="59">
        <v>2</v>
      </c>
      <c r="H297" s="59">
        <v>906.11</v>
      </c>
      <c r="I297" s="59">
        <v>1812.22</v>
      </c>
      <c r="J297" s="59">
        <v>15</v>
      </c>
      <c r="K297" s="59">
        <v>1540.39</v>
      </c>
      <c r="L297" s="59">
        <v>5</v>
      </c>
      <c r="M297" s="59" t="s">
        <v>39</v>
      </c>
      <c r="N297" s="59" t="s">
        <v>83</v>
      </c>
      <c r="O297" s="59">
        <v>26</v>
      </c>
      <c r="P297" s="61">
        <v>45429</v>
      </c>
      <c r="Q297" s="62" t="str">
        <f t="shared" si="8"/>
        <v>May</v>
      </c>
      <c r="R297" s="62">
        <f t="shared" si="9"/>
        <v>2024</v>
      </c>
    </row>
    <row r="298" spans="1:18">
      <c r="A298" s="59" t="s">
        <v>578</v>
      </c>
      <c r="B298" s="59" t="s">
        <v>10</v>
      </c>
      <c r="C298" s="59" t="s">
        <v>53</v>
      </c>
      <c r="D298" s="59" t="s">
        <v>15</v>
      </c>
      <c r="E298" s="59" t="s">
        <v>49</v>
      </c>
      <c r="F298" s="59" t="s">
        <v>579</v>
      </c>
      <c r="G298" s="59">
        <v>1</v>
      </c>
      <c r="H298" s="59">
        <v>1150.82</v>
      </c>
      <c r="I298" s="59">
        <v>1150.82</v>
      </c>
      <c r="J298" s="59">
        <v>10</v>
      </c>
      <c r="K298" s="59">
        <v>1035.74</v>
      </c>
      <c r="L298" s="59">
        <v>2</v>
      </c>
      <c r="M298" s="59" t="s">
        <v>38</v>
      </c>
      <c r="N298" s="59" t="s">
        <v>83</v>
      </c>
      <c r="O298" s="59">
        <v>27</v>
      </c>
      <c r="P298" s="61">
        <v>45578</v>
      </c>
      <c r="Q298" s="62" t="str">
        <f t="shared" si="8"/>
        <v>Oct</v>
      </c>
      <c r="R298" s="62">
        <f t="shared" si="9"/>
        <v>2024</v>
      </c>
    </row>
    <row r="299" spans="1:18">
      <c r="A299" s="59" t="s">
        <v>580</v>
      </c>
      <c r="B299" s="59" t="s">
        <v>8</v>
      </c>
      <c r="C299" s="59" t="s">
        <v>54</v>
      </c>
      <c r="D299" s="59" t="s">
        <v>18</v>
      </c>
      <c r="E299" s="59" t="s">
        <v>45</v>
      </c>
      <c r="F299" s="59" t="s">
        <v>581</v>
      </c>
      <c r="G299" s="59">
        <v>1</v>
      </c>
      <c r="H299" s="59">
        <v>1152.47</v>
      </c>
      <c r="I299" s="59">
        <v>1152.47</v>
      </c>
      <c r="J299" s="59">
        <v>15</v>
      </c>
      <c r="K299" s="59">
        <v>979.6</v>
      </c>
      <c r="L299" s="59">
        <v>3</v>
      </c>
      <c r="M299" s="59" t="s">
        <v>40</v>
      </c>
      <c r="N299" s="59" t="s">
        <v>96</v>
      </c>
      <c r="O299" s="59">
        <v>82</v>
      </c>
      <c r="P299" s="61">
        <v>45306</v>
      </c>
      <c r="Q299" s="62" t="str">
        <f t="shared" si="8"/>
        <v>Jan</v>
      </c>
      <c r="R299" s="62">
        <f t="shared" si="9"/>
        <v>2024</v>
      </c>
    </row>
    <row r="300" spans="1:18">
      <c r="A300" s="59" t="s">
        <v>582</v>
      </c>
      <c r="B300" s="59" t="s">
        <v>5</v>
      </c>
      <c r="C300" s="59" t="s">
        <v>55</v>
      </c>
      <c r="D300" s="59" t="s">
        <v>19</v>
      </c>
      <c r="E300" s="59" t="s">
        <v>45</v>
      </c>
      <c r="F300" s="59" t="s">
        <v>95</v>
      </c>
      <c r="G300" s="59">
        <v>3</v>
      </c>
      <c r="H300" s="59">
        <v>715.32</v>
      </c>
      <c r="I300" s="59">
        <v>2145.96</v>
      </c>
      <c r="J300" s="59">
        <v>15</v>
      </c>
      <c r="K300" s="59">
        <v>1824.07</v>
      </c>
      <c r="L300" s="59">
        <v>3</v>
      </c>
      <c r="M300" s="59" t="s">
        <v>41</v>
      </c>
      <c r="N300" s="59" t="s">
        <v>77</v>
      </c>
      <c r="O300" s="59">
        <v>85</v>
      </c>
      <c r="P300" s="61">
        <v>45583</v>
      </c>
      <c r="Q300" s="62" t="str">
        <f t="shared" si="8"/>
        <v>Oct</v>
      </c>
      <c r="R300" s="62">
        <f t="shared" si="9"/>
        <v>2024</v>
      </c>
    </row>
    <row r="301" spans="1:18">
      <c r="A301" s="59" t="s">
        <v>583</v>
      </c>
      <c r="B301" s="59" t="s">
        <v>5</v>
      </c>
      <c r="C301" s="59" t="s">
        <v>60</v>
      </c>
      <c r="D301" s="59" t="s">
        <v>24</v>
      </c>
      <c r="E301" s="59" t="s">
        <v>48</v>
      </c>
      <c r="F301" s="59" t="s">
        <v>117</v>
      </c>
      <c r="G301" s="59">
        <v>5</v>
      </c>
      <c r="H301" s="59">
        <v>205.62</v>
      </c>
      <c r="I301" s="59">
        <v>1028.1</v>
      </c>
      <c r="J301" s="59">
        <v>20</v>
      </c>
      <c r="K301" s="59">
        <v>822.48</v>
      </c>
      <c r="L301" s="59">
        <v>3</v>
      </c>
      <c r="M301" s="59" t="s">
        <v>40</v>
      </c>
      <c r="N301" s="59" t="s">
        <v>80</v>
      </c>
      <c r="O301" s="59">
        <v>28</v>
      </c>
      <c r="P301" s="61">
        <v>45328</v>
      </c>
      <c r="Q301" s="62" t="str">
        <f t="shared" si="8"/>
        <v>Feb</v>
      </c>
      <c r="R301" s="62">
        <f t="shared" si="9"/>
        <v>2024</v>
      </c>
    </row>
    <row r="302" spans="1:18">
      <c r="A302" s="59" t="s">
        <v>584</v>
      </c>
      <c r="B302" s="59" t="s">
        <v>9</v>
      </c>
      <c r="C302" s="59" t="s">
        <v>54</v>
      </c>
      <c r="D302" s="59" t="s">
        <v>19</v>
      </c>
      <c r="E302" s="59" t="s">
        <v>46</v>
      </c>
      <c r="F302" s="59" t="s">
        <v>410</v>
      </c>
      <c r="G302" s="59">
        <v>2</v>
      </c>
      <c r="H302" s="59">
        <v>1027.53</v>
      </c>
      <c r="I302" s="59">
        <v>2055.06</v>
      </c>
      <c r="J302" s="59">
        <v>0</v>
      </c>
      <c r="K302" s="59">
        <v>2055.06</v>
      </c>
      <c r="L302" s="59">
        <v>1</v>
      </c>
      <c r="M302" s="59" t="s">
        <v>42</v>
      </c>
      <c r="N302" s="59" t="s">
        <v>83</v>
      </c>
      <c r="O302" s="59">
        <v>62</v>
      </c>
      <c r="P302" s="61">
        <v>45353</v>
      </c>
      <c r="Q302" s="62" t="str">
        <f t="shared" si="8"/>
        <v>Mar</v>
      </c>
      <c r="R302" s="62">
        <f t="shared" si="9"/>
        <v>2024</v>
      </c>
    </row>
    <row r="303" spans="1:18">
      <c r="A303" s="59" t="s">
        <v>585</v>
      </c>
      <c r="B303" s="59" t="s">
        <v>11</v>
      </c>
      <c r="C303" s="59" t="s">
        <v>55</v>
      </c>
      <c r="D303" s="59" t="s">
        <v>24</v>
      </c>
      <c r="E303" s="59" t="s">
        <v>45</v>
      </c>
      <c r="F303" s="59" t="s">
        <v>389</v>
      </c>
      <c r="G303" s="59">
        <v>4</v>
      </c>
      <c r="H303" s="59">
        <v>995.16</v>
      </c>
      <c r="I303" s="59">
        <v>3980.64</v>
      </c>
      <c r="J303" s="59">
        <v>5</v>
      </c>
      <c r="K303" s="59">
        <v>3781.61</v>
      </c>
      <c r="L303" s="59">
        <v>4</v>
      </c>
      <c r="M303" s="59" t="s">
        <v>42</v>
      </c>
      <c r="N303" s="59" t="s">
        <v>83</v>
      </c>
      <c r="O303" s="59">
        <v>63</v>
      </c>
      <c r="P303" s="61">
        <v>45362</v>
      </c>
      <c r="Q303" s="62" t="str">
        <f t="shared" si="8"/>
        <v>Mar</v>
      </c>
      <c r="R303" s="62">
        <f t="shared" si="9"/>
        <v>2024</v>
      </c>
    </row>
    <row r="304" spans="1:18">
      <c r="A304" s="59" t="s">
        <v>586</v>
      </c>
      <c r="B304" s="59" t="s">
        <v>11</v>
      </c>
      <c r="C304" s="59" t="s">
        <v>58</v>
      </c>
      <c r="D304" s="59" t="s">
        <v>21</v>
      </c>
      <c r="E304" s="59" t="s">
        <v>46</v>
      </c>
      <c r="F304" s="59" t="s">
        <v>587</v>
      </c>
      <c r="G304" s="59">
        <v>4</v>
      </c>
      <c r="H304" s="59">
        <v>1073.02</v>
      </c>
      <c r="I304" s="59">
        <v>4292.08</v>
      </c>
      <c r="J304" s="59">
        <v>5</v>
      </c>
      <c r="K304" s="59">
        <v>4077.48</v>
      </c>
      <c r="L304" s="59">
        <v>4</v>
      </c>
      <c r="M304" s="59" t="s">
        <v>38</v>
      </c>
      <c r="N304" s="59" t="s">
        <v>77</v>
      </c>
      <c r="O304" s="59">
        <v>71</v>
      </c>
      <c r="P304" s="61">
        <v>45425</v>
      </c>
      <c r="Q304" s="62" t="str">
        <f t="shared" si="8"/>
        <v>May</v>
      </c>
      <c r="R304" s="62">
        <f t="shared" si="9"/>
        <v>2024</v>
      </c>
    </row>
    <row r="305" spans="1:18">
      <c r="A305" s="59" t="s">
        <v>588</v>
      </c>
      <c r="B305" s="59" t="s">
        <v>2</v>
      </c>
      <c r="C305" s="59" t="s">
        <v>61</v>
      </c>
      <c r="D305" s="59" t="s">
        <v>18</v>
      </c>
      <c r="E305" s="59" t="s">
        <v>48</v>
      </c>
      <c r="F305" s="59" t="s">
        <v>589</v>
      </c>
      <c r="G305" s="59">
        <v>1</v>
      </c>
      <c r="H305" s="59">
        <v>700.06</v>
      </c>
      <c r="I305" s="59">
        <v>700.06</v>
      </c>
      <c r="J305" s="59">
        <v>25</v>
      </c>
      <c r="K305" s="59">
        <v>525.04</v>
      </c>
      <c r="L305" s="59">
        <v>1</v>
      </c>
      <c r="M305" s="59" t="s">
        <v>40</v>
      </c>
      <c r="N305" s="59" t="s">
        <v>80</v>
      </c>
      <c r="O305" s="59">
        <v>27</v>
      </c>
      <c r="P305" s="61">
        <v>45577</v>
      </c>
      <c r="Q305" s="62" t="str">
        <f t="shared" si="8"/>
        <v>Oct</v>
      </c>
      <c r="R305" s="62">
        <f t="shared" si="9"/>
        <v>2024</v>
      </c>
    </row>
    <row r="306" spans="1:18">
      <c r="A306" s="59" t="s">
        <v>590</v>
      </c>
      <c r="B306" s="59" t="s">
        <v>6</v>
      </c>
      <c r="C306" s="59" t="s">
        <v>62</v>
      </c>
      <c r="D306" s="59" t="s">
        <v>16</v>
      </c>
      <c r="E306" s="59" t="s">
        <v>47</v>
      </c>
      <c r="F306" s="59" t="s">
        <v>591</v>
      </c>
      <c r="G306" s="59">
        <v>1</v>
      </c>
      <c r="H306" s="59">
        <v>154.89</v>
      </c>
      <c r="I306" s="59">
        <v>154.89</v>
      </c>
      <c r="J306" s="59">
        <v>0</v>
      </c>
      <c r="K306" s="59">
        <v>154.89</v>
      </c>
      <c r="L306" s="59">
        <v>4</v>
      </c>
      <c r="M306" s="59" t="s">
        <v>41</v>
      </c>
      <c r="N306" s="59" t="s">
        <v>80</v>
      </c>
      <c r="O306" s="59">
        <v>67</v>
      </c>
      <c r="P306" s="61">
        <v>45582</v>
      </c>
      <c r="Q306" s="62" t="str">
        <f t="shared" si="8"/>
        <v>Oct</v>
      </c>
      <c r="R306" s="62">
        <f t="shared" si="9"/>
        <v>2024</v>
      </c>
    </row>
    <row r="307" spans="1:18">
      <c r="A307" s="59" t="s">
        <v>592</v>
      </c>
      <c r="B307" s="59" t="s">
        <v>5</v>
      </c>
      <c r="C307" s="59" t="s">
        <v>57</v>
      </c>
      <c r="D307" s="59" t="s">
        <v>24</v>
      </c>
      <c r="E307" s="59" t="s">
        <v>50</v>
      </c>
      <c r="F307" s="59" t="s">
        <v>521</v>
      </c>
      <c r="G307" s="59">
        <v>5</v>
      </c>
      <c r="H307" s="59">
        <v>379.29</v>
      </c>
      <c r="I307" s="59">
        <v>1896.45</v>
      </c>
      <c r="J307" s="59">
        <v>15</v>
      </c>
      <c r="K307" s="59">
        <v>1611.98</v>
      </c>
      <c r="L307" s="59">
        <v>3</v>
      </c>
      <c r="M307" s="59" t="s">
        <v>38</v>
      </c>
      <c r="N307" s="59" t="s">
        <v>77</v>
      </c>
      <c r="O307" s="59">
        <v>42</v>
      </c>
      <c r="P307" s="61">
        <v>45483</v>
      </c>
      <c r="Q307" s="62" t="str">
        <f t="shared" si="8"/>
        <v>Jul</v>
      </c>
      <c r="R307" s="62">
        <f t="shared" si="9"/>
        <v>2024</v>
      </c>
    </row>
    <row r="308" spans="1:18">
      <c r="A308" s="59" t="s">
        <v>593</v>
      </c>
      <c r="B308" s="59" t="s">
        <v>5</v>
      </c>
      <c r="C308" s="59" t="s">
        <v>60</v>
      </c>
      <c r="D308" s="59" t="s">
        <v>16</v>
      </c>
      <c r="E308" s="59" t="s">
        <v>51</v>
      </c>
      <c r="F308" s="59" t="s">
        <v>275</v>
      </c>
      <c r="G308" s="59">
        <v>1</v>
      </c>
      <c r="H308" s="59">
        <v>803.19</v>
      </c>
      <c r="I308" s="59">
        <v>803.19</v>
      </c>
      <c r="J308" s="59">
        <v>10</v>
      </c>
      <c r="K308" s="59">
        <v>722.87</v>
      </c>
      <c r="L308" s="59">
        <v>5</v>
      </c>
      <c r="M308" s="59" t="s">
        <v>38</v>
      </c>
      <c r="N308" s="59" t="s">
        <v>96</v>
      </c>
      <c r="O308" s="59">
        <v>33</v>
      </c>
      <c r="P308" s="61">
        <v>45441</v>
      </c>
      <c r="Q308" s="62" t="str">
        <f t="shared" si="8"/>
        <v>May</v>
      </c>
      <c r="R308" s="62">
        <f t="shared" si="9"/>
        <v>2024</v>
      </c>
    </row>
    <row r="309" spans="1:18">
      <c r="A309" s="59" t="s">
        <v>594</v>
      </c>
      <c r="B309" s="59" t="s">
        <v>5</v>
      </c>
      <c r="C309" s="59" t="s">
        <v>56</v>
      </c>
      <c r="D309" s="59" t="s">
        <v>20</v>
      </c>
      <c r="E309" s="59" t="s">
        <v>46</v>
      </c>
      <c r="F309" s="59" t="s">
        <v>510</v>
      </c>
      <c r="G309" s="59">
        <v>4</v>
      </c>
      <c r="H309" s="59">
        <v>352.82</v>
      </c>
      <c r="I309" s="59">
        <v>1411.28</v>
      </c>
      <c r="J309" s="59">
        <v>15</v>
      </c>
      <c r="K309" s="59">
        <v>1199.59</v>
      </c>
      <c r="L309" s="59">
        <v>2</v>
      </c>
      <c r="M309" s="59" t="s">
        <v>40</v>
      </c>
      <c r="N309" s="59" t="s">
        <v>96</v>
      </c>
      <c r="O309" s="59">
        <v>90</v>
      </c>
      <c r="P309" s="61">
        <v>45524</v>
      </c>
      <c r="Q309" s="62" t="str">
        <f t="shared" si="8"/>
        <v>Aug</v>
      </c>
      <c r="R309" s="62">
        <f t="shared" si="9"/>
        <v>2024</v>
      </c>
    </row>
    <row r="310" spans="1:18">
      <c r="A310" s="59" t="s">
        <v>595</v>
      </c>
      <c r="B310" s="59" t="s">
        <v>8</v>
      </c>
      <c r="C310" s="59" t="s">
        <v>62</v>
      </c>
      <c r="D310" s="59" t="s">
        <v>20</v>
      </c>
      <c r="E310" s="59" t="s">
        <v>47</v>
      </c>
      <c r="F310" s="59" t="s">
        <v>421</v>
      </c>
      <c r="G310" s="59">
        <v>2</v>
      </c>
      <c r="H310" s="59">
        <v>533.98</v>
      </c>
      <c r="I310" s="59">
        <v>1067.96</v>
      </c>
      <c r="J310" s="59">
        <v>10</v>
      </c>
      <c r="K310" s="59">
        <v>961.16</v>
      </c>
      <c r="L310" s="59">
        <v>2</v>
      </c>
      <c r="M310" s="59" t="s">
        <v>37</v>
      </c>
      <c r="N310" s="59" t="s">
        <v>77</v>
      </c>
      <c r="O310" s="59">
        <v>25</v>
      </c>
      <c r="P310" s="61">
        <v>45498</v>
      </c>
      <c r="Q310" s="62" t="str">
        <f t="shared" si="8"/>
        <v>Jul</v>
      </c>
      <c r="R310" s="62">
        <f t="shared" si="9"/>
        <v>2024</v>
      </c>
    </row>
    <row r="311" spans="1:18">
      <c r="A311" s="59" t="s">
        <v>596</v>
      </c>
      <c r="B311" s="59" t="s">
        <v>3</v>
      </c>
      <c r="C311" s="59" t="s">
        <v>53</v>
      </c>
      <c r="D311" s="59" t="s">
        <v>24</v>
      </c>
      <c r="E311" s="59" t="s">
        <v>47</v>
      </c>
      <c r="F311" s="59" t="s">
        <v>591</v>
      </c>
      <c r="G311" s="59">
        <v>1</v>
      </c>
      <c r="H311" s="59">
        <v>846.69</v>
      </c>
      <c r="I311" s="59">
        <v>846.69</v>
      </c>
      <c r="J311" s="59">
        <v>10</v>
      </c>
      <c r="K311" s="59">
        <v>762.02</v>
      </c>
      <c r="L311" s="59">
        <v>3</v>
      </c>
      <c r="M311" s="59" t="s">
        <v>40</v>
      </c>
      <c r="N311" s="59" t="s">
        <v>83</v>
      </c>
      <c r="O311" s="59">
        <v>45</v>
      </c>
      <c r="P311" s="61">
        <v>45571</v>
      </c>
      <c r="Q311" s="62" t="str">
        <f t="shared" si="8"/>
        <v>Oct</v>
      </c>
      <c r="R311" s="62">
        <f t="shared" si="9"/>
        <v>2024</v>
      </c>
    </row>
    <row r="312" spans="1:18">
      <c r="A312" s="59" t="s">
        <v>597</v>
      </c>
      <c r="B312" s="59" t="s">
        <v>6</v>
      </c>
      <c r="C312" s="59" t="s">
        <v>54</v>
      </c>
      <c r="D312" s="59" t="s">
        <v>15</v>
      </c>
      <c r="E312" s="59" t="s">
        <v>51</v>
      </c>
      <c r="F312" s="59" t="s">
        <v>230</v>
      </c>
      <c r="G312" s="59">
        <v>3</v>
      </c>
      <c r="H312" s="59">
        <v>1141.46</v>
      </c>
      <c r="I312" s="59">
        <v>3424.38</v>
      </c>
      <c r="J312" s="59">
        <v>15</v>
      </c>
      <c r="K312" s="59">
        <v>2910.72</v>
      </c>
      <c r="L312" s="59">
        <v>4</v>
      </c>
      <c r="M312" s="59" t="s">
        <v>37</v>
      </c>
      <c r="N312" s="59" t="s">
        <v>83</v>
      </c>
      <c r="O312" s="59">
        <v>30</v>
      </c>
      <c r="P312" s="61">
        <v>45485</v>
      </c>
      <c r="Q312" s="62" t="str">
        <f t="shared" si="8"/>
        <v>Jul</v>
      </c>
      <c r="R312" s="62">
        <f t="shared" si="9"/>
        <v>2024</v>
      </c>
    </row>
    <row r="313" spans="1:18">
      <c r="A313" s="59" t="s">
        <v>598</v>
      </c>
      <c r="B313" s="59" t="s">
        <v>3</v>
      </c>
      <c r="C313" s="59" t="s">
        <v>53</v>
      </c>
      <c r="D313" s="59" t="s">
        <v>18</v>
      </c>
      <c r="E313" s="59" t="s">
        <v>48</v>
      </c>
      <c r="F313" s="59" t="s">
        <v>599</v>
      </c>
      <c r="G313" s="59">
        <v>4</v>
      </c>
      <c r="H313" s="59">
        <v>790.15</v>
      </c>
      <c r="I313" s="59">
        <v>3160.6</v>
      </c>
      <c r="J313" s="59">
        <v>0</v>
      </c>
      <c r="K313" s="59">
        <v>3160.6</v>
      </c>
      <c r="L313" s="59">
        <v>3</v>
      </c>
      <c r="M313" s="59" t="s">
        <v>37</v>
      </c>
      <c r="N313" s="59" t="s">
        <v>96</v>
      </c>
      <c r="O313" s="59">
        <v>87</v>
      </c>
      <c r="P313" s="61">
        <v>45320</v>
      </c>
      <c r="Q313" s="62" t="str">
        <f t="shared" si="8"/>
        <v>Jan</v>
      </c>
      <c r="R313" s="62">
        <f t="shared" si="9"/>
        <v>2024</v>
      </c>
    </row>
    <row r="314" spans="1:18">
      <c r="A314" s="59" t="s">
        <v>600</v>
      </c>
      <c r="B314" s="59" t="s">
        <v>2</v>
      </c>
      <c r="C314" s="59" t="s">
        <v>62</v>
      </c>
      <c r="D314" s="59" t="s">
        <v>17</v>
      </c>
      <c r="E314" s="59" t="s">
        <v>49</v>
      </c>
      <c r="F314" s="59" t="s">
        <v>425</v>
      </c>
      <c r="G314" s="59">
        <v>5</v>
      </c>
      <c r="H314" s="59">
        <v>719.93</v>
      </c>
      <c r="I314" s="59">
        <v>3599.65</v>
      </c>
      <c r="J314" s="59">
        <v>0</v>
      </c>
      <c r="K314" s="59">
        <v>3599.65</v>
      </c>
      <c r="L314" s="59">
        <v>3</v>
      </c>
      <c r="M314" s="59" t="s">
        <v>42</v>
      </c>
      <c r="N314" s="59" t="s">
        <v>80</v>
      </c>
      <c r="O314" s="59">
        <v>23</v>
      </c>
      <c r="P314" s="61">
        <v>45565</v>
      </c>
      <c r="Q314" s="62" t="str">
        <f t="shared" si="8"/>
        <v>Sep</v>
      </c>
      <c r="R314" s="62">
        <f t="shared" si="9"/>
        <v>2024</v>
      </c>
    </row>
    <row r="315" spans="1:18">
      <c r="A315" s="59" t="s">
        <v>601</v>
      </c>
      <c r="B315" s="59" t="s">
        <v>7</v>
      </c>
      <c r="C315" s="59" t="s">
        <v>55</v>
      </c>
      <c r="D315" s="59" t="s">
        <v>19</v>
      </c>
      <c r="E315" s="59" t="s">
        <v>48</v>
      </c>
      <c r="F315" s="59" t="s">
        <v>602</v>
      </c>
      <c r="G315" s="59">
        <v>1</v>
      </c>
      <c r="H315" s="59">
        <v>1014.93</v>
      </c>
      <c r="I315" s="59">
        <v>1014.93</v>
      </c>
      <c r="J315" s="59">
        <v>25</v>
      </c>
      <c r="K315" s="59">
        <v>761.2</v>
      </c>
      <c r="L315" s="59">
        <v>4</v>
      </c>
      <c r="M315" s="59" t="s">
        <v>42</v>
      </c>
      <c r="N315" s="59" t="s">
        <v>77</v>
      </c>
      <c r="O315" s="59">
        <v>67</v>
      </c>
      <c r="P315" s="61">
        <v>45552</v>
      </c>
      <c r="Q315" s="62" t="str">
        <f t="shared" si="8"/>
        <v>Sep</v>
      </c>
      <c r="R315" s="62">
        <f t="shared" si="9"/>
        <v>2024</v>
      </c>
    </row>
    <row r="316" spans="1:18">
      <c r="A316" s="59" t="s">
        <v>603</v>
      </c>
      <c r="B316" s="59" t="s">
        <v>3</v>
      </c>
      <c r="C316" s="59" t="s">
        <v>57</v>
      </c>
      <c r="D316" s="59" t="s">
        <v>18</v>
      </c>
      <c r="E316" s="59" t="s">
        <v>50</v>
      </c>
      <c r="F316" s="59" t="s">
        <v>521</v>
      </c>
      <c r="G316" s="59">
        <v>2</v>
      </c>
      <c r="H316" s="59">
        <v>898.03</v>
      </c>
      <c r="I316" s="59">
        <v>1796.06</v>
      </c>
      <c r="J316" s="59">
        <v>20</v>
      </c>
      <c r="K316" s="59">
        <v>1436.85</v>
      </c>
      <c r="L316" s="59">
        <v>1</v>
      </c>
      <c r="M316" s="59" t="s">
        <v>42</v>
      </c>
      <c r="N316" s="59" t="s">
        <v>77</v>
      </c>
      <c r="O316" s="59">
        <v>46</v>
      </c>
      <c r="P316" s="61">
        <v>45545</v>
      </c>
      <c r="Q316" s="62" t="str">
        <f t="shared" si="8"/>
        <v>Sep</v>
      </c>
      <c r="R316" s="62">
        <f t="shared" si="9"/>
        <v>2024</v>
      </c>
    </row>
    <row r="317" spans="1:18">
      <c r="A317" s="59" t="s">
        <v>604</v>
      </c>
      <c r="B317" s="59" t="s">
        <v>10</v>
      </c>
      <c r="C317" s="59" t="s">
        <v>59</v>
      </c>
      <c r="D317" s="59" t="s">
        <v>22</v>
      </c>
      <c r="E317" s="59" t="s">
        <v>50</v>
      </c>
      <c r="F317" s="59" t="s">
        <v>431</v>
      </c>
      <c r="G317" s="59">
        <v>1</v>
      </c>
      <c r="H317" s="59">
        <v>1120.53</v>
      </c>
      <c r="I317" s="59">
        <v>1120.53</v>
      </c>
      <c r="J317" s="59">
        <v>5</v>
      </c>
      <c r="K317" s="59">
        <v>1064.5</v>
      </c>
      <c r="L317" s="59">
        <v>1</v>
      </c>
      <c r="M317" s="59" t="s">
        <v>39</v>
      </c>
      <c r="N317" s="59" t="s">
        <v>96</v>
      </c>
      <c r="O317" s="59">
        <v>69</v>
      </c>
      <c r="P317" s="61">
        <v>45382</v>
      </c>
      <c r="Q317" s="62" t="str">
        <f t="shared" si="8"/>
        <v>Mar</v>
      </c>
      <c r="R317" s="62">
        <f t="shared" si="9"/>
        <v>2024</v>
      </c>
    </row>
    <row r="318" spans="1:18">
      <c r="A318" s="59" t="s">
        <v>605</v>
      </c>
      <c r="B318" s="59" t="s">
        <v>6</v>
      </c>
      <c r="C318" s="59" t="s">
        <v>55</v>
      </c>
      <c r="D318" s="59" t="s">
        <v>22</v>
      </c>
      <c r="E318" s="59" t="s">
        <v>46</v>
      </c>
      <c r="F318" s="59" t="s">
        <v>606</v>
      </c>
      <c r="G318" s="59">
        <v>5</v>
      </c>
      <c r="H318" s="59">
        <v>408.48</v>
      </c>
      <c r="I318" s="59">
        <v>2042.4</v>
      </c>
      <c r="J318" s="59">
        <v>15</v>
      </c>
      <c r="K318" s="59">
        <v>1736.04</v>
      </c>
      <c r="L318" s="59">
        <v>3</v>
      </c>
      <c r="M318" s="59" t="s">
        <v>37</v>
      </c>
      <c r="N318" s="59" t="s">
        <v>96</v>
      </c>
      <c r="O318" s="59">
        <v>54</v>
      </c>
      <c r="P318" s="61">
        <v>45396</v>
      </c>
      <c r="Q318" s="62" t="str">
        <f t="shared" si="8"/>
        <v>Apr</v>
      </c>
      <c r="R318" s="62">
        <f t="shared" si="9"/>
        <v>2024</v>
      </c>
    </row>
    <row r="319" spans="1:18">
      <c r="A319" s="59" t="s">
        <v>607</v>
      </c>
      <c r="B319" s="59" t="s">
        <v>3</v>
      </c>
      <c r="C319" s="59" t="s">
        <v>55</v>
      </c>
      <c r="D319" s="59" t="s">
        <v>23</v>
      </c>
      <c r="E319" s="59" t="s">
        <v>50</v>
      </c>
      <c r="F319" s="59" t="s">
        <v>608</v>
      </c>
      <c r="G319" s="59">
        <v>2</v>
      </c>
      <c r="H319" s="59">
        <v>1007.56</v>
      </c>
      <c r="I319" s="59">
        <v>2015.12</v>
      </c>
      <c r="J319" s="59">
        <v>25</v>
      </c>
      <c r="K319" s="59">
        <v>1511.34</v>
      </c>
      <c r="L319" s="59">
        <v>4</v>
      </c>
      <c r="M319" s="59" t="s">
        <v>41</v>
      </c>
      <c r="N319" s="59" t="s">
        <v>80</v>
      </c>
      <c r="O319" s="59">
        <v>25</v>
      </c>
      <c r="P319" s="61">
        <v>45494</v>
      </c>
      <c r="Q319" s="62" t="str">
        <f t="shared" si="8"/>
        <v>Jul</v>
      </c>
      <c r="R319" s="62">
        <f t="shared" si="9"/>
        <v>2024</v>
      </c>
    </row>
    <row r="320" spans="1:18">
      <c r="A320" s="59" t="s">
        <v>609</v>
      </c>
      <c r="B320" s="59" t="s">
        <v>8</v>
      </c>
      <c r="C320" s="59" t="s">
        <v>54</v>
      </c>
      <c r="D320" s="59" t="s">
        <v>19</v>
      </c>
      <c r="E320" s="59" t="s">
        <v>47</v>
      </c>
      <c r="F320" s="59" t="s">
        <v>610</v>
      </c>
      <c r="G320" s="59">
        <v>1</v>
      </c>
      <c r="H320" s="59">
        <v>271.04</v>
      </c>
      <c r="I320" s="59">
        <v>271.04</v>
      </c>
      <c r="J320" s="59">
        <v>5</v>
      </c>
      <c r="K320" s="59">
        <v>257.49</v>
      </c>
      <c r="L320" s="59">
        <v>4</v>
      </c>
      <c r="M320" s="59" t="s">
        <v>38</v>
      </c>
      <c r="N320" s="59" t="s">
        <v>77</v>
      </c>
      <c r="O320" s="59">
        <v>61</v>
      </c>
      <c r="P320" s="61">
        <v>45566</v>
      </c>
      <c r="Q320" s="62" t="str">
        <f t="shared" si="8"/>
        <v>Oct</v>
      </c>
      <c r="R320" s="62">
        <f t="shared" si="9"/>
        <v>2024</v>
      </c>
    </row>
    <row r="321" spans="1:18">
      <c r="A321" s="59" t="s">
        <v>611</v>
      </c>
      <c r="B321" s="59" t="s">
        <v>7</v>
      </c>
      <c r="C321" s="59" t="s">
        <v>55</v>
      </c>
      <c r="D321" s="59" t="s">
        <v>17</v>
      </c>
      <c r="E321" s="59" t="s">
        <v>49</v>
      </c>
      <c r="F321" s="59" t="s">
        <v>507</v>
      </c>
      <c r="G321" s="59">
        <v>3</v>
      </c>
      <c r="H321" s="59">
        <v>1048.28</v>
      </c>
      <c r="I321" s="59">
        <v>3144.84</v>
      </c>
      <c r="J321" s="59">
        <v>0</v>
      </c>
      <c r="K321" s="59">
        <v>3144.84</v>
      </c>
      <c r="L321" s="59">
        <v>3</v>
      </c>
      <c r="M321" s="59" t="s">
        <v>38</v>
      </c>
      <c r="N321" s="59" t="s">
        <v>80</v>
      </c>
      <c r="O321" s="59">
        <v>45</v>
      </c>
      <c r="P321" s="61">
        <v>45494</v>
      </c>
      <c r="Q321" s="62" t="str">
        <f t="shared" si="8"/>
        <v>Jul</v>
      </c>
      <c r="R321" s="62">
        <f t="shared" si="9"/>
        <v>2024</v>
      </c>
    </row>
    <row r="322" spans="1:18">
      <c r="A322" s="59" t="s">
        <v>612</v>
      </c>
      <c r="B322" s="59" t="s">
        <v>4</v>
      </c>
      <c r="C322" s="59" t="s">
        <v>53</v>
      </c>
      <c r="D322" s="59" t="s">
        <v>19</v>
      </c>
      <c r="E322" s="59" t="s">
        <v>46</v>
      </c>
      <c r="F322" s="59" t="s">
        <v>519</v>
      </c>
      <c r="G322" s="59">
        <v>1</v>
      </c>
      <c r="H322" s="59">
        <v>642.4</v>
      </c>
      <c r="I322" s="59">
        <v>642.4</v>
      </c>
      <c r="J322" s="59">
        <v>5</v>
      </c>
      <c r="K322" s="59">
        <v>610.28</v>
      </c>
      <c r="L322" s="59">
        <v>1</v>
      </c>
      <c r="M322" s="59" t="s">
        <v>38</v>
      </c>
      <c r="N322" s="59" t="s">
        <v>77</v>
      </c>
      <c r="O322" s="59">
        <v>69</v>
      </c>
      <c r="P322" s="61">
        <v>45311</v>
      </c>
      <c r="Q322" s="62" t="str">
        <f t="shared" ref="Q322:Q385" si="10">TEXT(P322,"mmm")</f>
        <v>Jan</v>
      </c>
      <c r="R322" s="62">
        <f t="shared" ref="R322:R385" si="11">YEAR(P322)</f>
        <v>2024</v>
      </c>
    </row>
    <row r="323" spans="1:18">
      <c r="A323" s="59" t="s">
        <v>613</v>
      </c>
      <c r="B323" s="59" t="s">
        <v>11</v>
      </c>
      <c r="C323" s="59" t="s">
        <v>62</v>
      </c>
      <c r="D323" s="59" t="s">
        <v>19</v>
      </c>
      <c r="E323" s="59" t="s">
        <v>50</v>
      </c>
      <c r="F323" s="59" t="s">
        <v>614</v>
      </c>
      <c r="G323" s="59">
        <v>3</v>
      </c>
      <c r="H323" s="59">
        <v>610.01</v>
      </c>
      <c r="I323" s="59">
        <v>1830.03</v>
      </c>
      <c r="J323" s="59">
        <v>5</v>
      </c>
      <c r="K323" s="59">
        <v>1738.53</v>
      </c>
      <c r="L323" s="59">
        <v>2</v>
      </c>
      <c r="M323" s="59" t="s">
        <v>37</v>
      </c>
      <c r="N323" s="59" t="s">
        <v>80</v>
      </c>
      <c r="O323" s="59">
        <v>44</v>
      </c>
      <c r="P323" s="61">
        <v>45549</v>
      </c>
      <c r="Q323" s="62" t="str">
        <f t="shared" si="10"/>
        <v>Sep</v>
      </c>
      <c r="R323" s="62">
        <f t="shared" si="11"/>
        <v>2024</v>
      </c>
    </row>
    <row r="324" spans="1:18">
      <c r="A324" s="59" t="s">
        <v>615</v>
      </c>
      <c r="B324" s="59" t="s">
        <v>6</v>
      </c>
      <c r="C324" s="59" t="s">
        <v>59</v>
      </c>
      <c r="D324" s="59" t="s">
        <v>24</v>
      </c>
      <c r="E324" s="59" t="s">
        <v>47</v>
      </c>
      <c r="F324" s="59" t="s">
        <v>113</v>
      </c>
      <c r="G324" s="59">
        <v>3</v>
      </c>
      <c r="H324" s="59">
        <v>1052.46</v>
      </c>
      <c r="I324" s="59">
        <v>3157.38</v>
      </c>
      <c r="J324" s="59">
        <v>25</v>
      </c>
      <c r="K324" s="59">
        <v>2368.03</v>
      </c>
      <c r="L324" s="59">
        <v>3</v>
      </c>
      <c r="M324" s="59" t="s">
        <v>39</v>
      </c>
      <c r="N324" s="59" t="s">
        <v>96</v>
      </c>
      <c r="O324" s="59">
        <v>45</v>
      </c>
      <c r="P324" s="61">
        <v>45528</v>
      </c>
      <c r="Q324" s="62" t="str">
        <f t="shared" si="10"/>
        <v>Aug</v>
      </c>
      <c r="R324" s="62">
        <f t="shared" si="11"/>
        <v>2024</v>
      </c>
    </row>
    <row r="325" spans="1:18">
      <c r="A325" s="59" t="s">
        <v>616</v>
      </c>
      <c r="B325" s="59" t="s">
        <v>3</v>
      </c>
      <c r="C325" s="59" t="s">
        <v>55</v>
      </c>
      <c r="D325" s="59" t="s">
        <v>23</v>
      </c>
      <c r="E325" s="59" t="s">
        <v>46</v>
      </c>
      <c r="F325" s="59" t="s">
        <v>414</v>
      </c>
      <c r="G325" s="59">
        <v>5</v>
      </c>
      <c r="H325" s="59">
        <v>216.83</v>
      </c>
      <c r="I325" s="59">
        <v>1084.15</v>
      </c>
      <c r="J325" s="59">
        <v>0</v>
      </c>
      <c r="K325" s="59">
        <v>1084.15</v>
      </c>
      <c r="L325" s="59">
        <v>2</v>
      </c>
      <c r="M325" s="59" t="s">
        <v>42</v>
      </c>
      <c r="N325" s="59" t="s">
        <v>77</v>
      </c>
      <c r="O325" s="59">
        <v>76</v>
      </c>
      <c r="P325" s="61">
        <v>45463</v>
      </c>
      <c r="Q325" s="62" t="str">
        <f t="shared" si="10"/>
        <v>Jun</v>
      </c>
      <c r="R325" s="62">
        <f t="shared" si="11"/>
        <v>2024</v>
      </c>
    </row>
    <row r="326" spans="1:18">
      <c r="A326" s="59" t="s">
        <v>617</v>
      </c>
      <c r="B326" s="59" t="s">
        <v>8</v>
      </c>
      <c r="C326" s="59" t="s">
        <v>62</v>
      </c>
      <c r="D326" s="59" t="s">
        <v>19</v>
      </c>
      <c r="E326" s="59" t="s">
        <v>49</v>
      </c>
      <c r="F326" s="59" t="s">
        <v>618</v>
      </c>
      <c r="G326" s="59">
        <v>3</v>
      </c>
      <c r="H326" s="59">
        <v>734.7</v>
      </c>
      <c r="I326" s="59">
        <v>2204.1</v>
      </c>
      <c r="J326" s="59">
        <v>25</v>
      </c>
      <c r="K326" s="59">
        <v>1653.07</v>
      </c>
      <c r="L326" s="59">
        <v>2</v>
      </c>
      <c r="M326" s="59" t="s">
        <v>40</v>
      </c>
      <c r="N326" s="59" t="s">
        <v>96</v>
      </c>
      <c r="O326" s="59">
        <v>34</v>
      </c>
      <c r="P326" s="61">
        <v>45321</v>
      </c>
      <c r="Q326" s="62" t="str">
        <f t="shared" si="10"/>
        <v>Jan</v>
      </c>
      <c r="R326" s="62">
        <f t="shared" si="11"/>
        <v>2024</v>
      </c>
    </row>
    <row r="327" spans="1:18">
      <c r="A327" s="59" t="s">
        <v>619</v>
      </c>
      <c r="B327" s="59" t="s">
        <v>11</v>
      </c>
      <c r="C327" s="59" t="s">
        <v>55</v>
      </c>
      <c r="D327" s="59" t="s">
        <v>20</v>
      </c>
      <c r="E327" s="59" t="s">
        <v>49</v>
      </c>
      <c r="F327" s="59" t="s">
        <v>620</v>
      </c>
      <c r="G327" s="59">
        <v>5</v>
      </c>
      <c r="H327" s="59">
        <v>906.51</v>
      </c>
      <c r="I327" s="59">
        <v>4532.55</v>
      </c>
      <c r="J327" s="59">
        <v>25</v>
      </c>
      <c r="K327" s="59">
        <v>3399.41</v>
      </c>
      <c r="L327" s="59">
        <v>3</v>
      </c>
      <c r="M327" s="59" t="s">
        <v>41</v>
      </c>
      <c r="N327" s="59" t="s">
        <v>80</v>
      </c>
      <c r="O327" s="59">
        <v>33</v>
      </c>
      <c r="P327" s="61">
        <v>45365</v>
      </c>
      <c r="Q327" s="62" t="str">
        <f t="shared" si="10"/>
        <v>Mar</v>
      </c>
      <c r="R327" s="62">
        <f t="shared" si="11"/>
        <v>2024</v>
      </c>
    </row>
    <row r="328" spans="1:18">
      <c r="A328" s="59" t="s">
        <v>621</v>
      </c>
      <c r="B328" s="59" t="s">
        <v>2</v>
      </c>
      <c r="C328" s="59" t="s">
        <v>59</v>
      </c>
      <c r="D328" s="59" t="s">
        <v>23</v>
      </c>
      <c r="E328" s="59" t="s">
        <v>47</v>
      </c>
      <c r="F328" s="59" t="s">
        <v>502</v>
      </c>
      <c r="G328" s="59">
        <v>1</v>
      </c>
      <c r="H328" s="59">
        <v>1004.39</v>
      </c>
      <c r="I328" s="59">
        <v>1004.39</v>
      </c>
      <c r="J328" s="59">
        <v>0</v>
      </c>
      <c r="K328" s="59">
        <v>1004.39</v>
      </c>
      <c r="L328" s="59">
        <v>5</v>
      </c>
      <c r="M328" s="59" t="s">
        <v>38</v>
      </c>
      <c r="N328" s="59" t="s">
        <v>77</v>
      </c>
      <c r="O328" s="59">
        <v>89</v>
      </c>
      <c r="P328" s="61">
        <v>45310</v>
      </c>
      <c r="Q328" s="62" t="str">
        <f t="shared" si="10"/>
        <v>Jan</v>
      </c>
      <c r="R328" s="62">
        <f t="shared" si="11"/>
        <v>2024</v>
      </c>
    </row>
    <row r="329" spans="1:18">
      <c r="A329" s="59" t="s">
        <v>622</v>
      </c>
      <c r="B329" s="59" t="s">
        <v>3</v>
      </c>
      <c r="C329" s="59" t="s">
        <v>53</v>
      </c>
      <c r="D329" s="59" t="s">
        <v>24</v>
      </c>
      <c r="E329" s="59" t="s">
        <v>45</v>
      </c>
      <c r="F329" s="59" t="s">
        <v>623</v>
      </c>
      <c r="G329" s="59">
        <v>3</v>
      </c>
      <c r="H329" s="59">
        <v>869.89</v>
      </c>
      <c r="I329" s="59">
        <v>2609.67</v>
      </c>
      <c r="J329" s="59">
        <v>10</v>
      </c>
      <c r="K329" s="59">
        <v>2348.7</v>
      </c>
      <c r="L329" s="59">
        <v>4</v>
      </c>
      <c r="M329" s="59" t="s">
        <v>37</v>
      </c>
      <c r="N329" s="59" t="s">
        <v>77</v>
      </c>
      <c r="O329" s="59">
        <v>52</v>
      </c>
      <c r="P329" s="61">
        <v>45543</v>
      </c>
      <c r="Q329" s="62" t="str">
        <f t="shared" si="10"/>
        <v>Sep</v>
      </c>
      <c r="R329" s="62">
        <f t="shared" si="11"/>
        <v>2024</v>
      </c>
    </row>
    <row r="330" spans="1:18">
      <c r="A330" s="59" t="s">
        <v>624</v>
      </c>
      <c r="B330" s="59" t="s">
        <v>8</v>
      </c>
      <c r="C330" s="59" t="s">
        <v>53</v>
      </c>
      <c r="D330" s="59" t="s">
        <v>16</v>
      </c>
      <c r="E330" s="59" t="s">
        <v>50</v>
      </c>
      <c r="F330" s="59" t="s">
        <v>625</v>
      </c>
      <c r="G330" s="59">
        <v>3</v>
      </c>
      <c r="H330" s="59">
        <v>385.03</v>
      </c>
      <c r="I330" s="59">
        <v>1155.09</v>
      </c>
      <c r="J330" s="59">
        <v>5</v>
      </c>
      <c r="K330" s="59">
        <v>1097.34</v>
      </c>
      <c r="L330" s="59">
        <v>3</v>
      </c>
      <c r="M330" s="59" t="s">
        <v>42</v>
      </c>
      <c r="N330" s="59" t="s">
        <v>77</v>
      </c>
      <c r="O330" s="59">
        <v>52</v>
      </c>
      <c r="P330" s="61">
        <v>45490</v>
      </c>
      <c r="Q330" s="62" t="str">
        <f t="shared" si="10"/>
        <v>Jul</v>
      </c>
      <c r="R330" s="62">
        <f t="shared" si="11"/>
        <v>2024</v>
      </c>
    </row>
    <row r="331" spans="1:18">
      <c r="A331" s="59" t="s">
        <v>626</v>
      </c>
      <c r="B331" s="59" t="s">
        <v>6</v>
      </c>
      <c r="C331" s="59" t="s">
        <v>59</v>
      </c>
      <c r="D331" s="59" t="s">
        <v>23</v>
      </c>
      <c r="E331" s="59" t="s">
        <v>51</v>
      </c>
      <c r="F331" s="59" t="s">
        <v>627</v>
      </c>
      <c r="G331" s="59">
        <v>2</v>
      </c>
      <c r="H331" s="59">
        <v>194.68</v>
      </c>
      <c r="I331" s="59">
        <v>389.36</v>
      </c>
      <c r="J331" s="59">
        <v>25</v>
      </c>
      <c r="K331" s="59">
        <v>292.02</v>
      </c>
      <c r="L331" s="59">
        <v>4</v>
      </c>
      <c r="M331" s="59" t="s">
        <v>42</v>
      </c>
      <c r="N331" s="59" t="s">
        <v>77</v>
      </c>
      <c r="O331" s="59">
        <v>36</v>
      </c>
      <c r="P331" s="61">
        <v>45497</v>
      </c>
      <c r="Q331" s="62" t="str">
        <f t="shared" si="10"/>
        <v>Jul</v>
      </c>
      <c r="R331" s="62">
        <f t="shared" si="11"/>
        <v>2024</v>
      </c>
    </row>
    <row r="332" spans="1:18">
      <c r="A332" s="59" t="s">
        <v>628</v>
      </c>
      <c r="B332" s="59" t="s">
        <v>6</v>
      </c>
      <c r="C332" s="59" t="s">
        <v>57</v>
      </c>
      <c r="D332" s="59" t="s">
        <v>23</v>
      </c>
      <c r="E332" s="59" t="s">
        <v>50</v>
      </c>
      <c r="F332" s="59" t="s">
        <v>299</v>
      </c>
      <c r="G332" s="59">
        <v>4</v>
      </c>
      <c r="H332" s="59">
        <v>920.12</v>
      </c>
      <c r="I332" s="59">
        <v>3680.48</v>
      </c>
      <c r="J332" s="59">
        <v>10</v>
      </c>
      <c r="K332" s="59">
        <v>3312.43</v>
      </c>
      <c r="L332" s="59">
        <v>4</v>
      </c>
      <c r="M332" s="59" t="s">
        <v>37</v>
      </c>
      <c r="N332" s="59" t="s">
        <v>83</v>
      </c>
      <c r="O332" s="59">
        <v>63</v>
      </c>
      <c r="P332" s="61">
        <v>45478</v>
      </c>
      <c r="Q332" s="62" t="str">
        <f t="shared" si="10"/>
        <v>Jul</v>
      </c>
      <c r="R332" s="62">
        <f t="shared" si="11"/>
        <v>2024</v>
      </c>
    </row>
    <row r="333" spans="1:18">
      <c r="A333" s="59" t="s">
        <v>629</v>
      </c>
      <c r="B333" s="59" t="s">
        <v>9</v>
      </c>
      <c r="C333" s="59" t="s">
        <v>54</v>
      </c>
      <c r="D333" s="59" t="s">
        <v>20</v>
      </c>
      <c r="E333" s="59" t="s">
        <v>46</v>
      </c>
      <c r="F333" s="59" t="s">
        <v>630</v>
      </c>
      <c r="G333" s="59">
        <v>2</v>
      </c>
      <c r="H333" s="59">
        <v>898.22</v>
      </c>
      <c r="I333" s="59">
        <v>1796.44</v>
      </c>
      <c r="J333" s="59">
        <v>15</v>
      </c>
      <c r="K333" s="59">
        <v>1526.97</v>
      </c>
      <c r="L333" s="59">
        <v>5</v>
      </c>
      <c r="M333" s="59" t="s">
        <v>39</v>
      </c>
      <c r="N333" s="59" t="s">
        <v>96</v>
      </c>
      <c r="O333" s="59">
        <v>90</v>
      </c>
      <c r="P333" s="61">
        <v>45529</v>
      </c>
      <c r="Q333" s="62" t="str">
        <f t="shared" si="10"/>
        <v>Aug</v>
      </c>
      <c r="R333" s="62">
        <f t="shared" si="11"/>
        <v>2024</v>
      </c>
    </row>
    <row r="334" spans="1:18">
      <c r="A334" s="59" t="s">
        <v>631</v>
      </c>
      <c r="B334" s="59" t="s">
        <v>6</v>
      </c>
      <c r="C334" s="59" t="s">
        <v>58</v>
      </c>
      <c r="D334" s="59" t="s">
        <v>19</v>
      </c>
      <c r="E334" s="59" t="s">
        <v>50</v>
      </c>
      <c r="F334" s="59" t="s">
        <v>632</v>
      </c>
      <c r="G334" s="59">
        <v>4</v>
      </c>
      <c r="H334" s="59">
        <v>264.08</v>
      </c>
      <c r="I334" s="59">
        <v>1056.32</v>
      </c>
      <c r="J334" s="59">
        <v>5</v>
      </c>
      <c r="K334" s="59">
        <v>1003.5</v>
      </c>
      <c r="L334" s="59">
        <v>4</v>
      </c>
      <c r="M334" s="59" t="s">
        <v>41</v>
      </c>
      <c r="N334" s="59" t="s">
        <v>83</v>
      </c>
      <c r="O334" s="59">
        <v>45</v>
      </c>
      <c r="P334" s="61">
        <v>45318</v>
      </c>
      <c r="Q334" s="62" t="str">
        <f t="shared" si="10"/>
        <v>Jan</v>
      </c>
      <c r="R334" s="62">
        <f t="shared" si="11"/>
        <v>2024</v>
      </c>
    </row>
    <row r="335" spans="1:18">
      <c r="A335" s="59" t="s">
        <v>633</v>
      </c>
      <c r="B335" s="59" t="s">
        <v>6</v>
      </c>
      <c r="C335" s="59" t="s">
        <v>60</v>
      </c>
      <c r="D335" s="59" t="s">
        <v>16</v>
      </c>
      <c r="E335" s="59" t="s">
        <v>45</v>
      </c>
      <c r="F335" s="59" t="s">
        <v>623</v>
      </c>
      <c r="G335" s="59">
        <v>5</v>
      </c>
      <c r="H335" s="59">
        <v>603.37</v>
      </c>
      <c r="I335" s="59">
        <v>3016.85</v>
      </c>
      <c r="J335" s="59">
        <v>10</v>
      </c>
      <c r="K335" s="59">
        <v>2715.16</v>
      </c>
      <c r="L335" s="59">
        <v>4</v>
      </c>
      <c r="M335" s="59" t="s">
        <v>38</v>
      </c>
      <c r="N335" s="59" t="s">
        <v>77</v>
      </c>
      <c r="O335" s="59">
        <v>42</v>
      </c>
      <c r="P335" s="61">
        <v>45489</v>
      </c>
      <c r="Q335" s="62" t="str">
        <f t="shared" si="10"/>
        <v>Jul</v>
      </c>
      <c r="R335" s="62">
        <f t="shared" si="11"/>
        <v>2024</v>
      </c>
    </row>
    <row r="336" spans="1:18">
      <c r="A336" s="59" t="s">
        <v>634</v>
      </c>
      <c r="B336" s="59" t="s">
        <v>10</v>
      </c>
      <c r="C336" s="59" t="s">
        <v>54</v>
      </c>
      <c r="D336" s="59" t="s">
        <v>23</v>
      </c>
      <c r="E336" s="59" t="s">
        <v>49</v>
      </c>
      <c r="F336" s="59" t="s">
        <v>635</v>
      </c>
      <c r="G336" s="59">
        <v>2</v>
      </c>
      <c r="H336" s="59">
        <v>581.85</v>
      </c>
      <c r="I336" s="59">
        <v>1163.7</v>
      </c>
      <c r="J336" s="59">
        <v>20</v>
      </c>
      <c r="K336" s="59">
        <v>930.96</v>
      </c>
      <c r="L336" s="59">
        <v>4</v>
      </c>
      <c r="M336" s="59" t="s">
        <v>39</v>
      </c>
      <c r="N336" s="59" t="s">
        <v>77</v>
      </c>
      <c r="O336" s="59">
        <v>60</v>
      </c>
      <c r="P336" s="61">
        <v>45541</v>
      </c>
      <c r="Q336" s="62" t="str">
        <f t="shared" si="10"/>
        <v>Sep</v>
      </c>
      <c r="R336" s="62">
        <f t="shared" si="11"/>
        <v>2024</v>
      </c>
    </row>
    <row r="337" spans="1:18">
      <c r="A337" s="59" t="s">
        <v>636</v>
      </c>
      <c r="B337" s="59" t="s">
        <v>10</v>
      </c>
      <c r="C337" s="59" t="s">
        <v>60</v>
      </c>
      <c r="D337" s="59" t="s">
        <v>22</v>
      </c>
      <c r="E337" s="59" t="s">
        <v>45</v>
      </c>
      <c r="F337" s="59" t="s">
        <v>184</v>
      </c>
      <c r="G337" s="59">
        <v>1</v>
      </c>
      <c r="H337" s="59">
        <v>240.04</v>
      </c>
      <c r="I337" s="59">
        <v>240.04</v>
      </c>
      <c r="J337" s="59">
        <v>10</v>
      </c>
      <c r="K337" s="59">
        <v>216.04</v>
      </c>
      <c r="L337" s="59">
        <v>1</v>
      </c>
      <c r="M337" s="59" t="s">
        <v>38</v>
      </c>
      <c r="N337" s="59" t="s">
        <v>96</v>
      </c>
      <c r="O337" s="59">
        <v>60</v>
      </c>
      <c r="P337" s="61">
        <v>45338</v>
      </c>
      <c r="Q337" s="62" t="str">
        <f t="shared" si="10"/>
        <v>Feb</v>
      </c>
      <c r="R337" s="62">
        <f t="shared" si="11"/>
        <v>2024</v>
      </c>
    </row>
    <row r="338" spans="1:18">
      <c r="A338" s="59" t="s">
        <v>637</v>
      </c>
      <c r="B338" s="59" t="s">
        <v>2</v>
      </c>
      <c r="C338" s="59" t="s">
        <v>54</v>
      </c>
      <c r="D338" s="59" t="s">
        <v>19</v>
      </c>
      <c r="E338" s="59" t="s">
        <v>48</v>
      </c>
      <c r="F338" s="59" t="s">
        <v>238</v>
      </c>
      <c r="G338" s="59">
        <v>3</v>
      </c>
      <c r="H338" s="59">
        <v>804.39</v>
      </c>
      <c r="I338" s="59">
        <v>2413.17</v>
      </c>
      <c r="J338" s="59">
        <v>25</v>
      </c>
      <c r="K338" s="59">
        <v>1809.88</v>
      </c>
      <c r="L338" s="59">
        <v>3</v>
      </c>
      <c r="M338" s="59" t="s">
        <v>40</v>
      </c>
      <c r="N338" s="59" t="s">
        <v>83</v>
      </c>
      <c r="O338" s="59">
        <v>63</v>
      </c>
      <c r="P338" s="61">
        <v>45535</v>
      </c>
      <c r="Q338" s="62" t="str">
        <f t="shared" si="10"/>
        <v>Aug</v>
      </c>
      <c r="R338" s="62">
        <f t="shared" si="11"/>
        <v>2024</v>
      </c>
    </row>
    <row r="339" spans="1:18">
      <c r="A339" s="59" t="s">
        <v>638</v>
      </c>
      <c r="B339" s="59" t="s">
        <v>5</v>
      </c>
      <c r="C339" s="59" t="s">
        <v>58</v>
      </c>
      <c r="D339" s="59" t="s">
        <v>17</v>
      </c>
      <c r="E339" s="59" t="s">
        <v>47</v>
      </c>
      <c r="F339" s="59" t="s">
        <v>504</v>
      </c>
      <c r="G339" s="59">
        <v>2</v>
      </c>
      <c r="H339" s="59">
        <v>1095.86</v>
      </c>
      <c r="I339" s="59">
        <v>2191.72</v>
      </c>
      <c r="J339" s="59">
        <v>20</v>
      </c>
      <c r="K339" s="59">
        <v>1753.38</v>
      </c>
      <c r="L339" s="59">
        <v>2</v>
      </c>
      <c r="M339" s="59" t="s">
        <v>39</v>
      </c>
      <c r="N339" s="59" t="s">
        <v>83</v>
      </c>
      <c r="O339" s="59">
        <v>88</v>
      </c>
      <c r="P339" s="61">
        <v>45352</v>
      </c>
      <c r="Q339" s="62" t="str">
        <f t="shared" si="10"/>
        <v>Mar</v>
      </c>
      <c r="R339" s="62">
        <f t="shared" si="11"/>
        <v>2024</v>
      </c>
    </row>
    <row r="340" spans="1:18">
      <c r="A340" s="59" t="s">
        <v>639</v>
      </c>
      <c r="B340" s="59" t="s">
        <v>9</v>
      </c>
      <c r="C340" s="59" t="s">
        <v>54</v>
      </c>
      <c r="D340" s="59" t="s">
        <v>20</v>
      </c>
      <c r="E340" s="59" t="s">
        <v>49</v>
      </c>
      <c r="F340" s="59" t="s">
        <v>464</v>
      </c>
      <c r="G340" s="59">
        <v>4</v>
      </c>
      <c r="H340" s="59">
        <v>884.86</v>
      </c>
      <c r="I340" s="59">
        <v>3539.44</v>
      </c>
      <c r="J340" s="59">
        <v>15</v>
      </c>
      <c r="K340" s="59">
        <v>3008.52</v>
      </c>
      <c r="L340" s="59">
        <v>3</v>
      </c>
      <c r="M340" s="59" t="s">
        <v>42</v>
      </c>
      <c r="N340" s="59" t="s">
        <v>77</v>
      </c>
      <c r="O340" s="59">
        <v>38</v>
      </c>
      <c r="P340" s="61">
        <v>45350</v>
      </c>
      <c r="Q340" s="62" t="str">
        <f t="shared" si="10"/>
        <v>Feb</v>
      </c>
      <c r="R340" s="62">
        <f t="shared" si="11"/>
        <v>2024</v>
      </c>
    </row>
    <row r="341" spans="1:18">
      <c r="A341" s="59" t="s">
        <v>640</v>
      </c>
      <c r="B341" s="59" t="s">
        <v>11</v>
      </c>
      <c r="C341" s="59" t="s">
        <v>59</v>
      </c>
      <c r="D341" s="59" t="s">
        <v>16</v>
      </c>
      <c r="E341" s="59" t="s">
        <v>50</v>
      </c>
      <c r="F341" s="59" t="s">
        <v>468</v>
      </c>
      <c r="G341" s="59">
        <v>4</v>
      </c>
      <c r="H341" s="59">
        <v>650.72</v>
      </c>
      <c r="I341" s="59">
        <v>2602.88</v>
      </c>
      <c r="J341" s="59">
        <v>15</v>
      </c>
      <c r="K341" s="59">
        <v>2212.45</v>
      </c>
      <c r="L341" s="59">
        <v>1</v>
      </c>
      <c r="M341" s="59" t="s">
        <v>40</v>
      </c>
      <c r="N341" s="59" t="s">
        <v>96</v>
      </c>
      <c r="O341" s="59">
        <v>43</v>
      </c>
      <c r="P341" s="61">
        <v>45517</v>
      </c>
      <c r="Q341" s="62" t="str">
        <f t="shared" si="10"/>
        <v>Aug</v>
      </c>
      <c r="R341" s="62">
        <f t="shared" si="11"/>
        <v>2024</v>
      </c>
    </row>
    <row r="342" spans="1:18">
      <c r="A342" s="59" t="s">
        <v>641</v>
      </c>
      <c r="B342" s="59" t="s">
        <v>3</v>
      </c>
      <c r="C342" s="59" t="s">
        <v>53</v>
      </c>
      <c r="D342" s="59" t="s">
        <v>24</v>
      </c>
      <c r="E342" s="59" t="s">
        <v>48</v>
      </c>
      <c r="F342" s="59" t="s">
        <v>642</v>
      </c>
      <c r="G342" s="59">
        <v>1</v>
      </c>
      <c r="H342" s="59">
        <v>1080.82</v>
      </c>
      <c r="I342" s="59">
        <v>1080.82</v>
      </c>
      <c r="J342" s="59">
        <v>5</v>
      </c>
      <c r="K342" s="59">
        <v>1026.78</v>
      </c>
      <c r="L342" s="59">
        <v>1</v>
      </c>
      <c r="M342" s="59" t="s">
        <v>39</v>
      </c>
      <c r="N342" s="59" t="s">
        <v>77</v>
      </c>
      <c r="O342" s="59">
        <v>70</v>
      </c>
      <c r="P342" s="61">
        <v>45445</v>
      </c>
      <c r="Q342" s="62" t="str">
        <f t="shared" si="10"/>
        <v>Jun</v>
      </c>
      <c r="R342" s="62">
        <f t="shared" si="11"/>
        <v>2024</v>
      </c>
    </row>
    <row r="343" spans="1:18">
      <c r="A343" s="59" t="s">
        <v>643</v>
      </c>
      <c r="B343" s="59" t="s">
        <v>11</v>
      </c>
      <c r="C343" s="59" t="s">
        <v>57</v>
      </c>
      <c r="D343" s="59" t="s">
        <v>21</v>
      </c>
      <c r="E343" s="59" t="s">
        <v>48</v>
      </c>
      <c r="F343" s="59" t="s">
        <v>644</v>
      </c>
      <c r="G343" s="59">
        <v>1</v>
      </c>
      <c r="H343" s="59">
        <v>522.45</v>
      </c>
      <c r="I343" s="59">
        <v>522.45</v>
      </c>
      <c r="J343" s="59">
        <v>10</v>
      </c>
      <c r="K343" s="59">
        <v>470.21</v>
      </c>
      <c r="L343" s="59">
        <v>4</v>
      </c>
      <c r="M343" s="59" t="s">
        <v>38</v>
      </c>
      <c r="N343" s="59" t="s">
        <v>83</v>
      </c>
      <c r="O343" s="59">
        <v>66</v>
      </c>
      <c r="P343" s="61">
        <v>45378</v>
      </c>
      <c r="Q343" s="62" t="str">
        <f t="shared" si="10"/>
        <v>Mar</v>
      </c>
      <c r="R343" s="62">
        <f t="shared" si="11"/>
        <v>2024</v>
      </c>
    </row>
    <row r="344" spans="1:18">
      <c r="A344" s="59" t="s">
        <v>645</v>
      </c>
      <c r="B344" s="59" t="s">
        <v>2</v>
      </c>
      <c r="C344" s="59" t="s">
        <v>60</v>
      </c>
      <c r="D344" s="59" t="s">
        <v>17</v>
      </c>
      <c r="E344" s="59" t="s">
        <v>49</v>
      </c>
      <c r="F344" s="59" t="s">
        <v>620</v>
      </c>
      <c r="G344" s="59">
        <v>4</v>
      </c>
      <c r="H344" s="59">
        <v>484.5</v>
      </c>
      <c r="I344" s="59">
        <v>1938</v>
      </c>
      <c r="J344" s="59">
        <v>15</v>
      </c>
      <c r="K344" s="59">
        <v>1647.3</v>
      </c>
      <c r="L344" s="59">
        <v>2</v>
      </c>
      <c r="M344" s="59" t="s">
        <v>38</v>
      </c>
      <c r="N344" s="59" t="s">
        <v>77</v>
      </c>
      <c r="O344" s="59">
        <v>53</v>
      </c>
      <c r="P344" s="61">
        <v>45448</v>
      </c>
      <c r="Q344" s="62" t="str">
        <f t="shared" si="10"/>
        <v>Jun</v>
      </c>
      <c r="R344" s="62">
        <f t="shared" si="11"/>
        <v>2024</v>
      </c>
    </row>
    <row r="345" spans="1:18">
      <c r="A345" s="59" t="s">
        <v>646</v>
      </c>
      <c r="B345" s="59" t="s">
        <v>9</v>
      </c>
      <c r="C345" s="59" t="s">
        <v>61</v>
      </c>
      <c r="D345" s="59" t="s">
        <v>22</v>
      </c>
      <c r="E345" s="59" t="s">
        <v>48</v>
      </c>
      <c r="F345" s="59" t="s">
        <v>289</v>
      </c>
      <c r="G345" s="59">
        <v>4</v>
      </c>
      <c r="H345" s="59">
        <v>842.38</v>
      </c>
      <c r="I345" s="59">
        <v>3369.52</v>
      </c>
      <c r="J345" s="59">
        <v>25</v>
      </c>
      <c r="K345" s="59">
        <v>2527.14</v>
      </c>
      <c r="L345" s="59">
        <v>3</v>
      </c>
      <c r="M345" s="59" t="s">
        <v>40</v>
      </c>
      <c r="N345" s="59" t="s">
        <v>80</v>
      </c>
      <c r="O345" s="59">
        <v>21</v>
      </c>
      <c r="P345" s="61">
        <v>45358</v>
      </c>
      <c r="Q345" s="62" t="str">
        <f t="shared" si="10"/>
        <v>Mar</v>
      </c>
      <c r="R345" s="62">
        <f t="shared" si="11"/>
        <v>2024</v>
      </c>
    </row>
    <row r="346" spans="1:18">
      <c r="A346" s="59" t="s">
        <v>647</v>
      </c>
      <c r="B346" s="59" t="s">
        <v>10</v>
      </c>
      <c r="C346" s="59" t="s">
        <v>59</v>
      </c>
      <c r="D346" s="59" t="s">
        <v>17</v>
      </c>
      <c r="E346" s="59" t="s">
        <v>50</v>
      </c>
      <c r="F346" s="59" t="s">
        <v>122</v>
      </c>
      <c r="G346" s="59">
        <v>4</v>
      </c>
      <c r="H346" s="59">
        <v>549.02</v>
      </c>
      <c r="I346" s="59">
        <v>2196.08</v>
      </c>
      <c r="J346" s="59">
        <v>10</v>
      </c>
      <c r="K346" s="59">
        <v>1976.47</v>
      </c>
      <c r="L346" s="59">
        <v>1</v>
      </c>
      <c r="M346" s="59" t="s">
        <v>42</v>
      </c>
      <c r="N346" s="59" t="s">
        <v>96</v>
      </c>
      <c r="O346" s="59">
        <v>62</v>
      </c>
      <c r="P346" s="61">
        <v>45484</v>
      </c>
      <c r="Q346" s="62" t="str">
        <f t="shared" si="10"/>
        <v>Jul</v>
      </c>
      <c r="R346" s="62">
        <f t="shared" si="11"/>
        <v>2024</v>
      </c>
    </row>
    <row r="347" spans="1:18">
      <c r="A347" s="59" t="s">
        <v>648</v>
      </c>
      <c r="B347" s="59" t="s">
        <v>4</v>
      </c>
      <c r="C347" s="59" t="s">
        <v>55</v>
      </c>
      <c r="D347" s="59" t="s">
        <v>23</v>
      </c>
      <c r="E347" s="59" t="s">
        <v>45</v>
      </c>
      <c r="F347" s="59" t="s">
        <v>180</v>
      </c>
      <c r="G347" s="59">
        <v>2</v>
      </c>
      <c r="H347" s="59">
        <v>1140.05</v>
      </c>
      <c r="I347" s="59">
        <v>2280.1</v>
      </c>
      <c r="J347" s="59">
        <v>10</v>
      </c>
      <c r="K347" s="59">
        <v>2052.09</v>
      </c>
      <c r="L347" s="59">
        <v>3</v>
      </c>
      <c r="M347" s="59" t="s">
        <v>40</v>
      </c>
      <c r="N347" s="59" t="s">
        <v>77</v>
      </c>
      <c r="O347" s="59">
        <v>56</v>
      </c>
      <c r="P347" s="61">
        <v>45542</v>
      </c>
      <c r="Q347" s="62" t="str">
        <f t="shared" si="10"/>
        <v>Sep</v>
      </c>
      <c r="R347" s="62">
        <f t="shared" si="11"/>
        <v>2024</v>
      </c>
    </row>
    <row r="348" spans="1:18">
      <c r="A348" s="59" t="s">
        <v>649</v>
      </c>
      <c r="B348" s="59" t="s">
        <v>11</v>
      </c>
      <c r="C348" s="59" t="s">
        <v>53</v>
      </c>
      <c r="D348" s="59" t="s">
        <v>18</v>
      </c>
      <c r="E348" s="59" t="s">
        <v>51</v>
      </c>
      <c r="F348" s="59" t="s">
        <v>241</v>
      </c>
      <c r="G348" s="59">
        <v>3</v>
      </c>
      <c r="H348" s="59">
        <v>1054.55</v>
      </c>
      <c r="I348" s="59">
        <v>3163.65</v>
      </c>
      <c r="J348" s="59">
        <v>0</v>
      </c>
      <c r="K348" s="59">
        <v>3163.65</v>
      </c>
      <c r="L348" s="59">
        <v>1</v>
      </c>
      <c r="M348" s="59" t="s">
        <v>38</v>
      </c>
      <c r="N348" s="59" t="s">
        <v>77</v>
      </c>
      <c r="O348" s="59">
        <v>51</v>
      </c>
      <c r="P348" s="61">
        <v>45346</v>
      </c>
      <c r="Q348" s="62" t="str">
        <f t="shared" si="10"/>
        <v>Feb</v>
      </c>
      <c r="R348" s="62">
        <f t="shared" si="11"/>
        <v>2024</v>
      </c>
    </row>
    <row r="349" spans="1:18">
      <c r="A349" s="59" t="s">
        <v>650</v>
      </c>
      <c r="B349" s="59" t="s">
        <v>5</v>
      </c>
      <c r="C349" s="59" t="s">
        <v>61</v>
      </c>
      <c r="D349" s="59" t="s">
        <v>18</v>
      </c>
      <c r="E349" s="59" t="s">
        <v>46</v>
      </c>
      <c r="F349" s="59" t="s">
        <v>400</v>
      </c>
      <c r="G349" s="59">
        <v>2</v>
      </c>
      <c r="H349" s="59">
        <v>967.82</v>
      </c>
      <c r="I349" s="59">
        <v>1935.64</v>
      </c>
      <c r="J349" s="59">
        <v>5</v>
      </c>
      <c r="K349" s="59">
        <v>1838.86</v>
      </c>
      <c r="L349" s="59">
        <v>1</v>
      </c>
      <c r="M349" s="59" t="s">
        <v>38</v>
      </c>
      <c r="N349" s="59" t="s">
        <v>80</v>
      </c>
      <c r="O349" s="59">
        <v>29</v>
      </c>
      <c r="P349" s="61">
        <v>45466</v>
      </c>
      <c r="Q349" s="62" t="str">
        <f t="shared" si="10"/>
        <v>Jun</v>
      </c>
      <c r="R349" s="62">
        <f t="shared" si="11"/>
        <v>2024</v>
      </c>
    </row>
    <row r="350" spans="1:18">
      <c r="A350" s="59" t="s">
        <v>651</v>
      </c>
      <c r="B350" s="59" t="s">
        <v>10</v>
      </c>
      <c r="C350" s="59" t="s">
        <v>53</v>
      </c>
      <c r="D350" s="59" t="s">
        <v>21</v>
      </c>
      <c r="E350" s="59" t="s">
        <v>51</v>
      </c>
      <c r="F350" s="59" t="s">
        <v>241</v>
      </c>
      <c r="G350" s="59">
        <v>1</v>
      </c>
      <c r="H350" s="59">
        <v>793.19</v>
      </c>
      <c r="I350" s="59">
        <v>793.19</v>
      </c>
      <c r="J350" s="59">
        <v>5</v>
      </c>
      <c r="K350" s="59">
        <v>753.53</v>
      </c>
      <c r="L350" s="59">
        <v>1</v>
      </c>
      <c r="M350" s="59" t="s">
        <v>42</v>
      </c>
      <c r="N350" s="59" t="s">
        <v>77</v>
      </c>
      <c r="O350" s="59">
        <v>30</v>
      </c>
      <c r="P350" s="61">
        <v>45394</v>
      </c>
      <c r="Q350" s="62" t="str">
        <f t="shared" si="10"/>
        <v>Apr</v>
      </c>
      <c r="R350" s="62">
        <f t="shared" si="11"/>
        <v>2024</v>
      </c>
    </row>
    <row r="351" spans="1:18">
      <c r="A351" s="59" t="s">
        <v>652</v>
      </c>
      <c r="B351" s="59" t="s">
        <v>11</v>
      </c>
      <c r="C351" s="59" t="s">
        <v>62</v>
      </c>
      <c r="D351" s="59" t="s">
        <v>22</v>
      </c>
      <c r="E351" s="59" t="s">
        <v>50</v>
      </c>
      <c r="F351" s="59" t="s">
        <v>418</v>
      </c>
      <c r="G351" s="59">
        <v>2</v>
      </c>
      <c r="H351" s="59">
        <v>370.73</v>
      </c>
      <c r="I351" s="59">
        <v>741.46</v>
      </c>
      <c r="J351" s="59">
        <v>15</v>
      </c>
      <c r="K351" s="59">
        <v>630.24</v>
      </c>
      <c r="L351" s="59">
        <v>1</v>
      </c>
      <c r="M351" s="59" t="s">
        <v>37</v>
      </c>
      <c r="N351" s="59" t="s">
        <v>96</v>
      </c>
      <c r="O351" s="59">
        <v>44</v>
      </c>
      <c r="P351" s="61">
        <v>45563</v>
      </c>
      <c r="Q351" s="62" t="str">
        <f t="shared" si="10"/>
        <v>Sep</v>
      </c>
      <c r="R351" s="62">
        <f t="shared" si="11"/>
        <v>2024</v>
      </c>
    </row>
    <row r="352" spans="1:18">
      <c r="A352" s="59" t="s">
        <v>653</v>
      </c>
      <c r="B352" s="59" t="s">
        <v>2</v>
      </c>
      <c r="C352" s="59" t="s">
        <v>53</v>
      </c>
      <c r="D352" s="59" t="s">
        <v>24</v>
      </c>
      <c r="E352" s="59" t="s">
        <v>45</v>
      </c>
      <c r="F352" s="59" t="s">
        <v>654</v>
      </c>
      <c r="G352" s="59">
        <v>4</v>
      </c>
      <c r="H352" s="59">
        <v>452.47</v>
      </c>
      <c r="I352" s="59">
        <v>1809.88</v>
      </c>
      <c r="J352" s="59">
        <v>0</v>
      </c>
      <c r="K352" s="59">
        <v>1809.88</v>
      </c>
      <c r="L352" s="59">
        <v>5</v>
      </c>
      <c r="M352" s="59" t="s">
        <v>38</v>
      </c>
      <c r="N352" s="59" t="s">
        <v>83</v>
      </c>
      <c r="O352" s="59">
        <v>84</v>
      </c>
      <c r="P352" s="61">
        <v>45386</v>
      </c>
      <c r="Q352" s="62" t="str">
        <f t="shared" si="10"/>
        <v>Apr</v>
      </c>
      <c r="R352" s="62">
        <f t="shared" si="11"/>
        <v>2024</v>
      </c>
    </row>
    <row r="353" spans="1:18">
      <c r="A353" s="59" t="s">
        <v>655</v>
      </c>
      <c r="B353" s="59" t="s">
        <v>11</v>
      </c>
      <c r="C353" s="59" t="s">
        <v>54</v>
      </c>
      <c r="D353" s="59" t="s">
        <v>19</v>
      </c>
      <c r="E353" s="59" t="s">
        <v>48</v>
      </c>
      <c r="F353" s="59" t="s">
        <v>340</v>
      </c>
      <c r="G353" s="59">
        <v>5</v>
      </c>
      <c r="H353" s="59">
        <v>754.21</v>
      </c>
      <c r="I353" s="59">
        <v>3771.05</v>
      </c>
      <c r="J353" s="59">
        <v>5</v>
      </c>
      <c r="K353" s="59">
        <v>3582.5</v>
      </c>
      <c r="L353" s="59">
        <v>2</v>
      </c>
      <c r="M353" s="59" t="s">
        <v>42</v>
      </c>
      <c r="N353" s="59" t="s">
        <v>80</v>
      </c>
      <c r="O353" s="59">
        <v>44</v>
      </c>
      <c r="P353" s="61">
        <v>45330</v>
      </c>
      <c r="Q353" s="62" t="str">
        <f t="shared" si="10"/>
        <v>Feb</v>
      </c>
      <c r="R353" s="62">
        <f t="shared" si="11"/>
        <v>2024</v>
      </c>
    </row>
    <row r="354" spans="1:18">
      <c r="A354" s="59" t="s">
        <v>656</v>
      </c>
      <c r="B354" s="59" t="s">
        <v>6</v>
      </c>
      <c r="C354" s="59" t="s">
        <v>57</v>
      </c>
      <c r="D354" s="59" t="s">
        <v>16</v>
      </c>
      <c r="E354" s="59" t="s">
        <v>50</v>
      </c>
      <c r="F354" s="59" t="s">
        <v>558</v>
      </c>
      <c r="G354" s="59">
        <v>5</v>
      </c>
      <c r="H354" s="59">
        <v>461.56</v>
      </c>
      <c r="I354" s="59">
        <v>2307.8</v>
      </c>
      <c r="J354" s="59">
        <v>10</v>
      </c>
      <c r="K354" s="59">
        <v>2077.02</v>
      </c>
      <c r="L354" s="59">
        <v>4</v>
      </c>
      <c r="M354" s="59" t="s">
        <v>40</v>
      </c>
      <c r="N354" s="59" t="s">
        <v>96</v>
      </c>
      <c r="O354" s="59">
        <v>74</v>
      </c>
      <c r="P354" s="61">
        <v>45403</v>
      </c>
      <c r="Q354" s="62" t="str">
        <f t="shared" si="10"/>
        <v>Apr</v>
      </c>
      <c r="R354" s="62">
        <f t="shared" si="11"/>
        <v>2024</v>
      </c>
    </row>
    <row r="355" spans="1:18">
      <c r="A355" s="59" t="s">
        <v>657</v>
      </c>
      <c r="B355" s="59" t="s">
        <v>6</v>
      </c>
      <c r="C355" s="59" t="s">
        <v>57</v>
      </c>
      <c r="D355" s="59" t="s">
        <v>20</v>
      </c>
      <c r="E355" s="59" t="s">
        <v>47</v>
      </c>
      <c r="F355" s="59" t="s">
        <v>658</v>
      </c>
      <c r="G355" s="59">
        <v>3</v>
      </c>
      <c r="H355" s="59">
        <v>445.52</v>
      </c>
      <c r="I355" s="59">
        <v>1336.56</v>
      </c>
      <c r="J355" s="59">
        <v>10</v>
      </c>
      <c r="K355" s="59">
        <v>1202.9</v>
      </c>
      <c r="L355" s="59">
        <v>2</v>
      </c>
      <c r="M355" s="59" t="s">
        <v>38</v>
      </c>
      <c r="N355" s="59" t="s">
        <v>80</v>
      </c>
      <c r="O355" s="59">
        <v>83</v>
      </c>
      <c r="P355" s="61">
        <v>45324</v>
      </c>
      <c r="Q355" s="62" t="str">
        <f t="shared" si="10"/>
        <v>Feb</v>
      </c>
      <c r="R355" s="62">
        <f t="shared" si="11"/>
        <v>2024</v>
      </c>
    </row>
    <row r="356" spans="1:18">
      <c r="A356" s="59" t="s">
        <v>659</v>
      </c>
      <c r="B356" s="59" t="s">
        <v>3</v>
      </c>
      <c r="C356" s="59" t="s">
        <v>56</v>
      </c>
      <c r="D356" s="59" t="s">
        <v>23</v>
      </c>
      <c r="E356" s="59" t="s">
        <v>47</v>
      </c>
      <c r="F356" s="59" t="s">
        <v>660</v>
      </c>
      <c r="G356" s="59">
        <v>4</v>
      </c>
      <c r="H356" s="59">
        <v>162.6</v>
      </c>
      <c r="I356" s="59">
        <v>650.4</v>
      </c>
      <c r="J356" s="59">
        <v>25</v>
      </c>
      <c r="K356" s="59">
        <v>487.8</v>
      </c>
      <c r="L356" s="59">
        <v>1</v>
      </c>
      <c r="M356" s="59" t="s">
        <v>41</v>
      </c>
      <c r="N356" s="59" t="s">
        <v>96</v>
      </c>
      <c r="O356" s="59">
        <v>53</v>
      </c>
      <c r="P356" s="61">
        <v>45325</v>
      </c>
      <c r="Q356" s="62" t="str">
        <f t="shared" si="10"/>
        <v>Feb</v>
      </c>
      <c r="R356" s="62">
        <f t="shared" si="11"/>
        <v>2024</v>
      </c>
    </row>
    <row r="357" spans="1:18">
      <c r="A357" s="59" t="s">
        <v>661</v>
      </c>
      <c r="B357" s="59" t="s">
        <v>6</v>
      </c>
      <c r="C357" s="59" t="s">
        <v>53</v>
      </c>
      <c r="D357" s="59" t="s">
        <v>21</v>
      </c>
      <c r="E357" s="59" t="s">
        <v>45</v>
      </c>
      <c r="F357" s="59" t="s">
        <v>450</v>
      </c>
      <c r="G357" s="59">
        <v>3</v>
      </c>
      <c r="H357" s="59">
        <v>674.68</v>
      </c>
      <c r="I357" s="59">
        <v>2024.04</v>
      </c>
      <c r="J357" s="59">
        <v>0</v>
      </c>
      <c r="K357" s="59">
        <v>2024.04</v>
      </c>
      <c r="L357" s="59">
        <v>4</v>
      </c>
      <c r="M357" s="59" t="s">
        <v>41</v>
      </c>
      <c r="N357" s="59" t="s">
        <v>77</v>
      </c>
      <c r="O357" s="59">
        <v>41</v>
      </c>
      <c r="P357" s="61">
        <v>45408</v>
      </c>
      <c r="Q357" s="62" t="str">
        <f t="shared" si="10"/>
        <v>Apr</v>
      </c>
      <c r="R357" s="62">
        <f t="shared" si="11"/>
        <v>2024</v>
      </c>
    </row>
    <row r="358" spans="1:18">
      <c r="A358" s="59" t="s">
        <v>662</v>
      </c>
      <c r="B358" s="59" t="s">
        <v>6</v>
      </c>
      <c r="C358" s="59" t="s">
        <v>55</v>
      </c>
      <c r="D358" s="59" t="s">
        <v>15</v>
      </c>
      <c r="E358" s="59" t="s">
        <v>50</v>
      </c>
      <c r="F358" s="59" t="s">
        <v>320</v>
      </c>
      <c r="G358" s="59">
        <v>4</v>
      </c>
      <c r="H358" s="59">
        <v>636.81</v>
      </c>
      <c r="I358" s="59">
        <v>2547.24</v>
      </c>
      <c r="J358" s="59">
        <v>15</v>
      </c>
      <c r="K358" s="59">
        <v>2165.15</v>
      </c>
      <c r="L358" s="59">
        <v>4</v>
      </c>
      <c r="M358" s="59" t="s">
        <v>37</v>
      </c>
      <c r="N358" s="59" t="s">
        <v>77</v>
      </c>
      <c r="O358" s="59">
        <v>69</v>
      </c>
      <c r="P358" s="61">
        <v>45364</v>
      </c>
      <c r="Q358" s="62" t="str">
        <f t="shared" si="10"/>
        <v>Mar</v>
      </c>
      <c r="R358" s="62">
        <f t="shared" si="11"/>
        <v>2024</v>
      </c>
    </row>
    <row r="359" spans="1:18">
      <c r="A359" s="59" t="s">
        <v>663</v>
      </c>
      <c r="B359" s="59" t="s">
        <v>3</v>
      </c>
      <c r="C359" s="59" t="s">
        <v>54</v>
      </c>
      <c r="D359" s="59" t="s">
        <v>21</v>
      </c>
      <c r="E359" s="59" t="s">
        <v>50</v>
      </c>
      <c r="F359" s="59" t="s">
        <v>558</v>
      </c>
      <c r="G359" s="59">
        <v>2</v>
      </c>
      <c r="H359" s="59">
        <v>569.39</v>
      </c>
      <c r="I359" s="59">
        <v>1138.78</v>
      </c>
      <c r="J359" s="59">
        <v>5</v>
      </c>
      <c r="K359" s="59">
        <v>1081.84</v>
      </c>
      <c r="L359" s="59">
        <v>1</v>
      </c>
      <c r="M359" s="59" t="s">
        <v>37</v>
      </c>
      <c r="N359" s="59" t="s">
        <v>77</v>
      </c>
      <c r="O359" s="59">
        <v>43</v>
      </c>
      <c r="P359" s="61">
        <v>45369</v>
      </c>
      <c r="Q359" s="62" t="str">
        <f t="shared" si="10"/>
        <v>Mar</v>
      </c>
      <c r="R359" s="62">
        <f t="shared" si="11"/>
        <v>2024</v>
      </c>
    </row>
    <row r="360" spans="1:18">
      <c r="A360" s="59" t="s">
        <v>664</v>
      </c>
      <c r="B360" s="59" t="s">
        <v>11</v>
      </c>
      <c r="C360" s="59" t="s">
        <v>59</v>
      </c>
      <c r="D360" s="59" t="s">
        <v>23</v>
      </c>
      <c r="E360" s="59" t="s">
        <v>50</v>
      </c>
      <c r="F360" s="59" t="s">
        <v>632</v>
      </c>
      <c r="G360" s="59">
        <v>3</v>
      </c>
      <c r="H360" s="59">
        <v>504.18</v>
      </c>
      <c r="I360" s="59">
        <v>1512.54</v>
      </c>
      <c r="J360" s="59">
        <v>20</v>
      </c>
      <c r="K360" s="59">
        <v>1210.03</v>
      </c>
      <c r="L360" s="59">
        <v>1</v>
      </c>
      <c r="M360" s="59" t="s">
        <v>37</v>
      </c>
      <c r="N360" s="59" t="s">
        <v>83</v>
      </c>
      <c r="O360" s="59">
        <v>58</v>
      </c>
      <c r="P360" s="61">
        <v>45373</v>
      </c>
      <c r="Q360" s="62" t="str">
        <f t="shared" si="10"/>
        <v>Mar</v>
      </c>
      <c r="R360" s="62">
        <f t="shared" si="11"/>
        <v>2024</v>
      </c>
    </row>
    <row r="361" spans="1:18">
      <c r="A361" s="59" t="s">
        <v>665</v>
      </c>
      <c r="B361" s="59" t="s">
        <v>7</v>
      </c>
      <c r="C361" s="59" t="s">
        <v>57</v>
      </c>
      <c r="D361" s="59" t="s">
        <v>19</v>
      </c>
      <c r="E361" s="59" t="s">
        <v>50</v>
      </c>
      <c r="F361" s="59" t="s">
        <v>666</v>
      </c>
      <c r="G361" s="59">
        <v>4</v>
      </c>
      <c r="H361" s="59">
        <v>604.5</v>
      </c>
      <c r="I361" s="59">
        <v>2418</v>
      </c>
      <c r="J361" s="59">
        <v>0</v>
      </c>
      <c r="K361" s="59">
        <v>2418</v>
      </c>
      <c r="L361" s="59">
        <v>2</v>
      </c>
      <c r="M361" s="59" t="s">
        <v>37</v>
      </c>
      <c r="N361" s="59" t="s">
        <v>80</v>
      </c>
      <c r="O361" s="59">
        <v>33</v>
      </c>
      <c r="P361" s="61">
        <v>45472</v>
      </c>
      <c r="Q361" s="62" t="str">
        <f t="shared" si="10"/>
        <v>Jun</v>
      </c>
      <c r="R361" s="62">
        <f t="shared" si="11"/>
        <v>2024</v>
      </c>
    </row>
    <row r="362" spans="1:18">
      <c r="A362" s="59" t="s">
        <v>667</v>
      </c>
      <c r="B362" s="59" t="s">
        <v>6</v>
      </c>
      <c r="C362" s="59" t="s">
        <v>53</v>
      </c>
      <c r="D362" s="59" t="s">
        <v>24</v>
      </c>
      <c r="E362" s="59" t="s">
        <v>48</v>
      </c>
      <c r="F362" s="59" t="s">
        <v>340</v>
      </c>
      <c r="G362" s="59">
        <v>2</v>
      </c>
      <c r="H362" s="59">
        <v>694.7</v>
      </c>
      <c r="I362" s="59">
        <v>1389.4</v>
      </c>
      <c r="J362" s="59">
        <v>10</v>
      </c>
      <c r="K362" s="59">
        <v>1250.46</v>
      </c>
      <c r="L362" s="59">
        <v>4</v>
      </c>
      <c r="M362" s="59" t="s">
        <v>39</v>
      </c>
      <c r="N362" s="59" t="s">
        <v>83</v>
      </c>
      <c r="O362" s="59">
        <v>21</v>
      </c>
      <c r="P362" s="61">
        <v>45543</v>
      </c>
      <c r="Q362" s="62" t="str">
        <f t="shared" si="10"/>
        <v>Sep</v>
      </c>
      <c r="R362" s="62">
        <f t="shared" si="11"/>
        <v>2024</v>
      </c>
    </row>
    <row r="363" spans="1:18">
      <c r="A363" s="59" t="s">
        <v>668</v>
      </c>
      <c r="B363" s="59" t="s">
        <v>5</v>
      </c>
      <c r="C363" s="59" t="s">
        <v>61</v>
      </c>
      <c r="D363" s="59" t="s">
        <v>17</v>
      </c>
      <c r="E363" s="59" t="s">
        <v>45</v>
      </c>
      <c r="F363" s="59" t="s">
        <v>93</v>
      </c>
      <c r="G363" s="59">
        <v>4</v>
      </c>
      <c r="H363" s="59">
        <v>792.21</v>
      </c>
      <c r="I363" s="59">
        <v>3168.84</v>
      </c>
      <c r="J363" s="59">
        <v>25</v>
      </c>
      <c r="K363" s="59">
        <v>2376.63</v>
      </c>
      <c r="L363" s="59">
        <v>5</v>
      </c>
      <c r="M363" s="59" t="s">
        <v>39</v>
      </c>
      <c r="N363" s="59" t="s">
        <v>96</v>
      </c>
      <c r="O363" s="59">
        <v>67</v>
      </c>
      <c r="P363" s="61">
        <v>45466</v>
      </c>
      <c r="Q363" s="62" t="str">
        <f t="shared" si="10"/>
        <v>Jun</v>
      </c>
      <c r="R363" s="62">
        <f t="shared" si="11"/>
        <v>2024</v>
      </c>
    </row>
    <row r="364" spans="1:18">
      <c r="A364" s="59" t="s">
        <v>669</v>
      </c>
      <c r="B364" s="59" t="s">
        <v>5</v>
      </c>
      <c r="C364" s="59" t="s">
        <v>61</v>
      </c>
      <c r="D364" s="59" t="s">
        <v>24</v>
      </c>
      <c r="E364" s="59" t="s">
        <v>50</v>
      </c>
      <c r="F364" s="59" t="s">
        <v>525</v>
      </c>
      <c r="G364" s="59">
        <v>1</v>
      </c>
      <c r="H364" s="59">
        <v>619.43</v>
      </c>
      <c r="I364" s="59">
        <v>619.43</v>
      </c>
      <c r="J364" s="59">
        <v>10</v>
      </c>
      <c r="K364" s="59">
        <v>557.49</v>
      </c>
      <c r="L364" s="59">
        <v>4</v>
      </c>
      <c r="M364" s="59" t="s">
        <v>39</v>
      </c>
      <c r="N364" s="59" t="s">
        <v>77</v>
      </c>
      <c r="O364" s="59">
        <v>49</v>
      </c>
      <c r="P364" s="61">
        <v>45459</v>
      </c>
      <c r="Q364" s="62" t="str">
        <f t="shared" si="10"/>
        <v>Jun</v>
      </c>
      <c r="R364" s="62">
        <f t="shared" si="11"/>
        <v>2024</v>
      </c>
    </row>
    <row r="365" spans="1:18">
      <c r="A365" s="59" t="s">
        <v>670</v>
      </c>
      <c r="B365" s="59" t="s">
        <v>8</v>
      </c>
      <c r="C365" s="59" t="s">
        <v>58</v>
      </c>
      <c r="D365" s="59" t="s">
        <v>20</v>
      </c>
      <c r="E365" s="59" t="s">
        <v>48</v>
      </c>
      <c r="F365" s="59" t="s">
        <v>268</v>
      </c>
      <c r="G365" s="59">
        <v>3</v>
      </c>
      <c r="H365" s="59">
        <v>883.25</v>
      </c>
      <c r="I365" s="59">
        <v>2649.75</v>
      </c>
      <c r="J365" s="59">
        <v>15</v>
      </c>
      <c r="K365" s="59">
        <v>2252.29</v>
      </c>
      <c r="L365" s="59">
        <v>2</v>
      </c>
      <c r="M365" s="59" t="s">
        <v>41</v>
      </c>
      <c r="N365" s="59" t="s">
        <v>77</v>
      </c>
      <c r="O365" s="59">
        <v>51</v>
      </c>
      <c r="P365" s="61">
        <v>45413</v>
      </c>
      <c r="Q365" s="62" t="str">
        <f t="shared" si="10"/>
        <v>May</v>
      </c>
      <c r="R365" s="62">
        <f t="shared" si="11"/>
        <v>2024</v>
      </c>
    </row>
    <row r="366" spans="1:18">
      <c r="A366" s="59" t="s">
        <v>671</v>
      </c>
      <c r="B366" s="59" t="s">
        <v>10</v>
      </c>
      <c r="C366" s="59" t="s">
        <v>53</v>
      </c>
      <c r="D366" s="59" t="s">
        <v>22</v>
      </c>
      <c r="E366" s="59" t="s">
        <v>48</v>
      </c>
      <c r="F366" s="59" t="s">
        <v>89</v>
      </c>
      <c r="G366" s="59">
        <v>1</v>
      </c>
      <c r="H366" s="59">
        <v>553.35</v>
      </c>
      <c r="I366" s="59">
        <v>553.35</v>
      </c>
      <c r="J366" s="59">
        <v>15</v>
      </c>
      <c r="K366" s="59">
        <v>470.35</v>
      </c>
      <c r="L366" s="59">
        <v>2</v>
      </c>
      <c r="M366" s="59" t="s">
        <v>40</v>
      </c>
      <c r="N366" s="59" t="s">
        <v>96</v>
      </c>
      <c r="O366" s="59">
        <v>87</v>
      </c>
      <c r="P366" s="61">
        <v>45333</v>
      </c>
      <c r="Q366" s="62" t="str">
        <f t="shared" si="10"/>
        <v>Feb</v>
      </c>
      <c r="R366" s="62">
        <f t="shared" si="11"/>
        <v>2024</v>
      </c>
    </row>
    <row r="367" spans="1:18">
      <c r="A367" s="59" t="s">
        <v>672</v>
      </c>
      <c r="B367" s="59" t="s">
        <v>8</v>
      </c>
      <c r="C367" s="59" t="s">
        <v>56</v>
      </c>
      <c r="D367" s="59" t="s">
        <v>17</v>
      </c>
      <c r="E367" s="59" t="s">
        <v>47</v>
      </c>
      <c r="F367" s="59" t="s">
        <v>673</v>
      </c>
      <c r="G367" s="59">
        <v>4</v>
      </c>
      <c r="H367" s="59">
        <v>966.3</v>
      </c>
      <c r="I367" s="59">
        <v>3865.2</v>
      </c>
      <c r="J367" s="59">
        <v>15</v>
      </c>
      <c r="K367" s="59">
        <v>3285.42</v>
      </c>
      <c r="L367" s="59">
        <v>3</v>
      </c>
      <c r="M367" s="59" t="s">
        <v>42</v>
      </c>
      <c r="N367" s="59" t="s">
        <v>77</v>
      </c>
      <c r="O367" s="59">
        <v>27</v>
      </c>
      <c r="P367" s="61">
        <v>45478</v>
      </c>
      <c r="Q367" s="62" t="str">
        <f t="shared" si="10"/>
        <v>Jul</v>
      </c>
      <c r="R367" s="62">
        <f t="shared" si="11"/>
        <v>2024</v>
      </c>
    </row>
    <row r="368" spans="1:18">
      <c r="A368" s="59" t="s">
        <v>674</v>
      </c>
      <c r="B368" s="59" t="s">
        <v>2</v>
      </c>
      <c r="C368" s="59" t="s">
        <v>57</v>
      </c>
      <c r="D368" s="59" t="s">
        <v>22</v>
      </c>
      <c r="E368" s="59" t="s">
        <v>48</v>
      </c>
      <c r="F368" s="59" t="s">
        <v>387</v>
      </c>
      <c r="G368" s="59">
        <v>5</v>
      </c>
      <c r="H368" s="59">
        <v>656.68</v>
      </c>
      <c r="I368" s="59">
        <v>3283.4</v>
      </c>
      <c r="J368" s="59">
        <v>20</v>
      </c>
      <c r="K368" s="59">
        <v>2626.72</v>
      </c>
      <c r="L368" s="59">
        <v>2</v>
      </c>
      <c r="M368" s="59" t="s">
        <v>41</v>
      </c>
      <c r="N368" s="59" t="s">
        <v>96</v>
      </c>
      <c r="O368" s="59">
        <v>60</v>
      </c>
      <c r="P368" s="61">
        <v>45540</v>
      </c>
      <c r="Q368" s="62" t="str">
        <f t="shared" si="10"/>
        <v>Sep</v>
      </c>
      <c r="R368" s="62">
        <f t="shared" si="11"/>
        <v>2024</v>
      </c>
    </row>
    <row r="369" spans="1:18">
      <c r="A369" s="59" t="s">
        <v>675</v>
      </c>
      <c r="B369" s="59" t="s">
        <v>4</v>
      </c>
      <c r="C369" s="59" t="s">
        <v>57</v>
      </c>
      <c r="D369" s="59" t="s">
        <v>19</v>
      </c>
      <c r="E369" s="59" t="s">
        <v>49</v>
      </c>
      <c r="F369" s="59" t="s">
        <v>676</v>
      </c>
      <c r="G369" s="59">
        <v>1</v>
      </c>
      <c r="H369" s="59">
        <v>460.4</v>
      </c>
      <c r="I369" s="59">
        <v>460.4</v>
      </c>
      <c r="J369" s="59">
        <v>10</v>
      </c>
      <c r="K369" s="59">
        <v>414.36</v>
      </c>
      <c r="L369" s="59">
        <v>1</v>
      </c>
      <c r="M369" s="59" t="s">
        <v>42</v>
      </c>
      <c r="N369" s="59" t="s">
        <v>77</v>
      </c>
      <c r="O369" s="59">
        <v>84</v>
      </c>
      <c r="P369" s="61">
        <v>45560</v>
      </c>
      <c r="Q369" s="62" t="str">
        <f t="shared" si="10"/>
        <v>Sep</v>
      </c>
      <c r="R369" s="62">
        <f t="shared" si="11"/>
        <v>2024</v>
      </c>
    </row>
    <row r="370" spans="1:18">
      <c r="A370" s="59" t="s">
        <v>677</v>
      </c>
      <c r="B370" s="59" t="s">
        <v>2</v>
      </c>
      <c r="C370" s="59" t="s">
        <v>55</v>
      </c>
      <c r="D370" s="59" t="s">
        <v>23</v>
      </c>
      <c r="E370" s="59" t="s">
        <v>45</v>
      </c>
      <c r="F370" s="59" t="s">
        <v>85</v>
      </c>
      <c r="G370" s="59">
        <v>3</v>
      </c>
      <c r="H370" s="59">
        <v>424.04</v>
      </c>
      <c r="I370" s="59">
        <v>1272.12</v>
      </c>
      <c r="J370" s="59">
        <v>0</v>
      </c>
      <c r="K370" s="59">
        <v>1272.12</v>
      </c>
      <c r="L370" s="59">
        <v>2</v>
      </c>
      <c r="M370" s="59" t="s">
        <v>41</v>
      </c>
      <c r="N370" s="59" t="s">
        <v>80</v>
      </c>
      <c r="O370" s="59">
        <v>73</v>
      </c>
      <c r="P370" s="61">
        <v>45306</v>
      </c>
      <c r="Q370" s="62" t="str">
        <f t="shared" si="10"/>
        <v>Jan</v>
      </c>
      <c r="R370" s="62">
        <f t="shared" si="11"/>
        <v>2024</v>
      </c>
    </row>
    <row r="371" spans="1:18">
      <c r="A371" s="59" t="s">
        <v>678</v>
      </c>
      <c r="B371" s="59" t="s">
        <v>6</v>
      </c>
      <c r="C371" s="59" t="s">
        <v>53</v>
      </c>
      <c r="D371" s="59" t="s">
        <v>16</v>
      </c>
      <c r="E371" s="59" t="s">
        <v>50</v>
      </c>
      <c r="F371" s="59" t="s">
        <v>558</v>
      </c>
      <c r="G371" s="59">
        <v>4</v>
      </c>
      <c r="H371" s="59">
        <v>733.03</v>
      </c>
      <c r="I371" s="59">
        <v>2932.12</v>
      </c>
      <c r="J371" s="59">
        <v>15</v>
      </c>
      <c r="K371" s="59">
        <v>2492.3</v>
      </c>
      <c r="L371" s="59">
        <v>5</v>
      </c>
      <c r="M371" s="59" t="s">
        <v>37</v>
      </c>
      <c r="N371" s="59" t="s">
        <v>96</v>
      </c>
      <c r="O371" s="59">
        <v>55</v>
      </c>
      <c r="P371" s="61">
        <v>45347</v>
      </c>
      <c r="Q371" s="62" t="str">
        <f t="shared" si="10"/>
        <v>Feb</v>
      </c>
      <c r="R371" s="62">
        <f t="shared" si="11"/>
        <v>2024</v>
      </c>
    </row>
    <row r="372" spans="1:18">
      <c r="A372" s="59" t="s">
        <v>679</v>
      </c>
      <c r="B372" s="59" t="s">
        <v>7</v>
      </c>
      <c r="C372" s="59" t="s">
        <v>57</v>
      </c>
      <c r="D372" s="59" t="s">
        <v>24</v>
      </c>
      <c r="E372" s="59" t="s">
        <v>50</v>
      </c>
      <c r="F372" s="59" t="s">
        <v>140</v>
      </c>
      <c r="G372" s="59">
        <v>2</v>
      </c>
      <c r="H372" s="59">
        <v>765.8</v>
      </c>
      <c r="I372" s="59">
        <v>1531.6</v>
      </c>
      <c r="J372" s="59">
        <v>20</v>
      </c>
      <c r="K372" s="59">
        <v>1225.28</v>
      </c>
      <c r="L372" s="59">
        <v>3</v>
      </c>
      <c r="M372" s="59" t="s">
        <v>38</v>
      </c>
      <c r="N372" s="59" t="s">
        <v>80</v>
      </c>
      <c r="O372" s="59">
        <v>61</v>
      </c>
      <c r="P372" s="61">
        <v>45318</v>
      </c>
      <c r="Q372" s="62" t="str">
        <f t="shared" si="10"/>
        <v>Jan</v>
      </c>
      <c r="R372" s="62">
        <f t="shared" si="11"/>
        <v>2024</v>
      </c>
    </row>
    <row r="373" spans="1:18">
      <c r="A373" s="59" t="s">
        <v>680</v>
      </c>
      <c r="B373" s="59" t="s">
        <v>8</v>
      </c>
      <c r="C373" s="59" t="s">
        <v>61</v>
      </c>
      <c r="D373" s="59" t="s">
        <v>16</v>
      </c>
      <c r="E373" s="59" t="s">
        <v>48</v>
      </c>
      <c r="F373" s="59" t="s">
        <v>396</v>
      </c>
      <c r="G373" s="59">
        <v>4</v>
      </c>
      <c r="H373" s="59">
        <v>727.63</v>
      </c>
      <c r="I373" s="59">
        <v>2910.52</v>
      </c>
      <c r="J373" s="59">
        <v>10</v>
      </c>
      <c r="K373" s="59">
        <v>2619.47</v>
      </c>
      <c r="L373" s="59">
        <v>4</v>
      </c>
      <c r="M373" s="59" t="s">
        <v>42</v>
      </c>
      <c r="N373" s="59" t="s">
        <v>96</v>
      </c>
      <c r="O373" s="59">
        <v>42</v>
      </c>
      <c r="P373" s="61">
        <v>45494</v>
      </c>
      <c r="Q373" s="62" t="str">
        <f t="shared" si="10"/>
        <v>Jul</v>
      </c>
      <c r="R373" s="62">
        <f t="shared" si="11"/>
        <v>2024</v>
      </c>
    </row>
    <row r="374" spans="1:18">
      <c r="A374" s="59" t="s">
        <v>681</v>
      </c>
      <c r="B374" s="59" t="s">
        <v>10</v>
      </c>
      <c r="C374" s="59" t="s">
        <v>59</v>
      </c>
      <c r="D374" s="59" t="s">
        <v>17</v>
      </c>
      <c r="E374" s="59" t="s">
        <v>48</v>
      </c>
      <c r="F374" s="59" t="s">
        <v>268</v>
      </c>
      <c r="G374" s="59">
        <v>5</v>
      </c>
      <c r="H374" s="59">
        <v>191.35</v>
      </c>
      <c r="I374" s="59">
        <v>956.75</v>
      </c>
      <c r="J374" s="59">
        <v>0</v>
      </c>
      <c r="K374" s="59">
        <v>956.75</v>
      </c>
      <c r="L374" s="59">
        <v>5</v>
      </c>
      <c r="M374" s="59" t="s">
        <v>38</v>
      </c>
      <c r="N374" s="59" t="s">
        <v>77</v>
      </c>
      <c r="O374" s="59">
        <v>28</v>
      </c>
      <c r="P374" s="61">
        <v>45546</v>
      </c>
      <c r="Q374" s="62" t="str">
        <f t="shared" si="10"/>
        <v>Sep</v>
      </c>
      <c r="R374" s="62">
        <f t="shared" si="11"/>
        <v>2024</v>
      </c>
    </row>
    <row r="375" spans="1:18">
      <c r="A375" s="59" t="s">
        <v>682</v>
      </c>
      <c r="B375" s="59" t="s">
        <v>5</v>
      </c>
      <c r="C375" s="59" t="s">
        <v>54</v>
      </c>
      <c r="D375" s="59" t="s">
        <v>18</v>
      </c>
      <c r="E375" s="59" t="s">
        <v>49</v>
      </c>
      <c r="F375" s="59" t="s">
        <v>683</v>
      </c>
      <c r="G375" s="59">
        <v>2</v>
      </c>
      <c r="H375" s="59">
        <v>246.45</v>
      </c>
      <c r="I375" s="59">
        <v>492.9</v>
      </c>
      <c r="J375" s="59">
        <v>10</v>
      </c>
      <c r="K375" s="59">
        <v>443.61</v>
      </c>
      <c r="L375" s="59">
        <v>3</v>
      </c>
      <c r="M375" s="59" t="s">
        <v>41</v>
      </c>
      <c r="N375" s="59" t="s">
        <v>96</v>
      </c>
      <c r="O375" s="59">
        <v>72</v>
      </c>
      <c r="P375" s="61">
        <v>45333</v>
      </c>
      <c r="Q375" s="62" t="str">
        <f t="shared" si="10"/>
        <v>Feb</v>
      </c>
      <c r="R375" s="62">
        <f t="shared" si="11"/>
        <v>2024</v>
      </c>
    </row>
    <row r="376" spans="1:18">
      <c r="A376" s="59" t="s">
        <v>684</v>
      </c>
      <c r="B376" s="59" t="s">
        <v>11</v>
      </c>
      <c r="C376" s="59" t="s">
        <v>53</v>
      </c>
      <c r="D376" s="59" t="s">
        <v>23</v>
      </c>
      <c r="E376" s="59" t="s">
        <v>49</v>
      </c>
      <c r="F376" s="59" t="s">
        <v>685</v>
      </c>
      <c r="G376" s="59">
        <v>5</v>
      </c>
      <c r="H376" s="59">
        <v>587.17</v>
      </c>
      <c r="I376" s="59">
        <v>2935.85</v>
      </c>
      <c r="J376" s="59">
        <v>5</v>
      </c>
      <c r="K376" s="59">
        <v>2789.06</v>
      </c>
      <c r="L376" s="59">
        <v>4</v>
      </c>
      <c r="M376" s="59" t="s">
        <v>42</v>
      </c>
      <c r="N376" s="59" t="s">
        <v>77</v>
      </c>
      <c r="O376" s="59">
        <v>31</v>
      </c>
      <c r="P376" s="61">
        <v>45572</v>
      </c>
      <c r="Q376" s="62" t="str">
        <f t="shared" si="10"/>
        <v>Oct</v>
      </c>
      <c r="R376" s="62">
        <f t="shared" si="11"/>
        <v>2024</v>
      </c>
    </row>
    <row r="377" spans="1:18">
      <c r="A377" s="59" t="s">
        <v>686</v>
      </c>
      <c r="B377" s="59" t="s">
        <v>8</v>
      </c>
      <c r="C377" s="59" t="s">
        <v>54</v>
      </c>
      <c r="D377" s="59" t="s">
        <v>18</v>
      </c>
      <c r="E377" s="59" t="s">
        <v>51</v>
      </c>
      <c r="F377" s="59" t="s">
        <v>111</v>
      </c>
      <c r="G377" s="59">
        <v>2</v>
      </c>
      <c r="H377" s="59">
        <v>401.23</v>
      </c>
      <c r="I377" s="59">
        <v>802.46</v>
      </c>
      <c r="J377" s="59">
        <v>0</v>
      </c>
      <c r="K377" s="59">
        <v>802.46</v>
      </c>
      <c r="L377" s="59">
        <v>5</v>
      </c>
      <c r="M377" s="59" t="s">
        <v>38</v>
      </c>
      <c r="N377" s="59" t="s">
        <v>80</v>
      </c>
      <c r="O377" s="59">
        <v>81</v>
      </c>
      <c r="P377" s="61">
        <v>45407</v>
      </c>
      <c r="Q377" s="62" t="str">
        <f t="shared" si="10"/>
        <v>Apr</v>
      </c>
      <c r="R377" s="62">
        <f t="shared" si="11"/>
        <v>2024</v>
      </c>
    </row>
    <row r="378" spans="1:18">
      <c r="A378" s="59" t="s">
        <v>687</v>
      </c>
      <c r="B378" s="59" t="s">
        <v>3</v>
      </c>
      <c r="C378" s="59" t="s">
        <v>57</v>
      </c>
      <c r="D378" s="59" t="s">
        <v>19</v>
      </c>
      <c r="E378" s="59" t="s">
        <v>46</v>
      </c>
      <c r="F378" s="59" t="s">
        <v>688</v>
      </c>
      <c r="G378" s="59">
        <v>5</v>
      </c>
      <c r="H378" s="59">
        <v>485.43</v>
      </c>
      <c r="I378" s="59">
        <v>2427.15</v>
      </c>
      <c r="J378" s="59">
        <v>10</v>
      </c>
      <c r="K378" s="59">
        <v>2184.43</v>
      </c>
      <c r="L378" s="59">
        <v>4</v>
      </c>
      <c r="M378" s="59" t="s">
        <v>42</v>
      </c>
      <c r="N378" s="59" t="s">
        <v>83</v>
      </c>
      <c r="O378" s="59">
        <v>85</v>
      </c>
      <c r="P378" s="61">
        <v>45301</v>
      </c>
      <c r="Q378" s="62" t="str">
        <f t="shared" si="10"/>
        <v>Jan</v>
      </c>
      <c r="R378" s="62">
        <f t="shared" si="11"/>
        <v>2024</v>
      </c>
    </row>
    <row r="379" spans="1:18">
      <c r="A379" s="59" t="s">
        <v>689</v>
      </c>
      <c r="B379" s="59" t="s">
        <v>8</v>
      </c>
      <c r="C379" s="59" t="s">
        <v>59</v>
      </c>
      <c r="D379" s="59" t="s">
        <v>23</v>
      </c>
      <c r="E379" s="59" t="s">
        <v>49</v>
      </c>
      <c r="F379" s="59" t="s">
        <v>134</v>
      </c>
      <c r="G379" s="59">
        <v>1</v>
      </c>
      <c r="H379" s="59">
        <v>360.13</v>
      </c>
      <c r="I379" s="59">
        <v>360.13</v>
      </c>
      <c r="J379" s="59">
        <v>0</v>
      </c>
      <c r="K379" s="59">
        <v>360.13</v>
      </c>
      <c r="L379" s="59">
        <v>1</v>
      </c>
      <c r="M379" s="59" t="s">
        <v>39</v>
      </c>
      <c r="N379" s="59" t="s">
        <v>77</v>
      </c>
      <c r="O379" s="59">
        <v>82</v>
      </c>
      <c r="P379" s="61">
        <v>45590</v>
      </c>
      <c r="Q379" s="62" t="str">
        <f t="shared" si="10"/>
        <v>Oct</v>
      </c>
      <c r="R379" s="62">
        <f t="shared" si="11"/>
        <v>2024</v>
      </c>
    </row>
    <row r="380" spans="1:18">
      <c r="A380" s="59" t="s">
        <v>690</v>
      </c>
      <c r="B380" s="59" t="s">
        <v>6</v>
      </c>
      <c r="C380" s="59" t="s">
        <v>62</v>
      </c>
      <c r="D380" s="59" t="s">
        <v>24</v>
      </c>
      <c r="E380" s="59" t="s">
        <v>48</v>
      </c>
      <c r="F380" s="59" t="s">
        <v>89</v>
      </c>
      <c r="G380" s="59">
        <v>2</v>
      </c>
      <c r="H380" s="59">
        <v>567.04</v>
      </c>
      <c r="I380" s="59">
        <v>1134.08</v>
      </c>
      <c r="J380" s="59">
        <v>20</v>
      </c>
      <c r="K380" s="59">
        <v>907.26</v>
      </c>
      <c r="L380" s="59">
        <v>2</v>
      </c>
      <c r="M380" s="59" t="s">
        <v>40</v>
      </c>
      <c r="N380" s="59" t="s">
        <v>80</v>
      </c>
      <c r="O380" s="59">
        <v>54</v>
      </c>
      <c r="P380" s="61">
        <v>45436</v>
      </c>
      <c r="Q380" s="62" t="str">
        <f t="shared" si="10"/>
        <v>May</v>
      </c>
      <c r="R380" s="62">
        <f t="shared" si="11"/>
        <v>2024</v>
      </c>
    </row>
    <row r="381" spans="1:18">
      <c r="A381" s="59" t="s">
        <v>691</v>
      </c>
      <c r="B381" s="59" t="s">
        <v>6</v>
      </c>
      <c r="C381" s="59" t="s">
        <v>60</v>
      </c>
      <c r="D381" s="59" t="s">
        <v>23</v>
      </c>
      <c r="E381" s="59" t="s">
        <v>46</v>
      </c>
      <c r="F381" s="59" t="s">
        <v>385</v>
      </c>
      <c r="G381" s="59">
        <v>5</v>
      </c>
      <c r="H381" s="59">
        <v>419.09</v>
      </c>
      <c r="I381" s="59">
        <v>2095.45</v>
      </c>
      <c r="J381" s="59">
        <v>25</v>
      </c>
      <c r="K381" s="59">
        <v>1571.59</v>
      </c>
      <c r="L381" s="59">
        <v>2</v>
      </c>
      <c r="M381" s="59" t="s">
        <v>41</v>
      </c>
      <c r="N381" s="59" t="s">
        <v>96</v>
      </c>
      <c r="O381" s="59">
        <v>35</v>
      </c>
      <c r="P381" s="61">
        <v>45493</v>
      </c>
      <c r="Q381" s="62" t="str">
        <f t="shared" si="10"/>
        <v>Jul</v>
      </c>
      <c r="R381" s="62">
        <f t="shared" si="11"/>
        <v>2024</v>
      </c>
    </row>
    <row r="382" spans="1:18">
      <c r="A382" s="59" t="s">
        <v>692</v>
      </c>
      <c r="B382" s="59" t="s">
        <v>7</v>
      </c>
      <c r="C382" s="59" t="s">
        <v>53</v>
      </c>
      <c r="D382" s="59" t="s">
        <v>22</v>
      </c>
      <c r="E382" s="59" t="s">
        <v>50</v>
      </c>
      <c r="F382" s="59" t="s">
        <v>666</v>
      </c>
      <c r="G382" s="59">
        <v>5</v>
      </c>
      <c r="H382" s="59">
        <v>958.52</v>
      </c>
      <c r="I382" s="59">
        <v>4792.6</v>
      </c>
      <c r="J382" s="59">
        <v>0</v>
      </c>
      <c r="K382" s="59">
        <v>4792.6</v>
      </c>
      <c r="L382" s="59">
        <v>2</v>
      </c>
      <c r="M382" s="59" t="s">
        <v>39</v>
      </c>
      <c r="N382" s="59" t="s">
        <v>80</v>
      </c>
      <c r="O382" s="59">
        <v>69</v>
      </c>
      <c r="P382" s="61">
        <v>45313</v>
      </c>
      <c r="Q382" s="62" t="str">
        <f t="shared" si="10"/>
        <v>Jan</v>
      </c>
      <c r="R382" s="62">
        <f t="shared" si="11"/>
        <v>2024</v>
      </c>
    </row>
    <row r="383" spans="1:18">
      <c r="A383" s="59" t="s">
        <v>693</v>
      </c>
      <c r="B383" s="59" t="s">
        <v>2</v>
      </c>
      <c r="C383" s="59" t="s">
        <v>57</v>
      </c>
      <c r="D383" s="59" t="s">
        <v>24</v>
      </c>
      <c r="E383" s="59" t="s">
        <v>45</v>
      </c>
      <c r="F383" s="59" t="s">
        <v>539</v>
      </c>
      <c r="G383" s="59">
        <v>3</v>
      </c>
      <c r="H383" s="59">
        <v>1024.58</v>
      </c>
      <c r="I383" s="59">
        <v>3073.74</v>
      </c>
      <c r="J383" s="59">
        <v>0</v>
      </c>
      <c r="K383" s="59">
        <v>3073.74</v>
      </c>
      <c r="L383" s="59">
        <v>2</v>
      </c>
      <c r="M383" s="59" t="s">
        <v>40</v>
      </c>
      <c r="N383" s="59" t="s">
        <v>96</v>
      </c>
      <c r="O383" s="59">
        <v>79</v>
      </c>
      <c r="P383" s="61">
        <v>45476</v>
      </c>
      <c r="Q383" s="62" t="str">
        <f t="shared" si="10"/>
        <v>Jul</v>
      </c>
      <c r="R383" s="62">
        <f t="shared" si="11"/>
        <v>2024</v>
      </c>
    </row>
    <row r="384" spans="1:18">
      <c r="A384" s="59" t="s">
        <v>694</v>
      </c>
      <c r="B384" s="59" t="s">
        <v>2</v>
      </c>
      <c r="C384" s="59" t="s">
        <v>56</v>
      </c>
      <c r="D384" s="59" t="s">
        <v>17</v>
      </c>
      <c r="E384" s="59" t="s">
        <v>46</v>
      </c>
      <c r="F384" s="59" t="s">
        <v>311</v>
      </c>
      <c r="G384" s="59">
        <v>1</v>
      </c>
      <c r="H384" s="59">
        <v>475.4</v>
      </c>
      <c r="I384" s="59">
        <v>475.4</v>
      </c>
      <c r="J384" s="59">
        <v>25</v>
      </c>
      <c r="K384" s="59">
        <v>356.55</v>
      </c>
      <c r="L384" s="59">
        <v>2</v>
      </c>
      <c r="M384" s="59" t="s">
        <v>39</v>
      </c>
      <c r="N384" s="59" t="s">
        <v>96</v>
      </c>
      <c r="O384" s="59">
        <v>83</v>
      </c>
      <c r="P384" s="61">
        <v>45397</v>
      </c>
      <c r="Q384" s="62" t="str">
        <f t="shared" si="10"/>
        <v>Apr</v>
      </c>
      <c r="R384" s="62">
        <f t="shared" si="11"/>
        <v>2024</v>
      </c>
    </row>
    <row r="385" spans="1:18">
      <c r="A385" s="59" t="s">
        <v>695</v>
      </c>
      <c r="B385" s="59" t="s">
        <v>9</v>
      </c>
      <c r="C385" s="59" t="s">
        <v>61</v>
      </c>
      <c r="D385" s="59" t="s">
        <v>15</v>
      </c>
      <c r="E385" s="59" t="s">
        <v>50</v>
      </c>
      <c r="F385" s="59" t="s">
        <v>666</v>
      </c>
      <c r="G385" s="59">
        <v>2</v>
      </c>
      <c r="H385" s="59">
        <v>1116.86</v>
      </c>
      <c r="I385" s="59">
        <v>2233.72</v>
      </c>
      <c r="J385" s="59">
        <v>20</v>
      </c>
      <c r="K385" s="59">
        <v>1786.98</v>
      </c>
      <c r="L385" s="59">
        <v>4</v>
      </c>
      <c r="M385" s="59" t="s">
        <v>40</v>
      </c>
      <c r="N385" s="59" t="s">
        <v>96</v>
      </c>
      <c r="O385" s="59">
        <v>29</v>
      </c>
      <c r="P385" s="61">
        <v>45419</v>
      </c>
      <c r="Q385" s="62" t="str">
        <f t="shared" si="10"/>
        <v>May</v>
      </c>
      <c r="R385" s="62">
        <f t="shared" si="11"/>
        <v>2024</v>
      </c>
    </row>
    <row r="386" spans="1:18">
      <c r="A386" s="59" t="s">
        <v>696</v>
      </c>
      <c r="B386" s="59" t="s">
        <v>11</v>
      </c>
      <c r="C386" s="59" t="s">
        <v>59</v>
      </c>
      <c r="D386" s="59" t="s">
        <v>22</v>
      </c>
      <c r="E386" s="59" t="s">
        <v>49</v>
      </c>
      <c r="F386" s="59" t="s">
        <v>685</v>
      </c>
      <c r="G386" s="59">
        <v>1</v>
      </c>
      <c r="H386" s="59">
        <v>1144.13</v>
      </c>
      <c r="I386" s="59">
        <v>1144.13</v>
      </c>
      <c r="J386" s="59">
        <v>0</v>
      </c>
      <c r="K386" s="59">
        <v>1144.13</v>
      </c>
      <c r="L386" s="59">
        <v>1</v>
      </c>
      <c r="M386" s="59" t="s">
        <v>41</v>
      </c>
      <c r="N386" s="59" t="s">
        <v>83</v>
      </c>
      <c r="O386" s="59">
        <v>40</v>
      </c>
      <c r="P386" s="61">
        <v>45487</v>
      </c>
      <c r="Q386" s="62" t="str">
        <f t="shared" ref="Q386:Q449" si="12">TEXT(P386,"mmm")</f>
        <v>Jul</v>
      </c>
      <c r="R386" s="62">
        <f t="shared" ref="R386:R449" si="13">YEAR(P386)</f>
        <v>2024</v>
      </c>
    </row>
    <row r="387" spans="1:18">
      <c r="A387" s="59" t="s">
        <v>697</v>
      </c>
      <c r="B387" s="59" t="s">
        <v>3</v>
      </c>
      <c r="C387" s="59" t="s">
        <v>61</v>
      </c>
      <c r="D387" s="59" t="s">
        <v>19</v>
      </c>
      <c r="E387" s="59" t="s">
        <v>45</v>
      </c>
      <c r="F387" s="59" t="s">
        <v>698</v>
      </c>
      <c r="G387" s="59">
        <v>4</v>
      </c>
      <c r="H387" s="59">
        <v>928.94</v>
      </c>
      <c r="I387" s="59">
        <v>3715.76</v>
      </c>
      <c r="J387" s="59">
        <v>10</v>
      </c>
      <c r="K387" s="59">
        <v>3344.18</v>
      </c>
      <c r="L387" s="59">
        <v>3</v>
      </c>
      <c r="M387" s="59" t="s">
        <v>38</v>
      </c>
      <c r="N387" s="59" t="s">
        <v>96</v>
      </c>
      <c r="O387" s="59">
        <v>22</v>
      </c>
      <c r="P387" s="61">
        <v>45505</v>
      </c>
      <c r="Q387" s="62" t="str">
        <f t="shared" si="12"/>
        <v>Aug</v>
      </c>
      <c r="R387" s="62">
        <f t="shared" si="13"/>
        <v>2024</v>
      </c>
    </row>
    <row r="388" spans="1:18">
      <c r="A388" s="59" t="s">
        <v>699</v>
      </c>
      <c r="B388" s="59" t="s">
        <v>3</v>
      </c>
      <c r="C388" s="59" t="s">
        <v>62</v>
      </c>
      <c r="D388" s="59" t="s">
        <v>17</v>
      </c>
      <c r="E388" s="59" t="s">
        <v>46</v>
      </c>
      <c r="F388" s="59" t="s">
        <v>489</v>
      </c>
      <c r="G388" s="59">
        <v>4</v>
      </c>
      <c r="H388" s="59">
        <v>1126.63</v>
      </c>
      <c r="I388" s="59">
        <v>4506.52</v>
      </c>
      <c r="J388" s="59">
        <v>0</v>
      </c>
      <c r="K388" s="59">
        <v>4506.52</v>
      </c>
      <c r="L388" s="59">
        <v>2</v>
      </c>
      <c r="M388" s="59" t="s">
        <v>38</v>
      </c>
      <c r="N388" s="59" t="s">
        <v>80</v>
      </c>
      <c r="O388" s="59">
        <v>42</v>
      </c>
      <c r="P388" s="61">
        <v>45535</v>
      </c>
      <c r="Q388" s="62" t="str">
        <f t="shared" si="12"/>
        <v>Aug</v>
      </c>
      <c r="R388" s="62">
        <f t="shared" si="13"/>
        <v>2024</v>
      </c>
    </row>
    <row r="389" spans="1:18">
      <c r="A389" s="59" t="s">
        <v>700</v>
      </c>
      <c r="B389" s="59" t="s">
        <v>11</v>
      </c>
      <c r="C389" s="59" t="s">
        <v>62</v>
      </c>
      <c r="D389" s="59" t="s">
        <v>19</v>
      </c>
      <c r="E389" s="59" t="s">
        <v>50</v>
      </c>
      <c r="F389" s="59" t="s">
        <v>701</v>
      </c>
      <c r="G389" s="59">
        <v>5</v>
      </c>
      <c r="H389" s="59">
        <v>436.79</v>
      </c>
      <c r="I389" s="59">
        <v>2183.95</v>
      </c>
      <c r="J389" s="59">
        <v>5</v>
      </c>
      <c r="K389" s="59">
        <v>2074.75</v>
      </c>
      <c r="L389" s="59">
        <v>1</v>
      </c>
      <c r="M389" s="59" t="s">
        <v>42</v>
      </c>
      <c r="N389" s="59" t="s">
        <v>83</v>
      </c>
      <c r="O389" s="59">
        <v>39</v>
      </c>
      <c r="P389" s="61">
        <v>45324</v>
      </c>
      <c r="Q389" s="62" t="str">
        <f t="shared" si="12"/>
        <v>Feb</v>
      </c>
      <c r="R389" s="62">
        <f t="shared" si="13"/>
        <v>2024</v>
      </c>
    </row>
    <row r="390" spans="1:18">
      <c r="A390" s="59" t="s">
        <v>702</v>
      </c>
      <c r="B390" s="59" t="s">
        <v>11</v>
      </c>
      <c r="C390" s="59" t="s">
        <v>55</v>
      </c>
      <c r="D390" s="59" t="s">
        <v>23</v>
      </c>
      <c r="E390" s="59" t="s">
        <v>47</v>
      </c>
      <c r="F390" s="59" t="s">
        <v>331</v>
      </c>
      <c r="G390" s="59">
        <v>4</v>
      </c>
      <c r="H390" s="59">
        <v>604.11</v>
      </c>
      <c r="I390" s="59">
        <v>2416.44</v>
      </c>
      <c r="J390" s="59">
        <v>25</v>
      </c>
      <c r="K390" s="59">
        <v>1812.33</v>
      </c>
      <c r="L390" s="59">
        <v>4</v>
      </c>
      <c r="M390" s="59" t="s">
        <v>37</v>
      </c>
      <c r="N390" s="59" t="s">
        <v>77</v>
      </c>
      <c r="O390" s="59">
        <v>25</v>
      </c>
      <c r="P390" s="61">
        <v>45298</v>
      </c>
      <c r="Q390" s="62" t="str">
        <f t="shared" si="12"/>
        <v>Jan</v>
      </c>
      <c r="R390" s="62">
        <f t="shared" si="13"/>
        <v>2024</v>
      </c>
    </row>
    <row r="391" spans="1:18">
      <c r="A391" s="59" t="s">
        <v>703</v>
      </c>
      <c r="B391" s="59" t="s">
        <v>11</v>
      </c>
      <c r="C391" s="59" t="s">
        <v>58</v>
      </c>
      <c r="D391" s="59" t="s">
        <v>17</v>
      </c>
      <c r="E391" s="59" t="s">
        <v>45</v>
      </c>
      <c r="F391" s="59" t="s">
        <v>450</v>
      </c>
      <c r="G391" s="59">
        <v>2</v>
      </c>
      <c r="H391" s="59">
        <v>992.04</v>
      </c>
      <c r="I391" s="59">
        <v>1984.08</v>
      </c>
      <c r="J391" s="59">
        <v>25</v>
      </c>
      <c r="K391" s="59">
        <v>1488.06</v>
      </c>
      <c r="L391" s="59">
        <v>1</v>
      </c>
      <c r="M391" s="59" t="s">
        <v>42</v>
      </c>
      <c r="N391" s="59" t="s">
        <v>96</v>
      </c>
      <c r="O391" s="59">
        <v>50</v>
      </c>
      <c r="P391" s="61">
        <v>45388</v>
      </c>
      <c r="Q391" s="62" t="str">
        <f t="shared" si="12"/>
        <v>Apr</v>
      </c>
      <c r="R391" s="62">
        <f t="shared" si="13"/>
        <v>2024</v>
      </c>
    </row>
    <row r="392" spans="1:18">
      <c r="A392" s="59" t="s">
        <v>704</v>
      </c>
      <c r="B392" s="59" t="s">
        <v>8</v>
      </c>
      <c r="C392" s="59" t="s">
        <v>59</v>
      </c>
      <c r="D392" s="59" t="s">
        <v>22</v>
      </c>
      <c r="E392" s="59" t="s">
        <v>51</v>
      </c>
      <c r="F392" s="59" t="s">
        <v>555</v>
      </c>
      <c r="G392" s="59">
        <v>4</v>
      </c>
      <c r="H392" s="59">
        <v>736.89</v>
      </c>
      <c r="I392" s="59">
        <v>2947.56</v>
      </c>
      <c r="J392" s="59">
        <v>0</v>
      </c>
      <c r="K392" s="59">
        <v>2947.56</v>
      </c>
      <c r="L392" s="59">
        <v>4</v>
      </c>
      <c r="M392" s="59" t="s">
        <v>39</v>
      </c>
      <c r="N392" s="59" t="s">
        <v>80</v>
      </c>
      <c r="O392" s="59">
        <v>66</v>
      </c>
      <c r="P392" s="61">
        <v>45438</v>
      </c>
      <c r="Q392" s="62" t="str">
        <f t="shared" si="12"/>
        <v>May</v>
      </c>
      <c r="R392" s="62">
        <f t="shared" si="13"/>
        <v>2024</v>
      </c>
    </row>
    <row r="393" spans="1:18">
      <c r="A393" s="59" t="s">
        <v>705</v>
      </c>
      <c r="B393" s="59" t="s">
        <v>10</v>
      </c>
      <c r="C393" s="59" t="s">
        <v>61</v>
      </c>
      <c r="D393" s="59" t="s">
        <v>15</v>
      </c>
      <c r="E393" s="59" t="s">
        <v>51</v>
      </c>
      <c r="F393" s="59" t="s">
        <v>706</v>
      </c>
      <c r="G393" s="59">
        <v>5</v>
      </c>
      <c r="H393" s="59">
        <v>322.09</v>
      </c>
      <c r="I393" s="59">
        <v>1610.45</v>
      </c>
      <c r="J393" s="59">
        <v>15</v>
      </c>
      <c r="K393" s="59">
        <v>1368.88</v>
      </c>
      <c r="L393" s="59">
        <v>3</v>
      </c>
      <c r="M393" s="59" t="s">
        <v>42</v>
      </c>
      <c r="N393" s="59" t="s">
        <v>77</v>
      </c>
      <c r="O393" s="59">
        <v>64</v>
      </c>
      <c r="P393" s="61">
        <v>45456</v>
      </c>
      <c r="Q393" s="62" t="str">
        <f t="shared" si="12"/>
        <v>Jun</v>
      </c>
      <c r="R393" s="62">
        <f t="shared" si="13"/>
        <v>2024</v>
      </c>
    </row>
    <row r="394" spans="1:18">
      <c r="A394" s="59" t="s">
        <v>707</v>
      </c>
      <c r="B394" s="59" t="s">
        <v>5</v>
      </c>
      <c r="C394" s="59" t="s">
        <v>56</v>
      </c>
      <c r="D394" s="59" t="s">
        <v>23</v>
      </c>
      <c r="E394" s="59" t="s">
        <v>48</v>
      </c>
      <c r="F394" s="59" t="s">
        <v>345</v>
      </c>
      <c r="G394" s="59">
        <v>3</v>
      </c>
      <c r="H394" s="59">
        <v>955.68</v>
      </c>
      <c r="I394" s="59">
        <v>2867.04</v>
      </c>
      <c r="J394" s="59">
        <v>10</v>
      </c>
      <c r="K394" s="59">
        <v>2580.34</v>
      </c>
      <c r="L394" s="59">
        <v>2</v>
      </c>
      <c r="M394" s="59" t="s">
        <v>42</v>
      </c>
      <c r="N394" s="59" t="s">
        <v>83</v>
      </c>
      <c r="O394" s="59">
        <v>72</v>
      </c>
      <c r="P394" s="61">
        <v>45569</v>
      </c>
      <c r="Q394" s="62" t="str">
        <f t="shared" si="12"/>
        <v>Oct</v>
      </c>
      <c r="R394" s="62">
        <f t="shared" si="13"/>
        <v>2024</v>
      </c>
    </row>
    <row r="395" spans="1:18">
      <c r="A395" s="59" t="s">
        <v>708</v>
      </c>
      <c r="B395" s="59" t="s">
        <v>9</v>
      </c>
      <c r="C395" s="59" t="s">
        <v>62</v>
      </c>
      <c r="D395" s="59" t="s">
        <v>24</v>
      </c>
      <c r="E395" s="59" t="s">
        <v>48</v>
      </c>
      <c r="F395" s="59" t="s">
        <v>709</v>
      </c>
      <c r="G395" s="59">
        <v>3</v>
      </c>
      <c r="H395" s="59">
        <v>1120.96</v>
      </c>
      <c r="I395" s="59">
        <v>3362.88</v>
      </c>
      <c r="J395" s="59">
        <v>20</v>
      </c>
      <c r="K395" s="59">
        <v>2690.3</v>
      </c>
      <c r="L395" s="59">
        <v>4</v>
      </c>
      <c r="M395" s="59" t="s">
        <v>37</v>
      </c>
      <c r="N395" s="59" t="s">
        <v>77</v>
      </c>
      <c r="O395" s="59">
        <v>63</v>
      </c>
      <c r="P395" s="61">
        <v>45313</v>
      </c>
      <c r="Q395" s="62" t="str">
        <f t="shared" si="12"/>
        <v>Jan</v>
      </c>
      <c r="R395" s="62">
        <f t="shared" si="13"/>
        <v>2024</v>
      </c>
    </row>
    <row r="396" spans="1:18">
      <c r="A396" s="59" t="s">
        <v>710</v>
      </c>
      <c r="B396" s="59" t="s">
        <v>5</v>
      </c>
      <c r="C396" s="59" t="s">
        <v>56</v>
      </c>
      <c r="D396" s="59" t="s">
        <v>21</v>
      </c>
      <c r="E396" s="59" t="s">
        <v>49</v>
      </c>
      <c r="F396" s="59" t="s">
        <v>464</v>
      </c>
      <c r="G396" s="59">
        <v>2</v>
      </c>
      <c r="H396" s="59">
        <v>1043.65</v>
      </c>
      <c r="I396" s="59">
        <v>2087.3</v>
      </c>
      <c r="J396" s="59">
        <v>15</v>
      </c>
      <c r="K396" s="59">
        <v>1774.21</v>
      </c>
      <c r="L396" s="59">
        <v>5</v>
      </c>
      <c r="M396" s="59" t="s">
        <v>39</v>
      </c>
      <c r="N396" s="59" t="s">
        <v>77</v>
      </c>
      <c r="O396" s="59">
        <v>30</v>
      </c>
      <c r="P396" s="61">
        <v>45494</v>
      </c>
      <c r="Q396" s="62" t="str">
        <f t="shared" si="12"/>
        <v>Jul</v>
      </c>
      <c r="R396" s="62">
        <f t="shared" si="13"/>
        <v>2024</v>
      </c>
    </row>
    <row r="397" spans="1:18">
      <c r="A397" s="59" t="s">
        <v>711</v>
      </c>
      <c r="B397" s="59" t="s">
        <v>11</v>
      </c>
      <c r="C397" s="59" t="s">
        <v>60</v>
      </c>
      <c r="D397" s="59" t="s">
        <v>20</v>
      </c>
      <c r="E397" s="59" t="s">
        <v>47</v>
      </c>
      <c r="F397" s="59" t="s">
        <v>591</v>
      </c>
      <c r="G397" s="59">
        <v>1</v>
      </c>
      <c r="H397" s="59">
        <v>754.24</v>
      </c>
      <c r="I397" s="59">
        <v>754.24</v>
      </c>
      <c r="J397" s="59">
        <v>15</v>
      </c>
      <c r="K397" s="59">
        <v>641.1</v>
      </c>
      <c r="L397" s="59">
        <v>3</v>
      </c>
      <c r="M397" s="59" t="s">
        <v>40</v>
      </c>
      <c r="N397" s="59" t="s">
        <v>77</v>
      </c>
      <c r="O397" s="59">
        <v>62</v>
      </c>
      <c r="P397" s="61">
        <v>45408</v>
      </c>
      <c r="Q397" s="62" t="str">
        <f t="shared" si="12"/>
        <v>Apr</v>
      </c>
      <c r="R397" s="62">
        <f t="shared" si="13"/>
        <v>2024</v>
      </c>
    </row>
    <row r="398" spans="1:18">
      <c r="A398" s="59" t="s">
        <v>712</v>
      </c>
      <c r="B398" s="59" t="s">
        <v>11</v>
      </c>
      <c r="C398" s="59" t="s">
        <v>61</v>
      </c>
      <c r="D398" s="59" t="s">
        <v>21</v>
      </c>
      <c r="E398" s="59" t="s">
        <v>49</v>
      </c>
      <c r="F398" s="59" t="s">
        <v>222</v>
      </c>
      <c r="G398" s="59">
        <v>5</v>
      </c>
      <c r="H398" s="59">
        <v>839.74</v>
      </c>
      <c r="I398" s="59">
        <v>4198.7</v>
      </c>
      <c r="J398" s="59">
        <v>5</v>
      </c>
      <c r="K398" s="59">
        <v>3988.76</v>
      </c>
      <c r="L398" s="59">
        <v>4</v>
      </c>
      <c r="M398" s="59" t="s">
        <v>39</v>
      </c>
      <c r="N398" s="59" t="s">
        <v>96</v>
      </c>
      <c r="O398" s="59">
        <v>33</v>
      </c>
      <c r="P398" s="61">
        <v>45500</v>
      </c>
      <c r="Q398" s="62" t="str">
        <f t="shared" si="12"/>
        <v>Jul</v>
      </c>
      <c r="R398" s="62">
        <f t="shared" si="13"/>
        <v>2024</v>
      </c>
    </row>
    <row r="399" spans="1:18">
      <c r="A399" s="59" t="s">
        <v>713</v>
      </c>
      <c r="B399" s="59" t="s">
        <v>8</v>
      </c>
      <c r="C399" s="59" t="s">
        <v>54</v>
      </c>
      <c r="D399" s="59" t="s">
        <v>19</v>
      </c>
      <c r="E399" s="59" t="s">
        <v>45</v>
      </c>
      <c r="F399" s="59" t="s">
        <v>85</v>
      </c>
      <c r="G399" s="59">
        <v>5</v>
      </c>
      <c r="H399" s="59">
        <v>989.93</v>
      </c>
      <c r="I399" s="59">
        <v>4949.65</v>
      </c>
      <c r="J399" s="59">
        <v>15</v>
      </c>
      <c r="K399" s="59">
        <v>4207.2</v>
      </c>
      <c r="L399" s="59">
        <v>4</v>
      </c>
      <c r="M399" s="59" t="s">
        <v>39</v>
      </c>
      <c r="N399" s="59" t="s">
        <v>80</v>
      </c>
      <c r="O399" s="59">
        <v>50</v>
      </c>
      <c r="P399" s="61">
        <v>45448</v>
      </c>
      <c r="Q399" s="62" t="str">
        <f t="shared" si="12"/>
        <v>Jun</v>
      </c>
      <c r="R399" s="62">
        <f t="shared" si="13"/>
        <v>2024</v>
      </c>
    </row>
    <row r="400" spans="1:18">
      <c r="A400" s="59" t="s">
        <v>714</v>
      </c>
      <c r="B400" s="59" t="s">
        <v>7</v>
      </c>
      <c r="C400" s="59" t="s">
        <v>57</v>
      </c>
      <c r="D400" s="59" t="s">
        <v>20</v>
      </c>
      <c r="E400" s="59" t="s">
        <v>45</v>
      </c>
      <c r="F400" s="59" t="s">
        <v>184</v>
      </c>
      <c r="G400" s="59">
        <v>2</v>
      </c>
      <c r="H400" s="59">
        <v>174.68</v>
      </c>
      <c r="I400" s="59">
        <v>349.36</v>
      </c>
      <c r="J400" s="59">
        <v>25</v>
      </c>
      <c r="K400" s="59">
        <v>262.02</v>
      </c>
      <c r="L400" s="59">
        <v>1</v>
      </c>
      <c r="M400" s="59" t="s">
        <v>41</v>
      </c>
      <c r="N400" s="59" t="s">
        <v>80</v>
      </c>
      <c r="O400" s="59">
        <v>43</v>
      </c>
      <c r="P400" s="61">
        <v>45398</v>
      </c>
      <c r="Q400" s="62" t="str">
        <f t="shared" si="12"/>
        <v>Apr</v>
      </c>
      <c r="R400" s="62">
        <f t="shared" si="13"/>
        <v>2024</v>
      </c>
    </row>
    <row r="401" spans="1:18">
      <c r="A401" s="59" t="s">
        <v>715</v>
      </c>
      <c r="B401" s="59" t="s">
        <v>11</v>
      </c>
      <c r="C401" s="59" t="s">
        <v>62</v>
      </c>
      <c r="D401" s="59" t="s">
        <v>17</v>
      </c>
      <c r="E401" s="59" t="s">
        <v>50</v>
      </c>
      <c r="F401" s="59" t="s">
        <v>546</v>
      </c>
      <c r="G401" s="59">
        <v>4</v>
      </c>
      <c r="H401" s="59">
        <v>1142.12</v>
      </c>
      <c r="I401" s="59">
        <v>4568.48</v>
      </c>
      <c r="J401" s="59">
        <v>10</v>
      </c>
      <c r="K401" s="59">
        <v>4111.63</v>
      </c>
      <c r="L401" s="59">
        <v>4</v>
      </c>
      <c r="M401" s="59" t="s">
        <v>38</v>
      </c>
      <c r="N401" s="59" t="s">
        <v>96</v>
      </c>
      <c r="O401" s="59">
        <v>69</v>
      </c>
      <c r="P401" s="61">
        <v>45467</v>
      </c>
      <c r="Q401" s="62" t="str">
        <f t="shared" si="12"/>
        <v>Jun</v>
      </c>
      <c r="R401" s="62">
        <f t="shared" si="13"/>
        <v>2024</v>
      </c>
    </row>
    <row r="402" spans="1:18">
      <c r="A402" s="59" t="s">
        <v>716</v>
      </c>
      <c r="B402" s="59" t="s">
        <v>2</v>
      </c>
      <c r="C402" s="59" t="s">
        <v>58</v>
      </c>
      <c r="D402" s="59" t="s">
        <v>23</v>
      </c>
      <c r="E402" s="59" t="s">
        <v>49</v>
      </c>
      <c r="F402" s="59" t="s">
        <v>717</v>
      </c>
      <c r="G402" s="59">
        <v>4</v>
      </c>
      <c r="H402" s="59">
        <v>816.98</v>
      </c>
      <c r="I402" s="59">
        <v>3267.92</v>
      </c>
      <c r="J402" s="59">
        <v>10</v>
      </c>
      <c r="K402" s="59">
        <v>2941.13</v>
      </c>
      <c r="L402" s="59">
        <v>5</v>
      </c>
      <c r="M402" s="59" t="s">
        <v>38</v>
      </c>
      <c r="N402" s="59" t="s">
        <v>83</v>
      </c>
      <c r="O402" s="59">
        <v>83</v>
      </c>
      <c r="P402" s="61">
        <v>45308</v>
      </c>
      <c r="Q402" s="62" t="str">
        <f t="shared" si="12"/>
        <v>Jan</v>
      </c>
      <c r="R402" s="62">
        <f t="shared" si="13"/>
        <v>2024</v>
      </c>
    </row>
    <row r="403" spans="1:18">
      <c r="A403" s="59" t="s">
        <v>718</v>
      </c>
      <c r="B403" s="59" t="s">
        <v>6</v>
      </c>
      <c r="C403" s="59" t="s">
        <v>59</v>
      </c>
      <c r="D403" s="59" t="s">
        <v>17</v>
      </c>
      <c r="E403" s="59" t="s">
        <v>45</v>
      </c>
      <c r="F403" s="59" t="s">
        <v>450</v>
      </c>
      <c r="G403" s="59">
        <v>4</v>
      </c>
      <c r="H403" s="59">
        <v>940.56</v>
      </c>
      <c r="I403" s="59">
        <v>3762.24</v>
      </c>
      <c r="J403" s="59">
        <v>15</v>
      </c>
      <c r="K403" s="59">
        <v>3197.9</v>
      </c>
      <c r="L403" s="59">
        <v>1</v>
      </c>
      <c r="M403" s="59" t="s">
        <v>37</v>
      </c>
      <c r="N403" s="59" t="s">
        <v>96</v>
      </c>
      <c r="O403" s="59">
        <v>23</v>
      </c>
      <c r="P403" s="61">
        <v>45543</v>
      </c>
      <c r="Q403" s="62" t="str">
        <f t="shared" si="12"/>
        <v>Sep</v>
      </c>
      <c r="R403" s="62">
        <f t="shared" si="13"/>
        <v>2024</v>
      </c>
    </row>
    <row r="404" spans="1:18">
      <c r="A404" s="59" t="s">
        <v>719</v>
      </c>
      <c r="B404" s="59" t="s">
        <v>3</v>
      </c>
      <c r="C404" s="59" t="s">
        <v>53</v>
      </c>
      <c r="D404" s="59" t="s">
        <v>18</v>
      </c>
      <c r="E404" s="59" t="s">
        <v>50</v>
      </c>
      <c r="F404" s="59" t="s">
        <v>324</v>
      </c>
      <c r="G404" s="59">
        <v>5</v>
      </c>
      <c r="H404" s="59">
        <v>246.65</v>
      </c>
      <c r="I404" s="59">
        <v>1233.25</v>
      </c>
      <c r="J404" s="59">
        <v>25</v>
      </c>
      <c r="K404" s="59">
        <v>924.94</v>
      </c>
      <c r="L404" s="59">
        <v>2</v>
      </c>
      <c r="M404" s="59" t="s">
        <v>42</v>
      </c>
      <c r="N404" s="59" t="s">
        <v>80</v>
      </c>
      <c r="O404" s="59">
        <v>68</v>
      </c>
      <c r="P404" s="61">
        <v>45524</v>
      </c>
      <c r="Q404" s="62" t="str">
        <f t="shared" si="12"/>
        <v>Aug</v>
      </c>
      <c r="R404" s="62">
        <f t="shared" si="13"/>
        <v>2024</v>
      </c>
    </row>
    <row r="405" spans="1:18">
      <c r="A405" s="59" t="s">
        <v>720</v>
      </c>
      <c r="B405" s="59" t="s">
        <v>6</v>
      </c>
      <c r="C405" s="59" t="s">
        <v>57</v>
      </c>
      <c r="D405" s="59" t="s">
        <v>24</v>
      </c>
      <c r="E405" s="59" t="s">
        <v>50</v>
      </c>
      <c r="F405" s="59" t="s">
        <v>378</v>
      </c>
      <c r="G405" s="59">
        <v>3</v>
      </c>
      <c r="H405" s="59">
        <v>475.3</v>
      </c>
      <c r="I405" s="59">
        <v>1425.9</v>
      </c>
      <c r="J405" s="59">
        <v>25</v>
      </c>
      <c r="K405" s="59">
        <v>1069.43</v>
      </c>
      <c r="L405" s="59">
        <v>4</v>
      </c>
      <c r="M405" s="59" t="s">
        <v>39</v>
      </c>
      <c r="N405" s="59" t="s">
        <v>83</v>
      </c>
      <c r="O405" s="59">
        <v>21</v>
      </c>
      <c r="P405" s="61">
        <v>45340</v>
      </c>
      <c r="Q405" s="62" t="str">
        <f t="shared" si="12"/>
        <v>Feb</v>
      </c>
      <c r="R405" s="62">
        <f t="shared" si="13"/>
        <v>2024</v>
      </c>
    </row>
    <row r="406" spans="1:18">
      <c r="A406" s="59" t="s">
        <v>721</v>
      </c>
      <c r="B406" s="59" t="s">
        <v>5</v>
      </c>
      <c r="C406" s="59" t="s">
        <v>56</v>
      </c>
      <c r="D406" s="59" t="s">
        <v>22</v>
      </c>
      <c r="E406" s="59" t="s">
        <v>49</v>
      </c>
      <c r="F406" s="59" t="s">
        <v>722</v>
      </c>
      <c r="G406" s="59">
        <v>1</v>
      </c>
      <c r="H406" s="59">
        <v>677.18</v>
      </c>
      <c r="I406" s="59">
        <v>677.18</v>
      </c>
      <c r="J406" s="59">
        <v>10</v>
      </c>
      <c r="K406" s="59">
        <v>609.46</v>
      </c>
      <c r="L406" s="59">
        <v>4</v>
      </c>
      <c r="M406" s="59" t="s">
        <v>41</v>
      </c>
      <c r="N406" s="59" t="s">
        <v>83</v>
      </c>
      <c r="O406" s="59">
        <v>26</v>
      </c>
      <c r="P406" s="61">
        <v>45566</v>
      </c>
      <c r="Q406" s="62" t="str">
        <f t="shared" si="12"/>
        <v>Oct</v>
      </c>
      <c r="R406" s="62">
        <f t="shared" si="13"/>
        <v>2024</v>
      </c>
    </row>
    <row r="407" spans="1:18">
      <c r="A407" s="59" t="s">
        <v>723</v>
      </c>
      <c r="B407" s="59" t="s">
        <v>10</v>
      </c>
      <c r="C407" s="59" t="s">
        <v>62</v>
      </c>
      <c r="D407" s="59" t="s">
        <v>20</v>
      </c>
      <c r="E407" s="59" t="s">
        <v>50</v>
      </c>
      <c r="F407" s="59" t="s">
        <v>521</v>
      </c>
      <c r="G407" s="59">
        <v>4</v>
      </c>
      <c r="H407" s="59">
        <v>458.06</v>
      </c>
      <c r="I407" s="59">
        <v>1832.24</v>
      </c>
      <c r="J407" s="59">
        <v>0</v>
      </c>
      <c r="K407" s="59">
        <v>1832.24</v>
      </c>
      <c r="L407" s="59">
        <v>2</v>
      </c>
      <c r="M407" s="59" t="s">
        <v>38</v>
      </c>
      <c r="N407" s="59" t="s">
        <v>96</v>
      </c>
      <c r="O407" s="59">
        <v>74</v>
      </c>
      <c r="P407" s="61">
        <v>45461</v>
      </c>
      <c r="Q407" s="62" t="str">
        <f t="shared" si="12"/>
        <v>Jun</v>
      </c>
      <c r="R407" s="62">
        <f t="shared" si="13"/>
        <v>2024</v>
      </c>
    </row>
    <row r="408" spans="1:18">
      <c r="A408" s="59" t="s">
        <v>724</v>
      </c>
      <c r="B408" s="59" t="s">
        <v>5</v>
      </c>
      <c r="C408" s="59" t="s">
        <v>62</v>
      </c>
      <c r="D408" s="59" t="s">
        <v>19</v>
      </c>
      <c r="E408" s="59" t="s">
        <v>50</v>
      </c>
      <c r="F408" s="59" t="s">
        <v>725</v>
      </c>
      <c r="G408" s="59">
        <v>2</v>
      </c>
      <c r="H408" s="59">
        <v>155.98</v>
      </c>
      <c r="I408" s="59">
        <v>311.96</v>
      </c>
      <c r="J408" s="59">
        <v>5</v>
      </c>
      <c r="K408" s="59">
        <v>296.36</v>
      </c>
      <c r="L408" s="59">
        <v>2</v>
      </c>
      <c r="M408" s="59" t="s">
        <v>37</v>
      </c>
      <c r="N408" s="59" t="s">
        <v>80</v>
      </c>
      <c r="O408" s="59">
        <v>43</v>
      </c>
      <c r="P408" s="61">
        <v>45446</v>
      </c>
      <c r="Q408" s="62" t="str">
        <f t="shared" si="12"/>
        <v>Jun</v>
      </c>
      <c r="R408" s="62">
        <f t="shared" si="13"/>
        <v>2024</v>
      </c>
    </row>
    <row r="409" spans="1:18">
      <c r="A409" s="59" t="s">
        <v>726</v>
      </c>
      <c r="B409" s="59" t="s">
        <v>6</v>
      </c>
      <c r="C409" s="59" t="s">
        <v>56</v>
      </c>
      <c r="D409" s="59" t="s">
        <v>15</v>
      </c>
      <c r="E409" s="59" t="s">
        <v>46</v>
      </c>
      <c r="F409" s="59" t="s">
        <v>587</v>
      </c>
      <c r="G409" s="59">
        <v>4</v>
      </c>
      <c r="H409" s="59">
        <v>998.84</v>
      </c>
      <c r="I409" s="59">
        <v>3995.36</v>
      </c>
      <c r="J409" s="59">
        <v>25</v>
      </c>
      <c r="K409" s="59">
        <v>2996.52</v>
      </c>
      <c r="L409" s="59">
        <v>1</v>
      </c>
      <c r="M409" s="59" t="s">
        <v>38</v>
      </c>
      <c r="N409" s="59" t="s">
        <v>77</v>
      </c>
      <c r="O409" s="59">
        <v>36</v>
      </c>
      <c r="P409" s="61">
        <v>45363</v>
      </c>
      <c r="Q409" s="62" t="str">
        <f t="shared" si="12"/>
        <v>Mar</v>
      </c>
      <c r="R409" s="62">
        <f t="shared" si="13"/>
        <v>2024</v>
      </c>
    </row>
    <row r="410" spans="1:18">
      <c r="A410" s="59" t="s">
        <v>727</v>
      </c>
      <c r="B410" s="59" t="s">
        <v>10</v>
      </c>
      <c r="C410" s="59" t="s">
        <v>56</v>
      </c>
      <c r="D410" s="59" t="s">
        <v>22</v>
      </c>
      <c r="E410" s="59" t="s">
        <v>50</v>
      </c>
      <c r="F410" s="59" t="s">
        <v>725</v>
      </c>
      <c r="G410" s="59">
        <v>3</v>
      </c>
      <c r="H410" s="59">
        <v>984.05</v>
      </c>
      <c r="I410" s="59">
        <v>2952.15</v>
      </c>
      <c r="J410" s="59">
        <v>15</v>
      </c>
      <c r="K410" s="59">
        <v>2509.33</v>
      </c>
      <c r="L410" s="59">
        <v>4</v>
      </c>
      <c r="M410" s="59" t="s">
        <v>38</v>
      </c>
      <c r="N410" s="59" t="s">
        <v>96</v>
      </c>
      <c r="O410" s="59">
        <v>33</v>
      </c>
      <c r="P410" s="61">
        <v>45570</v>
      </c>
      <c r="Q410" s="62" t="str">
        <f t="shared" si="12"/>
        <v>Oct</v>
      </c>
      <c r="R410" s="62">
        <f t="shared" si="13"/>
        <v>2024</v>
      </c>
    </row>
    <row r="411" spans="1:18">
      <c r="A411" s="59" t="s">
        <v>728</v>
      </c>
      <c r="B411" s="59" t="s">
        <v>8</v>
      </c>
      <c r="C411" s="59" t="s">
        <v>59</v>
      </c>
      <c r="D411" s="59" t="s">
        <v>17</v>
      </c>
      <c r="E411" s="59" t="s">
        <v>50</v>
      </c>
      <c r="F411" s="59" t="s">
        <v>537</v>
      </c>
      <c r="G411" s="59">
        <v>4</v>
      </c>
      <c r="H411" s="59">
        <v>220.29</v>
      </c>
      <c r="I411" s="59">
        <v>881.16</v>
      </c>
      <c r="J411" s="59">
        <v>20</v>
      </c>
      <c r="K411" s="59">
        <v>704.93</v>
      </c>
      <c r="L411" s="59">
        <v>1</v>
      </c>
      <c r="M411" s="59" t="s">
        <v>41</v>
      </c>
      <c r="N411" s="59" t="s">
        <v>96</v>
      </c>
      <c r="O411" s="59">
        <v>71</v>
      </c>
      <c r="P411" s="61">
        <v>45535</v>
      </c>
      <c r="Q411" s="62" t="str">
        <f t="shared" si="12"/>
        <v>Aug</v>
      </c>
      <c r="R411" s="62">
        <f t="shared" si="13"/>
        <v>2024</v>
      </c>
    </row>
    <row r="412" spans="1:18">
      <c r="A412" s="59" t="s">
        <v>729</v>
      </c>
      <c r="B412" s="59" t="s">
        <v>2</v>
      </c>
      <c r="C412" s="59" t="s">
        <v>54</v>
      </c>
      <c r="D412" s="59" t="s">
        <v>18</v>
      </c>
      <c r="E412" s="59" t="s">
        <v>47</v>
      </c>
      <c r="F412" s="59" t="s">
        <v>119</v>
      </c>
      <c r="G412" s="59">
        <v>1</v>
      </c>
      <c r="H412" s="59">
        <v>748.94</v>
      </c>
      <c r="I412" s="59">
        <v>748.94</v>
      </c>
      <c r="J412" s="59">
        <v>15</v>
      </c>
      <c r="K412" s="59">
        <v>636.6</v>
      </c>
      <c r="L412" s="59">
        <v>2</v>
      </c>
      <c r="M412" s="59" t="s">
        <v>37</v>
      </c>
      <c r="N412" s="59" t="s">
        <v>96</v>
      </c>
      <c r="O412" s="59">
        <v>53</v>
      </c>
      <c r="P412" s="61">
        <v>45577</v>
      </c>
      <c r="Q412" s="62" t="str">
        <f t="shared" si="12"/>
        <v>Oct</v>
      </c>
      <c r="R412" s="62">
        <f t="shared" si="13"/>
        <v>2024</v>
      </c>
    </row>
    <row r="413" spans="1:18">
      <c r="A413" s="59" t="s">
        <v>730</v>
      </c>
      <c r="B413" s="59" t="s">
        <v>11</v>
      </c>
      <c r="C413" s="59" t="s">
        <v>54</v>
      </c>
      <c r="D413" s="59" t="s">
        <v>24</v>
      </c>
      <c r="E413" s="59" t="s">
        <v>50</v>
      </c>
      <c r="F413" s="59" t="s">
        <v>546</v>
      </c>
      <c r="G413" s="59">
        <v>5</v>
      </c>
      <c r="H413" s="59">
        <v>191.74</v>
      </c>
      <c r="I413" s="59">
        <v>958.7</v>
      </c>
      <c r="J413" s="59">
        <v>0</v>
      </c>
      <c r="K413" s="59">
        <v>958.7</v>
      </c>
      <c r="L413" s="59">
        <v>2</v>
      </c>
      <c r="M413" s="59" t="s">
        <v>39</v>
      </c>
      <c r="N413" s="59" t="s">
        <v>96</v>
      </c>
      <c r="O413" s="59">
        <v>70</v>
      </c>
      <c r="P413" s="61">
        <v>45360</v>
      </c>
      <c r="Q413" s="62" t="str">
        <f t="shared" si="12"/>
        <v>Mar</v>
      </c>
      <c r="R413" s="62">
        <f t="shared" si="13"/>
        <v>2024</v>
      </c>
    </row>
    <row r="414" spans="1:18">
      <c r="A414" s="59" t="s">
        <v>731</v>
      </c>
      <c r="B414" s="59" t="s">
        <v>6</v>
      </c>
      <c r="C414" s="59" t="s">
        <v>59</v>
      </c>
      <c r="D414" s="59" t="s">
        <v>20</v>
      </c>
      <c r="E414" s="59" t="s">
        <v>51</v>
      </c>
      <c r="F414" s="59" t="s">
        <v>250</v>
      </c>
      <c r="G414" s="59">
        <v>1</v>
      </c>
      <c r="H414" s="59">
        <v>700.79</v>
      </c>
      <c r="I414" s="59">
        <v>700.79</v>
      </c>
      <c r="J414" s="59">
        <v>10</v>
      </c>
      <c r="K414" s="59">
        <v>630.71</v>
      </c>
      <c r="L414" s="59">
        <v>3</v>
      </c>
      <c r="M414" s="59" t="s">
        <v>40</v>
      </c>
      <c r="N414" s="59" t="s">
        <v>80</v>
      </c>
      <c r="O414" s="59">
        <v>37</v>
      </c>
      <c r="P414" s="61">
        <v>45447</v>
      </c>
      <c r="Q414" s="62" t="str">
        <f t="shared" si="12"/>
        <v>Jun</v>
      </c>
      <c r="R414" s="62">
        <f t="shared" si="13"/>
        <v>2024</v>
      </c>
    </row>
    <row r="415" spans="1:18">
      <c r="A415" s="59" t="s">
        <v>732</v>
      </c>
      <c r="B415" s="59" t="s">
        <v>2</v>
      </c>
      <c r="C415" s="59" t="s">
        <v>53</v>
      </c>
      <c r="D415" s="59" t="s">
        <v>19</v>
      </c>
      <c r="E415" s="59" t="s">
        <v>46</v>
      </c>
      <c r="F415" s="59" t="s">
        <v>733</v>
      </c>
      <c r="G415" s="59">
        <v>4</v>
      </c>
      <c r="H415" s="59">
        <v>652.19</v>
      </c>
      <c r="I415" s="59">
        <v>2608.76</v>
      </c>
      <c r="J415" s="59">
        <v>25</v>
      </c>
      <c r="K415" s="59">
        <v>1956.57</v>
      </c>
      <c r="L415" s="59">
        <v>2</v>
      </c>
      <c r="M415" s="59" t="s">
        <v>38</v>
      </c>
      <c r="N415" s="59" t="s">
        <v>77</v>
      </c>
      <c r="O415" s="59">
        <v>90</v>
      </c>
      <c r="P415" s="61">
        <v>45490</v>
      </c>
      <c r="Q415" s="62" t="str">
        <f t="shared" si="12"/>
        <v>Jul</v>
      </c>
      <c r="R415" s="62">
        <f t="shared" si="13"/>
        <v>2024</v>
      </c>
    </row>
    <row r="416" spans="1:18">
      <c r="A416" s="59" t="s">
        <v>734</v>
      </c>
      <c r="B416" s="59" t="s">
        <v>4</v>
      </c>
      <c r="C416" s="59" t="s">
        <v>62</v>
      </c>
      <c r="D416" s="59" t="s">
        <v>16</v>
      </c>
      <c r="E416" s="59" t="s">
        <v>45</v>
      </c>
      <c r="F416" s="59" t="s">
        <v>246</v>
      </c>
      <c r="G416" s="59">
        <v>5</v>
      </c>
      <c r="H416" s="59">
        <v>302.67</v>
      </c>
      <c r="I416" s="59">
        <v>1513.35</v>
      </c>
      <c r="J416" s="59">
        <v>5</v>
      </c>
      <c r="K416" s="59">
        <v>1437.68</v>
      </c>
      <c r="L416" s="59">
        <v>1</v>
      </c>
      <c r="M416" s="59" t="s">
        <v>37</v>
      </c>
      <c r="N416" s="59" t="s">
        <v>80</v>
      </c>
      <c r="O416" s="59">
        <v>41</v>
      </c>
      <c r="P416" s="61">
        <v>45581</v>
      </c>
      <c r="Q416" s="62" t="str">
        <f t="shared" si="12"/>
        <v>Oct</v>
      </c>
      <c r="R416" s="62">
        <f t="shared" si="13"/>
        <v>2024</v>
      </c>
    </row>
    <row r="417" spans="1:18">
      <c r="A417" s="59" t="s">
        <v>735</v>
      </c>
      <c r="B417" s="59" t="s">
        <v>9</v>
      </c>
      <c r="C417" s="59" t="s">
        <v>61</v>
      </c>
      <c r="D417" s="59" t="s">
        <v>19</v>
      </c>
      <c r="E417" s="59" t="s">
        <v>51</v>
      </c>
      <c r="F417" s="59" t="s">
        <v>111</v>
      </c>
      <c r="G417" s="59">
        <v>4</v>
      </c>
      <c r="H417" s="59">
        <v>212.66</v>
      </c>
      <c r="I417" s="59">
        <v>850.64</v>
      </c>
      <c r="J417" s="59">
        <v>5</v>
      </c>
      <c r="K417" s="59">
        <v>808.11</v>
      </c>
      <c r="L417" s="59">
        <v>4</v>
      </c>
      <c r="M417" s="59" t="s">
        <v>38</v>
      </c>
      <c r="N417" s="59" t="s">
        <v>96</v>
      </c>
      <c r="O417" s="59">
        <v>23</v>
      </c>
      <c r="P417" s="61">
        <v>45494</v>
      </c>
      <c r="Q417" s="62" t="str">
        <f t="shared" si="12"/>
        <v>Jul</v>
      </c>
      <c r="R417" s="62">
        <f t="shared" si="13"/>
        <v>2024</v>
      </c>
    </row>
    <row r="418" spans="1:18">
      <c r="A418" s="59" t="s">
        <v>736</v>
      </c>
      <c r="B418" s="59" t="s">
        <v>6</v>
      </c>
      <c r="C418" s="59" t="s">
        <v>55</v>
      </c>
      <c r="D418" s="59" t="s">
        <v>15</v>
      </c>
      <c r="E418" s="59" t="s">
        <v>49</v>
      </c>
      <c r="F418" s="59" t="s">
        <v>737</v>
      </c>
      <c r="G418" s="59">
        <v>2</v>
      </c>
      <c r="H418" s="59">
        <v>653.33</v>
      </c>
      <c r="I418" s="59">
        <v>1306.66</v>
      </c>
      <c r="J418" s="59">
        <v>10</v>
      </c>
      <c r="K418" s="59">
        <v>1175.99</v>
      </c>
      <c r="L418" s="59">
        <v>5</v>
      </c>
      <c r="M418" s="59" t="s">
        <v>37</v>
      </c>
      <c r="N418" s="59" t="s">
        <v>77</v>
      </c>
      <c r="O418" s="59">
        <v>86</v>
      </c>
      <c r="P418" s="61">
        <v>45415</v>
      </c>
      <c r="Q418" s="62" t="str">
        <f t="shared" si="12"/>
        <v>May</v>
      </c>
      <c r="R418" s="62">
        <f t="shared" si="13"/>
        <v>2024</v>
      </c>
    </row>
    <row r="419" spans="1:18">
      <c r="A419" s="59" t="s">
        <v>738</v>
      </c>
      <c r="B419" s="59" t="s">
        <v>8</v>
      </c>
      <c r="C419" s="59" t="s">
        <v>62</v>
      </c>
      <c r="D419" s="59" t="s">
        <v>23</v>
      </c>
      <c r="E419" s="59" t="s">
        <v>49</v>
      </c>
      <c r="F419" s="59" t="s">
        <v>620</v>
      </c>
      <c r="G419" s="59">
        <v>4</v>
      </c>
      <c r="H419" s="59">
        <v>219.65</v>
      </c>
      <c r="I419" s="59">
        <v>878.6</v>
      </c>
      <c r="J419" s="59">
        <v>10</v>
      </c>
      <c r="K419" s="59">
        <v>790.74</v>
      </c>
      <c r="L419" s="59">
        <v>1</v>
      </c>
      <c r="M419" s="59" t="s">
        <v>42</v>
      </c>
      <c r="N419" s="59" t="s">
        <v>77</v>
      </c>
      <c r="O419" s="59">
        <v>67</v>
      </c>
      <c r="P419" s="61">
        <v>45312</v>
      </c>
      <c r="Q419" s="62" t="str">
        <f t="shared" si="12"/>
        <v>Jan</v>
      </c>
      <c r="R419" s="62">
        <f t="shared" si="13"/>
        <v>2024</v>
      </c>
    </row>
    <row r="420" spans="1:18">
      <c r="A420" s="59" t="s">
        <v>739</v>
      </c>
      <c r="B420" s="59" t="s">
        <v>9</v>
      </c>
      <c r="C420" s="59" t="s">
        <v>58</v>
      </c>
      <c r="D420" s="59" t="s">
        <v>15</v>
      </c>
      <c r="E420" s="59" t="s">
        <v>45</v>
      </c>
      <c r="F420" s="59" t="s">
        <v>180</v>
      </c>
      <c r="G420" s="59">
        <v>3</v>
      </c>
      <c r="H420" s="59">
        <v>1028.14</v>
      </c>
      <c r="I420" s="59">
        <v>3084.42</v>
      </c>
      <c r="J420" s="59">
        <v>15</v>
      </c>
      <c r="K420" s="59">
        <v>2621.76</v>
      </c>
      <c r="L420" s="59">
        <v>5</v>
      </c>
      <c r="M420" s="59" t="s">
        <v>41</v>
      </c>
      <c r="N420" s="59" t="s">
        <v>96</v>
      </c>
      <c r="O420" s="59">
        <v>85</v>
      </c>
      <c r="P420" s="61">
        <v>45532</v>
      </c>
      <c r="Q420" s="62" t="str">
        <f t="shared" si="12"/>
        <v>Aug</v>
      </c>
      <c r="R420" s="62">
        <f t="shared" si="13"/>
        <v>2024</v>
      </c>
    </row>
    <row r="421" spans="1:18">
      <c r="A421" s="59" t="s">
        <v>740</v>
      </c>
      <c r="B421" s="59" t="s">
        <v>9</v>
      </c>
      <c r="C421" s="59" t="s">
        <v>56</v>
      </c>
      <c r="D421" s="59" t="s">
        <v>20</v>
      </c>
      <c r="E421" s="59" t="s">
        <v>45</v>
      </c>
      <c r="F421" s="59" t="s">
        <v>170</v>
      </c>
      <c r="G421" s="59">
        <v>5</v>
      </c>
      <c r="H421" s="59">
        <v>844.06</v>
      </c>
      <c r="I421" s="59">
        <v>4220.3</v>
      </c>
      <c r="J421" s="59">
        <v>25</v>
      </c>
      <c r="K421" s="59">
        <v>3165.23</v>
      </c>
      <c r="L421" s="59">
        <v>5</v>
      </c>
      <c r="M421" s="59" t="s">
        <v>39</v>
      </c>
      <c r="N421" s="59" t="s">
        <v>83</v>
      </c>
      <c r="O421" s="59">
        <v>31</v>
      </c>
      <c r="P421" s="61">
        <v>45464</v>
      </c>
      <c r="Q421" s="62" t="str">
        <f t="shared" si="12"/>
        <v>Jun</v>
      </c>
      <c r="R421" s="62">
        <f t="shared" si="13"/>
        <v>2024</v>
      </c>
    </row>
    <row r="422" spans="1:18">
      <c r="A422" s="59" t="s">
        <v>741</v>
      </c>
      <c r="B422" s="59" t="s">
        <v>8</v>
      </c>
      <c r="C422" s="59" t="s">
        <v>61</v>
      </c>
      <c r="D422" s="59" t="s">
        <v>20</v>
      </c>
      <c r="E422" s="59" t="s">
        <v>49</v>
      </c>
      <c r="F422" s="59" t="s">
        <v>742</v>
      </c>
      <c r="G422" s="59">
        <v>1</v>
      </c>
      <c r="H422" s="59">
        <v>414.17</v>
      </c>
      <c r="I422" s="59">
        <v>414.17</v>
      </c>
      <c r="J422" s="59">
        <v>10</v>
      </c>
      <c r="K422" s="59">
        <v>372.75</v>
      </c>
      <c r="L422" s="59">
        <v>3</v>
      </c>
      <c r="M422" s="59" t="s">
        <v>41</v>
      </c>
      <c r="N422" s="59" t="s">
        <v>96</v>
      </c>
      <c r="O422" s="59">
        <v>49</v>
      </c>
      <c r="P422" s="61">
        <v>45554</v>
      </c>
      <c r="Q422" s="62" t="str">
        <f t="shared" si="12"/>
        <v>Sep</v>
      </c>
      <c r="R422" s="62">
        <f t="shared" si="13"/>
        <v>2024</v>
      </c>
    </row>
    <row r="423" spans="1:18">
      <c r="A423" s="59" t="s">
        <v>743</v>
      </c>
      <c r="B423" s="59" t="s">
        <v>6</v>
      </c>
      <c r="C423" s="59" t="s">
        <v>57</v>
      </c>
      <c r="D423" s="59" t="s">
        <v>24</v>
      </c>
      <c r="E423" s="59" t="s">
        <v>46</v>
      </c>
      <c r="F423" s="59" t="s">
        <v>744</v>
      </c>
      <c r="G423" s="59">
        <v>3</v>
      </c>
      <c r="H423" s="59">
        <v>351.44</v>
      </c>
      <c r="I423" s="59">
        <v>1054.32</v>
      </c>
      <c r="J423" s="59">
        <v>20</v>
      </c>
      <c r="K423" s="59">
        <v>843.46</v>
      </c>
      <c r="L423" s="59">
        <v>3</v>
      </c>
      <c r="M423" s="59" t="s">
        <v>40</v>
      </c>
      <c r="N423" s="59" t="s">
        <v>83</v>
      </c>
      <c r="O423" s="59">
        <v>53</v>
      </c>
      <c r="P423" s="61">
        <v>45434</v>
      </c>
      <c r="Q423" s="62" t="str">
        <f t="shared" si="12"/>
        <v>May</v>
      </c>
      <c r="R423" s="62">
        <f t="shared" si="13"/>
        <v>2024</v>
      </c>
    </row>
    <row r="424" spans="1:18">
      <c r="A424" s="59" t="s">
        <v>745</v>
      </c>
      <c r="B424" s="59" t="s">
        <v>9</v>
      </c>
      <c r="C424" s="59" t="s">
        <v>57</v>
      </c>
      <c r="D424" s="59" t="s">
        <v>24</v>
      </c>
      <c r="E424" s="59" t="s">
        <v>51</v>
      </c>
      <c r="F424" s="59" t="s">
        <v>746</v>
      </c>
      <c r="G424" s="59">
        <v>3</v>
      </c>
      <c r="H424" s="59">
        <v>349.46</v>
      </c>
      <c r="I424" s="59">
        <v>1048.38</v>
      </c>
      <c r="J424" s="59">
        <v>20</v>
      </c>
      <c r="K424" s="59">
        <v>838.7</v>
      </c>
      <c r="L424" s="59">
        <v>3</v>
      </c>
      <c r="M424" s="59" t="s">
        <v>42</v>
      </c>
      <c r="N424" s="59" t="s">
        <v>96</v>
      </c>
      <c r="O424" s="59">
        <v>79</v>
      </c>
      <c r="P424" s="61">
        <v>45396</v>
      </c>
      <c r="Q424" s="62" t="str">
        <f t="shared" si="12"/>
        <v>Apr</v>
      </c>
      <c r="R424" s="62">
        <f t="shared" si="13"/>
        <v>2024</v>
      </c>
    </row>
    <row r="425" spans="1:18">
      <c r="A425" s="59" t="s">
        <v>747</v>
      </c>
      <c r="B425" s="59" t="s">
        <v>4</v>
      </c>
      <c r="C425" s="59" t="s">
        <v>54</v>
      </c>
      <c r="D425" s="59" t="s">
        <v>18</v>
      </c>
      <c r="E425" s="59" t="s">
        <v>45</v>
      </c>
      <c r="F425" s="59" t="s">
        <v>109</v>
      </c>
      <c r="G425" s="59">
        <v>3</v>
      </c>
      <c r="H425" s="59">
        <v>820.53</v>
      </c>
      <c r="I425" s="59">
        <v>2461.59</v>
      </c>
      <c r="J425" s="59">
        <v>10</v>
      </c>
      <c r="K425" s="59">
        <v>2215.43</v>
      </c>
      <c r="L425" s="59">
        <v>2</v>
      </c>
      <c r="M425" s="59" t="s">
        <v>40</v>
      </c>
      <c r="N425" s="59" t="s">
        <v>96</v>
      </c>
      <c r="O425" s="59">
        <v>83</v>
      </c>
      <c r="P425" s="61">
        <v>45385</v>
      </c>
      <c r="Q425" s="62" t="str">
        <f t="shared" si="12"/>
        <v>Apr</v>
      </c>
      <c r="R425" s="62">
        <f t="shared" si="13"/>
        <v>2024</v>
      </c>
    </row>
    <row r="426" spans="1:18">
      <c r="A426" s="59" t="s">
        <v>748</v>
      </c>
      <c r="B426" s="59" t="s">
        <v>2</v>
      </c>
      <c r="C426" s="59" t="s">
        <v>55</v>
      </c>
      <c r="D426" s="59" t="s">
        <v>15</v>
      </c>
      <c r="E426" s="59" t="s">
        <v>45</v>
      </c>
      <c r="F426" s="59" t="s">
        <v>749</v>
      </c>
      <c r="G426" s="59">
        <v>5</v>
      </c>
      <c r="H426" s="59">
        <v>632.03</v>
      </c>
      <c r="I426" s="59">
        <v>3160.15</v>
      </c>
      <c r="J426" s="59">
        <v>0</v>
      </c>
      <c r="K426" s="59">
        <v>3160.15</v>
      </c>
      <c r="L426" s="59">
        <v>3</v>
      </c>
      <c r="M426" s="59" t="s">
        <v>39</v>
      </c>
      <c r="N426" s="59" t="s">
        <v>96</v>
      </c>
      <c r="O426" s="59">
        <v>52</v>
      </c>
      <c r="P426" s="61">
        <v>45328</v>
      </c>
      <c r="Q426" s="62" t="str">
        <f t="shared" si="12"/>
        <v>Feb</v>
      </c>
      <c r="R426" s="62">
        <f t="shared" si="13"/>
        <v>2024</v>
      </c>
    </row>
    <row r="427" spans="1:18">
      <c r="A427" s="59" t="s">
        <v>750</v>
      </c>
      <c r="B427" s="59" t="s">
        <v>9</v>
      </c>
      <c r="C427" s="59" t="s">
        <v>60</v>
      </c>
      <c r="D427" s="59" t="s">
        <v>23</v>
      </c>
      <c r="E427" s="59" t="s">
        <v>47</v>
      </c>
      <c r="F427" s="59" t="s">
        <v>751</v>
      </c>
      <c r="G427" s="59">
        <v>2</v>
      </c>
      <c r="H427" s="59">
        <v>1002.59</v>
      </c>
      <c r="I427" s="59">
        <v>2005.18</v>
      </c>
      <c r="J427" s="59">
        <v>20</v>
      </c>
      <c r="K427" s="59">
        <v>1604.14</v>
      </c>
      <c r="L427" s="59">
        <v>3</v>
      </c>
      <c r="M427" s="59" t="s">
        <v>37</v>
      </c>
      <c r="N427" s="59" t="s">
        <v>83</v>
      </c>
      <c r="O427" s="59">
        <v>55</v>
      </c>
      <c r="P427" s="61">
        <v>45573</v>
      </c>
      <c r="Q427" s="62" t="str">
        <f t="shared" si="12"/>
        <v>Oct</v>
      </c>
      <c r="R427" s="62">
        <f t="shared" si="13"/>
        <v>2024</v>
      </c>
    </row>
    <row r="428" spans="1:18">
      <c r="A428" s="59" t="s">
        <v>752</v>
      </c>
      <c r="B428" s="59" t="s">
        <v>10</v>
      </c>
      <c r="C428" s="59" t="s">
        <v>55</v>
      </c>
      <c r="D428" s="59" t="s">
        <v>19</v>
      </c>
      <c r="E428" s="59" t="s">
        <v>48</v>
      </c>
      <c r="F428" s="59" t="s">
        <v>477</v>
      </c>
      <c r="G428" s="59">
        <v>4</v>
      </c>
      <c r="H428" s="59">
        <v>809.52</v>
      </c>
      <c r="I428" s="59">
        <v>3238.08</v>
      </c>
      <c r="J428" s="59">
        <v>15</v>
      </c>
      <c r="K428" s="59">
        <v>2752.37</v>
      </c>
      <c r="L428" s="59">
        <v>4</v>
      </c>
      <c r="M428" s="59" t="s">
        <v>40</v>
      </c>
      <c r="N428" s="59" t="s">
        <v>80</v>
      </c>
      <c r="O428" s="59">
        <v>75</v>
      </c>
      <c r="P428" s="61">
        <v>45535</v>
      </c>
      <c r="Q428" s="62" t="str">
        <f t="shared" si="12"/>
        <v>Aug</v>
      </c>
      <c r="R428" s="62">
        <f t="shared" si="13"/>
        <v>2024</v>
      </c>
    </row>
    <row r="429" spans="1:18">
      <c r="A429" s="59" t="s">
        <v>753</v>
      </c>
      <c r="B429" s="59" t="s">
        <v>6</v>
      </c>
      <c r="C429" s="59" t="s">
        <v>62</v>
      </c>
      <c r="D429" s="59" t="s">
        <v>16</v>
      </c>
      <c r="E429" s="59" t="s">
        <v>46</v>
      </c>
      <c r="F429" s="59" t="s">
        <v>166</v>
      </c>
      <c r="G429" s="59">
        <v>3</v>
      </c>
      <c r="H429" s="59">
        <v>948.13</v>
      </c>
      <c r="I429" s="59">
        <v>2844.39</v>
      </c>
      <c r="J429" s="59">
        <v>20</v>
      </c>
      <c r="K429" s="59">
        <v>2275.51</v>
      </c>
      <c r="L429" s="59">
        <v>1</v>
      </c>
      <c r="M429" s="59" t="s">
        <v>38</v>
      </c>
      <c r="N429" s="59" t="s">
        <v>80</v>
      </c>
      <c r="O429" s="59">
        <v>33</v>
      </c>
      <c r="P429" s="61">
        <v>45434</v>
      </c>
      <c r="Q429" s="62" t="str">
        <f t="shared" si="12"/>
        <v>May</v>
      </c>
      <c r="R429" s="62">
        <f t="shared" si="13"/>
        <v>2024</v>
      </c>
    </row>
    <row r="430" spans="1:18">
      <c r="A430" s="59" t="s">
        <v>754</v>
      </c>
      <c r="B430" s="59" t="s">
        <v>4</v>
      </c>
      <c r="C430" s="59" t="s">
        <v>58</v>
      </c>
      <c r="D430" s="59" t="s">
        <v>16</v>
      </c>
      <c r="E430" s="59" t="s">
        <v>51</v>
      </c>
      <c r="F430" s="59" t="s">
        <v>755</v>
      </c>
      <c r="G430" s="59">
        <v>4</v>
      </c>
      <c r="H430" s="59">
        <v>365.14</v>
      </c>
      <c r="I430" s="59">
        <v>1460.56</v>
      </c>
      <c r="J430" s="59">
        <v>20</v>
      </c>
      <c r="K430" s="59">
        <v>1168.45</v>
      </c>
      <c r="L430" s="59">
        <v>5</v>
      </c>
      <c r="M430" s="59" t="s">
        <v>38</v>
      </c>
      <c r="N430" s="59" t="s">
        <v>80</v>
      </c>
      <c r="O430" s="59">
        <v>63</v>
      </c>
      <c r="P430" s="61">
        <v>45349</v>
      </c>
      <c r="Q430" s="62" t="str">
        <f t="shared" si="12"/>
        <v>Feb</v>
      </c>
      <c r="R430" s="62">
        <f t="shared" si="13"/>
        <v>2024</v>
      </c>
    </row>
    <row r="431" spans="1:18">
      <c r="A431" s="59" t="s">
        <v>756</v>
      </c>
      <c r="B431" s="59" t="s">
        <v>7</v>
      </c>
      <c r="C431" s="59" t="s">
        <v>58</v>
      </c>
      <c r="D431" s="59" t="s">
        <v>23</v>
      </c>
      <c r="E431" s="59" t="s">
        <v>46</v>
      </c>
      <c r="F431" s="59" t="s">
        <v>157</v>
      </c>
      <c r="G431" s="59">
        <v>2</v>
      </c>
      <c r="H431" s="59">
        <v>799.23</v>
      </c>
      <c r="I431" s="59">
        <v>1598.46</v>
      </c>
      <c r="J431" s="59">
        <v>0</v>
      </c>
      <c r="K431" s="59">
        <v>1598.46</v>
      </c>
      <c r="L431" s="59">
        <v>5</v>
      </c>
      <c r="M431" s="59" t="s">
        <v>41</v>
      </c>
      <c r="N431" s="59" t="s">
        <v>96</v>
      </c>
      <c r="O431" s="59">
        <v>39</v>
      </c>
      <c r="P431" s="61">
        <v>45413</v>
      </c>
      <c r="Q431" s="62" t="str">
        <f t="shared" si="12"/>
        <v>May</v>
      </c>
      <c r="R431" s="62">
        <f t="shared" si="13"/>
        <v>2024</v>
      </c>
    </row>
    <row r="432" spans="1:18">
      <c r="A432" s="59" t="s">
        <v>757</v>
      </c>
      <c r="B432" s="59" t="s">
        <v>4</v>
      </c>
      <c r="C432" s="59" t="s">
        <v>56</v>
      </c>
      <c r="D432" s="59" t="s">
        <v>21</v>
      </c>
      <c r="E432" s="59" t="s">
        <v>51</v>
      </c>
      <c r="F432" s="59" t="s">
        <v>182</v>
      </c>
      <c r="G432" s="59">
        <v>2</v>
      </c>
      <c r="H432" s="59">
        <v>996</v>
      </c>
      <c r="I432" s="59">
        <v>1992</v>
      </c>
      <c r="J432" s="59">
        <v>20</v>
      </c>
      <c r="K432" s="59">
        <v>1593.6</v>
      </c>
      <c r="L432" s="59">
        <v>4</v>
      </c>
      <c r="M432" s="59" t="s">
        <v>39</v>
      </c>
      <c r="N432" s="59" t="s">
        <v>80</v>
      </c>
      <c r="O432" s="59">
        <v>31</v>
      </c>
      <c r="P432" s="61">
        <v>45374</v>
      </c>
      <c r="Q432" s="62" t="str">
        <f t="shared" si="12"/>
        <v>Mar</v>
      </c>
      <c r="R432" s="62">
        <f t="shared" si="13"/>
        <v>2024</v>
      </c>
    </row>
    <row r="433" spans="1:18">
      <c r="A433" s="59" t="s">
        <v>758</v>
      </c>
      <c r="B433" s="59" t="s">
        <v>10</v>
      </c>
      <c r="C433" s="59" t="s">
        <v>58</v>
      </c>
      <c r="D433" s="59" t="s">
        <v>15</v>
      </c>
      <c r="E433" s="59" t="s">
        <v>47</v>
      </c>
      <c r="F433" s="59" t="s">
        <v>283</v>
      </c>
      <c r="G433" s="59">
        <v>2</v>
      </c>
      <c r="H433" s="59">
        <v>1037.65</v>
      </c>
      <c r="I433" s="59">
        <v>2075.3</v>
      </c>
      <c r="J433" s="59">
        <v>5</v>
      </c>
      <c r="K433" s="59">
        <v>1971.54</v>
      </c>
      <c r="L433" s="59">
        <v>2</v>
      </c>
      <c r="M433" s="59" t="s">
        <v>39</v>
      </c>
      <c r="N433" s="59" t="s">
        <v>83</v>
      </c>
      <c r="O433" s="59">
        <v>42</v>
      </c>
      <c r="P433" s="61">
        <v>45376</v>
      </c>
      <c r="Q433" s="62" t="str">
        <f t="shared" si="12"/>
        <v>Mar</v>
      </c>
      <c r="R433" s="62">
        <f t="shared" si="13"/>
        <v>2024</v>
      </c>
    </row>
    <row r="434" spans="1:18">
      <c r="A434" s="59" t="s">
        <v>759</v>
      </c>
      <c r="B434" s="59" t="s">
        <v>7</v>
      </c>
      <c r="C434" s="59" t="s">
        <v>62</v>
      </c>
      <c r="D434" s="59" t="s">
        <v>22</v>
      </c>
      <c r="E434" s="59" t="s">
        <v>46</v>
      </c>
      <c r="F434" s="59" t="s">
        <v>733</v>
      </c>
      <c r="G434" s="59">
        <v>3</v>
      </c>
      <c r="H434" s="59">
        <v>606.95</v>
      </c>
      <c r="I434" s="59">
        <v>1820.85</v>
      </c>
      <c r="J434" s="59">
        <v>0</v>
      </c>
      <c r="K434" s="59">
        <v>1820.85</v>
      </c>
      <c r="L434" s="59">
        <v>5</v>
      </c>
      <c r="M434" s="59" t="s">
        <v>37</v>
      </c>
      <c r="N434" s="59" t="s">
        <v>83</v>
      </c>
      <c r="O434" s="59">
        <v>49</v>
      </c>
      <c r="P434" s="61">
        <v>45401</v>
      </c>
      <c r="Q434" s="62" t="str">
        <f t="shared" si="12"/>
        <v>Apr</v>
      </c>
      <c r="R434" s="62">
        <f t="shared" si="13"/>
        <v>2024</v>
      </c>
    </row>
    <row r="435" spans="1:18">
      <c r="A435" s="59" t="s">
        <v>760</v>
      </c>
      <c r="B435" s="59" t="s">
        <v>11</v>
      </c>
      <c r="C435" s="59" t="s">
        <v>55</v>
      </c>
      <c r="D435" s="59" t="s">
        <v>15</v>
      </c>
      <c r="E435" s="59" t="s">
        <v>50</v>
      </c>
      <c r="F435" s="59" t="s">
        <v>632</v>
      </c>
      <c r="G435" s="59">
        <v>4</v>
      </c>
      <c r="H435" s="59">
        <v>1043.12</v>
      </c>
      <c r="I435" s="59">
        <v>4172.48</v>
      </c>
      <c r="J435" s="59">
        <v>15</v>
      </c>
      <c r="K435" s="59">
        <v>3546.61</v>
      </c>
      <c r="L435" s="59">
        <v>4</v>
      </c>
      <c r="M435" s="59" t="s">
        <v>38</v>
      </c>
      <c r="N435" s="59" t="s">
        <v>96</v>
      </c>
      <c r="O435" s="59">
        <v>82</v>
      </c>
      <c r="P435" s="61">
        <v>45397</v>
      </c>
      <c r="Q435" s="62" t="str">
        <f t="shared" si="12"/>
        <v>Apr</v>
      </c>
      <c r="R435" s="62">
        <f t="shared" si="13"/>
        <v>2024</v>
      </c>
    </row>
    <row r="436" spans="1:18">
      <c r="A436" s="59" t="s">
        <v>761</v>
      </c>
      <c r="B436" s="59" t="s">
        <v>4</v>
      </c>
      <c r="C436" s="59" t="s">
        <v>61</v>
      </c>
      <c r="D436" s="59" t="s">
        <v>21</v>
      </c>
      <c r="E436" s="59" t="s">
        <v>47</v>
      </c>
      <c r="F436" s="59" t="s">
        <v>259</v>
      </c>
      <c r="G436" s="59">
        <v>5</v>
      </c>
      <c r="H436" s="59">
        <v>796.42</v>
      </c>
      <c r="I436" s="59">
        <v>3982.1</v>
      </c>
      <c r="J436" s="59">
        <v>25</v>
      </c>
      <c r="K436" s="59">
        <v>2986.57</v>
      </c>
      <c r="L436" s="59">
        <v>4</v>
      </c>
      <c r="M436" s="59" t="s">
        <v>40</v>
      </c>
      <c r="N436" s="59" t="s">
        <v>77</v>
      </c>
      <c r="O436" s="59">
        <v>38</v>
      </c>
      <c r="P436" s="61">
        <v>45482</v>
      </c>
      <c r="Q436" s="62" t="str">
        <f t="shared" si="12"/>
        <v>Jul</v>
      </c>
      <c r="R436" s="62">
        <f t="shared" si="13"/>
        <v>2024</v>
      </c>
    </row>
    <row r="437" spans="1:18">
      <c r="A437" s="59" t="s">
        <v>762</v>
      </c>
      <c r="B437" s="59" t="s">
        <v>11</v>
      </c>
      <c r="C437" s="59" t="s">
        <v>56</v>
      </c>
      <c r="D437" s="59" t="s">
        <v>23</v>
      </c>
      <c r="E437" s="59" t="s">
        <v>46</v>
      </c>
      <c r="F437" s="59" t="s">
        <v>164</v>
      </c>
      <c r="G437" s="59">
        <v>2</v>
      </c>
      <c r="H437" s="59">
        <v>378.82</v>
      </c>
      <c r="I437" s="59">
        <v>757.64</v>
      </c>
      <c r="J437" s="59">
        <v>5</v>
      </c>
      <c r="K437" s="59">
        <v>719.76</v>
      </c>
      <c r="L437" s="59">
        <v>3</v>
      </c>
      <c r="M437" s="59" t="s">
        <v>37</v>
      </c>
      <c r="N437" s="59" t="s">
        <v>96</v>
      </c>
      <c r="O437" s="59">
        <v>57</v>
      </c>
      <c r="P437" s="61">
        <v>45419</v>
      </c>
      <c r="Q437" s="62" t="str">
        <f t="shared" si="12"/>
        <v>May</v>
      </c>
      <c r="R437" s="62">
        <f t="shared" si="13"/>
        <v>2024</v>
      </c>
    </row>
    <row r="438" spans="1:18">
      <c r="A438" s="59" t="s">
        <v>763</v>
      </c>
      <c r="B438" s="59" t="s">
        <v>9</v>
      </c>
      <c r="C438" s="59" t="s">
        <v>56</v>
      </c>
      <c r="D438" s="59" t="s">
        <v>15</v>
      </c>
      <c r="E438" s="59" t="s">
        <v>47</v>
      </c>
      <c r="F438" s="59" t="s">
        <v>660</v>
      </c>
      <c r="G438" s="59">
        <v>5</v>
      </c>
      <c r="H438" s="59">
        <v>406.28</v>
      </c>
      <c r="I438" s="59">
        <v>2031.4</v>
      </c>
      <c r="J438" s="59">
        <v>10</v>
      </c>
      <c r="K438" s="59">
        <v>1828.26</v>
      </c>
      <c r="L438" s="59">
        <v>1</v>
      </c>
      <c r="M438" s="59" t="s">
        <v>37</v>
      </c>
      <c r="N438" s="59" t="s">
        <v>80</v>
      </c>
      <c r="O438" s="59">
        <v>64</v>
      </c>
      <c r="P438" s="61">
        <v>45491</v>
      </c>
      <c r="Q438" s="62" t="str">
        <f t="shared" si="12"/>
        <v>Jul</v>
      </c>
      <c r="R438" s="62">
        <f t="shared" si="13"/>
        <v>2024</v>
      </c>
    </row>
    <row r="439" spans="1:18">
      <c r="A439" s="59" t="s">
        <v>764</v>
      </c>
      <c r="B439" s="59" t="s">
        <v>9</v>
      </c>
      <c r="C439" s="59" t="s">
        <v>59</v>
      </c>
      <c r="D439" s="59" t="s">
        <v>15</v>
      </c>
      <c r="E439" s="59" t="s">
        <v>50</v>
      </c>
      <c r="F439" s="59" t="s">
        <v>455</v>
      </c>
      <c r="G439" s="59">
        <v>4</v>
      </c>
      <c r="H439" s="59">
        <v>1104.65</v>
      </c>
      <c r="I439" s="59">
        <v>4418.6</v>
      </c>
      <c r="J439" s="59">
        <v>10</v>
      </c>
      <c r="K439" s="59">
        <v>3976.74</v>
      </c>
      <c r="L439" s="59">
        <v>1</v>
      </c>
      <c r="M439" s="59" t="s">
        <v>37</v>
      </c>
      <c r="N439" s="59" t="s">
        <v>96</v>
      </c>
      <c r="O439" s="59">
        <v>49</v>
      </c>
      <c r="P439" s="61">
        <v>45470</v>
      </c>
      <c r="Q439" s="62" t="str">
        <f t="shared" si="12"/>
        <v>Jun</v>
      </c>
      <c r="R439" s="62">
        <f t="shared" si="13"/>
        <v>2024</v>
      </c>
    </row>
    <row r="440" spans="1:18">
      <c r="A440" s="59" t="s">
        <v>765</v>
      </c>
      <c r="B440" s="59" t="s">
        <v>6</v>
      </c>
      <c r="C440" s="59" t="s">
        <v>58</v>
      </c>
      <c r="D440" s="59" t="s">
        <v>15</v>
      </c>
      <c r="E440" s="59" t="s">
        <v>46</v>
      </c>
      <c r="F440" s="59" t="s">
        <v>766</v>
      </c>
      <c r="G440" s="59">
        <v>2</v>
      </c>
      <c r="H440" s="59">
        <v>1046.33</v>
      </c>
      <c r="I440" s="59">
        <v>2092.66</v>
      </c>
      <c r="J440" s="59">
        <v>10</v>
      </c>
      <c r="K440" s="59">
        <v>1883.39</v>
      </c>
      <c r="L440" s="59">
        <v>5</v>
      </c>
      <c r="M440" s="59" t="s">
        <v>40</v>
      </c>
      <c r="N440" s="59" t="s">
        <v>77</v>
      </c>
      <c r="O440" s="59">
        <v>68</v>
      </c>
      <c r="P440" s="61">
        <v>45310</v>
      </c>
      <c r="Q440" s="62" t="str">
        <f t="shared" si="12"/>
        <v>Jan</v>
      </c>
      <c r="R440" s="62">
        <f t="shared" si="13"/>
        <v>2024</v>
      </c>
    </row>
    <row r="441" spans="1:18">
      <c r="A441" s="59" t="s">
        <v>767</v>
      </c>
      <c r="B441" s="59" t="s">
        <v>3</v>
      </c>
      <c r="C441" s="59" t="s">
        <v>57</v>
      </c>
      <c r="D441" s="59" t="s">
        <v>18</v>
      </c>
      <c r="E441" s="59" t="s">
        <v>45</v>
      </c>
      <c r="F441" s="59" t="s">
        <v>768</v>
      </c>
      <c r="G441" s="59">
        <v>1</v>
      </c>
      <c r="H441" s="59">
        <v>796.22</v>
      </c>
      <c r="I441" s="59">
        <v>796.22</v>
      </c>
      <c r="J441" s="59">
        <v>10</v>
      </c>
      <c r="K441" s="59">
        <v>716.6</v>
      </c>
      <c r="L441" s="59">
        <v>5</v>
      </c>
      <c r="M441" s="59" t="s">
        <v>38</v>
      </c>
      <c r="N441" s="59" t="s">
        <v>96</v>
      </c>
      <c r="O441" s="59">
        <v>87</v>
      </c>
      <c r="P441" s="61">
        <v>45332</v>
      </c>
      <c r="Q441" s="62" t="str">
        <f t="shared" si="12"/>
        <v>Feb</v>
      </c>
      <c r="R441" s="62">
        <f t="shared" si="13"/>
        <v>2024</v>
      </c>
    </row>
    <row r="442" spans="1:18">
      <c r="A442" s="59" t="s">
        <v>769</v>
      </c>
      <c r="B442" s="59" t="s">
        <v>8</v>
      </c>
      <c r="C442" s="59" t="s">
        <v>54</v>
      </c>
      <c r="D442" s="59" t="s">
        <v>17</v>
      </c>
      <c r="E442" s="59" t="s">
        <v>46</v>
      </c>
      <c r="F442" s="59" t="s">
        <v>770</v>
      </c>
      <c r="G442" s="59">
        <v>3</v>
      </c>
      <c r="H442" s="59">
        <v>1064.56</v>
      </c>
      <c r="I442" s="59">
        <v>3193.68</v>
      </c>
      <c r="J442" s="59">
        <v>20</v>
      </c>
      <c r="K442" s="59">
        <v>2554.94</v>
      </c>
      <c r="L442" s="59">
        <v>2</v>
      </c>
      <c r="M442" s="59" t="s">
        <v>39</v>
      </c>
      <c r="N442" s="59" t="s">
        <v>83</v>
      </c>
      <c r="O442" s="59">
        <v>41</v>
      </c>
      <c r="P442" s="61">
        <v>45451</v>
      </c>
      <c r="Q442" s="62" t="str">
        <f t="shared" si="12"/>
        <v>Jun</v>
      </c>
      <c r="R442" s="62">
        <f t="shared" si="13"/>
        <v>2024</v>
      </c>
    </row>
    <row r="443" spans="1:18">
      <c r="A443" s="59" t="s">
        <v>771</v>
      </c>
      <c r="B443" s="59" t="s">
        <v>11</v>
      </c>
      <c r="C443" s="59" t="s">
        <v>57</v>
      </c>
      <c r="D443" s="59" t="s">
        <v>18</v>
      </c>
      <c r="E443" s="59" t="s">
        <v>49</v>
      </c>
      <c r="F443" s="59" t="s">
        <v>685</v>
      </c>
      <c r="G443" s="59">
        <v>5</v>
      </c>
      <c r="H443" s="59">
        <v>837.35</v>
      </c>
      <c r="I443" s="59">
        <v>4186.75</v>
      </c>
      <c r="J443" s="59">
        <v>5</v>
      </c>
      <c r="K443" s="59">
        <v>3977.41</v>
      </c>
      <c r="L443" s="59">
        <v>2</v>
      </c>
      <c r="M443" s="59" t="s">
        <v>41</v>
      </c>
      <c r="N443" s="59" t="s">
        <v>83</v>
      </c>
      <c r="O443" s="59">
        <v>41</v>
      </c>
      <c r="P443" s="61">
        <v>45508</v>
      </c>
      <c r="Q443" s="62" t="str">
        <f t="shared" si="12"/>
        <v>Aug</v>
      </c>
      <c r="R443" s="62">
        <f t="shared" si="13"/>
        <v>2024</v>
      </c>
    </row>
    <row r="444" spans="1:18">
      <c r="A444" s="59" t="s">
        <v>772</v>
      </c>
      <c r="B444" s="59" t="s">
        <v>3</v>
      </c>
      <c r="C444" s="59" t="s">
        <v>57</v>
      </c>
      <c r="D444" s="59" t="s">
        <v>24</v>
      </c>
      <c r="E444" s="59" t="s">
        <v>45</v>
      </c>
      <c r="F444" s="59" t="s">
        <v>128</v>
      </c>
      <c r="G444" s="59">
        <v>1</v>
      </c>
      <c r="H444" s="59">
        <v>961.48</v>
      </c>
      <c r="I444" s="59">
        <v>961.48</v>
      </c>
      <c r="J444" s="59">
        <v>10</v>
      </c>
      <c r="K444" s="59">
        <v>865.33</v>
      </c>
      <c r="L444" s="59">
        <v>3</v>
      </c>
      <c r="M444" s="59" t="s">
        <v>39</v>
      </c>
      <c r="N444" s="59" t="s">
        <v>80</v>
      </c>
      <c r="O444" s="59">
        <v>90</v>
      </c>
      <c r="P444" s="61">
        <v>45528</v>
      </c>
      <c r="Q444" s="62" t="str">
        <f t="shared" si="12"/>
        <v>Aug</v>
      </c>
      <c r="R444" s="62">
        <f t="shared" si="13"/>
        <v>2024</v>
      </c>
    </row>
    <row r="445" spans="1:18">
      <c r="A445" s="59" t="s">
        <v>773</v>
      </c>
      <c r="B445" s="59" t="s">
        <v>5</v>
      </c>
      <c r="C445" s="59" t="s">
        <v>54</v>
      </c>
      <c r="D445" s="59" t="s">
        <v>20</v>
      </c>
      <c r="E445" s="59" t="s">
        <v>46</v>
      </c>
      <c r="F445" s="59" t="s">
        <v>630</v>
      </c>
      <c r="G445" s="59">
        <v>1</v>
      </c>
      <c r="H445" s="59">
        <v>491.75</v>
      </c>
      <c r="I445" s="59">
        <v>491.75</v>
      </c>
      <c r="J445" s="59">
        <v>0</v>
      </c>
      <c r="K445" s="59">
        <v>491.75</v>
      </c>
      <c r="L445" s="59">
        <v>2</v>
      </c>
      <c r="M445" s="59" t="s">
        <v>41</v>
      </c>
      <c r="N445" s="59" t="s">
        <v>80</v>
      </c>
      <c r="O445" s="59">
        <v>84</v>
      </c>
      <c r="P445" s="61">
        <v>45548</v>
      </c>
      <c r="Q445" s="62" t="str">
        <f t="shared" si="12"/>
        <v>Sep</v>
      </c>
      <c r="R445" s="62">
        <f t="shared" si="13"/>
        <v>2024</v>
      </c>
    </row>
    <row r="446" spans="1:18">
      <c r="A446" s="59" t="s">
        <v>774</v>
      </c>
      <c r="B446" s="59" t="s">
        <v>9</v>
      </c>
      <c r="C446" s="59" t="s">
        <v>54</v>
      </c>
      <c r="D446" s="59" t="s">
        <v>16</v>
      </c>
      <c r="E446" s="59" t="s">
        <v>47</v>
      </c>
      <c r="F446" s="59" t="s">
        <v>160</v>
      </c>
      <c r="G446" s="59">
        <v>2</v>
      </c>
      <c r="H446" s="59">
        <v>1038.86</v>
      </c>
      <c r="I446" s="59">
        <v>2077.72</v>
      </c>
      <c r="J446" s="59">
        <v>15</v>
      </c>
      <c r="K446" s="59">
        <v>1766.06</v>
      </c>
      <c r="L446" s="59">
        <v>2</v>
      </c>
      <c r="M446" s="59" t="s">
        <v>40</v>
      </c>
      <c r="N446" s="59" t="s">
        <v>96</v>
      </c>
      <c r="O446" s="59">
        <v>55</v>
      </c>
      <c r="P446" s="61">
        <v>45585</v>
      </c>
      <c r="Q446" s="62" t="str">
        <f t="shared" si="12"/>
        <v>Oct</v>
      </c>
      <c r="R446" s="62">
        <f t="shared" si="13"/>
        <v>2024</v>
      </c>
    </row>
    <row r="447" spans="1:18">
      <c r="A447" s="59" t="s">
        <v>775</v>
      </c>
      <c r="B447" s="59" t="s">
        <v>2</v>
      </c>
      <c r="C447" s="59" t="s">
        <v>53</v>
      </c>
      <c r="D447" s="59" t="s">
        <v>16</v>
      </c>
      <c r="E447" s="59" t="s">
        <v>45</v>
      </c>
      <c r="F447" s="59" t="s">
        <v>347</v>
      </c>
      <c r="G447" s="59">
        <v>2</v>
      </c>
      <c r="H447" s="59">
        <v>320.19</v>
      </c>
      <c r="I447" s="59">
        <v>640.38</v>
      </c>
      <c r="J447" s="59">
        <v>0</v>
      </c>
      <c r="K447" s="59">
        <v>640.38</v>
      </c>
      <c r="L447" s="59">
        <v>5</v>
      </c>
      <c r="M447" s="59" t="s">
        <v>38</v>
      </c>
      <c r="N447" s="59" t="s">
        <v>80</v>
      </c>
      <c r="O447" s="59">
        <v>37</v>
      </c>
      <c r="P447" s="61">
        <v>45485</v>
      </c>
      <c r="Q447" s="62" t="str">
        <f t="shared" si="12"/>
        <v>Jul</v>
      </c>
      <c r="R447" s="62">
        <f t="shared" si="13"/>
        <v>2024</v>
      </c>
    </row>
    <row r="448" spans="1:18">
      <c r="A448" s="59" t="s">
        <v>776</v>
      </c>
      <c r="B448" s="59" t="s">
        <v>7</v>
      </c>
      <c r="C448" s="59" t="s">
        <v>53</v>
      </c>
      <c r="D448" s="59" t="s">
        <v>20</v>
      </c>
      <c r="E448" s="59" t="s">
        <v>51</v>
      </c>
      <c r="F448" s="59" t="s">
        <v>273</v>
      </c>
      <c r="G448" s="59">
        <v>4</v>
      </c>
      <c r="H448" s="59">
        <v>727.83</v>
      </c>
      <c r="I448" s="59">
        <v>2911.32</v>
      </c>
      <c r="J448" s="59">
        <v>20</v>
      </c>
      <c r="K448" s="59">
        <v>2329.06</v>
      </c>
      <c r="L448" s="59">
        <v>4</v>
      </c>
      <c r="M448" s="59" t="s">
        <v>40</v>
      </c>
      <c r="N448" s="59" t="s">
        <v>83</v>
      </c>
      <c r="O448" s="59">
        <v>65</v>
      </c>
      <c r="P448" s="61">
        <v>45558</v>
      </c>
      <c r="Q448" s="62" t="str">
        <f t="shared" si="12"/>
        <v>Sep</v>
      </c>
      <c r="R448" s="62">
        <f t="shared" si="13"/>
        <v>2024</v>
      </c>
    </row>
    <row r="449" spans="1:18">
      <c r="A449" s="59" t="s">
        <v>777</v>
      </c>
      <c r="B449" s="59" t="s">
        <v>10</v>
      </c>
      <c r="C449" s="59" t="s">
        <v>55</v>
      </c>
      <c r="D449" s="59" t="s">
        <v>17</v>
      </c>
      <c r="E449" s="59" t="s">
        <v>49</v>
      </c>
      <c r="F449" s="59" t="s">
        <v>778</v>
      </c>
      <c r="G449" s="59">
        <v>2</v>
      </c>
      <c r="H449" s="59">
        <v>678.31</v>
      </c>
      <c r="I449" s="59">
        <v>1356.62</v>
      </c>
      <c r="J449" s="59">
        <v>20</v>
      </c>
      <c r="K449" s="59">
        <v>1085.3</v>
      </c>
      <c r="L449" s="59">
        <v>4</v>
      </c>
      <c r="M449" s="59" t="s">
        <v>39</v>
      </c>
      <c r="N449" s="59" t="s">
        <v>80</v>
      </c>
      <c r="O449" s="59">
        <v>29</v>
      </c>
      <c r="P449" s="61">
        <v>45397</v>
      </c>
      <c r="Q449" s="62" t="str">
        <f t="shared" si="12"/>
        <v>Apr</v>
      </c>
      <c r="R449" s="62">
        <f t="shared" si="13"/>
        <v>2024</v>
      </c>
    </row>
    <row r="450" spans="1:18">
      <c r="A450" s="59" t="s">
        <v>779</v>
      </c>
      <c r="B450" s="59" t="s">
        <v>6</v>
      </c>
      <c r="C450" s="59" t="s">
        <v>58</v>
      </c>
      <c r="D450" s="59" t="s">
        <v>18</v>
      </c>
      <c r="E450" s="59" t="s">
        <v>49</v>
      </c>
      <c r="F450" s="59" t="s">
        <v>778</v>
      </c>
      <c r="G450" s="59">
        <v>4</v>
      </c>
      <c r="H450" s="59">
        <v>544.74</v>
      </c>
      <c r="I450" s="59">
        <v>2178.96</v>
      </c>
      <c r="J450" s="59">
        <v>0</v>
      </c>
      <c r="K450" s="59">
        <v>2178.96</v>
      </c>
      <c r="L450" s="59">
        <v>3</v>
      </c>
      <c r="M450" s="59" t="s">
        <v>38</v>
      </c>
      <c r="N450" s="59" t="s">
        <v>96</v>
      </c>
      <c r="O450" s="59">
        <v>45</v>
      </c>
      <c r="P450" s="61">
        <v>45541</v>
      </c>
      <c r="Q450" s="62" t="str">
        <f t="shared" ref="Q450:Q513" si="14">TEXT(P450,"mmm")</f>
        <v>Sep</v>
      </c>
      <c r="R450" s="62">
        <f t="shared" ref="R450:R513" si="15">YEAR(P450)</f>
        <v>2024</v>
      </c>
    </row>
    <row r="451" spans="1:18">
      <c r="A451" s="59" t="s">
        <v>780</v>
      </c>
      <c r="B451" s="59" t="s">
        <v>2</v>
      </c>
      <c r="C451" s="59" t="s">
        <v>55</v>
      </c>
      <c r="D451" s="59" t="s">
        <v>16</v>
      </c>
      <c r="E451" s="59" t="s">
        <v>50</v>
      </c>
      <c r="F451" s="59" t="s">
        <v>701</v>
      </c>
      <c r="G451" s="59">
        <v>2</v>
      </c>
      <c r="H451" s="59">
        <v>831.52</v>
      </c>
      <c r="I451" s="59">
        <v>1663.04</v>
      </c>
      <c r="J451" s="59">
        <v>5</v>
      </c>
      <c r="K451" s="59">
        <v>1579.89</v>
      </c>
      <c r="L451" s="59">
        <v>3</v>
      </c>
      <c r="M451" s="59" t="s">
        <v>37</v>
      </c>
      <c r="N451" s="59" t="s">
        <v>77</v>
      </c>
      <c r="O451" s="59">
        <v>22</v>
      </c>
      <c r="P451" s="61">
        <v>45364</v>
      </c>
      <c r="Q451" s="62" t="str">
        <f t="shared" si="14"/>
        <v>Mar</v>
      </c>
      <c r="R451" s="62">
        <f t="shared" si="15"/>
        <v>2024</v>
      </c>
    </row>
    <row r="452" spans="1:18">
      <c r="A452" s="59" t="s">
        <v>781</v>
      </c>
      <c r="B452" s="59" t="s">
        <v>8</v>
      </c>
      <c r="C452" s="59" t="s">
        <v>58</v>
      </c>
      <c r="D452" s="59" t="s">
        <v>15</v>
      </c>
      <c r="E452" s="59" t="s">
        <v>50</v>
      </c>
      <c r="F452" s="59" t="s">
        <v>782</v>
      </c>
      <c r="G452" s="59">
        <v>4</v>
      </c>
      <c r="H452" s="59">
        <v>540.15</v>
      </c>
      <c r="I452" s="59">
        <v>2160.6</v>
      </c>
      <c r="J452" s="59">
        <v>5</v>
      </c>
      <c r="K452" s="59">
        <v>2052.57</v>
      </c>
      <c r="L452" s="59">
        <v>2</v>
      </c>
      <c r="M452" s="59" t="s">
        <v>37</v>
      </c>
      <c r="N452" s="59" t="s">
        <v>77</v>
      </c>
      <c r="O452" s="59">
        <v>26</v>
      </c>
      <c r="P452" s="61">
        <v>45504</v>
      </c>
      <c r="Q452" s="62" t="str">
        <f t="shared" si="14"/>
        <v>Jul</v>
      </c>
      <c r="R452" s="62">
        <f t="shared" si="15"/>
        <v>2024</v>
      </c>
    </row>
    <row r="453" spans="1:18">
      <c r="A453" s="59" t="s">
        <v>783</v>
      </c>
      <c r="B453" s="59" t="s">
        <v>5</v>
      </c>
      <c r="C453" s="59" t="s">
        <v>62</v>
      </c>
      <c r="D453" s="59" t="s">
        <v>17</v>
      </c>
      <c r="E453" s="59" t="s">
        <v>48</v>
      </c>
      <c r="F453" s="59" t="s">
        <v>477</v>
      </c>
      <c r="G453" s="59">
        <v>3</v>
      </c>
      <c r="H453" s="59">
        <v>638.34</v>
      </c>
      <c r="I453" s="59">
        <v>1915.02</v>
      </c>
      <c r="J453" s="59">
        <v>10</v>
      </c>
      <c r="K453" s="59">
        <v>1723.52</v>
      </c>
      <c r="L453" s="59">
        <v>4</v>
      </c>
      <c r="M453" s="59" t="s">
        <v>42</v>
      </c>
      <c r="N453" s="59" t="s">
        <v>83</v>
      </c>
      <c r="O453" s="59">
        <v>57</v>
      </c>
      <c r="P453" s="61">
        <v>45331</v>
      </c>
      <c r="Q453" s="62" t="str">
        <f t="shared" si="14"/>
        <v>Feb</v>
      </c>
      <c r="R453" s="62">
        <f t="shared" si="15"/>
        <v>2024</v>
      </c>
    </row>
    <row r="454" spans="1:18">
      <c r="A454" s="59" t="s">
        <v>784</v>
      </c>
      <c r="B454" s="59" t="s">
        <v>4</v>
      </c>
      <c r="C454" s="59" t="s">
        <v>60</v>
      </c>
      <c r="D454" s="59" t="s">
        <v>15</v>
      </c>
      <c r="E454" s="59" t="s">
        <v>47</v>
      </c>
      <c r="F454" s="59" t="s">
        <v>160</v>
      </c>
      <c r="G454" s="59">
        <v>1</v>
      </c>
      <c r="H454" s="59">
        <v>520.11</v>
      </c>
      <c r="I454" s="59">
        <v>520.11</v>
      </c>
      <c r="J454" s="59">
        <v>5</v>
      </c>
      <c r="K454" s="59">
        <v>494.1</v>
      </c>
      <c r="L454" s="59">
        <v>2</v>
      </c>
      <c r="M454" s="59" t="s">
        <v>41</v>
      </c>
      <c r="N454" s="59" t="s">
        <v>77</v>
      </c>
      <c r="O454" s="59">
        <v>32</v>
      </c>
      <c r="P454" s="61">
        <v>45297</v>
      </c>
      <c r="Q454" s="62" t="str">
        <f t="shared" si="14"/>
        <v>Jan</v>
      </c>
      <c r="R454" s="62">
        <f t="shared" si="15"/>
        <v>2024</v>
      </c>
    </row>
    <row r="455" spans="1:18">
      <c r="A455" s="59" t="s">
        <v>785</v>
      </c>
      <c r="B455" s="59" t="s">
        <v>4</v>
      </c>
      <c r="C455" s="59" t="s">
        <v>58</v>
      </c>
      <c r="D455" s="59" t="s">
        <v>22</v>
      </c>
      <c r="E455" s="59" t="s">
        <v>47</v>
      </c>
      <c r="F455" s="59" t="s">
        <v>786</v>
      </c>
      <c r="G455" s="59">
        <v>2</v>
      </c>
      <c r="H455" s="59">
        <v>812.21</v>
      </c>
      <c r="I455" s="59">
        <v>1624.42</v>
      </c>
      <c r="J455" s="59">
        <v>20</v>
      </c>
      <c r="K455" s="59">
        <v>1299.54</v>
      </c>
      <c r="L455" s="59">
        <v>3</v>
      </c>
      <c r="M455" s="59" t="s">
        <v>38</v>
      </c>
      <c r="N455" s="59" t="s">
        <v>83</v>
      </c>
      <c r="O455" s="59">
        <v>62</v>
      </c>
      <c r="P455" s="61">
        <v>45498</v>
      </c>
      <c r="Q455" s="62" t="str">
        <f t="shared" si="14"/>
        <v>Jul</v>
      </c>
      <c r="R455" s="62">
        <f t="shared" si="15"/>
        <v>2024</v>
      </c>
    </row>
    <row r="456" spans="1:18">
      <c r="A456" s="59" t="s">
        <v>787</v>
      </c>
      <c r="B456" s="59" t="s">
        <v>8</v>
      </c>
      <c r="C456" s="59" t="s">
        <v>61</v>
      </c>
      <c r="D456" s="59" t="s">
        <v>24</v>
      </c>
      <c r="E456" s="59" t="s">
        <v>48</v>
      </c>
      <c r="F456" s="59" t="s">
        <v>788</v>
      </c>
      <c r="G456" s="59">
        <v>3</v>
      </c>
      <c r="H456" s="59">
        <v>203.46</v>
      </c>
      <c r="I456" s="59">
        <v>610.38</v>
      </c>
      <c r="J456" s="59">
        <v>15</v>
      </c>
      <c r="K456" s="59">
        <v>518.82</v>
      </c>
      <c r="L456" s="59">
        <v>5</v>
      </c>
      <c r="M456" s="59" t="s">
        <v>40</v>
      </c>
      <c r="N456" s="59" t="s">
        <v>80</v>
      </c>
      <c r="O456" s="59">
        <v>82</v>
      </c>
      <c r="P456" s="61">
        <v>45516</v>
      </c>
      <c r="Q456" s="62" t="str">
        <f t="shared" si="14"/>
        <v>Aug</v>
      </c>
      <c r="R456" s="62">
        <f t="shared" si="15"/>
        <v>2024</v>
      </c>
    </row>
    <row r="457" spans="1:18">
      <c r="A457" s="59" t="s">
        <v>789</v>
      </c>
      <c r="B457" s="59" t="s">
        <v>4</v>
      </c>
      <c r="C457" s="59" t="s">
        <v>59</v>
      </c>
      <c r="D457" s="59" t="s">
        <v>20</v>
      </c>
      <c r="E457" s="59" t="s">
        <v>45</v>
      </c>
      <c r="F457" s="59" t="s">
        <v>539</v>
      </c>
      <c r="G457" s="59">
        <v>5</v>
      </c>
      <c r="H457" s="59">
        <v>681.25</v>
      </c>
      <c r="I457" s="59">
        <v>3406.25</v>
      </c>
      <c r="J457" s="59">
        <v>5</v>
      </c>
      <c r="K457" s="59">
        <v>3235.94</v>
      </c>
      <c r="L457" s="59">
        <v>2</v>
      </c>
      <c r="M457" s="59" t="s">
        <v>37</v>
      </c>
      <c r="N457" s="59" t="s">
        <v>96</v>
      </c>
      <c r="O457" s="59">
        <v>54</v>
      </c>
      <c r="P457" s="61">
        <v>45517</v>
      </c>
      <c r="Q457" s="62" t="str">
        <f t="shared" si="14"/>
        <v>Aug</v>
      </c>
      <c r="R457" s="62">
        <f t="shared" si="15"/>
        <v>2024</v>
      </c>
    </row>
    <row r="458" spans="1:18">
      <c r="A458" s="59" t="s">
        <v>790</v>
      </c>
      <c r="B458" s="59" t="s">
        <v>5</v>
      </c>
      <c r="C458" s="59" t="s">
        <v>57</v>
      </c>
      <c r="D458" s="59" t="s">
        <v>18</v>
      </c>
      <c r="E458" s="59" t="s">
        <v>49</v>
      </c>
      <c r="F458" s="59" t="s">
        <v>215</v>
      </c>
      <c r="G458" s="59">
        <v>3</v>
      </c>
      <c r="H458" s="59">
        <v>564.12</v>
      </c>
      <c r="I458" s="59">
        <v>1692.36</v>
      </c>
      <c r="J458" s="59">
        <v>5</v>
      </c>
      <c r="K458" s="59">
        <v>1607.74</v>
      </c>
      <c r="L458" s="59">
        <v>1</v>
      </c>
      <c r="M458" s="59" t="s">
        <v>38</v>
      </c>
      <c r="N458" s="59" t="s">
        <v>96</v>
      </c>
      <c r="O458" s="59">
        <v>37</v>
      </c>
      <c r="P458" s="61">
        <v>45298</v>
      </c>
      <c r="Q458" s="62" t="str">
        <f t="shared" si="14"/>
        <v>Jan</v>
      </c>
      <c r="R458" s="62">
        <f t="shared" si="15"/>
        <v>2024</v>
      </c>
    </row>
    <row r="459" spans="1:18">
      <c r="A459" s="59" t="s">
        <v>791</v>
      </c>
      <c r="B459" s="59" t="s">
        <v>9</v>
      </c>
      <c r="C459" s="59" t="s">
        <v>56</v>
      </c>
      <c r="D459" s="59" t="s">
        <v>19</v>
      </c>
      <c r="E459" s="59" t="s">
        <v>50</v>
      </c>
      <c r="F459" s="59" t="s">
        <v>632</v>
      </c>
      <c r="G459" s="59">
        <v>4</v>
      </c>
      <c r="H459" s="59">
        <v>724.41</v>
      </c>
      <c r="I459" s="59">
        <v>2897.64</v>
      </c>
      <c r="J459" s="59">
        <v>0</v>
      </c>
      <c r="K459" s="59">
        <v>2897.64</v>
      </c>
      <c r="L459" s="59">
        <v>3</v>
      </c>
      <c r="M459" s="59" t="s">
        <v>39</v>
      </c>
      <c r="N459" s="59" t="s">
        <v>80</v>
      </c>
      <c r="O459" s="59">
        <v>40</v>
      </c>
      <c r="P459" s="61">
        <v>45325</v>
      </c>
      <c r="Q459" s="62" t="str">
        <f t="shared" si="14"/>
        <v>Feb</v>
      </c>
      <c r="R459" s="62">
        <f t="shared" si="15"/>
        <v>2024</v>
      </c>
    </row>
    <row r="460" spans="1:18">
      <c r="A460" s="59" t="s">
        <v>792</v>
      </c>
      <c r="B460" s="59" t="s">
        <v>7</v>
      </c>
      <c r="C460" s="59" t="s">
        <v>53</v>
      </c>
      <c r="D460" s="59" t="s">
        <v>18</v>
      </c>
      <c r="E460" s="59" t="s">
        <v>46</v>
      </c>
      <c r="F460" s="59" t="s">
        <v>533</v>
      </c>
      <c r="G460" s="59">
        <v>2</v>
      </c>
      <c r="H460" s="59">
        <v>1121.06</v>
      </c>
      <c r="I460" s="59">
        <v>2242.12</v>
      </c>
      <c r="J460" s="59">
        <v>20</v>
      </c>
      <c r="K460" s="59">
        <v>1793.7</v>
      </c>
      <c r="L460" s="59">
        <v>4</v>
      </c>
      <c r="M460" s="59" t="s">
        <v>38</v>
      </c>
      <c r="N460" s="59" t="s">
        <v>80</v>
      </c>
      <c r="O460" s="59">
        <v>63</v>
      </c>
      <c r="P460" s="61">
        <v>45527</v>
      </c>
      <c r="Q460" s="62" t="str">
        <f t="shared" si="14"/>
        <v>Aug</v>
      </c>
      <c r="R460" s="62">
        <f t="shared" si="15"/>
        <v>2024</v>
      </c>
    </row>
    <row r="461" spans="1:18">
      <c r="A461" s="59" t="s">
        <v>793</v>
      </c>
      <c r="B461" s="59" t="s">
        <v>6</v>
      </c>
      <c r="C461" s="59" t="s">
        <v>53</v>
      </c>
      <c r="D461" s="59" t="s">
        <v>17</v>
      </c>
      <c r="E461" s="59" t="s">
        <v>49</v>
      </c>
      <c r="F461" s="59" t="s">
        <v>794</v>
      </c>
      <c r="G461" s="59">
        <v>5</v>
      </c>
      <c r="H461" s="59">
        <v>1083.63</v>
      </c>
      <c r="I461" s="59">
        <v>5418.15</v>
      </c>
      <c r="J461" s="59">
        <v>25</v>
      </c>
      <c r="K461" s="59">
        <v>4063.61</v>
      </c>
      <c r="L461" s="59">
        <v>3</v>
      </c>
      <c r="M461" s="59" t="s">
        <v>42</v>
      </c>
      <c r="N461" s="59" t="s">
        <v>96</v>
      </c>
      <c r="O461" s="59">
        <v>39</v>
      </c>
      <c r="P461" s="61">
        <v>45561</v>
      </c>
      <c r="Q461" s="62" t="str">
        <f t="shared" si="14"/>
        <v>Sep</v>
      </c>
      <c r="R461" s="62">
        <f t="shared" si="15"/>
        <v>2024</v>
      </c>
    </row>
    <row r="462" spans="1:18">
      <c r="A462" s="59" t="s">
        <v>795</v>
      </c>
      <c r="B462" s="59" t="s">
        <v>10</v>
      </c>
      <c r="C462" s="59" t="s">
        <v>60</v>
      </c>
      <c r="D462" s="59" t="s">
        <v>17</v>
      </c>
      <c r="E462" s="59" t="s">
        <v>51</v>
      </c>
      <c r="F462" s="59" t="s">
        <v>796</v>
      </c>
      <c r="G462" s="59">
        <v>2</v>
      </c>
      <c r="H462" s="59">
        <v>387.51</v>
      </c>
      <c r="I462" s="59">
        <v>775.02</v>
      </c>
      <c r="J462" s="59">
        <v>20</v>
      </c>
      <c r="K462" s="59">
        <v>620.02</v>
      </c>
      <c r="L462" s="59">
        <v>1</v>
      </c>
      <c r="M462" s="59" t="s">
        <v>37</v>
      </c>
      <c r="N462" s="59" t="s">
        <v>83</v>
      </c>
      <c r="O462" s="59">
        <v>62</v>
      </c>
      <c r="P462" s="61">
        <v>45431</v>
      </c>
      <c r="Q462" s="62" t="str">
        <f t="shared" si="14"/>
        <v>May</v>
      </c>
      <c r="R462" s="62">
        <f t="shared" si="15"/>
        <v>2024</v>
      </c>
    </row>
    <row r="463" spans="1:18">
      <c r="A463" s="59" t="s">
        <v>797</v>
      </c>
      <c r="B463" s="59" t="s">
        <v>7</v>
      </c>
      <c r="C463" s="59" t="s">
        <v>53</v>
      </c>
      <c r="D463" s="59" t="s">
        <v>23</v>
      </c>
      <c r="E463" s="59" t="s">
        <v>47</v>
      </c>
      <c r="F463" s="59" t="s">
        <v>481</v>
      </c>
      <c r="G463" s="59">
        <v>3</v>
      </c>
      <c r="H463" s="59">
        <v>991.76</v>
      </c>
      <c r="I463" s="59">
        <v>2975.28</v>
      </c>
      <c r="J463" s="59">
        <v>5</v>
      </c>
      <c r="K463" s="59">
        <v>2826.52</v>
      </c>
      <c r="L463" s="59">
        <v>3</v>
      </c>
      <c r="M463" s="59" t="s">
        <v>38</v>
      </c>
      <c r="N463" s="59" t="s">
        <v>77</v>
      </c>
      <c r="O463" s="59">
        <v>48</v>
      </c>
      <c r="P463" s="61">
        <v>45576</v>
      </c>
      <c r="Q463" s="62" t="str">
        <f t="shared" si="14"/>
        <v>Oct</v>
      </c>
      <c r="R463" s="62">
        <f t="shared" si="15"/>
        <v>2024</v>
      </c>
    </row>
    <row r="464" spans="1:18">
      <c r="A464" s="59" t="s">
        <v>798</v>
      </c>
      <c r="B464" s="59" t="s">
        <v>2</v>
      </c>
      <c r="C464" s="59" t="s">
        <v>53</v>
      </c>
      <c r="D464" s="59" t="s">
        <v>16</v>
      </c>
      <c r="E464" s="59" t="s">
        <v>47</v>
      </c>
      <c r="F464" s="59" t="s">
        <v>575</v>
      </c>
      <c r="G464" s="59">
        <v>5</v>
      </c>
      <c r="H464" s="59">
        <v>681.14</v>
      </c>
      <c r="I464" s="59">
        <v>3405.7</v>
      </c>
      <c r="J464" s="59">
        <v>10</v>
      </c>
      <c r="K464" s="59">
        <v>3065.13</v>
      </c>
      <c r="L464" s="59">
        <v>4</v>
      </c>
      <c r="M464" s="59" t="s">
        <v>42</v>
      </c>
      <c r="N464" s="59" t="s">
        <v>83</v>
      </c>
      <c r="O464" s="59">
        <v>62</v>
      </c>
      <c r="P464" s="61">
        <v>45506</v>
      </c>
      <c r="Q464" s="62" t="str">
        <f t="shared" si="14"/>
        <v>Aug</v>
      </c>
      <c r="R464" s="62">
        <f t="shared" si="15"/>
        <v>2024</v>
      </c>
    </row>
    <row r="465" spans="1:18">
      <c r="A465" s="59" t="s">
        <v>799</v>
      </c>
      <c r="B465" s="59" t="s">
        <v>11</v>
      </c>
      <c r="C465" s="59" t="s">
        <v>57</v>
      </c>
      <c r="D465" s="59" t="s">
        <v>16</v>
      </c>
      <c r="E465" s="59" t="s">
        <v>49</v>
      </c>
      <c r="F465" s="59" t="s">
        <v>205</v>
      </c>
      <c r="G465" s="59">
        <v>1</v>
      </c>
      <c r="H465" s="59">
        <v>963.71</v>
      </c>
      <c r="I465" s="59">
        <v>963.71</v>
      </c>
      <c r="J465" s="59">
        <v>15</v>
      </c>
      <c r="K465" s="59">
        <v>819.15</v>
      </c>
      <c r="L465" s="59">
        <v>1</v>
      </c>
      <c r="M465" s="59" t="s">
        <v>37</v>
      </c>
      <c r="N465" s="59" t="s">
        <v>83</v>
      </c>
      <c r="O465" s="59">
        <v>39</v>
      </c>
      <c r="P465" s="61">
        <v>45513</v>
      </c>
      <c r="Q465" s="62" t="str">
        <f t="shared" si="14"/>
        <v>Aug</v>
      </c>
      <c r="R465" s="62">
        <f t="shared" si="15"/>
        <v>2024</v>
      </c>
    </row>
    <row r="466" spans="1:18">
      <c r="A466" s="59" t="s">
        <v>800</v>
      </c>
      <c r="B466" s="59" t="s">
        <v>8</v>
      </c>
      <c r="C466" s="59" t="s">
        <v>59</v>
      </c>
      <c r="D466" s="59" t="s">
        <v>21</v>
      </c>
      <c r="E466" s="59" t="s">
        <v>48</v>
      </c>
      <c r="F466" s="59" t="s">
        <v>801</v>
      </c>
      <c r="G466" s="59">
        <v>3</v>
      </c>
      <c r="H466" s="59">
        <v>397.47</v>
      </c>
      <c r="I466" s="59">
        <v>1192.41</v>
      </c>
      <c r="J466" s="59">
        <v>5</v>
      </c>
      <c r="K466" s="59">
        <v>1132.79</v>
      </c>
      <c r="L466" s="59">
        <v>4</v>
      </c>
      <c r="M466" s="59" t="s">
        <v>37</v>
      </c>
      <c r="N466" s="59" t="s">
        <v>77</v>
      </c>
      <c r="O466" s="59">
        <v>75</v>
      </c>
      <c r="P466" s="61">
        <v>45499</v>
      </c>
      <c r="Q466" s="62" t="str">
        <f t="shared" si="14"/>
        <v>Jul</v>
      </c>
      <c r="R466" s="62">
        <f t="shared" si="15"/>
        <v>2024</v>
      </c>
    </row>
    <row r="467" spans="1:18">
      <c r="A467" s="59" t="s">
        <v>802</v>
      </c>
      <c r="B467" s="59" t="s">
        <v>7</v>
      </c>
      <c r="C467" s="59" t="s">
        <v>57</v>
      </c>
      <c r="D467" s="59" t="s">
        <v>24</v>
      </c>
      <c r="E467" s="59" t="s">
        <v>51</v>
      </c>
      <c r="F467" s="59" t="s">
        <v>562</v>
      </c>
      <c r="G467" s="59">
        <v>3</v>
      </c>
      <c r="H467" s="59">
        <v>317.15</v>
      </c>
      <c r="I467" s="59">
        <v>951.45</v>
      </c>
      <c r="J467" s="59">
        <v>0</v>
      </c>
      <c r="K467" s="59">
        <v>951.45</v>
      </c>
      <c r="L467" s="59">
        <v>3</v>
      </c>
      <c r="M467" s="59" t="s">
        <v>40</v>
      </c>
      <c r="N467" s="59" t="s">
        <v>83</v>
      </c>
      <c r="O467" s="59">
        <v>32</v>
      </c>
      <c r="P467" s="61">
        <v>45334</v>
      </c>
      <c r="Q467" s="62" t="str">
        <f t="shared" si="14"/>
        <v>Feb</v>
      </c>
      <c r="R467" s="62">
        <f t="shared" si="15"/>
        <v>2024</v>
      </c>
    </row>
    <row r="468" spans="1:18">
      <c r="A468" s="59" t="s">
        <v>803</v>
      </c>
      <c r="B468" s="59" t="s">
        <v>11</v>
      </c>
      <c r="C468" s="59" t="s">
        <v>59</v>
      </c>
      <c r="D468" s="59" t="s">
        <v>16</v>
      </c>
      <c r="E468" s="59" t="s">
        <v>49</v>
      </c>
      <c r="F468" s="59" t="s">
        <v>579</v>
      </c>
      <c r="G468" s="59">
        <v>4</v>
      </c>
      <c r="H468" s="59">
        <v>1091.41</v>
      </c>
      <c r="I468" s="59">
        <v>4365.64</v>
      </c>
      <c r="J468" s="59">
        <v>0</v>
      </c>
      <c r="K468" s="59">
        <v>4365.64</v>
      </c>
      <c r="L468" s="59">
        <v>2</v>
      </c>
      <c r="M468" s="59" t="s">
        <v>38</v>
      </c>
      <c r="N468" s="59" t="s">
        <v>80</v>
      </c>
      <c r="O468" s="59">
        <v>42</v>
      </c>
      <c r="P468" s="61">
        <v>45533</v>
      </c>
      <c r="Q468" s="62" t="str">
        <f t="shared" si="14"/>
        <v>Aug</v>
      </c>
      <c r="R468" s="62">
        <f t="shared" si="15"/>
        <v>2024</v>
      </c>
    </row>
    <row r="469" spans="1:18">
      <c r="A469" s="59" t="s">
        <v>804</v>
      </c>
      <c r="B469" s="59" t="s">
        <v>5</v>
      </c>
      <c r="C469" s="59" t="s">
        <v>58</v>
      </c>
      <c r="D469" s="59" t="s">
        <v>21</v>
      </c>
      <c r="E469" s="59" t="s">
        <v>45</v>
      </c>
      <c r="F469" s="59" t="s">
        <v>389</v>
      </c>
      <c r="G469" s="59">
        <v>3</v>
      </c>
      <c r="H469" s="59">
        <v>849.36</v>
      </c>
      <c r="I469" s="59">
        <v>2548.08</v>
      </c>
      <c r="J469" s="59">
        <v>0</v>
      </c>
      <c r="K469" s="59">
        <v>2548.08</v>
      </c>
      <c r="L469" s="59">
        <v>1</v>
      </c>
      <c r="M469" s="59" t="s">
        <v>38</v>
      </c>
      <c r="N469" s="59" t="s">
        <v>77</v>
      </c>
      <c r="O469" s="59">
        <v>62</v>
      </c>
      <c r="P469" s="61">
        <v>45450</v>
      </c>
      <c r="Q469" s="62" t="str">
        <f t="shared" si="14"/>
        <v>Jun</v>
      </c>
      <c r="R469" s="62">
        <f t="shared" si="15"/>
        <v>2024</v>
      </c>
    </row>
    <row r="470" spans="1:18">
      <c r="A470" s="59" t="s">
        <v>805</v>
      </c>
      <c r="B470" s="59" t="s">
        <v>3</v>
      </c>
      <c r="C470" s="59" t="s">
        <v>56</v>
      </c>
      <c r="D470" s="59" t="s">
        <v>18</v>
      </c>
      <c r="E470" s="59" t="s">
        <v>47</v>
      </c>
      <c r="F470" s="59" t="s">
        <v>572</v>
      </c>
      <c r="G470" s="59">
        <v>1</v>
      </c>
      <c r="H470" s="59">
        <v>1012.5</v>
      </c>
      <c r="I470" s="59">
        <v>1012.5</v>
      </c>
      <c r="J470" s="59">
        <v>10</v>
      </c>
      <c r="K470" s="59">
        <v>911.25</v>
      </c>
      <c r="L470" s="59">
        <v>2</v>
      </c>
      <c r="M470" s="59" t="s">
        <v>39</v>
      </c>
      <c r="N470" s="59" t="s">
        <v>83</v>
      </c>
      <c r="O470" s="59">
        <v>33</v>
      </c>
      <c r="P470" s="61">
        <v>45543</v>
      </c>
      <c r="Q470" s="62" t="str">
        <f t="shared" si="14"/>
        <v>Sep</v>
      </c>
      <c r="R470" s="62">
        <f t="shared" si="15"/>
        <v>2024</v>
      </c>
    </row>
    <row r="471" spans="1:18">
      <c r="A471" s="59" t="s">
        <v>806</v>
      </c>
      <c r="B471" s="59" t="s">
        <v>10</v>
      </c>
      <c r="C471" s="59" t="s">
        <v>58</v>
      </c>
      <c r="D471" s="59" t="s">
        <v>24</v>
      </c>
      <c r="E471" s="59" t="s">
        <v>51</v>
      </c>
      <c r="F471" s="59" t="s">
        <v>807</v>
      </c>
      <c r="G471" s="59">
        <v>1</v>
      </c>
      <c r="H471" s="59">
        <v>1023.39</v>
      </c>
      <c r="I471" s="59">
        <v>1023.39</v>
      </c>
      <c r="J471" s="59">
        <v>5</v>
      </c>
      <c r="K471" s="59">
        <v>972.22</v>
      </c>
      <c r="L471" s="59">
        <v>3</v>
      </c>
      <c r="M471" s="59" t="s">
        <v>39</v>
      </c>
      <c r="N471" s="59" t="s">
        <v>80</v>
      </c>
      <c r="O471" s="59">
        <v>53</v>
      </c>
      <c r="P471" s="61">
        <v>45528</v>
      </c>
      <c r="Q471" s="62" t="str">
        <f t="shared" si="14"/>
        <v>Aug</v>
      </c>
      <c r="R471" s="62">
        <f t="shared" si="15"/>
        <v>2024</v>
      </c>
    </row>
    <row r="472" spans="1:18">
      <c r="A472" s="59" t="s">
        <v>808</v>
      </c>
      <c r="B472" s="59" t="s">
        <v>4</v>
      </c>
      <c r="C472" s="59" t="s">
        <v>62</v>
      </c>
      <c r="D472" s="59" t="s">
        <v>15</v>
      </c>
      <c r="E472" s="59" t="s">
        <v>49</v>
      </c>
      <c r="F472" s="59" t="s">
        <v>737</v>
      </c>
      <c r="G472" s="59">
        <v>3</v>
      </c>
      <c r="H472" s="59">
        <v>183.64</v>
      </c>
      <c r="I472" s="59">
        <v>550.92</v>
      </c>
      <c r="J472" s="59">
        <v>10</v>
      </c>
      <c r="K472" s="59">
        <v>495.83</v>
      </c>
      <c r="L472" s="59">
        <v>3</v>
      </c>
      <c r="M472" s="59" t="s">
        <v>42</v>
      </c>
      <c r="N472" s="59" t="s">
        <v>77</v>
      </c>
      <c r="O472" s="59">
        <v>77</v>
      </c>
      <c r="P472" s="61">
        <v>45534</v>
      </c>
      <c r="Q472" s="62" t="str">
        <f t="shared" si="14"/>
        <v>Aug</v>
      </c>
      <c r="R472" s="62">
        <f t="shared" si="15"/>
        <v>2024</v>
      </c>
    </row>
    <row r="473" spans="1:18">
      <c r="A473" s="59" t="s">
        <v>809</v>
      </c>
      <c r="B473" s="59" t="s">
        <v>4</v>
      </c>
      <c r="C473" s="59" t="s">
        <v>58</v>
      </c>
      <c r="D473" s="59" t="s">
        <v>17</v>
      </c>
      <c r="E473" s="59" t="s">
        <v>45</v>
      </c>
      <c r="F473" s="59" t="s">
        <v>168</v>
      </c>
      <c r="G473" s="59">
        <v>4</v>
      </c>
      <c r="H473" s="59">
        <v>588.87</v>
      </c>
      <c r="I473" s="59">
        <v>2355.48</v>
      </c>
      <c r="J473" s="59">
        <v>15</v>
      </c>
      <c r="K473" s="59">
        <v>2002.16</v>
      </c>
      <c r="L473" s="59">
        <v>2</v>
      </c>
      <c r="M473" s="59" t="s">
        <v>41</v>
      </c>
      <c r="N473" s="59" t="s">
        <v>96</v>
      </c>
      <c r="O473" s="59">
        <v>50</v>
      </c>
      <c r="P473" s="61">
        <v>45399</v>
      </c>
      <c r="Q473" s="62" t="str">
        <f t="shared" si="14"/>
        <v>Apr</v>
      </c>
      <c r="R473" s="62">
        <f t="shared" si="15"/>
        <v>2024</v>
      </c>
    </row>
    <row r="474" spans="1:18">
      <c r="A474" s="59" t="s">
        <v>810</v>
      </c>
      <c r="B474" s="59" t="s">
        <v>5</v>
      </c>
      <c r="C474" s="59" t="s">
        <v>54</v>
      </c>
      <c r="D474" s="59" t="s">
        <v>22</v>
      </c>
      <c r="E474" s="59" t="s">
        <v>47</v>
      </c>
      <c r="F474" s="59" t="s">
        <v>147</v>
      </c>
      <c r="G474" s="59">
        <v>5</v>
      </c>
      <c r="H474" s="59">
        <v>1068.9</v>
      </c>
      <c r="I474" s="59">
        <v>5344.5</v>
      </c>
      <c r="J474" s="59">
        <v>25</v>
      </c>
      <c r="K474" s="59">
        <v>4008.38</v>
      </c>
      <c r="L474" s="59">
        <v>2</v>
      </c>
      <c r="M474" s="59" t="s">
        <v>38</v>
      </c>
      <c r="N474" s="59" t="s">
        <v>83</v>
      </c>
      <c r="O474" s="59">
        <v>39</v>
      </c>
      <c r="P474" s="61">
        <v>45356</v>
      </c>
      <c r="Q474" s="62" t="str">
        <f t="shared" si="14"/>
        <v>Mar</v>
      </c>
      <c r="R474" s="62">
        <f t="shared" si="15"/>
        <v>2024</v>
      </c>
    </row>
    <row r="475" spans="1:18">
      <c r="A475" s="59" t="s">
        <v>811</v>
      </c>
      <c r="B475" s="59" t="s">
        <v>11</v>
      </c>
      <c r="C475" s="59" t="s">
        <v>58</v>
      </c>
      <c r="D475" s="59" t="s">
        <v>21</v>
      </c>
      <c r="E475" s="59" t="s">
        <v>45</v>
      </c>
      <c r="F475" s="59" t="s">
        <v>434</v>
      </c>
      <c r="G475" s="59">
        <v>5</v>
      </c>
      <c r="H475" s="59">
        <v>401.22</v>
      </c>
      <c r="I475" s="59">
        <v>2006.1</v>
      </c>
      <c r="J475" s="59">
        <v>25</v>
      </c>
      <c r="K475" s="59">
        <v>1504.57</v>
      </c>
      <c r="L475" s="59">
        <v>4</v>
      </c>
      <c r="M475" s="59" t="s">
        <v>37</v>
      </c>
      <c r="N475" s="59" t="s">
        <v>83</v>
      </c>
      <c r="O475" s="59">
        <v>90</v>
      </c>
      <c r="P475" s="61">
        <v>45354</v>
      </c>
      <c r="Q475" s="62" t="str">
        <f t="shared" si="14"/>
        <v>Mar</v>
      </c>
      <c r="R475" s="62">
        <f t="shared" si="15"/>
        <v>2024</v>
      </c>
    </row>
    <row r="476" spans="1:18">
      <c r="A476" s="59" t="s">
        <v>812</v>
      </c>
      <c r="B476" s="59" t="s">
        <v>10</v>
      </c>
      <c r="C476" s="59" t="s">
        <v>58</v>
      </c>
      <c r="D476" s="59" t="s">
        <v>19</v>
      </c>
      <c r="E476" s="59" t="s">
        <v>50</v>
      </c>
      <c r="F476" s="59" t="s">
        <v>813</v>
      </c>
      <c r="G476" s="59">
        <v>1</v>
      </c>
      <c r="H476" s="59">
        <v>532.42</v>
      </c>
      <c r="I476" s="59">
        <v>532.42</v>
      </c>
      <c r="J476" s="59">
        <v>0</v>
      </c>
      <c r="K476" s="59">
        <v>532.42</v>
      </c>
      <c r="L476" s="59">
        <v>4</v>
      </c>
      <c r="M476" s="59" t="s">
        <v>39</v>
      </c>
      <c r="N476" s="59" t="s">
        <v>96</v>
      </c>
      <c r="O476" s="59">
        <v>26</v>
      </c>
      <c r="P476" s="61">
        <v>45325</v>
      </c>
      <c r="Q476" s="62" t="str">
        <f t="shared" si="14"/>
        <v>Feb</v>
      </c>
      <c r="R476" s="62">
        <f t="shared" si="15"/>
        <v>2024</v>
      </c>
    </row>
    <row r="477" spans="1:18">
      <c r="A477" s="59" t="s">
        <v>814</v>
      </c>
      <c r="B477" s="59" t="s">
        <v>7</v>
      </c>
      <c r="C477" s="59" t="s">
        <v>55</v>
      </c>
      <c r="D477" s="59" t="s">
        <v>16</v>
      </c>
      <c r="E477" s="59" t="s">
        <v>51</v>
      </c>
      <c r="F477" s="59" t="s">
        <v>273</v>
      </c>
      <c r="G477" s="59">
        <v>4</v>
      </c>
      <c r="H477" s="59">
        <v>841.25</v>
      </c>
      <c r="I477" s="59">
        <v>3365</v>
      </c>
      <c r="J477" s="59">
        <v>10</v>
      </c>
      <c r="K477" s="59">
        <v>3028.5</v>
      </c>
      <c r="L477" s="59">
        <v>4</v>
      </c>
      <c r="M477" s="59" t="s">
        <v>42</v>
      </c>
      <c r="N477" s="59" t="s">
        <v>96</v>
      </c>
      <c r="O477" s="59">
        <v>37</v>
      </c>
      <c r="P477" s="61">
        <v>45522</v>
      </c>
      <c r="Q477" s="62" t="str">
        <f t="shared" si="14"/>
        <v>Aug</v>
      </c>
      <c r="R477" s="62">
        <f t="shared" si="15"/>
        <v>2024</v>
      </c>
    </row>
    <row r="478" spans="1:18">
      <c r="A478" s="59" t="s">
        <v>815</v>
      </c>
      <c r="B478" s="59" t="s">
        <v>9</v>
      </c>
      <c r="C478" s="59" t="s">
        <v>61</v>
      </c>
      <c r="D478" s="59" t="s">
        <v>24</v>
      </c>
      <c r="E478" s="59" t="s">
        <v>51</v>
      </c>
      <c r="F478" s="59" t="s">
        <v>816</v>
      </c>
      <c r="G478" s="59">
        <v>2</v>
      </c>
      <c r="H478" s="59">
        <v>157.81</v>
      </c>
      <c r="I478" s="59">
        <v>315.62</v>
      </c>
      <c r="J478" s="59">
        <v>10</v>
      </c>
      <c r="K478" s="59">
        <v>284.06</v>
      </c>
      <c r="L478" s="59">
        <v>2</v>
      </c>
      <c r="M478" s="59" t="s">
        <v>41</v>
      </c>
      <c r="N478" s="59" t="s">
        <v>83</v>
      </c>
      <c r="O478" s="59">
        <v>82</v>
      </c>
      <c r="P478" s="61">
        <v>45339</v>
      </c>
      <c r="Q478" s="62" t="str">
        <f t="shared" si="14"/>
        <v>Feb</v>
      </c>
      <c r="R478" s="62">
        <f t="shared" si="15"/>
        <v>2024</v>
      </c>
    </row>
    <row r="479" spans="1:18">
      <c r="A479" s="59" t="s">
        <v>817</v>
      </c>
      <c r="B479" s="59" t="s">
        <v>5</v>
      </c>
      <c r="C479" s="59" t="s">
        <v>59</v>
      </c>
      <c r="D479" s="59" t="s">
        <v>16</v>
      </c>
      <c r="E479" s="59" t="s">
        <v>46</v>
      </c>
      <c r="F479" s="59" t="s">
        <v>311</v>
      </c>
      <c r="G479" s="59">
        <v>5</v>
      </c>
      <c r="H479" s="59">
        <v>670.13</v>
      </c>
      <c r="I479" s="59">
        <v>3350.65</v>
      </c>
      <c r="J479" s="59">
        <v>0</v>
      </c>
      <c r="K479" s="59">
        <v>3350.65</v>
      </c>
      <c r="L479" s="59">
        <v>3</v>
      </c>
      <c r="M479" s="59" t="s">
        <v>39</v>
      </c>
      <c r="N479" s="59" t="s">
        <v>77</v>
      </c>
      <c r="O479" s="59">
        <v>24</v>
      </c>
      <c r="P479" s="61">
        <v>45505</v>
      </c>
      <c r="Q479" s="62" t="str">
        <f t="shared" si="14"/>
        <v>Aug</v>
      </c>
      <c r="R479" s="62">
        <f t="shared" si="15"/>
        <v>2024</v>
      </c>
    </row>
    <row r="480" spans="1:18">
      <c r="A480" s="59" t="s">
        <v>818</v>
      </c>
      <c r="B480" s="59" t="s">
        <v>6</v>
      </c>
      <c r="C480" s="59" t="s">
        <v>61</v>
      </c>
      <c r="D480" s="59" t="s">
        <v>24</v>
      </c>
      <c r="E480" s="59" t="s">
        <v>48</v>
      </c>
      <c r="F480" s="59" t="s">
        <v>642</v>
      </c>
      <c r="G480" s="59">
        <v>1</v>
      </c>
      <c r="H480" s="59">
        <v>259.83</v>
      </c>
      <c r="I480" s="59">
        <v>259.83</v>
      </c>
      <c r="J480" s="59">
        <v>25</v>
      </c>
      <c r="K480" s="59">
        <v>194.87</v>
      </c>
      <c r="L480" s="59">
        <v>5</v>
      </c>
      <c r="M480" s="59" t="s">
        <v>39</v>
      </c>
      <c r="N480" s="59" t="s">
        <v>77</v>
      </c>
      <c r="O480" s="59">
        <v>62</v>
      </c>
      <c r="P480" s="61">
        <v>45367</v>
      </c>
      <c r="Q480" s="62" t="str">
        <f t="shared" si="14"/>
        <v>Mar</v>
      </c>
      <c r="R480" s="62">
        <f t="shared" si="15"/>
        <v>2024</v>
      </c>
    </row>
    <row r="481" spans="1:18">
      <c r="A481" s="59" t="s">
        <v>819</v>
      </c>
      <c r="B481" s="59" t="s">
        <v>4</v>
      </c>
      <c r="C481" s="59" t="s">
        <v>58</v>
      </c>
      <c r="D481" s="59" t="s">
        <v>20</v>
      </c>
      <c r="E481" s="59" t="s">
        <v>50</v>
      </c>
      <c r="F481" s="59" t="s">
        <v>316</v>
      </c>
      <c r="G481" s="59">
        <v>5</v>
      </c>
      <c r="H481" s="59">
        <v>793.09</v>
      </c>
      <c r="I481" s="59">
        <v>3965.45</v>
      </c>
      <c r="J481" s="59">
        <v>25</v>
      </c>
      <c r="K481" s="59">
        <v>2974.09</v>
      </c>
      <c r="L481" s="59">
        <v>5</v>
      </c>
      <c r="M481" s="59" t="s">
        <v>39</v>
      </c>
      <c r="N481" s="59" t="s">
        <v>83</v>
      </c>
      <c r="O481" s="59">
        <v>78</v>
      </c>
      <c r="P481" s="61">
        <v>45312</v>
      </c>
      <c r="Q481" s="62" t="str">
        <f t="shared" si="14"/>
        <v>Jan</v>
      </c>
      <c r="R481" s="62">
        <f t="shared" si="15"/>
        <v>2024</v>
      </c>
    </row>
    <row r="482" spans="1:18">
      <c r="A482" s="59" t="s">
        <v>820</v>
      </c>
      <c r="B482" s="59" t="s">
        <v>10</v>
      </c>
      <c r="C482" s="59" t="s">
        <v>60</v>
      </c>
      <c r="D482" s="59" t="s">
        <v>17</v>
      </c>
      <c r="E482" s="59" t="s">
        <v>49</v>
      </c>
      <c r="F482" s="59" t="s">
        <v>263</v>
      </c>
      <c r="G482" s="59">
        <v>4</v>
      </c>
      <c r="H482" s="59">
        <v>196.74</v>
      </c>
      <c r="I482" s="59">
        <v>786.96</v>
      </c>
      <c r="J482" s="59">
        <v>15</v>
      </c>
      <c r="K482" s="59">
        <v>668.92</v>
      </c>
      <c r="L482" s="59">
        <v>3</v>
      </c>
      <c r="M482" s="59" t="s">
        <v>38</v>
      </c>
      <c r="N482" s="59" t="s">
        <v>83</v>
      </c>
      <c r="O482" s="59">
        <v>80</v>
      </c>
      <c r="P482" s="61">
        <v>45324</v>
      </c>
      <c r="Q482" s="62" t="str">
        <f t="shared" si="14"/>
        <v>Feb</v>
      </c>
      <c r="R482" s="62">
        <f t="shared" si="15"/>
        <v>2024</v>
      </c>
    </row>
    <row r="483" spans="1:18">
      <c r="A483" s="59" t="s">
        <v>821</v>
      </c>
      <c r="B483" s="59" t="s">
        <v>8</v>
      </c>
      <c r="C483" s="59" t="s">
        <v>56</v>
      </c>
      <c r="D483" s="59" t="s">
        <v>24</v>
      </c>
      <c r="E483" s="59" t="s">
        <v>46</v>
      </c>
      <c r="F483" s="59" t="s">
        <v>149</v>
      </c>
      <c r="G483" s="59">
        <v>5</v>
      </c>
      <c r="H483" s="59">
        <v>384.04</v>
      </c>
      <c r="I483" s="59">
        <v>1920.2</v>
      </c>
      <c r="J483" s="59">
        <v>15</v>
      </c>
      <c r="K483" s="59">
        <v>1632.17</v>
      </c>
      <c r="L483" s="59">
        <v>3</v>
      </c>
      <c r="M483" s="59" t="s">
        <v>41</v>
      </c>
      <c r="N483" s="59" t="s">
        <v>80</v>
      </c>
      <c r="O483" s="59">
        <v>52</v>
      </c>
      <c r="P483" s="61">
        <v>45409</v>
      </c>
      <c r="Q483" s="62" t="str">
        <f t="shared" si="14"/>
        <v>Apr</v>
      </c>
      <c r="R483" s="62">
        <f t="shared" si="15"/>
        <v>2024</v>
      </c>
    </row>
    <row r="484" spans="1:18">
      <c r="A484" s="59" t="s">
        <v>822</v>
      </c>
      <c r="B484" s="59" t="s">
        <v>7</v>
      </c>
      <c r="C484" s="59" t="s">
        <v>59</v>
      </c>
      <c r="D484" s="59" t="s">
        <v>20</v>
      </c>
      <c r="E484" s="59" t="s">
        <v>46</v>
      </c>
      <c r="F484" s="59" t="s">
        <v>295</v>
      </c>
      <c r="G484" s="59">
        <v>2</v>
      </c>
      <c r="H484" s="59">
        <v>1149.61</v>
      </c>
      <c r="I484" s="59">
        <v>2299.22</v>
      </c>
      <c r="J484" s="59">
        <v>0</v>
      </c>
      <c r="K484" s="59">
        <v>2299.22</v>
      </c>
      <c r="L484" s="59">
        <v>4</v>
      </c>
      <c r="M484" s="59" t="s">
        <v>39</v>
      </c>
      <c r="N484" s="59" t="s">
        <v>83</v>
      </c>
      <c r="O484" s="59">
        <v>75</v>
      </c>
      <c r="P484" s="61">
        <v>45293</v>
      </c>
      <c r="Q484" s="62" t="str">
        <f t="shared" si="14"/>
        <v>Jan</v>
      </c>
      <c r="R484" s="62">
        <f t="shared" si="15"/>
        <v>2024</v>
      </c>
    </row>
    <row r="485" spans="1:18">
      <c r="A485" s="59" t="s">
        <v>823</v>
      </c>
      <c r="B485" s="59" t="s">
        <v>11</v>
      </c>
      <c r="C485" s="59" t="s">
        <v>58</v>
      </c>
      <c r="D485" s="59" t="s">
        <v>20</v>
      </c>
      <c r="E485" s="59" t="s">
        <v>51</v>
      </c>
      <c r="F485" s="59" t="s">
        <v>329</v>
      </c>
      <c r="G485" s="59">
        <v>4</v>
      </c>
      <c r="H485" s="59">
        <v>167.16</v>
      </c>
      <c r="I485" s="59">
        <v>668.64</v>
      </c>
      <c r="J485" s="59">
        <v>20</v>
      </c>
      <c r="K485" s="59">
        <v>534.91</v>
      </c>
      <c r="L485" s="59">
        <v>3</v>
      </c>
      <c r="M485" s="59" t="s">
        <v>40</v>
      </c>
      <c r="N485" s="59" t="s">
        <v>80</v>
      </c>
      <c r="O485" s="59">
        <v>47</v>
      </c>
      <c r="P485" s="61">
        <v>45546</v>
      </c>
      <c r="Q485" s="62" t="str">
        <f t="shared" si="14"/>
        <v>Sep</v>
      </c>
      <c r="R485" s="62">
        <f t="shared" si="15"/>
        <v>2024</v>
      </c>
    </row>
    <row r="486" spans="1:18">
      <c r="A486" s="59" t="s">
        <v>824</v>
      </c>
      <c r="B486" s="59" t="s">
        <v>4</v>
      </c>
      <c r="C486" s="59" t="s">
        <v>58</v>
      </c>
      <c r="D486" s="59" t="s">
        <v>18</v>
      </c>
      <c r="E486" s="59" t="s">
        <v>51</v>
      </c>
      <c r="F486" s="59" t="s">
        <v>153</v>
      </c>
      <c r="G486" s="59">
        <v>4</v>
      </c>
      <c r="H486" s="59">
        <v>738.79</v>
      </c>
      <c r="I486" s="59">
        <v>2955.16</v>
      </c>
      <c r="J486" s="59">
        <v>0</v>
      </c>
      <c r="K486" s="59">
        <v>2955.16</v>
      </c>
      <c r="L486" s="59">
        <v>3</v>
      </c>
      <c r="M486" s="59" t="s">
        <v>39</v>
      </c>
      <c r="N486" s="59" t="s">
        <v>77</v>
      </c>
      <c r="O486" s="59">
        <v>74</v>
      </c>
      <c r="P486" s="61">
        <v>45299</v>
      </c>
      <c r="Q486" s="62" t="str">
        <f t="shared" si="14"/>
        <v>Jan</v>
      </c>
      <c r="R486" s="62">
        <f t="shared" si="15"/>
        <v>2024</v>
      </c>
    </row>
    <row r="487" spans="1:18">
      <c r="A487" s="59" t="s">
        <v>825</v>
      </c>
      <c r="B487" s="59" t="s">
        <v>6</v>
      </c>
      <c r="C487" s="59" t="s">
        <v>57</v>
      </c>
      <c r="D487" s="59" t="s">
        <v>15</v>
      </c>
      <c r="E487" s="59" t="s">
        <v>47</v>
      </c>
      <c r="F487" s="59" t="s">
        <v>283</v>
      </c>
      <c r="G487" s="59">
        <v>2</v>
      </c>
      <c r="H487" s="59">
        <v>1127.64</v>
      </c>
      <c r="I487" s="59">
        <v>2255.28</v>
      </c>
      <c r="J487" s="59">
        <v>5</v>
      </c>
      <c r="K487" s="59">
        <v>2142.52</v>
      </c>
      <c r="L487" s="59">
        <v>3</v>
      </c>
      <c r="M487" s="59" t="s">
        <v>39</v>
      </c>
      <c r="N487" s="59" t="s">
        <v>96</v>
      </c>
      <c r="O487" s="59">
        <v>73</v>
      </c>
      <c r="P487" s="61">
        <v>45423</v>
      </c>
      <c r="Q487" s="62" t="str">
        <f t="shared" si="14"/>
        <v>May</v>
      </c>
      <c r="R487" s="62">
        <f t="shared" si="15"/>
        <v>2024</v>
      </c>
    </row>
    <row r="488" spans="1:18">
      <c r="A488" s="59" t="s">
        <v>826</v>
      </c>
      <c r="B488" s="59" t="s">
        <v>9</v>
      </c>
      <c r="C488" s="59" t="s">
        <v>57</v>
      </c>
      <c r="D488" s="59" t="s">
        <v>16</v>
      </c>
      <c r="E488" s="59" t="s">
        <v>48</v>
      </c>
      <c r="F488" s="59" t="s">
        <v>318</v>
      </c>
      <c r="G488" s="59">
        <v>3</v>
      </c>
      <c r="H488" s="59">
        <v>474.97</v>
      </c>
      <c r="I488" s="59">
        <v>1424.91</v>
      </c>
      <c r="J488" s="59">
        <v>0</v>
      </c>
      <c r="K488" s="59">
        <v>1424.91</v>
      </c>
      <c r="L488" s="59">
        <v>5</v>
      </c>
      <c r="M488" s="59" t="s">
        <v>42</v>
      </c>
      <c r="N488" s="59" t="s">
        <v>80</v>
      </c>
      <c r="O488" s="59">
        <v>39</v>
      </c>
      <c r="P488" s="61">
        <v>45331</v>
      </c>
      <c r="Q488" s="62" t="str">
        <f t="shared" si="14"/>
        <v>Feb</v>
      </c>
      <c r="R488" s="62">
        <f t="shared" si="15"/>
        <v>2024</v>
      </c>
    </row>
    <row r="489" spans="1:18">
      <c r="A489" s="59" t="s">
        <v>827</v>
      </c>
      <c r="B489" s="59" t="s">
        <v>3</v>
      </c>
      <c r="C489" s="59" t="s">
        <v>57</v>
      </c>
      <c r="D489" s="59" t="s">
        <v>18</v>
      </c>
      <c r="E489" s="59" t="s">
        <v>51</v>
      </c>
      <c r="F489" s="59" t="s">
        <v>828</v>
      </c>
      <c r="G489" s="59">
        <v>3</v>
      </c>
      <c r="H489" s="59">
        <v>1163.4</v>
      </c>
      <c r="I489" s="59">
        <v>3490.2</v>
      </c>
      <c r="J489" s="59">
        <v>20</v>
      </c>
      <c r="K489" s="59">
        <v>2792.16</v>
      </c>
      <c r="L489" s="59">
        <v>1</v>
      </c>
      <c r="M489" s="59" t="s">
        <v>37</v>
      </c>
      <c r="N489" s="59" t="s">
        <v>96</v>
      </c>
      <c r="O489" s="59">
        <v>84</v>
      </c>
      <c r="P489" s="61">
        <v>45354</v>
      </c>
      <c r="Q489" s="62" t="str">
        <f t="shared" si="14"/>
        <v>Mar</v>
      </c>
      <c r="R489" s="62">
        <f t="shared" si="15"/>
        <v>2024</v>
      </c>
    </row>
    <row r="490" spans="1:18">
      <c r="A490" s="59" t="s">
        <v>829</v>
      </c>
      <c r="B490" s="59" t="s">
        <v>8</v>
      </c>
      <c r="C490" s="59" t="s">
        <v>60</v>
      </c>
      <c r="D490" s="59" t="s">
        <v>18</v>
      </c>
      <c r="E490" s="59" t="s">
        <v>50</v>
      </c>
      <c r="F490" s="59" t="s">
        <v>830</v>
      </c>
      <c r="G490" s="59">
        <v>5</v>
      </c>
      <c r="H490" s="59">
        <v>442.22</v>
      </c>
      <c r="I490" s="59">
        <v>2211.1</v>
      </c>
      <c r="J490" s="59">
        <v>15</v>
      </c>
      <c r="K490" s="59">
        <v>1879.43</v>
      </c>
      <c r="L490" s="59">
        <v>1</v>
      </c>
      <c r="M490" s="59" t="s">
        <v>41</v>
      </c>
      <c r="N490" s="59" t="s">
        <v>80</v>
      </c>
      <c r="O490" s="59">
        <v>42</v>
      </c>
      <c r="P490" s="61">
        <v>45472</v>
      </c>
      <c r="Q490" s="62" t="str">
        <f t="shared" si="14"/>
        <v>Jun</v>
      </c>
      <c r="R490" s="62">
        <f t="shared" si="15"/>
        <v>2024</v>
      </c>
    </row>
    <row r="491" spans="1:18">
      <c r="A491" s="59" t="s">
        <v>831</v>
      </c>
      <c r="B491" s="59" t="s">
        <v>2</v>
      </c>
      <c r="C491" s="59" t="s">
        <v>60</v>
      </c>
      <c r="D491" s="59" t="s">
        <v>17</v>
      </c>
      <c r="E491" s="59" t="s">
        <v>45</v>
      </c>
      <c r="F491" s="59" t="s">
        <v>500</v>
      </c>
      <c r="G491" s="59">
        <v>5</v>
      </c>
      <c r="H491" s="59">
        <v>994.59</v>
      </c>
      <c r="I491" s="59">
        <v>4972.95</v>
      </c>
      <c r="J491" s="59">
        <v>5</v>
      </c>
      <c r="K491" s="59">
        <v>4724.3</v>
      </c>
      <c r="L491" s="59">
        <v>1</v>
      </c>
      <c r="M491" s="59" t="s">
        <v>38</v>
      </c>
      <c r="N491" s="59" t="s">
        <v>77</v>
      </c>
      <c r="O491" s="59">
        <v>63</v>
      </c>
      <c r="P491" s="61">
        <v>45366</v>
      </c>
      <c r="Q491" s="62" t="str">
        <f t="shared" si="14"/>
        <v>Mar</v>
      </c>
      <c r="R491" s="62">
        <f t="shared" si="15"/>
        <v>2024</v>
      </c>
    </row>
    <row r="492" spans="1:18">
      <c r="A492" s="59" t="s">
        <v>832</v>
      </c>
      <c r="B492" s="59" t="s">
        <v>4</v>
      </c>
      <c r="C492" s="59" t="s">
        <v>60</v>
      </c>
      <c r="D492" s="59" t="s">
        <v>19</v>
      </c>
      <c r="E492" s="59" t="s">
        <v>50</v>
      </c>
      <c r="F492" s="59" t="s">
        <v>440</v>
      </c>
      <c r="G492" s="59">
        <v>3</v>
      </c>
      <c r="H492" s="59">
        <v>181.28</v>
      </c>
      <c r="I492" s="59">
        <v>543.84</v>
      </c>
      <c r="J492" s="59">
        <v>5</v>
      </c>
      <c r="K492" s="59">
        <v>516.65</v>
      </c>
      <c r="L492" s="59">
        <v>4</v>
      </c>
      <c r="M492" s="59" t="s">
        <v>37</v>
      </c>
      <c r="N492" s="59" t="s">
        <v>80</v>
      </c>
      <c r="O492" s="59">
        <v>71</v>
      </c>
      <c r="P492" s="61">
        <v>45554</v>
      </c>
      <c r="Q492" s="62" t="str">
        <f t="shared" si="14"/>
        <v>Sep</v>
      </c>
      <c r="R492" s="62">
        <f t="shared" si="15"/>
        <v>2024</v>
      </c>
    </row>
    <row r="493" spans="1:18">
      <c r="A493" s="59" t="s">
        <v>833</v>
      </c>
      <c r="B493" s="59" t="s">
        <v>5</v>
      </c>
      <c r="C493" s="59" t="s">
        <v>57</v>
      </c>
      <c r="D493" s="59" t="s">
        <v>24</v>
      </c>
      <c r="E493" s="59" t="s">
        <v>45</v>
      </c>
      <c r="F493" s="59" t="s">
        <v>450</v>
      </c>
      <c r="G493" s="59">
        <v>5</v>
      </c>
      <c r="H493" s="59">
        <v>935.12</v>
      </c>
      <c r="I493" s="59">
        <v>4675.6</v>
      </c>
      <c r="J493" s="59">
        <v>15</v>
      </c>
      <c r="K493" s="59">
        <v>3974.26</v>
      </c>
      <c r="L493" s="59">
        <v>1</v>
      </c>
      <c r="M493" s="59" t="s">
        <v>42</v>
      </c>
      <c r="N493" s="59" t="s">
        <v>77</v>
      </c>
      <c r="O493" s="59">
        <v>78</v>
      </c>
      <c r="P493" s="61">
        <v>45545</v>
      </c>
      <c r="Q493" s="62" t="str">
        <f t="shared" si="14"/>
        <v>Sep</v>
      </c>
      <c r="R493" s="62">
        <f t="shared" si="15"/>
        <v>2024</v>
      </c>
    </row>
    <row r="494" spans="1:18">
      <c r="A494" s="59" t="s">
        <v>834</v>
      </c>
      <c r="B494" s="59" t="s">
        <v>6</v>
      </c>
      <c r="C494" s="59" t="s">
        <v>61</v>
      </c>
      <c r="D494" s="59" t="s">
        <v>19</v>
      </c>
      <c r="E494" s="59" t="s">
        <v>47</v>
      </c>
      <c r="F494" s="59" t="s">
        <v>331</v>
      </c>
      <c r="G494" s="59">
        <v>4</v>
      </c>
      <c r="H494" s="59">
        <v>347.48</v>
      </c>
      <c r="I494" s="59">
        <v>1389.92</v>
      </c>
      <c r="J494" s="59">
        <v>15</v>
      </c>
      <c r="K494" s="59">
        <v>1181.43</v>
      </c>
      <c r="L494" s="59">
        <v>5</v>
      </c>
      <c r="M494" s="59" t="s">
        <v>41</v>
      </c>
      <c r="N494" s="59" t="s">
        <v>80</v>
      </c>
      <c r="O494" s="59">
        <v>63</v>
      </c>
      <c r="P494" s="61">
        <v>45482</v>
      </c>
      <c r="Q494" s="62" t="str">
        <f t="shared" si="14"/>
        <v>Jul</v>
      </c>
      <c r="R494" s="62">
        <f t="shared" si="15"/>
        <v>2024</v>
      </c>
    </row>
    <row r="495" spans="1:18">
      <c r="A495" s="59" t="s">
        <v>835</v>
      </c>
      <c r="B495" s="59" t="s">
        <v>3</v>
      </c>
      <c r="C495" s="59" t="s">
        <v>61</v>
      </c>
      <c r="D495" s="59" t="s">
        <v>15</v>
      </c>
      <c r="E495" s="59" t="s">
        <v>47</v>
      </c>
      <c r="F495" s="59" t="s">
        <v>360</v>
      </c>
      <c r="G495" s="59">
        <v>1</v>
      </c>
      <c r="H495" s="59">
        <v>774.38</v>
      </c>
      <c r="I495" s="59">
        <v>774.38</v>
      </c>
      <c r="J495" s="59">
        <v>20</v>
      </c>
      <c r="K495" s="59">
        <v>619.5</v>
      </c>
      <c r="L495" s="59">
        <v>5</v>
      </c>
      <c r="M495" s="59" t="s">
        <v>38</v>
      </c>
      <c r="N495" s="59" t="s">
        <v>77</v>
      </c>
      <c r="O495" s="59">
        <v>83</v>
      </c>
      <c r="P495" s="61">
        <v>45534</v>
      </c>
      <c r="Q495" s="62" t="str">
        <f t="shared" si="14"/>
        <v>Aug</v>
      </c>
      <c r="R495" s="62">
        <f t="shared" si="15"/>
        <v>2024</v>
      </c>
    </row>
    <row r="496" spans="1:18">
      <c r="A496" s="59" t="s">
        <v>836</v>
      </c>
      <c r="B496" s="59" t="s">
        <v>4</v>
      </c>
      <c r="C496" s="59" t="s">
        <v>61</v>
      </c>
      <c r="D496" s="59" t="s">
        <v>18</v>
      </c>
      <c r="E496" s="59" t="s">
        <v>49</v>
      </c>
      <c r="F496" s="59" t="s">
        <v>462</v>
      </c>
      <c r="G496" s="59">
        <v>3</v>
      </c>
      <c r="H496" s="59">
        <v>408.34</v>
      </c>
      <c r="I496" s="59">
        <v>1225.02</v>
      </c>
      <c r="J496" s="59">
        <v>0</v>
      </c>
      <c r="K496" s="59">
        <v>1225.02</v>
      </c>
      <c r="L496" s="59">
        <v>5</v>
      </c>
      <c r="M496" s="59" t="s">
        <v>37</v>
      </c>
      <c r="N496" s="59" t="s">
        <v>96</v>
      </c>
      <c r="O496" s="59">
        <v>33</v>
      </c>
      <c r="P496" s="61">
        <v>45311</v>
      </c>
      <c r="Q496" s="62" t="str">
        <f t="shared" si="14"/>
        <v>Jan</v>
      </c>
      <c r="R496" s="62">
        <f t="shared" si="15"/>
        <v>2024</v>
      </c>
    </row>
    <row r="497" spans="1:18">
      <c r="A497" s="59" t="s">
        <v>837</v>
      </c>
      <c r="B497" s="59" t="s">
        <v>7</v>
      </c>
      <c r="C497" s="59" t="s">
        <v>54</v>
      </c>
      <c r="D497" s="59" t="s">
        <v>17</v>
      </c>
      <c r="E497" s="59" t="s">
        <v>51</v>
      </c>
      <c r="F497" s="59" t="s">
        <v>838</v>
      </c>
      <c r="G497" s="59">
        <v>2</v>
      </c>
      <c r="H497" s="59">
        <v>444.7</v>
      </c>
      <c r="I497" s="59">
        <v>889.4</v>
      </c>
      <c r="J497" s="59">
        <v>10</v>
      </c>
      <c r="K497" s="59">
        <v>800.46</v>
      </c>
      <c r="L497" s="59">
        <v>4</v>
      </c>
      <c r="M497" s="59" t="s">
        <v>38</v>
      </c>
      <c r="N497" s="59" t="s">
        <v>96</v>
      </c>
      <c r="O497" s="59">
        <v>83</v>
      </c>
      <c r="P497" s="61">
        <v>45330</v>
      </c>
      <c r="Q497" s="62" t="str">
        <f t="shared" si="14"/>
        <v>Feb</v>
      </c>
      <c r="R497" s="62">
        <f t="shared" si="15"/>
        <v>2024</v>
      </c>
    </row>
    <row r="498" spans="1:18">
      <c r="A498" s="59" t="s">
        <v>839</v>
      </c>
      <c r="B498" s="59" t="s">
        <v>7</v>
      </c>
      <c r="C498" s="59" t="s">
        <v>55</v>
      </c>
      <c r="D498" s="59" t="s">
        <v>22</v>
      </c>
      <c r="E498" s="59" t="s">
        <v>47</v>
      </c>
      <c r="F498" s="59" t="s">
        <v>840</v>
      </c>
      <c r="G498" s="59">
        <v>3</v>
      </c>
      <c r="H498" s="59">
        <v>344.01</v>
      </c>
      <c r="I498" s="59">
        <v>1032.03</v>
      </c>
      <c r="J498" s="59">
        <v>0</v>
      </c>
      <c r="K498" s="59">
        <v>1032.03</v>
      </c>
      <c r="L498" s="59">
        <v>1</v>
      </c>
      <c r="M498" s="59" t="s">
        <v>39</v>
      </c>
      <c r="N498" s="59" t="s">
        <v>80</v>
      </c>
      <c r="O498" s="59">
        <v>34</v>
      </c>
      <c r="P498" s="61">
        <v>45477</v>
      </c>
      <c r="Q498" s="62" t="str">
        <f t="shared" si="14"/>
        <v>Jul</v>
      </c>
      <c r="R498" s="62">
        <f t="shared" si="15"/>
        <v>2024</v>
      </c>
    </row>
    <row r="499" spans="1:18">
      <c r="A499" s="59" t="s">
        <v>841</v>
      </c>
      <c r="B499" s="59" t="s">
        <v>7</v>
      </c>
      <c r="C499" s="59" t="s">
        <v>61</v>
      </c>
      <c r="D499" s="59" t="s">
        <v>21</v>
      </c>
      <c r="E499" s="59" t="s">
        <v>47</v>
      </c>
      <c r="F499" s="59" t="s">
        <v>91</v>
      </c>
      <c r="G499" s="59">
        <v>5</v>
      </c>
      <c r="H499" s="59">
        <v>372.93</v>
      </c>
      <c r="I499" s="59">
        <v>1864.65</v>
      </c>
      <c r="J499" s="59">
        <v>20</v>
      </c>
      <c r="K499" s="59">
        <v>1491.72</v>
      </c>
      <c r="L499" s="59">
        <v>1</v>
      </c>
      <c r="M499" s="59" t="s">
        <v>39</v>
      </c>
      <c r="N499" s="59" t="s">
        <v>80</v>
      </c>
      <c r="O499" s="59">
        <v>59</v>
      </c>
      <c r="P499" s="61">
        <v>45433</v>
      </c>
      <c r="Q499" s="62" t="str">
        <f t="shared" si="14"/>
        <v>May</v>
      </c>
      <c r="R499" s="62">
        <f t="shared" si="15"/>
        <v>2024</v>
      </c>
    </row>
    <row r="500" spans="1:18">
      <c r="A500" s="59" t="s">
        <v>842</v>
      </c>
      <c r="B500" s="59" t="s">
        <v>4</v>
      </c>
      <c r="C500" s="59" t="s">
        <v>62</v>
      </c>
      <c r="D500" s="59" t="s">
        <v>20</v>
      </c>
      <c r="E500" s="59" t="s">
        <v>49</v>
      </c>
      <c r="F500" s="59" t="s">
        <v>843</v>
      </c>
      <c r="G500" s="59">
        <v>5</v>
      </c>
      <c r="H500" s="59">
        <v>462.07</v>
      </c>
      <c r="I500" s="59">
        <v>2310.35</v>
      </c>
      <c r="J500" s="59">
        <v>0</v>
      </c>
      <c r="K500" s="59">
        <v>2310.35</v>
      </c>
      <c r="L500" s="59">
        <v>5</v>
      </c>
      <c r="M500" s="59" t="s">
        <v>42</v>
      </c>
      <c r="N500" s="59" t="s">
        <v>96</v>
      </c>
      <c r="O500" s="59">
        <v>71</v>
      </c>
      <c r="P500" s="61">
        <v>45343</v>
      </c>
      <c r="Q500" s="62" t="str">
        <f t="shared" si="14"/>
        <v>Feb</v>
      </c>
      <c r="R500" s="62">
        <f t="shared" si="15"/>
        <v>2024</v>
      </c>
    </row>
    <row r="501" spans="1:18">
      <c r="A501" s="59" t="s">
        <v>844</v>
      </c>
      <c r="B501" s="59" t="s">
        <v>7</v>
      </c>
      <c r="C501" s="59" t="s">
        <v>55</v>
      </c>
      <c r="D501" s="59" t="s">
        <v>18</v>
      </c>
      <c r="E501" s="59" t="s">
        <v>45</v>
      </c>
      <c r="F501" s="59" t="s">
        <v>180</v>
      </c>
      <c r="G501" s="59">
        <v>3</v>
      </c>
      <c r="H501" s="59">
        <v>928.15</v>
      </c>
      <c r="I501" s="59">
        <v>2784.45</v>
      </c>
      <c r="J501" s="59">
        <v>15</v>
      </c>
      <c r="K501" s="59">
        <v>2366.78</v>
      </c>
      <c r="L501" s="59">
        <v>2</v>
      </c>
      <c r="M501" s="59" t="s">
        <v>38</v>
      </c>
      <c r="N501" s="59" t="s">
        <v>80</v>
      </c>
      <c r="O501" s="59">
        <v>33</v>
      </c>
      <c r="P501" s="61">
        <v>45294</v>
      </c>
      <c r="Q501" s="62" t="str">
        <f t="shared" si="14"/>
        <v>Jan</v>
      </c>
      <c r="R501" s="62">
        <f t="shared" si="15"/>
        <v>2024</v>
      </c>
    </row>
    <row r="502" spans="1:18">
      <c r="A502" s="59" t="s">
        <v>845</v>
      </c>
      <c r="B502" s="59" t="s">
        <v>3</v>
      </c>
      <c r="C502" s="59" t="s">
        <v>53</v>
      </c>
      <c r="D502" s="59" t="s">
        <v>21</v>
      </c>
      <c r="E502" s="59" t="s">
        <v>50</v>
      </c>
      <c r="F502" s="59" t="s">
        <v>625</v>
      </c>
      <c r="G502" s="59">
        <v>1</v>
      </c>
      <c r="H502" s="59">
        <v>427.5</v>
      </c>
      <c r="I502" s="59">
        <v>427.5</v>
      </c>
      <c r="J502" s="59">
        <v>5</v>
      </c>
      <c r="K502" s="59">
        <v>406.12</v>
      </c>
      <c r="L502" s="59">
        <v>5</v>
      </c>
      <c r="M502" s="59" t="s">
        <v>40</v>
      </c>
      <c r="N502" s="59" t="s">
        <v>77</v>
      </c>
      <c r="O502" s="59">
        <v>62</v>
      </c>
      <c r="P502" s="61">
        <v>45333</v>
      </c>
      <c r="Q502" s="62" t="str">
        <f t="shared" si="14"/>
        <v>Feb</v>
      </c>
      <c r="R502" s="62">
        <f t="shared" si="15"/>
        <v>2024</v>
      </c>
    </row>
    <row r="503" spans="1:18">
      <c r="A503" s="59" t="s">
        <v>846</v>
      </c>
      <c r="B503" s="59" t="s">
        <v>5</v>
      </c>
      <c r="C503" s="59" t="s">
        <v>56</v>
      </c>
      <c r="D503" s="59" t="s">
        <v>18</v>
      </c>
      <c r="E503" s="59" t="s">
        <v>45</v>
      </c>
      <c r="F503" s="59" t="s">
        <v>500</v>
      </c>
      <c r="G503" s="59">
        <v>4</v>
      </c>
      <c r="H503" s="59">
        <v>379.34</v>
      </c>
      <c r="I503" s="59">
        <v>1517.36</v>
      </c>
      <c r="J503" s="59">
        <v>25</v>
      </c>
      <c r="K503" s="59">
        <v>1138.02</v>
      </c>
      <c r="L503" s="59">
        <v>2</v>
      </c>
      <c r="M503" s="59" t="s">
        <v>39</v>
      </c>
      <c r="N503" s="59" t="s">
        <v>77</v>
      </c>
      <c r="O503" s="59">
        <v>20</v>
      </c>
      <c r="P503" s="61">
        <v>45500</v>
      </c>
      <c r="Q503" s="62" t="str">
        <f t="shared" si="14"/>
        <v>Jul</v>
      </c>
      <c r="R503" s="62">
        <f t="shared" si="15"/>
        <v>2024</v>
      </c>
    </row>
    <row r="504" spans="1:18">
      <c r="A504" s="59" t="s">
        <v>847</v>
      </c>
      <c r="B504" s="59" t="s">
        <v>4</v>
      </c>
      <c r="C504" s="59" t="s">
        <v>58</v>
      </c>
      <c r="D504" s="59" t="s">
        <v>24</v>
      </c>
      <c r="E504" s="59" t="s">
        <v>51</v>
      </c>
      <c r="F504" s="59" t="s">
        <v>224</v>
      </c>
      <c r="G504" s="59">
        <v>2</v>
      </c>
      <c r="H504" s="59">
        <v>667.29</v>
      </c>
      <c r="I504" s="59">
        <v>1334.58</v>
      </c>
      <c r="J504" s="59">
        <v>5</v>
      </c>
      <c r="K504" s="59">
        <v>1267.85</v>
      </c>
      <c r="L504" s="59">
        <v>2</v>
      </c>
      <c r="M504" s="59" t="s">
        <v>38</v>
      </c>
      <c r="N504" s="59" t="s">
        <v>83</v>
      </c>
      <c r="O504" s="59">
        <v>69</v>
      </c>
      <c r="P504" s="61">
        <v>45400</v>
      </c>
      <c r="Q504" s="62" t="str">
        <f t="shared" si="14"/>
        <v>Apr</v>
      </c>
      <c r="R504" s="62">
        <f t="shared" si="15"/>
        <v>2024</v>
      </c>
    </row>
    <row r="505" spans="1:18">
      <c r="A505" s="59" t="s">
        <v>848</v>
      </c>
      <c r="B505" s="59" t="s">
        <v>4</v>
      </c>
      <c r="C505" s="59" t="s">
        <v>58</v>
      </c>
      <c r="D505" s="59" t="s">
        <v>21</v>
      </c>
      <c r="E505" s="59" t="s">
        <v>46</v>
      </c>
      <c r="F505" s="59" t="s">
        <v>164</v>
      </c>
      <c r="G505" s="59">
        <v>5</v>
      </c>
      <c r="H505" s="59">
        <v>582.12</v>
      </c>
      <c r="I505" s="59">
        <v>2910.6</v>
      </c>
      <c r="J505" s="59">
        <v>25</v>
      </c>
      <c r="K505" s="59">
        <v>2182.95</v>
      </c>
      <c r="L505" s="59">
        <v>5</v>
      </c>
      <c r="M505" s="59" t="s">
        <v>41</v>
      </c>
      <c r="N505" s="59" t="s">
        <v>96</v>
      </c>
      <c r="O505" s="59">
        <v>35</v>
      </c>
      <c r="P505" s="61">
        <v>45419</v>
      </c>
      <c r="Q505" s="62" t="str">
        <f t="shared" si="14"/>
        <v>May</v>
      </c>
      <c r="R505" s="62">
        <f t="shared" si="15"/>
        <v>2024</v>
      </c>
    </row>
    <row r="506" spans="1:18">
      <c r="A506" s="59" t="s">
        <v>849</v>
      </c>
      <c r="B506" s="59" t="s">
        <v>9</v>
      </c>
      <c r="C506" s="59" t="s">
        <v>58</v>
      </c>
      <c r="D506" s="59" t="s">
        <v>24</v>
      </c>
      <c r="E506" s="59" t="s">
        <v>50</v>
      </c>
      <c r="F506" s="59" t="s">
        <v>402</v>
      </c>
      <c r="G506" s="59">
        <v>1</v>
      </c>
      <c r="H506" s="59">
        <v>575.82</v>
      </c>
      <c r="I506" s="59">
        <v>575.82</v>
      </c>
      <c r="J506" s="59">
        <v>25</v>
      </c>
      <c r="K506" s="59">
        <v>431.87</v>
      </c>
      <c r="L506" s="59">
        <v>2</v>
      </c>
      <c r="M506" s="59" t="s">
        <v>42</v>
      </c>
      <c r="N506" s="59" t="s">
        <v>96</v>
      </c>
      <c r="O506" s="59">
        <v>43</v>
      </c>
      <c r="P506" s="61">
        <v>45357</v>
      </c>
      <c r="Q506" s="62" t="str">
        <f t="shared" si="14"/>
        <v>Mar</v>
      </c>
      <c r="R506" s="62">
        <f t="shared" si="15"/>
        <v>2024</v>
      </c>
    </row>
    <row r="507" spans="1:18">
      <c r="A507" s="59" t="s">
        <v>850</v>
      </c>
      <c r="B507" s="59" t="s">
        <v>10</v>
      </c>
      <c r="C507" s="59" t="s">
        <v>62</v>
      </c>
      <c r="D507" s="59" t="s">
        <v>19</v>
      </c>
      <c r="E507" s="59" t="s">
        <v>46</v>
      </c>
      <c r="F507" s="59" t="s">
        <v>587</v>
      </c>
      <c r="G507" s="59">
        <v>1</v>
      </c>
      <c r="H507" s="59">
        <v>392.4</v>
      </c>
      <c r="I507" s="59">
        <v>392.4</v>
      </c>
      <c r="J507" s="59">
        <v>5</v>
      </c>
      <c r="K507" s="59">
        <v>372.78</v>
      </c>
      <c r="L507" s="59">
        <v>2</v>
      </c>
      <c r="M507" s="59" t="s">
        <v>42</v>
      </c>
      <c r="N507" s="59" t="s">
        <v>80</v>
      </c>
      <c r="O507" s="59">
        <v>70</v>
      </c>
      <c r="P507" s="61">
        <v>45328</v>
      </c>
      <c r="Q507" s="62" t="str">
        <f t="shared" si="14"/>
        <v>Feb</v>
      </c>
      <c r="R507" s="62">
        <f t="shared" si="15"/>
        <v>2024</v>
      </c>
    </row>
    <row r="508" spans="1:18">
      <c r="A508" s="59" t="s">
        <v>851</v>
      </c>
      <c r="B508" s="59" t="s">
        <v>2</v>
      </c>
      <c r="C508" s="59" t="s">
        <v>58</v>
      </c>
      <c r="D508" s="59" t="s">
        <v>18</v>
      </c>
      <c r="E508" s="59" t="s">
        <v>49</v>
      </c>
      <c r="F508" s="59" t="s">
        <v>376</v>
      </c>
      <c r="G508" s="59">
        <v>2</v>
      </c>
      <c r="H508" s="59">
        <v>903.1</v>
      </c>
      <c r="I508" s="59">
        <v>1806.2</v>
      </c>
      <c r="J508" s="59">
        <v>15</v>
      </c>
      <c r="K508" s="59">
        <v>1535.27</v>
      </c>
      <c r="L508" s="59">
        <v>1</v>
      </c>
      <c r="M508" s="59" t="s">
        <v>37</v>
      </c>
      <c r="N508" s="59" t="s">
        <v>80</v>
      </c>
      <c r="O508" s="59">
        <v>46</v>
      </c>
      <c r="P508" s="61">
        <v>45466</v>
      </c>
      <c r="Q508" s="62" t="str">
        <f t="shared" si="14"/>
        <v>Jun</v>
      </c>
      <c r="R508" s="62">
        <f t="shared" si="15"/>
        <v>2024</v>
      </c>
    </row>
    <row r="509" spans="1:18">
      <c r="A509" s="59" t="s">
        <v>852</v>
      </c>
      <c r="B509" s="59" t="s">
        <v>5</v>
      </c>
      <c r="C509" s="59" t="s">
        <v>54</v>
      </c>
      <c r="D509" s="59" t="s">
        <v>18</v>
      </c>
      <c r="E509" s="59" t="s">
        <v>51</v>
      </c>
      <c r="F509" s="59" t="s">
        <v>101</v>
      </c>
      <c r="G509" s="59">
        <v>3</v>
      </c>
      <c r="H509" s="59">
        <v>1176.11</v>
      </c>
      <c r="I509" s="59">
        <v>3528.33</v>
      </c>
      <c r="J509" s="59">
        <v>25</v>
      </c>
      <c r="K509" s="59">
        <v>2646.25</v>
      </c>
      <c r="L509" s="59">
        <v>4</v>
      </c>
      <c r="M509" s="59" t="s">
        <v>42</v>
      </c>
      <c r="N509" s="59" t="s">
        <v>96</v>
      </c>
      <c r="O509" s="59">
        <v>45</v>
      </c>
      <c r="P509" s="61">
        <v>45519</v>
      </c>
      <c r="Q509" s="62" t="str">
        <f t="shared" si="14"/>
        <v>Aug</v>
      </c>
      <c r="R509" s="62">
        <f t="shared" si="15"/>
        <v>2024</v>
      </c>
    </row>
    <row r="510" spans="1:18">
      <c r="A510" s="59" t="s">
        <v>853</v>
      </c>
      <c r="B510" s="59" t="s">
        <v>5</v>
      </c>
      <c r="C510" s="59" t="s">
        <v>57</v>
      </c>
      <c r="D510" s="59" t="s">
        <v>23</v>
      </c>
      <c r="E510" s="59" t="s">
        <v>48</v>
      </c>
      <c r="F510" s="59" t="s">
        <v>854</v>
      </c>
      <c r="G510" s="59">
        <v>2</v>
      </c>
      <c r="H510" s="59">
        <v>664.41</v>
      </c>
      <c r="I510" s="59">
        <v>1328.82</v>
      </c>
      <c r="J510" s="59">
        <v>15</v>
      </c>
      <c r="K510" s="59">
        <v>1129.5</v>
      </c>
      <c r="L510" s="59">
        <v>3</v>
      </c>
      <c r="M510" s="59" t="s">
        <v>37</v>
      </c>
      <c r="N510" s="59" t="s">
        <v>80</v>
      </c>
      <c r="O510" s="59">
        <v>20</v>
      </c>
      <c r="P510" s="61">
        <v>45421</v>
      </c>
      <c r="Q510" s="62" t="str">
        <f t="shared" si="14"/>
        <v>May</v>
      </c>
      <c r="R510" s="62">
        <f t="shared" si="15"/>
        <v>2024</v>
      </c>
    </row>
    <row r="511" spans="1:18">
      <c r="A511" s="59" t="s">
        <v>855</v>
      </c>
      <c r="B511" s="59" t="s">
        <v>8</v>
      </c>
      <c r="C511" s="59" t="s">
        <v>54</v>
      </c>
      <c r="D511" s="59" t="s">
        <v>22</v>
      </c>
      <c r="E511" s="59" t="s">
        <v>51</v>
      </c>
      <c r="F511" s="59" t="s">
        <v>856</v>
      </c>
      <c r="G511" s="59">
        <v>4</v>
      </c>
      <c r="H511" s="59">
        <v>700.5</v>
      </c>
      <c r="I511" s="59">
        <v>2802</v>
      </c>
      <c r="J511" s="59">
        <v>10</v>
      </c>
      <c r="K511" s="59">
        <v>2521.8</v>
      </c>
      <c r="L511" s="59">
        <v>2</v>
      </c>
      <c r="M511" s="59" t="s">
        <v>37</v>
      </c>
      <c r="N511" s="59" t="s">
        <v>80</v>
      </c>
      <c r="O511" s="59">
        <v>38</v>
      </c>
      <c r="P511" s="61">
        <v>45439</v>
      </c>
      <c r="Q511" s="62" t="str">
        <f t="shared" si="14"/>
        <v>May</v>
      </c>
      <c r="R511" s="62">
        <f t="shared" si="15"/>
        <v>2024</v>
      </c>
    </row>
    <row r="512" spans="1:18">
      <c r="A512" s="59" t="s">
        <v>857</v>
      </c>
      <c r="B512" s="59" t="s">
        <v>7</v>
      </c>
      <c r="C512" s="59" t="s">
        <v>54</v>
      </c>
      <c r="D512" s="59" t="s">
        <v>23</v>
      </c>
      <c r="E512" s="59" t="s">
        <v>51</v>
      </c>
      <c r="F512" s="59" t="s">
        <v>250</v>
      </c>
      <c r="G512" s="59">
        <v>4</v>
      </c>
      <c r="H512" s="59">
        <v>974.98</v>
      </c>
      <c r="I512" s="59">
        <v>3899.92</v>
      </c>
      <c r="J512" s="59">
        <v>25</v>
      </c>
      <c r="K512" s="59">
        <v>2924.94</v>
      </c>
      <c r="L512" s="59">
        <v>5</v>
      </c>
      <c r="M512" s="59" t="s">
        <v>38</v>
      </c>
      <c r="N512" s="59" t="s">
        <v>83</v>
      </c>
      <c r="O512" s="59">
        <v>58</v>
      </c>
      <c r="P512" s="61">
        <v>45470</v>
      </c>
      <c r="Q512" s="62" t="str">
        <f t="shared" si="14"/>
        <v>Jun</v>
      </c>
      <c r="R512" s="62">
        <f t="shared" si="15"/>
        <v>2024</v>
      </c>
    </row>
    <row r="513" spans="1:18">
      <c r="A513" s="59" t="s">
        <v>858</v>
      </c>
      <c r="B513" s="59" t="s">
        <v>2</v>
      </c>
      <c r="C513" s="59" t="s">
        <v>53</v>
      </c>
      <c r="D513" s="59" t="s">
        <v>19</v>
      </c>
      <c r="E513" s="59" t="s">
        <v>45</v>
      </c>
      <c r="F513" s="59" t="s">
        <v>749</v>
      </c>
      <c r="G513" s="59">
        <v>4</v>
      </c>
      <c r="H513" s="59">
        <v>1161.68</v>
      </c>
      <c r="I513" s="59">
        <v>4646.72</v>
      </c>
      <c r="J513" s="59">
        <v>5</v>
      </c>
      <c r="K513" s="59">
        <v>4414.38</v>
      </c>
      <c r="L513" s="59">
        <v>3</v>
      </c>
      <c r="M513" s="59" t="s">
        <v>39</v>
      </c>
      <c r="N513" s="59" t="s">
        <v>83</v>
      </c>
      <c r="O513" s="59">
        <v>76</v>
      </c>
      <c r="P513" s="61">
        <v>45404</v>
      </c>
      <c r="Q513" s="62" t="str">
        <f t="shared" si="14"/>
        <v>Apr</v>
      </c>
      <c r="R513" s="62">
        <f t="shared" si="15"/>
        <v>2024</v>
      </c>
    </row>
    <row r="514" spans="1:18">
      <c r="A514" s="59" t="s">
        <v>859</v>
      </c>
      <c r="B514" s="59" t="s">
        <v>3</v>
      </c>
      <c r="C514" s="59" t="s">
        <v>57</v>
      </c>
      <c r="D514" s="59" t="s">
        <v>15</v>
      </c>
      <c r="E514" s="59" t="s">
        <v>50</v>
      </c>
      <c r="F514" s="59" t="s">
        <v>105</v>
      </c>
      <c r="G514" s="59">
        <v>5</v>
      </c>
      <c r="H514" s="59">
        <v>685.18</v>
      </c>
      <c r="I514" s="59">
        <v>3425.9</v>
      </c>
      <c r="J514" s="59">
        <v>10</v>
      </c>
      <c r="K514" s="59">
        <v>3083.31</v>
      </c>
      <c r="L514" s="59">
        <v>2</v>
      </c>
      <c r="M514" s="59" t="s">
        <v>38</v>
      </c>
      <c r="N514" s="59" t="s">
        <v>96</v>
      </c>
      <c r="O514" s="59">
        <v>86</v>
      </c>
      <c r="P514" s="61">
        <v>45481</v>
      </c>
      <c r="Q514" s="62" t="str">
        <f t="shared" ref="Q514:Q577" si="16">TEXT(P514,"mmm")</f>
        <v>Jul</v>
      </c>
      <c r="R514" s="62">
        <f t="shared" ref="R514:R577" si="17">YEAR(P514)</f>
        <v>2024</v>
      </c>
    </row>
    <row r="515" spans="1:18">
      <c r="A515" s="59" t="s">
        <v>860</v>
      </c>
      <c r="B515" s="59" t="s">
        <v>11</v>
      </c>
      <c r="C515" s="59" t="s">
        <v>58</v>
      </c>
      <c r="D515" s="59" t="s">
        <v>20</v>
      </c>
      <c r="E515" s="59" t="s">
        <v>51</v>
      </c>
      <c r="F515" s="59" t="s">
        <v>627</v>
      </c>
      <c r="G515" s="59">
        <v>4</v>
      </c>
      <c r="H515" s="59">
        <v>171.31</v>
      </c>
      <c r="I515" s="59">
        <v>685.24</v>
      </c>
      <c r="J515" s="59">
        <v>5</v>
      </c>
      <c r="K515" s="59">
        <v>650.98</v>
      </c>
      <c r="L515" s="59">
        <v>5</v>
      </c>
      <c r="M515" s="59" t="s">
        <v>38</v>
      </c>
      <c r="N515" s="59" t="s">
        <v>77</v>
      </c>
      <c r="O515" s="59">
        <v>52</v>
      </c>
      <c r="P515" s="61">
        <v>45436</v>
      </c>
      <c r="Q515" s="62" t="str">
        <f t="shared" si="16"/>
        <v>May</v>
      </c>
      <c r="R515" s="62">
        <f t="shared" si="17"/>
        <v>2024</v>
      </c>
    </row>
    <row r="516" spans="1:18">
      <c r="A516" s="59" t="s">
        <v>861</v>
      </c>
      <c r="B516" s="59" t="s">
        <v>4</v>
      </c>
      <c r="C516" s="59" t="s">
        <v>56</v>
      </c>
      <c r="D516" s="59" t="s">
        <v>24</v>
      </c>
      <c r="E516" s="59" t="s">
        <v>51</v>
      </c>
      <c r="F516" s="59" t="s">
        <v>807</v>
      </c>
      <c r="G516" s="59">
        <v>2</v>
      </c>
      <c r="H516" s="59">
        <v>808.9</v>
      </c>
      <c r="I516" s="59">
        <v>1617.8</v>
      </c>
      <c r="J516" s="59">
        <v>25</v>
      </c>
      <c r="K516" s="59">
        <v>1213.35</v>
      </c>
      <c r="L516" s="59">
        <v>5</v>
      </c>
      <c r="M516" s="59" t="s">
        <v>38</v>
      </c>
      <c r="N516" s="59" t="s">
        <v>77</v>
      </c>
      <c r="O516" s="59">
        <v>61</v>
      </c>
      <c r="P516" s="61">
        <v>45302</v>
      </c>
      <c r="Q516" s="62" t="str">
        <f t="shared" si="16"/>
        <v>Jan</v>
      </c>
      <c r="R516" s="62">
        <f t="shared" si="17"/>
        <v>2024</v>
      </c>
    </row>
    <row r="517" spans="1:18">
      <c r="A517" s="59" t="s">
        <v>862</v>
      </c>
      <c r="B517" s="59" t="s">
        <v>4</v>
      </c>
      <c r="C517" s="59" t="s">
        <v>55</v>
      </c>
      <c r="D517" s="59" t="s">
        <v>24</v>
      </c>
      <c r="E517" s="59" t="s">
        <v>48</v>
      </c>
      <c r="F517" s="59" t="s">
        <v>117</v>
      </c>
      <c r="G517" s="59">
        <v>4</v>
      </c>
      <c r="H517" s="59">
        <v>353.09</v>
      </c>
      <c r="I517" s="59">
        <v>1412.36</v>
      </c>
      <c r="J517" s="59">
        <v>25</v>
      </c>
      <c r="K517" s="59">
        <v>1059.27</v>
      </c>
      <c r="L517" s="59">
        <v>1</v>
      </c>
      <c r="M517" s="59" t="s">
        <v>42</v>
      </c>
      <c r="N517" s="59" t="s">
        <v>96</v>
      </c>
      <c r="O517" s="59">
        <v>52</v>
      </c>
      <c r="P517" s="61">
        <v>45509</v>
      </c>
      <c r="Q517" s="62" t="str">
        <f t="shared" si="16"/>
        <v>Aug</v>
      </c>
      <c r="R517" s="62">
        <f t="shared" si="17"/>
        <v>2024</v>
      </c>
    </row>
    <row r="518" spans="1:18">
      <c r="A518" s="59" t="s">
        <v>863</v>
      </c>
      <c r="B518" s="59" t="s">
        <v>7</v>
      </c>
      <c r="C518" s="59" t="s">
        <v>56</v>
      </c>
      <c r="D518" s="59" t="s">
        <v>19</v>
      </c>
      <c r="E518" s="59" t="s">
        <v>45</v>
      </c>
      <c r="F518" s="59" t="s">
        <v>864</v>
      </c>
      <c r="G518" s="59">
        <v>5</v>
      </c>
      <c r="H518" s="59">
        <v>743.48</v>
      </c>
      <c r="I518" s="59">
        <v>3717.4</v>
      </c>
      <c r="J518" s="59">
        <v>5</v>
      </c>
      <c r="K518" s="59">
        <v>3531.53</v>
      </c>
      <c r="L518" s="59">
        <v>3</v>
      </c>
      <c r="M518" s="59" t="s">
        <v>38</v>
      </c>
      <c r="N518" s="59" t="s">
        <v>83</v>
      </c>
      <c r="O518" s="59">
        <v>45</v>
      </c>
      <c r="P518" s="61">
        <v>45533</v>
      </c>
      <c r="Q518" s="62" t="str">
        <f t="shared" si="16"/>
        <v>Aug</v>
      </c>
      <c r="R518" s="62">
        <f t="shared" si="17"/>
        <v>2024</v>
      </c>
    </row>
    <row r="519" spans="1:18">
      <c r="A519" s="59" t="s">
        <v>865</v>
      </c>
      <c r="B519" s="59" t="s">
        <v>6</v>
      </c>
      <c r="C519" s="59" t="s">
        <v>59</v>
      </c>
      <c r="D519" s="59" t="s">
        <v>21</v>
      </c>
      <c r="E519" s="59" t="s">
        <v>48</v>
      </c>
      <c r="F519" s="59" t="s">
        <v>866</v>
      </c>
      <c r="G519" s="59">
        <v>2</v>
      </c>
      <c r="H519" s="59">
        <v>709.11</v>
      </c>
      <c r="I519" s="59">
        <v>1418.22</v>
      </c>
      <c r="J519" s="59">
        <v>25</v>
      </c>
      <c r="K519" s="59">
        <v>1063.66</v>
      </c>
      <c r="L519" s="59">
        <v>4</v>
      </c>
      <c r="M519" s="59" t="s">
        <v>39</v>
      </c>
      <c r="N519" s="59" t="s">
        <v>83</v>
      </c>
      <c r="O519" s="59">
        <v>22</v>
      </c>
      <c r="P519" s="61">
        <v>45579</v>
      </c>
      <c r="Q519" s="62" t="str">
        <f t="shared" si="16"/>
        <v>Oct</v>
      </c>
      <c r="R519" s="62">
        <f t="shared" si="17"/>
        <v>2024</v>
      </c>
    </row>
    <row r="520" spans="1:18">
      <c r="A520" s="59" t="s">
        <v>867</v>
      </c>
      <c r="B520" s="59" t="s">
        <v>11</v>
      </c>
      <c r="C520" s="59" t="s">
        <v>62</v>
      </c>
      <c r="D520" s="59" t="s">
        <v>24</v>
      </c>
      <c r="E520" s="59" t="s">
        <v>46</v>
      </c>
      <c r="F520" s="59" t="s">
        <v>157</v>
      </c>
      <c r="G520" s="59">
        <v>4</v>
      </c>
      <c r="H520" s="59">
        <v>1059.88</v>
      </c>
      <c r="I520" s="59">
        <v>4239.52</v>
      </c>
      <c r="J520" s="59">
        <v>0</v>
      </c>
      <c r="K520" s="59">
        <v>4239.52</v>
      </c>
      <c r="L520" s="59">
        <v>2</v>
      </c>
      <c r="M520" s="59" t="s">
        <v>37</v>
      </c>
      <c r="N520" s="59" t="s">
        <v>83</v>
      </c>
      <c r="O520" s="59">
        <v>29</v>
      </c>
      <c r="P520" s="61">
        <v>45565</v>
      </c>
      <c r="Q520" s="62" t="str">
        <f t="shared" si="16"/>
        <v>Sep</v>
      </c>
      <c r="R520" s="62">
        <f t="shared" si="17"/>
        <v>2024</v>
      </c>
    </row>
    <row r="521" spans="1:18">
      <c r="A521" s="59" t="s">
        <v>868</v>
      </c>
      <c r="B521" s="59" t="s">
        <v>4</v>
      </c>
      <c r="C521" s="59" t="s">
        <v>53</v>
      </c>
      <c r="D521" s="59" t="s">
        <v>16</v>
      </c>
      <c r="E521" s="59" t="s">
        <v>46</v>
      </c>
      <c r="F521" s="59" t="s">
        <v>212</v>
      </c>
      <c r="G521" s="59">
        <v>2</v>
      </c>
      <c r="H521" s="59">
        <v>379.39</v>
      </c>
      <c r="I521" s="59">
        <v>758.78</v>
      </c>
      <c r="J521" s="59">
        <v>0</v>
      </c>
      <c r="K521" s="59">
        <v>758.78</v>
      </c>
      <c r="L521" s="59">
        <v>1</v>
      </c>
      <c r="M521" s="59" t="s">
        <v>38</v>
      </c>
      <c r="N521" s="59" t="s">
        <v>96</v>
      </c>
      <c r="O521" s="59">
        <v>72</v>
      </c>
      <c r="P521" s="61">
        <v>45297</v>
      </c>
      <c r="Q521" s="62" t="str">
        <f t="shared" si="16"/>
        <v>Jan</v>
      </c>
      <c r="R521" s="62">
        <f t="shared" si="17"/>
        <v>2024</v>
      </c>
    </row>
    <row r="522" spans="1:18">
      <c r="A522" s="59" t="s">
        <v>869</v>
      </c>
      <c r="B522" s="59" t="s">
        <v>7</v>
      </c>
      <c r="C522" s="59" t="s">
        <v>56</v>
      </c>
      <c r="D522" s="59" t="s">
        <v>15</v>
      </c>
      <c r="E522" s="59" t="s">
        <v>46</v>
      </c>
      <c r="F522" s="59" t="s">
        <v>568</v>
      </c>
      <c r="G522" s="59">
        <v>3</v>
      </c>
      <c r="H522" s="59">
        <v>1119.75</v>
      </c>
      <c r="I522" s="59">
        <v>3359.25</v>
      </c>
      <c r="J522" s="59">
        <v>25</v>
      </c>
      <c r="K522" s="59">
        <v>2519.44</v>
      </c>
      <c r="L522" s="59">
        <v>5</v>
      </c>
      <c r="M522" s="59" t="s">
        <v>38</v>
      </c>
      <c r="N522" s="59" t="s">
        <v>80</v>
      </c>
      <c r="O522" s="59">
        <v>88</v>
      </c>
      <c r="P522" s="61">
        <v>45420</v>
      </c>
      <c r="Q522" s="62" t="str">
        <f t="shared" si="16"/>
        <v>May</v>
      </c>
      <c r="R522" s="62">
        <f t="shared" si="17"/>
        <v>2024</v>
      </c>
    </row>
    <row r="523" spans="1:18">
      <c r="A523" s="59" t="s">
        <v>870</v>
      </c>
      <c r="B523" s="59" t="s">
        <v>2</v>
      </c>
      <c r="C523" s="59" t="s">
        <v>59</v>
      </c>
      <c r="D523" s="59" t="s">
        <v>15</v>
      </c>
      <c r="E523" s="59" t="s">
        <v>45</v>
      </c>
      <c r="F523" s="59" t="s">
        <v>749</v>
      </c>
      <c r="G523" s="59">
        <v>5</v>
      </c>
      <c r="H523" s="59">
        <v>325.39</v>
      </c>
      <c r="I523" s="59">
        <v>1626.95</v>
      </c>
      <c r="J523" s="59">
        <v>0</v>
      </c>
      <c r="K523" s="59">
        <v>1626.95</v>
      </c>
      <c r="L523" s="59">
        <v>1</v>
      </c>
      <c r="M523" s="59" t="s">
        <v>37</v>
      </c>
      <c r="N523" s="59" t="s">
        <v>77</v>
      </c>
      <c r="O523" s="59">
        <v>62</v>
      </c>
      <c r="P523" s="61">
        <v>45502</v>
      </c>
      <c r="Q523" s="62" t="str">
        <f t="shared" si="16"/>
        <v>Jul</v>
      </c>
      <c r="R523" s="62">
        <f t="shared" si="17"/>
        <v>2024</v>
      </c>
    </row>
    <row r="524" spans="1:18">
      <c r="A524" s="59" t="s">
        <v>871</v>
      </c>
      <c r="B524" s="59" t="s">
        <v>11</v>
      </c>
      <c r="C524" s="59" t="s">
        <v>60</v>
      </c>
      <c r="D524" s="59" t="s">
        <v>24</v>
      </c>
      <c r="E524" s="59" t="s">
        <v>46</v>
      </c>
      <c r="F524" s="59" t="s">
        <v>400</v>
      </c>
      <c r="G524" s="59">
        <v>3</v>
      </c>
      <c r="H524" s="59">
        <v>150.1</v>
      </c>
      <c r="I524" s="59">
        <v>450.3</v>
      </c>
      <c r="J524" s="59">
        <v>0</v>
      </c>
      <c r="K524" s="59">
        <v>450.3</v>
      </c>
      <c r="L524" s="59">
        <v>3</v>
      </c>
      <c r="M524" s="59" t="s">
        <v>41</v>
      </c>
      <c r="N524" s="59" t="s">
        <v>83</v>
      </c>
      <c r="O524" s="59">
        <v>41</v>
      </c>
      <c r="P524" s="61">
        <v>45576</v>
      </c>
      <c r="Q524" s="62" t="str">
        <f t="shared" si="16"/>
        <v>Oct</v>
      </c>
      <c r="R524" s="62">
        <f t="shared" si="17"/>
        <v>2024</v>
      </c>
    </row>
    <row r="525" spans="1:18">
      <c r="A525" s="59" t="s">
        <v>872</v>
      </c>
      <c r="B525" s="59" t="s">
        <v>11</v>
      </c>
      <c r="C525" s="59" t="s">
        <v>56</v>
      </c>
      <c r="D525" s="59" t="s">
        <v>22</v>
      </c>
      <c r="E525" s="59" t="s">
        <v>45</v>
      </c>
      <c r="F525" s="59" t="s">
        <v>749</v>
      </c>
      <c r="G525" s="59">
        <v>2</v>
      </c>
      <c r="H525" s="59">
        <v>330.67</v>
      </c>
      <c r="I525" s="59">
        <v>661.34</v>
      </c>
      <c r="J525" s="59">
        <v>5</v>
      </c>
      <c r="K525" s="59">
        <v>628.27</v>
      </c>
      <c r="L525" s="59">
        <v>2</v>
      </c>
      <c r="M525" s="59" t="s">
        <v>39</v>
      </c>
      <c r="N525" s="59" t="s">
        <v>80</v>
      </c>
      <c r="O525" s="59">
        <v>45</v>
      </c>
      <c r="P525" s="61">
        <v>45383</v>
      </c>
      <c r="Q525" s="62" t="str">
        <f t="shared" si="16"/>
        <v>Apr</v>
      </c>
      <c r="R525" s="62">
        <f t="shared" si="17"/>
        <v>2024</v>
      </c>
    </row>
    <row r="526" spans="1:18">
      <c r="A526" s="59" t="s">
        <v>873</v>
      </c>
      <c r="B526" s="59" t="s">
        <v>2</v>
      </c>
      <c r="C526" s="59" t="s">
        <v>54</v>
      </c>
      <c r="D526" s="59" t="s">
        <v>17</v>
      </c>
      <c r="E526" s="59" t="s">
        <v>50</v>
      </c>
      <c r="F526" s="59" t="s">
        <v>271</v>
      </c>
      <c r="G526" s="59">
        <v>4</v>
      </c>
      <c r="H526" s="59">
        <v>386.91</v>
      </c>
      <c r="I526" s="59">
        <v>1547.64</v>
      </c>
      <c r="J526" s="59">
        <v>25</v>
      </c>
      <c r="K526" s="59">
        <v>1160.73</v>
      </c>
      <c r="L526" s="59">
        <v>2</v>
      </c>
      <c r="M526" s="59" t="s">
        <v>38</v>
      </c>
      <c r="N526" s="59" t="s">
        <v>80</v>
      </c>
      <c r="O526" s="59">
        <v>66</v>
      </c>
      <c r="P526" s="61">
        <v>45396</v>
      </c>
      <c r="Q526" s="62" t="str">
        <f t="shared" si="16"/>
        <v>Apr</v>
      </c>
      <c r="R526" s="62">
        <f t="shared" si="17"/>
        <v>2024</v>
      </c>
    </row>
    <row r="527" spans="1:18">
      <c r="A527" s="59" t="s">
        <v>874</v>
      </c>
      <c r="B527" s="59" t="s">
        <v>7</v>
      </c>
      <c r="C527" s="59" t="s">
        <v>55</v>
      </c>
      <c r="D527" s="59" t="s">
        <v>16</v>
      </c>
      <c r="E527" s="59" t="s">
        <v>45</v>
      </c>
      <c r="F527" s="59" t="s">
        <v>128</v>
      </c>
      <c r="G527" s="59">
        <v>2</v>
      </c>
      <c r="H527" s="59">
        <v>647.42</v>
      </c>
      <c r="I527" s="59">
        <v>1294.84</v>
      </c>
      <c r="J527" s="59">
        <v>5</v>
      </c>
      <c r="K527" s="59">
        <v>1230.1</v>
      </c>
      <c r="L527" s="59">
        <v>1</v>
      </c>
      <c r="M527" s="59" t="s">
        <v>39</v>
      </c>
      <c r="N527" s="59" t="s">
        <v>96</v>
      </c>
      <c r="O527" s="59">
        <v>88</v>
      </c>
      <c r="P527" s="61">
        <v>45309</v>
      </c>
      <c r="Q527" s="62" t="str">
        <f t="shared" si="16"/>
        <v>Jan</v>
      </c>
      <c r="R527" s="62">
        <f t="shared" si="17"/>
        <v>2024</v>
      </c>
    </row>
    <row r="528" spans="1:18">
      <c r="A528" s="59" t="s">
        <v>875</v>
      </c>
      <c r="B528" s="59" t="s">
        <v>9</v>
      </c>
      <c r="C528" s="59" t="s">
        <v>62</v>
      </c>
      <c r="D528" s="59" t="s">
        <v>18</v>
      </c>
      <c r="E528" s="59" t="s">
        <v>51</v>
      </c>
      <c r="F528" s="59" t="s">
        <v>562</v>
      </c>
      <c r="G528" s="59">
        <v>2</v>
      </c>
      <c r="H528" s="59">
        <v>226.87</v>
      </c>
      <c r="I528" s="59">
        <v>453.74</v>
      </c>
      <c r="J528" s="59">
        <v>10</v>
      </c>
      <c r="K528" s="59">
        <v>408.37</v>
      </c>
      <c r="L528" s="59">
        <v>4</v>
      </c>
      <c r="M528" s="59" t="s">
        <v>38</v>
      </c>
      <c r="N528" s="59" t="s">
        <v>83</v>
      </c>
      <c r="O528" s="59">
        <v>41</v>
      </c>
      <c r="P528" s="61">
        <v>45409</v>
      </c>
      <c r="Q528" s="62" t="str">
        <f t="shared" si="16"/>
        <v>Apr</v>
      </c>
      <c r="R528" s="62">
        <f t="shared" si="17"/>
        <v>2024</v>
      </c>
    </row>
    <row r="529" spans="1:18">
      <c r="A529" s="59" t="s">
        <v>876</v>
      </c>
      <c r="B529" s="59" t="s">
        <v>4</v>
      </c>
      <c r="C529" s="59" t="s">
        <v>60</v>
      </c>
      <c r="D529" s="59" t="s">
        <v>20</v>
      </c>
      <c r="E529" s="59" t="s">
        <v>49</v>
      </c>
      <c r="F529" s="59" t="s">
        <v>717</v>
      </c>
      <c r="G529" s="59">
        <v>3</v>
      </c>
      <c r="H529" s="59">
        <v>1080.71</v>
      </c>
      <c r="I529" s="59">
        <v>3242.13</v>
      </c>
      <c r="J529" s="59">
        <v>5</v>
      </c>
      <c r="K529" s="59">
        <v>3080.02</v>
      </c>
      <c r="L529" s="59">
        <v>2</v>
      </c>
      <c r="M529" s="59" t="s">
        <v>40</v>
      </c>
      <c r="N529" s="59" t="s">
        <v>77</v>
      </c>
      <c r="O529" s="59">
        <v>74</v>
      </c>
      <c r="P529" s="61">
        <v>45521</v>
      </c>
      <c r="Q529" s="62" t="str">
        <f t="shared" si="16"/>
        <v>Aug</v>
      </c>
      <c r="R529" s="62">
        <f t="shared" si="17"/>
        <v>2024</v>
      </c>
    </row>
    <row r="530" spans="1:18">
      <c r="A530" s="59" t="s">
        <v>877</v>
      </c>
      <c r="B530" s="59" t="s">
        <v>10</v>
      </c>
      <c r="C530" s="59" t="s">
        <v>53</v>
      </c>
      <c r="D530" s="59" t="s">
        <v>17</v>
      </c>
      <c r="E530" s="59" t="s">
        <v>48</v>
      </c>
      <c r="F530" s="59" t="s">
        <v>878</v>
      </c>
      <c r="G530" s="59">
        <v>5</v>
      </c>
      <c r="H530" s="59">
        <v>374.85</v>
      </c>
      <c r="I530" s="59">
        <v>1874.25</v>
      </c>
      <c r="J530" s="59">
        <v>20</v>
      </c>
      <c r="K530" s="59">
        <v>1499.4</v>
      </c>
      <c r="L530" s="59">
        <v>1</v>
      </c>
      <c r="M530" s="59" t="s">
        <v>39</v>
      </c>
      <c r="N530" s="59" t="s">
        <v>83</v>
      </c>
      <c r="O530" s="59">
        <v>68</v>
      </c>
      <c r="P530" s="61">
        <v>45443</v>
      </c>
      <c r="Q530" s="62" t="str">
        <f t="shared" si="16"/>
        <v>May</v>
      </c>
      <c r="R530" s="62">
        <f t="shared" si="17"/>
        <v>2024</v>
      </c>
    </row>
    <row r="531" spans="1:18">
      <c r="A531" s="59" t="s">
        <v>879</v>
      </c>
      <c r="B531" s="59" t="s">
        <v>8</v>
      </c>
      <c r="C531" s="59" t="s">
        <v>62</v>
      </c>
      <c r="D531" s="59" t="s">
        <v>24</v>
      </c>
      <c r="E531" s="59" t="s">
        <v>47</v>
      </c>
      <c r="F531" s="59" t="s">
        <v>575</v>
      </c>
      <c r="G531" s="59">
        <v>2</v>
      </c>
      <c r="H531" s="59">
        <v>1095.87</v>
      </c>
      <c r="I531" s="59">
        <v>2191.74</v>
      </c>
      <c r="J531" s="59">
        <v>15</v>
      </c>
      <c r="K531" s="59">
        <v>1862.98</v>
      </c>
      <c r="L531" s="59">
        <v>2</v>
      </c>
      <c r="M531" s="59" t="s">
        <v>42</v>
      </c>
      <c r="N531" s="59" t="s">
        <v>80</v>
      </c>
      <c r="O531" s="59">
        <v>81</v>
      </c>
      <c r="P531" s="61">
        <v>45578</v>
      </c>
      <c r="Q531" s="62" t="str">
        <f t="shared" si="16"/>
        <v>Oct</v>
      </c>
      <c r="R531" s="62">
        <f t="shared" si="17"/>
        <v>2024</v>
      </c>
    </row>
    <row r="532" spans="1:18">
      <c r="A532" s="59" t="s">
        <v>880</v>
      </c>
      <c r="B532" s="59" t="s">
        <v>10</v>
      </c>
      <c r="C532" s="59" t="s">
        <v>54</v>
      </c>
      <c r="D532" s="59" t="s">
        <v>22</v>
      </c>
      <c r="E532" s="59" t="s">
        <v>49</v>
      </c>
      <c r="F532" s="59" t="s">
        <v>197</v>
      </c>
      <c r="G532" s="59">
        <v>5</v>
      </c>
      <c r="H532" s="59">
        <v>1069.59</v>
      </c>
      <c r="I532" s="59">
        <v>5347.95</v>
      </c>
      <c r="J532" s="59">
        <v>0</v>
      </c>
      <c r="K532" s="59">
        <v>5347.95</v>
      </c>
      <c r="L532" s="59">
        <v>2</v>
      </c>
      <c r="M532" s="59" t="s">
        <v>39</v>
      </c>
      <c r="N532" s="59" t="s">
        <v>80</v>
      </c>
      <c r="O532" s="59">
        <v>89</v>
      </c>
      <c r="P532" s="61">
        <v>45552</v>
      </c>
      <c r="Q532" s="62" t="str">
        <f t="shared" si="16"/>
        <v>Sep</v>
      </c>
      <c r="R532" s="62">
        <f t="shared" si="17"/>
        <v>2024</v>
      </c>
    </row>
    <row r="533" spans="1:18">
      <c r="A533" s="59" t="s">
        <v>881</v>
      </c>
      <c r="B533" s="59" t="s">
        <v>2</v>
      </c>
      <c r="C533" s="59" t="s">
        <v>60</v>
      </c>
      <c r="D533" s="59" t="s">
        <v>20</v>
      </c>
      <c r="E533" s="59" t="s">
        <v>47</v>
      </c>
      <c r="F533" s="59" t="s">
        <v>421</v>
      </c>
      <c r="G533" s="59">
        <v>5</v>
      </c>
      <c r="H533" s="59">
        <v>714.44</v>
      </c>
      <c r="I533" s="59">
        <v>3572.2</v>
      </c>
      <c r="J533" s="59">
        <v>5</v>
      </c>
      <c r="K533" s="59">
        <v>3393.59</v>
      </c>
      <c r="L533" s="59">
        <v>3</v>
      </c>
      <c r="M533" s="59" t="s">
        <v>41</v>
      </c>
      <c r="N533" s="59" t="s">
        <v>96</v>
      </c>
      <c r="O533" s="59">
        <v>37</v>
      </c>
      <c r="P533" s="61">
        <v>45573</v>
      </c>
      <c r="Q533" s="62" t="str">
        <f t="shared" si="16"/>
        <v>Oct</v>
      </c>
      <c r="R533" s="62">
        <f t="shared" si="17"/>
        <v>2024</v>
      </c>
    </row>
    <row r="534" spans="1:18">
      <c r="A534" s="59" t="s">
        <v>882</v>
      </c>
      <c r="B534" s="59" t="s">
        <v>3</v>
      </c>
      <c r="C534" s="59" t="s">
        <v>55</v>
      </c>
      <c r="D534" s="59" t="s">
        <v>15</v>
      </c>
      <c r="E534" s="59" t="s">
        <v>51</v>
      </c>
      <c r="F534" s="59" t="s">
        <v>883</v>
      </c>
      <c r="G534" s="59">
        <v>2</v>
      </c>
      <c r="H534" s="59">
        <v>993.01</v>
      </c>
      <c r="I534" s="59">
        <v>1986.02</v>
      </c>
      <c r="J534" s="59">
        <v>20</v>
      </c>
      <c r="K534" s="59">
        <v>1588.82</v>
      </c>
      <c r="L534" s="59">
        <v>2</v>
      </c>
      <c r="M534" s="59" t="s">
        <v>42</v>
      </c>
      <c r="N534" s="59" t="s">
        <v>80</v>
      </c>
      <c r="O534" s="59">
        <v>38</v>
      </c>
      <c r="P534" s="61">
        <v>45557</v>
      </c>
      <c r="Q534" s="62" t="str">
        <f t="shared" si="16"/>
        <v>Sep</v>
      </c>
      <c r="R534" s="62">
        <f t="shared" si="17"/>
        <v>2024</v>
      </c>
    </row>
    <row r="535" spans="1:18">
      <c r="A535" s="59" t="s">
        <v>884</v>
      </c>
      <c r="B535" s="59" t="s">
        <v>8</v>
      </c>
      <c r="C535" s="59" t="s">
        <v>62</v>
      </c>
      <c r="D535" s="59" t="s">
        <v>23</v>
      </c>
      <c r="E535" s="59" t="s">
        <v>45</v>
      </c>
      <c r="F535" s="59" t="s">
        <v>885</v>
      </c>
      <c r="G535" s="59">
        <v>5</v>
      </c>
      <c r="H535" s="59">
        <v>234.16</v>
      </c>
      <c r="I535" s="59">
        <v>1170.8</v>
      </c>
      <c r="J535" s="59">
        <v>0</v>
      </c>
      <c r="K535" s="59">
        <v>1170.8</v>
      </c>
      <c r="L535" s="59">
        <v>3</v>
      </c>
      <c r="M535" s="59" t="s">
        <v>37</v>
      </c>
      <c r="N535" s="59" t="s">
        <v>77</v>
      </c>
      <c r="O535" s="59">
        <v>63</v>
      </c>
      <c r="P535" s="61">
        <v>45433</v>
      </c>
      <c r="Q535" s="62" t="str">
        <f t="shared" si="16"/>
        <v>May</v>
      </c>
      <c r="R535" s="62">
        <f t="shared" si="17"/>
        <v>2024</v>
      </c>
    </row>
    <row r="536" spans="1:18">
      <c r="A536" s="59" t="s">
        <v>886</v>
      </c>
      <c r="B536" s="59" t="s">
        <v>3</v>
      </c>
      <c r="C536" s="59" t="s">
        <v>59</v>
      </c>
      <c r="D536" s="59" t="s">
        <v>22</v>
      </c>
      <c r="E536" s="59" t="s">
        <v>51</v>
      </c>
      <c r="F536" s="59" t="s">
        <v>241</v>
      </c>
      <c r="G536" s="59">
        <v>1</v>
      </c>
      <c r="H536" s="59">
        <v>1056.03</v>
      </c>
      <c r="I536" s="59">
        <v>1056.03</v>
      </c>
      <c r="J536" s="59">
        <v>0</v>
      </c>
      <c r="K536" s="59">
        <v>1056.03</v>
      </c>
      <c r="L536" s="59">
        <v>1</v>
      </c>
      <c r="M536" s="59" t="s">
        <v>38</v>
      </c>
      <c r="N536" s="59" t="s">
        <v>96</v>
      </c>
      <c r="O536" s="59">
        <v>30</v>
      </c>
      <c r="P536" s="61">
        <v>45376</v>
      </c>
      <c r="Q536" s="62" t="str">
        <f t="shared" si="16"/>
        <v>Mar</v>
      </c>
      <c r="R536" s="62">
        <f t="shared" si="17"/>
        <v>2024</v>
      </c>
    </row>
    <row r="537" spans="1:18">
      <c r="A537" s="59" t="s">
        <v>887</v>
      </c>
      <c r="B537" s="59" t="s">
        <v>2</v>
      </c>
      <c r="C537" s="59" t="s">
        <v>53</v>
      </c>
      <c r="D537" s="59" t="s">
        <v>18</v>
      </c>
      <c r="E537" s="59" t="s">
        <v>50</v>
      </c>
      <c r="F537" s="59" t="s">
        <v>625</v>
      </c>
      <c r="G537" s="59">
        <v>3</v>
      </c>
      <c r="H537" s="59">
        <v>210.11</v>
      </c>
      <c r="I537" s="59">
        <v>630.33</v>
      </c>
      <c r="J537" s="59">
        <v>15</v>
      </c>
      <c r="K537" s="59">
        <v>535.78</v>
      </c>
      <c r="L537" s="59">
        <v>5</v>
      </c>
      <c r="M537" s="59" t="s">
        <v>38</v>
      </c>
      <c r="N537" s="59" t="s">
        <v>77</v>
      </c>
      <c r="O537" s="59">
        <v>60</v>
      </c>
      <c r="P537" s="61">
        <v>45472</v>
      </c>
      <c r="Q537" s="62" t="str">
        <f t="shared" si="16"/>
        <v>Jun</v>
      </c>
      <c r="R537" s="62">
        <f t="shared" si="17"/>
        <v>2024</v>
      </c>
    </row>
    <row r="538" spans="1:18">
      <c r="A538" s="59" t="s">
        <v>888</v>
      </c>
      <c r="B538" s="59" t="s">
        <v>11</v>
      </c>
      <c r="C538" s="59" t="s">
        <v>60</v>
      </c>
      <c r="D538" s="59" t="s">
        <v>17</v>
      </c>
      <c r="E538" s="59" t="s">
        <v>51</v>
      </c>
      <c r="F538" s="59" t="s">
        <v>551</v>
      </c>
      <c r="G538" s="59">
        <v>3</v>
      </c>
      <c r="H538" s="59">
        <v>317.24</v>
      </c>
      <c r="I538" s="59">
        <v>951.72</v>
      </c>
      <c r="J538" s="59">
        <v>20</v>
      </c>
      <c r="K538" s="59">
        <v>761.38</v>
      </c>
      <c r="L538" s="59">
        <v>5</v>
      </c>
      <c r="M538" s="59" t="s">
        <v>39</v>
      </c>
      <c r="N538" s="59" t="s">
        <v>83</v>
      </c>
      <c r="O538" s="59">
        <v>82</v>
      </c>
      <c r="P538" s="61">
        <v>45439</v>
      </c>
      <c r="Q538" s="62" t="str">
        <f t="shared" si="16"/>
        <v>May</v>
      </c>
      <c r="R538" s="62">
        <f t="shared" si="17"/>
        <v>2024</v>
      </c>
    </row>
    <row r="539" spans="1:18">
      <c r="A539" s="59" t="s">
        <v>889</v>
      </c>
      <c r="B539" s="59" t="s">
        <v>11</v>
      </c>
      <c r="C539" s="59" t="s">
        <v>54</v>
      </c>
      <c r="D539" s="59" t="s">
        <v>16</v>
      </c>
      <c r="E539" s="59" t="s">
        <v>51</v>
      </c>
      <c r="F539" s="59" t="s">
        <v>203</v>
      </c>
      <c r="G539" s="59">
        <v>3</v>
      </c>
      <c r="H539" s="59">
        <v>676.49</v>
      </c>
      <c r="I539" s="59">
        <v>2029.47</v>
      </c>
      <c r="J539" s="59">
        <v>20</v>
      </c>
      <c r="K539" s="59">
        <v>1623.58</v>
      </c>
      <c r="L539" s="59">
        <v>1</v>
      </c>
      <c r="M539" s="59" t="s">
        <v>41</v>
      </c>
      <c r="N539" s="59" t="s">
        <v>83</v>
      </c>
      <c r="O539" s="59">
        <v>25</v>
      </c>
      <c r="P539" s="61">
        <v>45532</v>
      </c>
      <c r="Q539" s="62" t="str">
        <f t="shared" si="16"/>
        <v>Aug</v>
      </c>
      <c r="R539" s="62">
        <f t="shared" si="17"/>
        <v>2024</v>
      </c>
    </row>
    <row r="540" spans="1:18">
      <c r="A540" s="59" t="s">
        <v>890</v>
      </c>
      <c r="B540" s="59" t="s">
        <v>9</v>
      </c>
      <c r="C540" s="59" t="s">
        <v>53</v>
      </c>
      <c r="D540" s="59" t="s">
        <v>22</v>
      </c>
      <c r="E540" s="59" t="s">
        <v>47</v>
      </c>
      <c r="F540" s="59" t="s">
        <v>577</v>
      </c>
      <c r="G540" s="59">
        <v>1</v>
      </c>
      <c r="H540" s="59">
        <v>152.94</v>
      </c>
      <c r="I540" s="59">
        <v>152.94</v>
      </c>
      <c r="J540" s="59">
        <v>0</v>
      </c>
      <c r="K540" s="59">
        <v>152.94</v>
      </c>
      <c r="L540" s="59">
        <v>3</v>
      </c>
      <c r="M540" s="59" t="s">
        <v>39</v>
      </c>
      <c r="N540" s="59" t="s">
        <v>83</v>
      </c>
      <c r="O540" s="59">
        <v>63</v>
      </c>
      <c r="P540" s="61">
        <v>45468</v>
      </c>
      <c r="Q540" s="62" t="str">
        <f t="shared" si="16"/>
        <v>Jun</v>
      </c>
      <c r="R540" s="62">
        <f t="shared" si="17"/>
        <v>2024</v>
      </c>
    </row>
    <row r="541" spans="1:18">
      <c r="A541" s="59" t="s">
        <v>891</v>
      </c>
      <c r="B541" s="59" t="s">
        <v>6</v>
      </c>
      <c r="C541" s="59" t="s">
        <v>60</v>
      </c>
      <c r="D541" s="59" t="s">
        <v>17</v>
      </c>
      <c r="E541" s="59" t="s">
        <v>49</v>
      </c>
      <c r="F541" s="59" t="s">
        <v>892</v>
      </c>
      <c r="G541" s="59">
        <v>4</v>
      </c>
      <c r="H541" s="59">
        <v>546.61</v>
      </c>
      <c r="I541" s="59">
        <v>2186.44</v>
      </c>
      <c r="J541" s="59">
        <v>20</v>
      </c>
      <c r="K541" s="59">
        <v>1749.15</v>
      </c>
      <c r="L541" s="59">
        <v>1</v>
      </c>
      <c r="M541" s="59" t="s">
        <v>39</v>
      </c>
      <c r="N541" s="59" t="s">
        <v>83</v>
      </c>
      <c r="O541" s="59">
        <v>54</v>
      </c>
      <c r="P541" s="61">
        <v>45368</v>
      </c>
      <c r="Q541" s="62" t="str">
        <f t="shared" si="16"/>
        <v>Mar</v>
      </c>
      <c r="R541" s="62">
        <f t="shared" si="17"/>
        <v>2024</v>
      </c>
    </row>
    <row r="542" spans="1:18">
      <c r="A542" s="59" t="s">
        <v>893</v>
      </c>
      <c r="B542" s="59" t="s">
        <v>2</v>
      </c>
      <c r="C542" s="59" t="s">
        <v>61</v>
      </c>
      <c r="D542" s="59" t="s">
        <v>21</v>
      </c>
      <c r="E542" s="59" t="s">
        <v>45</v>
      </c>
      <c r="F542" s="59" t="s">
        <v>894</v>
      </c>
      <c r="G542" s="59">
        <v>3</v>
      </c>
      <c r="H542" s="59">
        <v>475.63</v>
      </c>
      <c r="I542" s="59">
        <v>1426.89</v>
      </c>
      <c r="J542" s="59">
        <v>25</v>
      </c>
      <c r="K542" s="59">
        <v>1070.17</v>
      </c>
      <c r="L542" s="59">
        <v>2</v>
      </c>
      <c r="M542" s="59" t="s">
        <v>40</v>
      </c>
      <c r="N542" s="59" t="s">
        <v>83</v>
      </c>
      <c r="O542" s="59">
        <v>90</v>
      </c>
      <c r="P542" s="61">
        <v>45313</v>
      </c>
      <c r="Q542" s="62" t="str">
        <f t="shared" si="16"/>
        <v>Jan</v>
      </c>
      <c r="R542" s="62">
        <f t="shared" si="17"/>
        <v>2024</v>
      </c>
    </row>
    <row r="543" spans="1:18">
      <c r="A543" s="59" t="s">
        <v>895</v>
      </c>
      <c r="B543" s="59" t="s">
        <v>3</v>
      </c>
      <c r="C543" s="59" t="s">
        <v>53</v>
      </c>
      <c r="D543" s="59" t="s">
        <v>22</v>
      </c>
      <c r="E543" s="59" t="s">
        <v>50</v>
      </c>
      <c r="F543" s="59" t="s">
        <v>431</v>
      </c>
      <c r="G543" s="59">
        <v>2</v>
      </c>
      <c r="H543" s="59">
        <v>580.69</v>
      </c>
      <c r="I543" s="59">
        <v>1161.38</v>
      </c>
      <c r="J543" s="59">
        <v>20</v>
      </c>
      <c r="K543" s="59">
        <v>929.1</v>
      </c>
      <c r="L543" s="59">
        <v>5</v>
      </c>
      <c r="M543" s="59" t="s">
        <v>40</v>
      </c>
      <c r="N543" s="59" t="s">
        <v>83</v>
      </c>
      <c r="O543" s="59">
        <v>22</v>
      </c>
      <c r="P543" s="61">
        <v>45473</v>
      </c>
      <c r="Q543" s="62" t="str">
        <f t="shared" si="16"/>
        <v>Jun</v>
      </c>
      <c r="R543" s="62">
        <f t="shared" si="17"/>
        <v>2024</v>
      </c>
    </row>
    <row r="544" spans="1:18">
      <c r="A544" s="59" t="s">
        <v>896</v>
      </c>
      <c r="B544" s="59" t="s">
        <v>4</v>
      </c>
      <c r="C544" s="59" t="s">
        <v>54</v>
      </c>
      <c r="D544" s="59" t="s">
        <v>16</v>
      </c>
      <c r="E544" s="59" t="s">
        <v>47</v>
      </c>
      <c r="F544" s="59" t="s">
        <v>147</v>
      </c>
      <c r="G544" s="59">
        <v>3</v>
      </c>
      <c r="H544" s="59">
        <v>992.09</v>
      </c>
      <c r="I544" s="59">
        <v>2976.27</v>
      </c>
      <c r="J544" s="59">
        <v>20</v>
      </c>
      <c r="K544" s="59">
        <v>2381.02</v>
      </c>
      <c r="L544" s="59">
        <v>1</v>
      </c>
      <c r="M544" s="59" t="s">
        <v>37</v>
      </c>
      <c r="N544" s="59" t="s">
        <v>96</v>
      </c>
      <c r="O544" s="59">
        <v>35</v>
      </c>
      <c r="P544" s="61">
        <v>45562</v>
      </c>
      <c r="Q544" s="62" t="str">
        <f t="shared" si="16"/>
        <v>Sep</v>
      </c>
      <c r="R544" s="62">
        <f t="shared" si="17"/>
        <v>2024</v>
      </c>
    </row>
    <row r="545" spans="1:18">
      <c r="A545" s="59" t="s">
        <v>897</v>
      </c>
      <c r="B545" s="59" t="s">
        <v>4</v>
      </c>
      <c r="C545" s="59" t="s">
        <v>59</v>
      </c>
      <c r="D545" s="59" t="s">
        <v>17</v>
      </c>
      <c r="E545" s="59" t="s">
        <v>45</v>
      </c>
      <c r="F545" s="59" t="s">
        <v>109</v>
      </c>
      <c r="G545" s="59">
        <v>3</v>
      </c>
      <c r="H545" s="59">
        <v>1160.26</v>
      </c>
      <c r="I545" s="59">
        <v>3480.78</v>
      </c>
      <c r="J545" s="59">
        <v>20</v>
      </c>
      <c r="K545" s="59">
        <v>2784.62</v>
      </c>
      <c r="L545" s="59">
        <v>2</v>
      </c>
      <c r="M545" s="59" t="s">
        <v>40</v>
      </c>
      <c r="N545" s="59" t="s">
        <v>83</v>
      </c>
      <c r="O545" s="59">
        <v>51</v>
      </c>
      <c r="P545" s="61">
        <v>45547</v>
      </c>
      <c r="Q545" s="62" t="str">
        <f t="shared" si="16"/>
        <v>Sep</v>
      </c>
      <c r="R545" s="62">
        <f t="shared" si="17"/>
        <v>2024</v>
      </c>
    </row>
    <row r="546" spans="1:18">
      <c r="A546" s="59" t="s">
        <v>898</v>
      </c>
      <c r="B546" s="59" t="s">
        <v>2</v>
      </c>
      <c r="C546" s="59" t="s">
        <v>55</v>
      </c>
      <c r="D546" s="59" t="s">
        <v>19</v>
      </c>
      <c r="E546" s="59" t="s">
        <v>49</v>
      </c>
      <c r="F546" s="59" t="s">
        <v>103</v>
      </c>
      <c r="G546" s="59">
        <v>1</v>
      </c>
      <c r="H546" s="59">
        <v>569.69</v>
      </c>
      <c r="I546" s="59">
        <v>569.69</v>
      </c>
      <c r="J546" s="59">
        <v>20</v>
      </c>
      <c r="K546" s="59">
        <v>455.75</v>
      </c>
      <c r="L546" s="59">
        <v>2</v>
      </c>
      <c r="M546" s="59" t="s">
        <v>39</v>
      </c>
      <c r="N546" s="59" t="s">
        <v>80</v>
      </c>
      <c r="O546" s="59">
        <v>71</v>
      </c>
      <c r="P546" s="61">
        <v>45364</v>
      </c>
      <c r="Q546" s="62" t="str">
        <f t="shared" si="16"/>
        <v>Mar</v>
      </c>
      <c r="R546" s="62">
        <f t="shared" si="17"/>
        <v>2024</v>
      </c>
    </row>
    <row r="547" spans="1:18">
      <c r="A547" s="59" t="s">
        <v>899</v>
      </c>
      <c r="B547" s="59" t="s">
        <v>7</v>
      </c>
      <c r="C547" s="59" t="s">
        <v>54</v>
      </c>
      <c r="D547" s="59" t="s">
        <v>20</v>
      </c>
      <c r="E547" s="59" t="s">
        <v>49</v>
      </c>
      <c r="F547" s="59" t="s">
        <v>103</v>
      </c>
      <c r="G547" s="59">
        <v>3</v>
      </c>
      <c r="H547" s="59">
        <v>578.02</v>
      </c>
      <c r="I547" s="59">
        <v>1734.06</v>
      </c>
      <c r="J547" s="59">
        <v>10</v>
      </c>
      <c r="K547" s="59">
        <v>1560.65</v>
      </c>
      <c r="L547" s="59">
        <v>2</v>
      </c>
      <c r="M547" s="59" t="s">
        <v>38</v>
      </c>
      <c r="N547" s="59" t="s">
        <v>77</v>
      </c>
      <c r="O547" s="59">
        <v>36</v>
      </c>
      <c r="P547" s="61">
        <v>45506</v>
      </c>
      <c r="Q547" s="62" t="str">
        <f t="shared" si="16"/>
        <v>Aug</v>
      </c>
      <c r="R547" s="62">
        <f t="shared" si="17"/>
        <v>2024</v>
      </c>
    </row>
    <row r="548" spans="1:18">
      <c r="A548" s="59" t="s">
        <v>900</v>
      </c>
      <c r="B548" s="59" t="s">
        <v>4</v>
      </c>
      <c r="C548" s="59" t="s">
        <v>55</v>
      </c>
      <c r="D548" s="59" t="s">
        <v>19</v>
      </c>
      <c r="E548" s="59" t="s">
        <v>47</v>
      </c>
      <c r="F548" s="59" t="s">
        <v>901</v>
      </c>
      <c r="G548" s="59">
        <v>3</v>
      </c>
      <c r="H548" s="59">
        <v>236.28</v>
      </c>
      <c r="I548" s="59">
        <v>708.84</v>
      </c>
      <c r="J548" s="59">
        <v>10</v>
      </c>
      <c r="K548" s="59">
        <v>637.96</v>
      </c>
      <c r="L548" s="59">
        <v>1</v>
      </c>
      <c r="M548" s="59" t="s">
        <v>37</v>
      </c>
      <c r="N548" s="59" t="s">
        <v>96</v>
      </c>
      <c r="O548" s="59">
        <v>40</v>
      </c>
      <c r="P548" s="61">
        <v>45491</v>
      </c>
      <c r="Q548" s="62" t="str">
        <f t="shared" si="16"/>
        <v>Jul</v>
      </c>
      <c r="R548" s="62">
        <f t="shared" si="17"/>
        <v>2024</v>
      </c>
    </row>
    <row r="549" spans="1:18">
      <c r="A549" s="59" t="s">
        <v>902</v>
      </c>
      <c r="B549" s="59" t="s">
        <v>6</v>
      </c>
      <c r="C549" s="59" t="s">
        <v>58</v>
      </c>
      <c r="D549" s="59" t="s">
        <v>22</v>
      </c>
      <c r="E549" s="59" t="s">
        <v>46</v>
      </c>
      <c r="F549" s="59" t="s">
        <v>164</v>
      </c>
      <c r="G549" s="59">
        <v>2</v>
      </c>
      <c r="H549" s="59">
        <v>907.18</v>
      </c>
      <c r="I549" s="59">
        <v>1814.36</v>
      </c>
      <c r="J549" s="59">
        <v>25</v>
      </c>
      <c r="K549" s="59">
        <v>1360.77</v>
      </c>
      <c r="L549" s="59">
        <v>3</v>
      </c>
      <c r="M549" s="59" t="s">
        <v>41</v>
      </c>
      <c r="N549" s="59" t="s">
        <v>77</v>
      </c>
      <c r="O549" s="59">
        <v>44</v>
      </c>
      <c r="P549" s="61">
        <v>45442</v>
      </c>
      <c r="Q549" s="62" t="str">
        <f t="shared" si="16"/>
        <v>May</v>
      </c>
      <c r="R549" s="62">
        <f t="shared" si="17"/>
        <v>2024</v>
      </c>
    </row>
    <row r="550" spans="1:18">
      <c r="A550" s="59" t="s">
        <v>903</v>
      </c>
      <c r="B550" s="59" t="s">
        <v>3</v>
      </c>
      <c r="C550" s="59" t="s">
        <v>62</v>
      </c>
      <c r="D550" s="59" t="s">
        <v>15</v>
      </c>
      <c r="E550" s="59" t="s">
        <v>50</v>
      </c>
      <c r="F550" s="59" t="s">
        <v>904</v>
      </c>
      <c r="G550" s="59">
        <v>4</v>
      </c>
      <c r="H550" s="59">
        <v>981.7</v>
      </c>
      <c r="I550" s="59">
        <v>3926.8</v>
      </c>
      <c r="J550" s="59">
        <v>10</v>
      </c>
      <c r="K550" s="59">
        <v>3534.12</v>
      </c>
      <c r="L550" s="59">
        <v>3</v>
      </c>
      <c r="M550" s="59" t="s">
        <v>40</v>
      </c>
      <c r="N550" s="59" t="s">
        <v>80</v>
      </c>
      <c r="O550" s="59">
        <v>33</v>
      </c>
      <c r="P550" s="61">
        <v>45407</v>
      </c>
      <c r="Q550" s="62" t="str">
        <f t="shared" si="16"/>
        <v>Apr</v>
      </c>
      <c r="R550" s="62">
        <f t="shared" si="17"/>
        <v>2024</v>
      </c>
    </row>
    <row r="551" spans="1:18">
      <c r="A551" s="59" t="s">
        <v>905</v>
      </c>
      <c r="B551" s="59" t="s">
        <v>2</v>
      </c>
      <c r="C551" s="59" t="s">
        <v>60</v>
      </c>
      <c r="D551" s="59" t="s">
        <v>20</v>
      </c>
      <c r="E551" s="59" t="s">
        <v>49</v>
      </c>
      <c r="F551" s="59" t="s">
        <v>197</v>
      </c>
      <c r="G551" s="59">
        <v>3</v>
      </c>
      <c r="H551" s="59">
        <v>498.13</v>
      </c>
      <c r="I551" s="59">
        <v>1494.39</v>
      </c>
      <c r="J551" s="59">
        <v>10</v>
      </c>
      <c r="K551" s="59">
        <v>1344.95</v>
      </c>
      <c r="L551" s="59">
        <v>2</v>
      </c>
      <c r="M551" s="59" t="s">
        <v>37</v>
      </c>
      <c r="N551" s="59" t="s">
        <v>80</v>
      </c>
      <c r="O551" s="59">
        <v>24</v>
      </c>
      <c r="P551" s="61">
        <v>45466</v>
      </c>
      <c r="Q551" s="62" t="str">
        <f t="shared" si="16"/>
        <v>Jun</v>
      </c>
      <c r="R551" s="62">
        <f t="shared" si="17"/>
        <v>2024</v>
      </c>
    </row>
    <row r="552" spans="1:18">
      <c r="A552" s="59" t="s">
        <v>906</v>
      </c>
      <c r="B552" s="59" t="s">
        <v>3</v>
      </c>
      <c r="C552" s="59" t="s">
        <v>58</v>
      </c>
      <c r="D552" s="59" t="s">
        <v>19</v>
      </c>
      <c r="E552" s="59" t="s">
        <v>46</v>
      </c>
      <c r="F552" s="59" t="s">
        <v>907</v>
      </c>
      <c r="G552" s="59">
        <v>2</v>
      </c>
      <c r="H552" s="59">
        <v>1168.22</v>
      </c>
      <c r="I552" s="59">
        <v>2336.44</v>
      </c>
      <c r="J552" s="59">
        <v>25</v>
      </c>
      <c r="K552" s="59">
        <v>1752.33</v>
      </c>
      <c r="L552" s="59">
        <v>3</v>
      </c>
      <c r="M552" s="59" t="s">
        <v>39</v>
      </c>
      <c r="N552" s="59" t="s">
        <v>96</v>
      </c>
      <c r="O552" s="59">
        <v>60</v>
      </c>
      <c r="P552" s="61">
        <v>45592</v>
      </c>
      <c r="Q552" s="62" t="str">
        <f t="shared" si="16"/>
        <v>Oct</v>
      </c>
      <c r="R552" s="62">
        <f t="shared" si="17"/>
        <v>2024</v>
      </c>
    </row>
    <row r="553" spans="1:18">
      <c r="A553" s="59" t="s">
        <v>908</v>
      </c>
      <c r="B553" s="59" t="s">
        <v>11</v>
      </c>
      <c r="C553" s="59" t="s">
        <v>55</v>
      </c>
      <c r="D553" s="59" t="s">
        <v>19</v>
      </c>
      <c r="E553" s="59" t="s">
        <v>51</v>
      </c>
      <c r="F553" s="59" t="s">
        <v>909</v>
      </c>
      <c r="G553" s="59">
        <v>1</v>
      </c>
      <c r="H553" s="59">
        <v>244.56</v>
      </c>
      <c r="I553" s="59">
        <v>244.56</v>
      </c>
      <c r="J553" s="59">
        <v>0</v>
      </c>
      <c r="K553" s="59">
        <v>244.56</v>
      </c>
      <c r="L553" s="59">
        <v>5</v>
      </c>
      <c r="M553" s="59" t="s">
        <v>37</v>
      </c>
      <c r="N553" s="59" t="s">
        <v>83</v>
      </c>
      <c r="O553" s="59">
        <v>89</v>
      </c>
      <c r="P553" s="61">
        <v>45355</v>
      </c>
      <c r="Q553" s="62" t="str">
        <f t="shared" si="16"/>
        <v>Mar</v>
      </c>
      <c r="R553" s="62">
        <f t="shared" si="17"/>
        <v>2024</v>
      </c>
    </row>
    <row r="554" spans="1:18">
      <c r="A554" s="59" t="s">
        <v>910</v>
      </c>
      <c r="B554" s="59" t="s">
        <v>10</v>
      </c>
      <c r="C554" s="59" t="s">
        <v>57</v>
      </c>
      <c r="D554" s="59" t="s">
        <v>19</v>
      </c>
      <c r="E554" s="59" t="s">
        <v>49</v>
      </c>
      <c r="F554" s="59" t="s">
        <v>911</v>
      </c>
      <c r="G554" s="59">
        <v>2</v>
      </c>
      <c r="H554" s="59">
        <v>667.21</v>
      </c>
      <c r="I554" s="59">
        <v>1334.42</v>
      </c>
      <c r="J554" s="59">
        <v>15</v>
      </c>
      <c r="K554" s="59">
        <v>1134.26</v>
      </c>
      <c r="L554" s="59">
        <v>2</v>
      </c>
      <c r="M554" s="59" t="s">
        <v>37</v>
      </c>
      <c r="N554" s="59" t="s">
        <v>96</v>
      </c>
      <c r="O554" s="59">
        <v>25</v>
      </c>
      <c r="P554" s="61">
        <v>45407</v>
      </c>
      <c r="Q554" s="62" t="str">
        <f t="shared" si="16"/>
        <v>Apr</v>
      </c>
      <c r="R554" s="62">
        <f t="shared" si="17"/>
        <v>2024</v>
      </c>
    </row>
    <row r="555" spans="1:18">
      <c r="A555" s="59" t="s">
        <v>912</v>
      </c>
      <c r="B555" s="59" t="s">
        <v>3</v>
      </c>
      <c r="C555" s="59" t="s">
        <v>62</v>
      </c>
      <c r="D555" s="59" t="s">
        <v>18</v>
      </c>
      <c r="E555" s="59" t="s">
        <v>51</v>
      </c>
      <c r="F555" s="59" t="s">
        <v>913</v>
      </c>
      <c r="G555" s="59">
        <v>5</v>
      </c>
      <c r="H555" s="59">
        <v>671.5</v>
      </c>
      <c r="I555" s="59">
        <v>3357.5</v>
      </c>
      <c r="J555" s="59">
        <v>15</v>
      </c>
      <c r="K555" s="59">
        <v>2853.88</v>
      </c>
      <c r="L555" s="59">
        <v>3</v>
      </c>
      <c r="M555" s="59" t="s">
        <v>37</v>
      </c>
      <c r="N555" s="59" t="s">
        <v>80</v>
      </c>
      <c r="O555" s="59">
        <v>84</v>
      </c>
      <c r="P555" s="61">
        <v>45528</v>
      </c>
      <c r="Q555" s="62" t="str">
        <f t="shared" si="16"/>
        <v>Aug</v>
      </c>
      <c r="R555" s="62">
        <f t="shared" si="17"/>
        <v>2024</v>
      </c>
    </row>
    <row r="556" spans="1:18">
      <c r="A556" s="59" t="s">
        <v>914</v>
      </c>
      <c r="B556" s="59" t="s">
        <v>4</v>
      </c>
      <c r="C556" s="59" t="s">
        <v>60</v>
      </c>
      <c r="D556" s="59" t="s">
        <v>22</v>
      </c>
      <c r="E556" s="59" t="s">
        <v>47</v>
      </c>
      <c r="F556" s="59" t="s">
        <v>91</v>
      </c>
      <c r="G556" s="59">
        <v>2</v>
      </c>
      <c r="H556" s="59">
        <v>1011.37</v>
      </c>
      <c r="I556" s="59">
        <v>2022.74</v>
      </c>
      <c r="J556" s="59">
        <v>0</v>
      </c>
      <c r="K556" s="59">
        <v>2022.74</v>
      </c>
      <c r="L556" s="59">
        <v>1</v>
      </c>
      <c r="M556" s="59" t="s">
        <v>40</v>
      </c>
      <c r="N556" s="59" t="s">
        <v>80</v>
      </c>
      <c r="O556" s="59">
        <v>73</v>
      </c>
      <c r="P556" s="61">
        <v>45463</v>
      </c>
      <c r="Q556" s="62" t="str">
        <f t="shared" si="16"/>
        <v>Jun</v>
      </c>
      <c r="R556" s="62">
        <f t="shared" si="17"/>
        <v>2024</v>
      </c>
    </row>
    <row r="557" spans="1:18">
      <c r="A557" s="59" t="s">
        <v>915</v>
      </c>
      <c r="B557" s="59" t="s">
        <v>4</v>
      </c>
      <c r="C557" s="59" t="s">
        <v>54</v>
      </c>
      <c r="D557" s="59" t="s">
        <v>24</v>
      </c>
      <c r="E557" s="59" t="s">
        <v>49</v>
      </c>
      <c r="F557" s="59" t="s">
        <v>376</v>
      </c>
      <c r="G557" s="59">
        <v>2</v>
      </c>
      <c r="H557" s="59">
        <v>872.82</v>
      </c>
      <c r="I557" s="59">
        <v>1745.64</v>
      </c>
      <c r="J557" s="59">
        <v>20</v>
      </c>
      <c r="K557" s="59">
        <v>1396.51</v>
      </c>
      <c r="L557" s="59">
        <v>3</v>
      </c>
      <c r="M557" s="59" t="s">
        <v>37</v>
      </c>
      <c r="N557" s="59" t="s">
        <v>83</v>
      </c>
      <c r="O557" s="59">
        <v>56</v>
      </c>
      <c r="P557" s="61">
        <v>45427</v>
      </c>
      <c r="Q557" s="62" t="str">
        <f t="shared" si="16"/>
        <v>May</v>
      </c>
      <c r="R557" s="62">
        <f t="shared" si="17"/>
        <v>2024</v>
      </c>
    </row>
    <row r="558" spans="1:18">
      <c r="A558" s="59" t="s">
        <v>916</v>
      </c>
      <c r="B558" s="59" t="s">
        <v>11</v>
      </c>
      <c r="C558" s="59" t="s">
        <v>55</v>
      </c>
      <c r="D558" s="59" t="s">
        <v>22</v>
      </c>
      <c r="E558" s="59" t="s">
        <v>49</v>
      </c>
      <c r="F558" s="59" t="s">
        <v>176</v>
      </c>
      <c r="G558" s="59">
        <v>2</v>
      </c>
      <c r="H558" s="59">
        <v>561.35</v>
      </c>
      <c r="I558" s="59">
        <v>1122.7</v>
      </c>
      <c r="J558" s="59">
        <v>10</v>
      </c>
      <c r="K558" s="59">
        <v>1010.43</v>
      </c>
      <c r="L558" s="59">
        <v>5</v>
      </c>
      <c r="M558" s="59" t="s">
        <v>41</v>
      </c>
      <c r="N558" s="59" t="s">
        <v>77</v>
      </c>
      <c r="O558" s="59">
        <v>29</v>
      </c>
      <c r="P558" s="61">
        <v>45321</v>
      </c>
      <c r="Q558" s="62" t="str">
        <f t="shared" si="16"/>
        <v>Jan</v>
      </c>
      <c r="R558" s="62">
        <f t="shared" si="17"/>
        <v>2024</v>
      </c>
    </row>
    <row r="559" spans="1:18">
      <c r="A559" s="59" t="s">
        <v>917</v>
      </c>
      <c r="B559" s="59" t="s">
        <v>10</v>
      </c>
      <c r="C559" s="59" t="s">
        <v>62</v>
      </c>
      <c r="D559" s="59" t="s">
        <v>18</v>
      </c>
      <c r="E559" s="59" t="s">
        <v>51</v>
      </c>
      <c r="F559" s="59" t="s">
        <v>807</v>
      </c>
      <c r="G559" s="59">
        <v>5</v>
      </c>
      <c r="H559" s="59">
        <v>451.18</v>
      </c>
      <c r="I559" s="59">
        <v>2255.9</v>
      </c>
      <c r="J559" s="59">
        <v>20</v>
      </c>
      <c r="K559" s="59">
        <v>1804.72</v>
      </c>
      <c r="L559" s="59">
        <v>5</v>
      </c>
      <c r="M559" s="59" t="s">
        <v>41</v>
      </c>
      <c r="N559" s="59" t="s">
        <v>77</v>
      </c>
      <c r="O559" s="59">
        <v>70</v>
      </c>
      <c r="P559" s="61">
        <v>45410</v>
      </c>
      <c r="Q559" s="62" t="str">
        <f t="shared" si="16"/>
        <v>Apr</v>
      </c>
      <c r="R559" s="62">
        <f t="shared" si="17"/>
        <v>2024</v>
      </c>
    </row>
    <row r="560" spans="1:18">
      <c r="A560" s="59" t="s">
        <v>918</v>
      </c>
      <c r="B560" s="59" t="s">
        <v>8</v>
      </c>
      <c r="C560" s="59" t="s">
        <v>61</v>
      </c>
      <c r="D560" s="59" t="s">
        <v>22</v>
      </c>
      <c r="E560" s="59" t="s">
        <v>49</v>
      </c>
      <c r="F560" s="59" t="s">
        <v>234</v>
      </c>
      <c r="G560" s="59">
        <v>4</v>
      </c>
      <c r="H560" s="59">
        <v>354.44</v>
      </c>
      <c r="I560" s="59">
        <v>1417.76</v>
      </c>
      <c r="J560" s="59">
        <v>15</v>
      </c>
      <c r="K560" s="59">
        <v>1205.1</v>
      </c>
      <c r="L560" s="59">
        <v>2</v>
      </c>
      <c r="M560" s="59" t="s">
        <v>39</v>
      </c>
      <c r="N560" s="59" t="s">
        <v>77</v>
      </c>
      <c r="O560" s="59">
        <v>50</v>
      </c>
      <c r="P560" s="61">
        <v>45329</v>
      </c>
      <c r="Q560" s="62" t="str">
        <f t="shared" si="16"/>
        <v>Feb</v>
      </c>
      <c r="R560" s="62">
        <f t="shared" si="17"/>
        <v>2024</v>
      </c>
    </row>
    <row r="561" spans="1:18">
      <c r="A561" s="59" t="s">
        <v>919</v>
      </c>
      <c r="B561" s="59" t="s">
        <v>7</v>
      </c>
      <c r="C561" s="59" t="s">
        <v>61</v>
      </c>
      <c r="D561" s="59" t="s">
        <v>21</v>
      </c>
      <c r="E561" s="59" t="s">
        <v>50</v>
      </c>
      <c r="F561" s="59" t="s">
        <v>525</v>
      </c>
      <c r="G561" s="59">
        <v>1</v>
      </c>
      <c r="H561" s="59">
        <v>417.9</v>
      </c>
      <c r="I561" s="59">
        <v>417.9</v>
      </c>
      <c r="J561" s="59">
        <v>20</v>
      </c>
      <c r="K561" s="59">
        <v>334.32</v>
      </c>
      <c r="L561" s="59">
        <v>1</v>
      </c>
      <c r="M561" s="59" t="s">
        <v>42</v>
      </c>
      <c r="N561" s="59" t="s">
        <v>96</v>
      </c>
      <c r="O561" s="59">
        <v>86</v>
      </c>
      <c r="P561" s="61">
        <v>45358</v>
      </c>
      <c r="Q561" s="62" t="str">
        <f t="shared" si="16"/>
        <v>Mar</v>
      </c>
      <c r="R561" s="62">
        <f t="shared" si="17"/>
        <v>2024</v>
      </c>
    </row>
    <row r="562" spans="1:18">
      <c r="A562" s="59" t="s">
        <v>920</v>
      </c>
      <c r="B562" s="59" t="s">
        <v>9</v>
      </c>
      <c r="C562" s="59" t="s">
        <v>59</v>
      </c>
      <c r="D562" s="59" t="s">
        <v>21</v>
      </c>
      <c r="E562" s="59" t="s">
        <v>45</v>
      </c>
      <c r="F562" s="59" t="s">
        <v>500</v>
      </c>
      <c r="G562" s="59">
        <v>3</v>
      </c>
      <c r="H562" s="59">
        <v>399.53</v>
      </c>
      <c r="I562" s="59">
        <v>1198.59</v>
      </c>
      <c r="J562" s="59">
        <v>25</v>
      </c>
      <c r="K562" s="59">
        <v>898.94</v>
      </c>
      <c r="L562" s="59">
        <v>4</v>
      </c>
      <c r="M562" s="59" t="s">
        <v>37</v>
      </c>
      <c r="N562" s="59" t="s">
        <v>83</v>
      </c>
      <c r="O562" s="59">
        <v>86</v>
      </c>
      <c r="P562" s="61">
        <v>45315</v>
      </c>
      <c r="Q562" s="62" t="str">
        <f t="shared" si="16"/>
        <v>Jan</v>
      </c>
      <c r="R562" s="62">
        <f t="shared" si="17"/>
        <v>2024</v>
      </c>
    </row>
    <row r="563" spans="1:18">
      <c r="A563" s="59" t="s">
        <v>921</v>
      </c>
      <c r="B563" s="59" t="s">
        <v>11</v>
      </c>
      <c r="C563" s="59" t="s">
        <v>62</v>
      </c>
      <c r="D563" s="59" t="s">
        <v>16</v>
      </c>
      <c r="E563" s="59" t="s">
        <v>50</v>
      </c>
      <c r="F563" s="59" t="s">
        <v>398</v>
      </c>
      <c r="G563" s="59">
        <v>1</v>
      </c>
      <c r="H563" s="59">
        <v>1135.79</v>
      </c>
      <c r="I563" s="59">
        <v>1135.79</v>
      </c>
      <c r="J563" s="59">
        <v>15</v>
      </c>
      <c r="K563" s="59">
        <v>965.42</v>
      </c>
      <c r="L563" s="59">
        <v>2</v>
      </c>
      <c r="M563" s="59" t="s">
        <v>38</v>
      </c>
      <c r="N563" s="59" t="s">
        <v>77</v>
      </c>
      <c r="O563" s="59">
        <v>69</v>
      </c>
      <c r="P563" s="61">
        <v>45476</v>
      </c>
      <c r="Q563" s="62" t="str">
        <f t="shared" si="16"/>
        <v>Jul</v>
      </c>
      <c r="R563" s="62">
        <f t="shared" si="17"/>
        <v>2024</v>
      </c>
    </row>
    <row r="564" spans="1:18">
      <c r="A564" s="59" t="s">
        <v>922</v>
      </c>
      <c r="B564" s="59" t="s">
        <v>10</v>
      </c>
      <c r="C564" s="59" t="s">
        <v>62</v>
      </c>
      <c r="D564" s="59" t="s">
        <v>22</v>
      </c>
      <c r="E564" s="59" t="s">
        <v>50</v>
      </c>
      <c r="F564" s="59" t="s">
        <v>632</v>
      </c>
      <c r="G564" s="59">
        <v>4</v>
      </c>
      <c r="H564" s="59">
        <v>226.31</v>
      </c>
      <c r="I564" s="59">
        <v>905.24</v>
      </c>
      <c r="J564" s="59">
        <v>10</v>
      </c>
      <c r="K564" s="59">
        <v>814.72</v>
      </c>
      <c r="L564" s="59">
        <v>2</v>
      </c>
      <c r="M564" s="59" t="s">
        <v>38</v>
      </c>
      <c r="N564" s="59" t="s">
        <v>77</v>
      </c>
      <c r="O564" s="59">
        <v>52</v>
      </c>
      <c r="P564" s="61">
        <v>45403</v>
      </c>
      <c r="Q564" s="62" t="str">
        <f t="shared" si="16"/>
        <v>Apr</v>
      </c>
      <c r="R564" s="62">
        <f t="shared" si="17"/>
        <v>2024</v>
      </c>
    </row>
    <row r="565" spans="1:18">
      <c r="A565" s="59" t="s">
        <v>923</v>
      </c>
      <c r="B565" s="59" t="s">
        <v>6</v>
      </c>
      <c r="C565" s="59" t="s">
        <v>59</v>
      </c>
      <c r="D565" s="59" t="s">
        <v>23</v>
      </c>
      <c r="E565" s="59" t="s">
        <v>49</v>
      </c>
      <c r="F565" s="59" t="s">
        <v>794</v>
      </c>
      <c r="G565" s="59">
        <v>2</v>
      </c>
      <c r="H565" s="59">
        <v>608.05</v>
      </c>
      <c r="I565" s="59">
        <v>1216.1</v>
      </c>
      <c r="J565" s="59">
        <v>20</v>
      </c>
      <c r="K565" s="59">
        <v>972.88</v>
      </c>
      <c r="L565" s="59">
        <v>1</v>
      </c>
      <c r="M565" s="59" t="s">
        <v>37</v>
      </c>
      <c r="N565" s="59" t="s">
        <v>83</v>
      </c>
      <c r="O565" s="59">
        <v>38</v>
      </c>
      <c r="P565" s="61">
        <v>45509</v>
      </c>
      <c r="Q565" s="62" t="str">
        <f t="shared" si="16"/>
        <v>Aug</v>
      </c>
      <c r="R565" s="62">
        <f t="shared" si="17"/>
        <v>2024</v>
      </c>
    </row>
    <row r="566" spans="1:18">
      <c r="A566" s="59" t="s">
        <v>924</v>
      </c>
      <c r="B566" s="59" t="s">
        <v>2</v>
      </c>
      <c r="C566" s="59" t="s">
        <v>60</v>
      </c>
      <c r="D566" s="59" t="s">
        <v>17</v>
      </c>
      <c r="E566" s="59" t="s">
        <v>48</v>
      </c>
      <c r="F566" s="59" t="s">
        <v>289</v>
      </c>
      <c r="G566" s="59">
        <v>1</v>
      </c>
      <c r="H566" s="59">
        <v>271.62</v>
      </c>
      <c r="I566" s="59">
        <v>271.62</v>
      </c>
      <c r="J566" s="59">
        <v>5</v>
      </c>
      <c r="K566" s="59">
        <v>258.04</v>
      </c>
      <c r="L566" s="59">
        <v>3</v>
      </c>
      <c r="M566" s="59" t="s">
        <v>40</v>
      </c>
      <c r="N566" s="59" t="s">
        <v>80</v>
      </c>
      <c r="O566" s="59">
        <v>77</v>
      </c>
      <c r="P566" s="61">
        <v>45562</v>
      </c>
      <c r="Q566" s="62" t="str">
        <f t="shared" si="16"/>
        <v>Sep</v>
      </c>
      <c r="R566" s="62">
        <f t="shared" si="17"/>
        <v>2024</v>
      </c>
    </row>
    <row r="567" spans="1:18">
      <c r="A567" s="59" t="s">
        <v>925</v>
      </c>
      <c r="B567" s="59" t="s">
        <v>6</v>
      </c>
      <c r="C567" s="59" t="s">
        <v>58</v>
      </c>
      <c r="D567" s="59" t="s">
        <v>19</v>
      </c>
      <c r="E567" s="59" t="s">
        <v>50</v>
      </c>
      <c r="F567" s="59" t="s">
        <v>830</v>
      </c>
      <c r="G567" s="59">
        <v>5</v>
      </c>
      <c r="H567" s="59">
        <v>923.49</v>
      </c>
      <c r="I567" s="59">
        <v>4617.45</v>
      </c>
      <c r="J567" s="59">
        <v>5</v>
      </c>
      <c r="K567" s="59">
        <v>4386.58</v>
      </c>
      <c r="L567" s="59">
        <v>5</v>
      </c>
      <c r="M567" s="59" t="s">
        <v>39</v>
      </c>
      <c r="N567" s="59" t="s">
        <v>83</v>
      </c>
      <c r="O567" s="59">
        <v>47</v>
      </c>
      <c r="P567" s="61">
        <v>45315</v>
      </c>
      <c r="Q567" s="62" t="str">
        <f t="shared" si="16"/>
        <v>Jan</v>
      </c>
      <c r="R567" s="62">
        <f t="shared" si="17"/>
        <v>2024</v>
      </c>
    </row>
    <row r="568" spans="1:18">
      <c r="A568" s="59" t="s">
        <v>926</v>
      </c>
      <c r="B568" s="59" t="s">
        <v>6</v>
      </c>
      <c r="C568" s="59" t="s">
        <v>56</v>
      </c>
      <c r="D568" s="59" t="s">
        <v>18</v>
      </c>
      <c r="E568" s="59" t="s">
        <v>47</v>
      </c>
      <c r="F568" s="59" t="s">
        <v>283</v>
      </c>
      <c r="G568" s="59">
        <v>3</v>
      </c>
      <c r="H568" s="59">
        <v>624.11</v>
      </c>
      <c r="I568" s="59">
        <v>1872.33</v>
      </c>
      <c r="J568" s="59">
        <v>20</v>
      </c>
      <c r="K568" s="59">
        <v>1497.86</v>
      </c>
      <c r="L568" s="59">
        <v>1</v>
      </c>
      <c r="M568" s="59" t="s">
        <v>40</v>
      </c>
      <c r="N568" s="59" t="s">
        <v>80</v>
      </c>
      <c r="O568" s="59">
        <v>67</v>
      </c>
      <c r="P568" s="61">
        <v>45551</v>
      </c>
      <c r="Q568" s="62" t="str">
        <f t="shared" si="16"/>
        <v>Sep</v>
      </c>
      <c r="R568" s="62">
        <f t="shared" si="17"/>
        <v>2024</v>
      </c>
    </row>
    <row r="569" spans="1:18">
      <c r="A569" s="59" t="s">
        <v>927</v>
      </c>
      <c r="B569" s="59" t="s">
        <v>10</v>
      </c>
      <c r="C569" s="59" t="s">
        <v>62</v>
      </c>
      <c r="D569" s="59" t="s">
        <v>17</v>
      </c>
      <c r="E569" s="59" t="s">
        <v>48</v>
      </c>
      <c r="F569" s="59" t="s">
        <v>268</v>
      </c>
      <c r="G569" s="59">
        <v>2</v>
      </c>
      <c r="H569" s="59">
        <v>1131.71</v>
      </c>
      <c r="I569" s="59">
        <v>2263.42</v>
      </c>
      <c r="J569" s="59">
        <v>20</v>
      </c>
      <c r="K569" s="59">
        <v>1810.74</v>
      </c>
      <c r="L569" s="59">
        <v>4</v>
      </c>
      <c r="M569" s="59" t="s">
        <v>41</v>
      </c>
      <c r="N569" s="59" t="s">
        <v>77</v>
      </c>
      <c r="O569" s="59">
        <v>73</v>
      </c>
      <c r="P569" s="61">
        <v>45498</v>
      </c>
      <c r="Q569" s="62" t="str">
        <f t="shared" si="16"/>
        <v>Jul</v>
      </c>
      <c r="R569" s="62">
        <f t="shared" si="17"/>
        <v>2024</v>
      </c>
    </row>
    <row r="570" spans="1:18">
      <c r="A570" s="59" t="s">
        <v>928</v>
      </c>
      <c r="B570" s="59" t="s">
        <v>10</v>
      </c>
      <c r="C570" s="59" t="s">
        <v>55</v>
      </c>
      <c r="D570" s="59" t="s">
        <v>17</v>
      </c>
      <c r="E570" s="59" t="s">
        <v>51</v>
      </c>
      <c r="F570" s="59" t="s">
        <v>929</v>
      </c>
      <c r="G570" s="59">
        <v>5</v>
      </c>
      <c r="H570" s="59">
        <v>947.47</v>
      </c>
      <c r="I570" s="59">
        <v>4737.35</v>
      </c>
      <c r="J570" s="59">
        <v>10</v>
      </c>
      <c r="K570" s="59">
        <v>4263.62</v>
      </c>
      <c r="L570" s="59">
        <v>4</v>
      </c>
      <c r="M570" s="59" t="s">
        <v>38</v>
      </c>
      <c r="N570" s="59" t="s">
        <v>96</v>
      </c>
      <c r="O570" s="59">
        <v>88</v>
      </c>
      <c r="P570" s="61">
        <v>45366</v>
      </c>
      <c r="Q570" s="62" t="str">
        <f t="shared" si="16"/>
        <v>Mar</v>
      </c>
      <c r="R570" s="62">
        <f t="shared" si="17"/>
        <v>2024</v>
      </c>
    </row>
    <row r="571" spans="1:18">
      <c r="A571" s="59" t="s">
        <v>930</v>
      </c>
      <c r="B571" s="59" t="s">
        <v>10</v>
      </c>
      <c r="C571" s="59" t="s">
        <v>55</v>
      </c>
      <c r="D571" s="59" t="s">
        <v>24</v>
      </c>
      <c r="E571" s="59" t="s">
        <v>46</v>
      </c>
      <c r="F571" s="59" t="s">
        <v>606</v>
      </c>
      <c r="G571" s="59">
        <v>3</v>
      </c>
      <c r="H571" s="59">
        <v>743.61</v>
      </c>
      <c r="I571" s="59">
        <v>2230.83</v>
      </c>
      <c r="J571" s="59">
        <v>5</v>
      </c>
      <c r="K571" s="59">
        <v>2119.29</v>
      </c>
      <c r="L571" s="59">
        <v>3</v>
      </c>
      <c r="M571" s="59" t="s">
        <v>38</v>
      </c>
      <c r="N571" s="59" t="s">
        <v>96</v>
      </c>
      <c r="O571" s="59">
        <v>44</v>
      </c>
      <c r="P571" s="61">
        <v>45583</v>
      </c>
      <c r="Q571" s="62" t="str">
        <f t="shared" si="16"/>
        <v>Oct</v>
      </c>
      <c r="R571" s="62">
        <f t="shared" si="17"/>
        <v>2024</v>
      </c>
    </row>
    <row r="572" spans="1:18">
      <c r="A572" s="59" t="s">
        <v>931</v>
      </c>
      <c r="B572" s="59" t="s">
        <v>2</v>
      </c>
      <c r="C572" s="59" t="s">
        <v>62</v>
      </c>
      <c r="D572" s="59" t="s">
        <v>16</v>
      </c>
      <c r="E572" s="59" t="s">
        <v>51</v>
      </c>
      <c r="F572" s="59" t="s">
        <v>828</v>
      </c>
      <c r="G572" s="59">
        <v>2</v>
      </c>
      <c r="H572" s="59">
        <v>459.15</v>
      </c>
      <c r="I572" s="59">
        <v>918.3</v>
      </c>
      <c r="J572" s="59">
        <v>15</v>
      </c>
      <c r="K572" s="59">
        <v>780.55</v>
      </c>
      <c r="L572" s="59">
        <v>2</v>
      </c>
      <c r="M572" s="59" t="s">
        <v>37</v>
      </c>
      <c r="N572" s="59" t="s">
        <v>83</v>
      </c>
      <c r="O572" s="59">
        <v>27</v>
      </c>
      <c r="P572" s="61">
        <v>45580</v>
      </c>
      <c r="Q572" s="62" t="str">
        <f t="shared" si="16"/>
        <v>Oct</v>
      </c>
      <c r="R572" s="62">
        <f t="shared" si="17"/>
        <v>2024</v>
      </c>
    </row>
    <row r="573" spans="1:18">
      <c r="A573" s="59" t="s">
        <v>932</v>
      </c>
      <c r="B573" s="59" t="s">
        <v>10</v>
      </c>
      <c r="C573" s="59" t="s">
        <v>59</v>
      </c>
      <c r="D573" s="59" t="s">
        <v>20</v>
      </c>
      <c r="E573" s="59" t="s">
        <v>50</v>
      </c>
      <c r="F573" s="59" t="s">
        <v>632</v>
      </c>
      <c r="G573" s="59">
        <v>4</v>
      </c>
      <c r="H573" s="59">
        <v>822.25</v>
      </c>
      <c r="I573" s="59">
        <v>3289</v>
      </c>
      <c r="J573" s="59">
        <v>25</v>
      </c>
      <c r="K573" s="59">
        <v>2466.75</v>
      </c>
      <c r="L573" s="59">
        <v>4</v>
      </c>
      <c r="M573" s="59" t="s">
        <v>37</v>
      </c>
      <c r="N573" s="59" t="s">
        <v>80</v>
      </c>
      <c r="O573" s="59">
        <v>42</v>
      </c>
      <c r="P573" s="61">
        <v>45518</v>
      </c>
      <c r="Q573" s="62" t="str">
        <f t="shared" si="16"/>
        <v>Aug</v>
      </c>
      <c r="R573" s="62">
        <f t="shared" si="17"/>
        <v>2024</v>
      </c>
    </row>
    <row r="574" spans="1:18">
      <c r="A574" s="59" t="s">
        <v>933</v>
      </c>
      <c r="B574" s="59" t="s">
        <v>2</v>
      </c>
      <c r="C574" s="59" t="s">
        <v>58</v>
      </c>
      <c r="D574" s="59" t="s">
        <v>20</v>
      </c>
      <c r="E574" s="59" t="s">
        <v>45</v>
      </c>
      <c r="F574" s="59" t="s">
        <v>412</v>
      </c>
      <c r="G574" s="59">
        <v>5</v>
      </c>
      <c r="H574" s="59">
        <v>787.07</v>
      </c>
      <c r="I574" s="59">
        <v>3935.35</v>
      </c>
      <c r="J574" s="59">
        <v>5</v>
      </c>
      <c r="K574" s="59">
        <v>3738.58</v>
      </c>
      <c r="L574" s="59">
        <v>3</v>
      </c>
      <c r="M574" s="59" t="s">
        <v>42</v>
      </c>
      <c r="N574" s="59" t="s">
        <v>96</v>
      </c>
      <c r="O574" s="59">
        <v>86</v>
      </c>
      <c r="P574" s="61">
        <v>45416</v>
      </c>
      <c r="Q574" s="62" t="str">
        <f t="shared" si="16"/>
        <v>May</v>
      </c>
      <c r="R574" s="62">
        <f t="shared" si="17"/>
        <v>2024</v>
      </c>
    </row>
    <row r="575" spans="1:18">
      <c r="A575" s="59" t="s">
        <v>934</v>
      </c>
      <c r="B575" s="59" t="s">
        <v>4</v>
      </c>
      <c r="C575" s="59" t="s">
        <v>59</v>
      </c>
      <c r="D575" s="59" t="s">
        <v>17</v>
      </c>
      <c r="E575" s="59" t="s">
        <v>51</v>
      </c>
      <c r="F575" s="59" t="s">
        <v>250</v>
      </c>
      <c r="G575" s="59">
        <v>3</v>
      </c>
      <c r="H575" s="59">
        <v>1158.02</v>
      </c>
      <c r="I575" s="59">
        <v>3474.06</v>
      </c>
      <c r="J575" s="59">
        <v>20</v>
      </c>
      <c r="K575" s="59">
        <v>2779.25</v>
      </c>
      <c r="L575" s="59">
        <v>1</v>
      </c>
      <c r="M575" s="59" t="s">
        <v>39</v>
      </c>
      <c r="N575" s="59" t="s">
        <v>83</v>
      </c>
      <c r="O575" s="59">
        <v>23</v>
      </c>
      <c r="P575" s="61">
        <v>45466</v>
      </c>
      <c r="Q575" s="62" t="str">
        <f t="shared" si="16"/>
        <v>Jun</v>
      </c>
      <c r="R575" s="62">
        <f t="shared" si="17"/>
        <v>2024</v>
      </c>
    </row>
    <row r="576" spans="1:18">
      <c r="A576" s="59" t="s">
        <v>935</v>
      </c>
      <c r="B576" s="59" t="s">
        <v>5</v>
      </c>
      <c r="C576" s="59" t="s">
        <v>55</v>
      </c>
      <c r="D576" s="59" t="s">
        <v>24</v>
      </c>
      <c r="E576" s="59" t="s">
        <v>51</v>
      </c>
      <c r="F576" s="59" t="s">
        <v>936</v>
      </c>
      <c r="G576" s="59">
        <v>5</v>
      </c>
      <c r="H576" s="59">
        <v>860.38</v>
      </c>
      <c r="I576" s="59">
        <v>4301.9</v>
      </c>
      <c r="J576" s="59">
        <v>15</v>
      </c>
      <c r="K576" s="59">
        <v>3656.61</v>
      </c>
      <c r="L576" s="59">
        <v>4</v>
      </c>
      <c r="M576" s="59" t="s">
        <v>42</v>
      </c>
      <c r="N576" s="59" t="s">
        <v>96</v>
      </c>
      <c r="O576" s="59">
        <v>90</v>
      </c>
      <c r="P576" s="61">
        <v>45339</v>
      </c>
      <c r="Q576" s="62" t="str">
        <f t="shared" si="16"/>
        <v>Feb</v>
      </c>
      <c r="R576" s="62">
        <f t="shared" si="17"/>
        <v>2024</v>
      </c>
    </row>
    <row r="577" spans="1:18">
      <c r="A577" s="59" t="s">
        <v>937</v>
      </c>
      <c r="B577" s="59" t="s">
        <v>10</v>
      </c>
      <c r="C577" s="59" t="s">
        <v>55</v>
      </c>
      <c r="D577" s="59" t="s">
        <v>21</v>
      </c>
      <c r="E577" s="59" t="s">
        <v>50</v>
      </c>
      <c r="F577" s="59" t="s">
        <v>558</v>
      </c>
      <c r="G577" s="59">
        <v>1</v>
      </c>
      <c r="H577" s="59">
        <v>1119.63</v>
      </c>
      <c r="I577" s="59">
        <v>1119.63</v>
      </c>
      <c r="J577" s="59">
        <v>25</v>
      </c>
      <c r="K577" s="59">
        <v>839.72</v>
      </c>
      <c r="L577" s="59">
        <v>2</v>
      </c>
      <c r="M577" s="59" t="s">
        <v>38</v>
      </c>
      <c r="N577" s="59" t="s">
        <v>83</v>
      </c>
      <c r="O577" s="59">
        <v>32</v>
      </c>
      <c r="P577" s="61">
        <v>45510</v>
      </c>
      <c r="Q577" s="62" t="str">
        <f t="shared" si="16"/>
        <v>Aug</v>
      </c>
      <c r="R577" s="62">
        <f t="shared" si="17"/>
        <v>2024</v>
      </c>
    </row>
    <row r="578" spans="1:18">
      <c r="A578" s="59" t="s">
        <v>938</v>
      </c>
      <c r="B578" s="59" t="s">
        <v>5</v>
      </c>
      <c r="C578" s="59" t="s">
        <v>57</v>
      </c>
      <c r="D578" s="59" t="s">
        <v>20</v>
      </c>
      <c r="E578" s="59" t="s">
        <v>48</v>
      </c>
      <c r="F578" s="59" t="s">
        <v>268</v>
      </c>
      <c r="G578" s="59">
        <v>3</v>
      </c>
      <c r="H578" s="59">
        <v>1179.5</v>
      </c>
      <c r="I578" s="59">
        <v>3538.5</v>
      </c>
      <c r="J578" s="59">
        <v>20</v>
      </c>
      <c r="K578" s="59">
        <v>2830.8</v>
      </c>
      <c r="L578" s="59">
        <v>1</v>
      </c>
      <c r="M578" s="59" t="s">
        <v>41</v>
      </c>
      <c r="N578" s="59" t="s">
        <v>77</v>
      </c>
      <c r="O578" s="59">
        <v>71</v>
      </c>
      <c r="P578" s="61">
        <v>45428</v>
      </c>
      <c r="Q578" s="62" t="str">
        <f t="shared" ref="Q578:Q641" si="18">TEXT(P578,"mmm")</f>
        <v>May</v>
      </c>
      <c r="R578" s="62">
        <f t="shared" ref="R578:R641" si="19">YEAR(P578)</f>
        <v>2024</v>
      </c>
    </row>
    <row r="579" spans="1:18">
      <c r="A579" s="59" t="s">
        <v>939</v>
      </c>
      <c r="B579" s="59" t="s">
        <v>5</v>
      </c>
      <c r="C579" s="59" t="s">
        <v>57</v>
      </c>
      <c r="D579" s="59" t="s">
        <v>24</v>
      </c>
      <c r="E579" s="59" t="s">
        <v>51</v>
      </c>
      <c r="F579" s="59" t="s">
        <v>828</v>
      </c>
      <c r="G579" s="59">
        <v>3</v>
      </c>
      <c r="H579" s="59">
        <v>1042.25</v>
      </c>
      <c r="I579" s="59">
        <v>3126.75</v>
      </c>
      <c r="J579" s="59">
        <v>15</v>
      </c>
      <c r="K579" s="59">
        <v>2657.74</v>
      </c>
      <c r="L579" s="59">
        <v>3</v>
      </c>
      <c r="M579" s="59" t="s">
        <v>42</v>
      </c>
      <c r="N579" s="59" t="s">
        <v>80</v>
      </c>
      <c r="O579" s="59">
        <v>41</v>
      </c>
      <c r="P579" s="61">
        <v>45307</v>
      </c>
      <c r="Q579" s="62" t="str">
        <f t="shared" si="18"/>
        <v>Jan</v>
      </c>
      <c r="R579" s="62">
        <f t="shared" si="19"/>
        <v>2024</v>
      </c>
    </row>
    <row r="580" spans="1:18">
      <c r="A580" s="59" t="s">
        <v>940</v>
      </c>
      <c r="B580" s="59" t="s">
        <v>2</v>
      </c>
      <c r="C580" s="59" t="s">
        <v>59</v>
      </c>
      <c r="D580" s="59" t="s">
        <v>22</v>
      </c>
      <c r="E580" s="59" t="s">
        <v>45</v>
      </c>
      <c r="F580" s="59" t="s">
        <v>941</v>
      </c>
      <c r="G580" s="59">
        <v>4</v>
      </c>
      <c r="H580" s="59">
        <v>780.41</v>
      </c>
      <c r="I580" s="59">
        <v>3121.64</v>
      </c>
      <c r="J580" s="59">
        <v>20</v>
      </c>
      <c r="K580" s="59">
        <v>2497.31</v>
      </c>
      <c r="L580" s="59">
        <v>4</v>
      </c>
      <c r="M580" s="59" t="s">
        <v>38</v>
      </c>
      <c r="N580" s="59" t="s">
        <v>80</v>
      </c>
      <c r="O580" s="59">
        <v>69</v>
      </c>
      <c r="P580" s="61">
        <v>45351</v>
      </c>
      <c r="Q580" s="62" t="str">
        <f t="shared" si="18"/>
        <v>Feb</v>
      </c>
      <c r="R580" s="62">
        <f t="shared" si="19"/>
        <v>2024</v>
      </c>
    </row>
    <row r="581" spans="1:18">
      <c r="A581" s="59" t="s">
        <v>942</v>
      </c>
      <c r="B581" s="59" t="s">
        <v>2</v>
      </c>
      <c r="C581" s="59" t="s">
        <v>62</v>
      </c>
      <c r="D581" s="59" t="s">
        <v>18</v>
      </c>
      <c r="E581" s="59" t="s">
        <v>45</v>
      </c>
      <c r="F581" s="59" t="s">
        <v>698</v>
      </c>
      <c r="G581" s="59">
        <v>5</v>
      </c>
      <c r="H581" s="59">
        <v>501.58</v>
      </c>
      <c r="I581" s="59">
        <v>2507.9</v>
      </c>
      <c r="J581" s="59">
        <v>0</v>
      </c>
      <c r="K581" s="59">
        <v>2507.9</v>
      </c>
      <c r="L581" s="59">
        <v>1</v>
      </c>
      <c r="M581" s="59" t="s">
        <v>38</v>
      </c>
      <c r="N581" s="59" t="s">
        <v>80</v>
      </c>
      <c r="O581" s="59">
        <v>87</v>
      </c>
      <c r="P581" s="61">
        <v>45484</v>
      </c>
      <c r="Q581" s="62" t="str">
        <f t="shared" si="18"/>
        <v>Jul</v>
      </c>
      <c r="R581" s="62">
        <f t="shared" si="19"/>
        <v>2024</v>
      </c>
    </row>
    <row r="582" spans="1:18">
      <c r="A582" s="59" t="s">
        <v>943</v>
      </c>
      <c r="B582" s="59" t="s">
        <v>10</v>
      </c>
      <c r="C582" s="59" t="s">
        <v>58</v>
      </c>
      <c r="D582" s="59" t="s">
        <v>18</v>
      </c>
      <c r="E582" s="59" t="s">
        <v>48</v>
      </c>
      <c r="F582" s="59" t="s">
        <v>466</v>
      </c>
      <c r="G582" s="59">
        <v>5</v>
      </c>
      <c r="H582" s="59">
        <v>226.82</v>
      </c>
      <c r="I582" s="59">
        <v>1134.1</v>
      </c>
      <c r="J582" s="59">
        <v>25</v>
      </c>
      <c r="K582" s="59">
        <v>850.57</v>
      </c>
      <c r="L582" s="59">
        <v>3</v>
      </c>
      <c r="M582" s="59" t="s">
        <v>38</v>
      </c>
      <c r="N582" s="59" t="s">
        <v>83</v>
      </c>
      <c r="O582" s="59">
        <v>42</v>
      </c>
      <c r="P582" s="61">
        <v>45500</v>
      </c>
      <c r="Q582" s="62" t="str">
        <f t="shared" si="18"/>
        <v>Jul</v>
      </c>
      <c r="R582" s="62">
        <f t="shared" si="19"/>
        <v>2024</v>
      </c>
    </row>
    <row r="583" spans="1:18">
      <c r="A583" s="59" t="s">
        <v>944</v>
      </c>
      <c r="B583" s="59" t="s">
        <v>4</v>
      </c>
      <c r="C583" s="59" t="s">
        <v>57</v>
      </c>
      <c r="D583" s="59" t="s">
        <v>24</v>
      </c>
      <c r="E583" s="59" t="s">
        <v>50</v>
      </c>
      <c r="F583" s="59" t="s">
        <v>813</v>
      </c>
      <c r="G583" s="59">
        <v>4</v>
      </c>
      <c r="H583" s="59">
        <v>808.33</v>
      </c>
      <c r="I583" s="59">
        <v>3233.32</v>
      </c>
      <c r="J583" s="59">
        <v>10</v>
      </c>
      <c r="K583" s="59">
        <v>2909.99</v>
      </c>
      <c r="L583" s="59">
        <v>1</v>
      </c>
      <c r="M583" s="59" t="s">
        <v>42</v>
      </c>
      <c r="N583" s="59" t="s">
        <v>96</v>
      </c>
      <c r="O583" s="59">
        <v>55</v>
      </c>
      <c r="P583" s="61">
        <v>45404</v>
      </c>
      <c r="Q583" s="62" t="str">
        <f t="shared" si="18"/>
        <v>Apr</v>
      </c>
      <c r="R583" s="62">
        <f t="shared" si="19"/>
        <v>2024</v>
      </c>
    </row>
    <row r="584" spans="1:18">
      <c r="A584" s="59" t="s">
        <v>945</v>
      </c>
      <c r="B584" s="59" t="s">
        <v>3</v>
      </c>
      <c r="C584" s="59" t="s">
        <v>53</v>
      </c>
      <c r="D584" s="59" t="s">
        <v>15</v>
      </c>
      <c r="E584" s="59" t="s">
        <v>50</v>
      </c>
      <c r="F584" s="59" t="s">
        <v>666</v>
      </c>
      <c r="G584" s="59">
        <v>3</v>
      </c>
      <c r="H584" s="59">
        <v>560.27</v>
      </c>
      <c r="I584" s="59">
        <v>1680.81</v>
      </c>
      <c r="J584" s="59">
        <v>15</v>
      </c>
      <c r="K584" s="59">
        <v>1428.69</v>
      </c>
      <c r="L584" s="59">
        <v>1</v>
      </c>
      <c r="M584" s="59" t="s">
        <v>42</v>
      </c>
      <c r="N584" s="59" t="s">
        <v>83</v>
      </c>
      <c r="O584" s="59">
        <v>71</v>
      </c>
      <c r="P584" s="61">
        <v>45363</v>
      </c>
      <c r="Q584" s="62" t="str">
        <f t="shared" si="18"/>
        <v>Mar</v>
      </c>
      <c r="R584" s="62">
        <f t="shared" si="19"/>
        <v>2024</v>
      </c>
    </row>
    <row r="585" spans="1:18">
      <c r="A585" s="59" t="s">
        <v>946</v>
      </c>
      <c r="B585" s="59" t="s">
        <v>5</v>
      </c>
      <c r="C585" s="59" t="s">
        <v>56</v>
      </c>
      <c r="D585" s="59" t="s">
        <v>16</v>
      </c>
      <c r="E585" s="59" t="s">
        <v>48</v>
      </c>
      <c r="F585" s="59" t="s">
        <v>566</v>
      </c>
      <c r="G585" s="59">
        <v>5</v>
      </c>
      <c r="H585" s="59">
        <v>988.6</v>
      </c>
      <c r="I585" s="59">
        <v>4943</v>
      </c>
      <c r="J585" s="59">
        <v>5</v>
      </c>
      <c r="K585" s="59">
        <v>4695.85</v>
      </c>
      <c r="L585" s="59">
        <v>4</v>
      </c>
      <c r="M585" s="59" t="s">
        <v>42</v>
      </c>
      <c r="N585" s="59" t="s">
        <v>83</v>
      </c>
      <c r="O585" s="59">
        <v>26</v>
      </c>
      <c r="P585" s="61">
        <v>45488</v>
      </c>
      <c r="Q585" s="62" t="str">
        <f t="shared" si="18"/>
        <v>Jul</v>
      </c>
      <c r="R585" s="62">
        <f t="shared" si="19"/>
        <v>2024</v>
      </c>
    </row>
    <row r="586" spans="1:18">
      <c r="A586" s="59" t="s">
        <v>947</v>
      </c>
      <c r="B586" s="59" t="s">
        <v>10</v>
      </c>
      <c r="C586" s="59" t="s">
        <v>56</v>
      </c>
      <c r="D586" s="59" t="s">
        <v>18</v>
      </c>
      <c r="E586" s="59" t="s">
        <v>51</v>
      </c>
      <c r="F586" s="59" t="s">
        <v>828</v>
      </c>
      <c r="G586" s="59">
        <v>3</v>
      </c>
      <c r="H586" s="59">
        <v>173.87</v>
      </c>
      <c r="I586" s="59">
        <v>521.61</v>
      </c>
      <c r="J586" s="59">
        <v>5</v>
      </c>
      <c r="K586" s="59">
        <v>495.53</v>
      </c>
      <c r="L586" s="59">
        <v>5</v>
      </c>
      <c r="M586" s="59" t="s">
        <v>42</v>
      </c>
      <c r="N586" s="59" t="s">
        <v>96</v>
      </c>
      <c r="O586" s="59">
        <v>44</v>
      </c>
      <c r="P586" s="61">
        <v>45326</v>
      </c>
      <c r="Q586" s="62" t="str">
        <f t="shared" si="18"/>
        <v>Feb</v>
      </c>
      <c r="R586" s="62">
        <f t="shared" si="19"/>
        <v>2024</v>
      </c>
    </row>
    <row r="587" spans="1:18">
      <c r="A587" s="59" t="s">
        <v>948</v>
      </c>
      <c r="B587" s="59" t="s">
        <v>2</v>
      </c>
      <c r="C587" s="59" t="s">
        <v>53</v>
      </c>
      <c r="D587" s="59" t="s">
        <v>19</v>
      </c>
      <c r="E587" s="59" t="s">
        <v>47</v>
      </c>
      <c r="F587" s="59" t="s">
        <v>360</v>
      </c>
      <c r="G587" s="59">
        <v>3</v>
      </c>
      <c r="H587" s="59">
        <v>525.77</v>
      </c>
      <c r="I587" s="59">
        <v>1577.31</v>
      </c>
      <c r="J587" s="59">
        <v>15</v>
      </c>
      <c r="K587" s="59">
        <v>1340.71</v>
      </c>
      <c r="L587" s="59">
        <v>2</v>
      </c>
      <c r="M587" s="59" t="s">
        <v>39</v>
      </c>
      <c r="N587" s="59" t="s">
        <v>96</v>
      </c>
      <c r="O587" s="59">
        <v>33</v>
      </c>
      <c r="P587" s="61">
        <v>45497</v>
      </c>
      <c r="Q587" s="62" t="str">
        <f t="shared" si="18"/>
        <v>Jul</v>
      </c>
      <c r="R587" s="62">
        <f t="shared" si="19"/>
        <v>2024</v>
      </c>
    </row>
    <row r="588" spans="1:18">
      <c r="A588" s="59" t="s">
        <v>949</v>
      </c>
      <c r="B588" s="59" t="s">
        <v>4</v>
      </c>
      <c r="C588" s="59" t="s">
        <v>62</v>
      </c>
      <c r="D588" s="59" t="s">
        <v>15</v>
      </c>
      <c r="E588" s="59" t="s">
        <v>47</v>
      </c>
      <c r="F588" s="59" t="s">
        <v>950</v>
      </c>
      <c r="G588" s="59">
        <v>2</v>
      </c>
      <c r="H588" s="59">
        <v>861.93</v>
      </c>
      <c r="I588" s="59">
        <v>1723.86</v>
      </c>
      <c r="J588" s="59">
        <v>0</v>
      </c>
      <c r="K588" s="59">
        <v>1723.86</v>
      </c>
      <c r="L588" s="59">
        <v>1</v>
      </c>
      <c r="M588" s="59" t="s">
        <v>40</v>
      </c>
      <c r="N588" s="59" t="s">
        <v>77</v>
      </c>
      <c r="O588" s="59">
        <v>68</v>
      </c>
      <c r="P588" s="61">
        <v>45292</v>
      </c>
      <c r="Q588" s="62" t="str">
        <f t="shared" si="18"/>
        <v>Jan</v>
      </c>
      <c r="R588" s="62">
        <f t="shared" si="19"/>
        <v>2024</v>
      </c>
    </row>
    <row r="589" spans="1:18">
      <c r="A589" s="59" t="s">
        <v>951</v>
      </c>
      <c r="B589" s="59" t="s">
        <v>2</v>
      </c>
      <c r="C589" s="59" t="s">
        <v>55</v>
      </c>
      <c r="D589" s="59" t="s">
        <v>19</v>
      </c>
      <c r="E589" s="59" t="s">
        <v>51</v>
      </c>
      <c r="F589" s="59" t="s">
        <v>952</v>
      </c>
      <c r="G589" s="59">
        <v>3</v>
      </c>
      <c r="H589" s="59">
        <v>288.97</v>
      </c>
      <c r="I589" s="59">
        <v>866.91</v>
      </c>
      <c r="J589" s="59">
        <v>5</v>
      </c>
      <c r="K589" s="59">
        <v>823.56</v>
      </c>
      <c r="L589" s="59">
        <v>4</v>
      </c>
      <c r="M589" s="59" t="s">
        <v>40</v>
      </c>
      <c r="N589" s="59" t="s">
        <v>96</v>
      </c>
      <c r="O589" s="59">
        <v>35</v>
      </c>
      <c r="P589" s="61">
        <v>45484</v>
      </c>
      <c r="Q589" s="62" t="str">
        <f t="shared" si="18"/>
        <v>Jul</v>
      </c>
      <c r="R589" s="62">
        <f t="shared" si="19"/>
        <v>2024</v>
      </c>
    </row>
    <row r="590" spans="1:18">
      <c r="A590" s="59" t="s">
        <v>953</v>
      </c>
      <c r="B590" s="59" t="s">
        <v>2</v>
      </c>
      <c r="C590" s="59" t="s">
        <v>53</v>
      </c>
      <c r="D590" s="59" t="s">
        <v>18</v>
      </c>
      <c r="E590" s="59" t="s">
        <v>45</v>
      </c>
      <c r="F590" s="59" t="s">
        <v>87</v>
      </c>
      <c r="G590" s="59">
        <v>3</v>
      </c>
      <c r="H590" s="59">
        <v>472.45</v>
      </c>
      <c r="I590" s="59">
        <v>1417.35</v>
      </c>
      <c r="J590" s="59">
        <v>0</v>
      </c>
      <c r="K590" s="59">
        <v>1417.35</v>
      </c>
      <c r="L590" s="59">
        <v>5</v>
      </c>
      <c r="M590" s="59" t="s">
        <v>38</v>
      </c>
      <c r="N590" s="59" t="s">
        <v>77</v>
      </c>
      <c r="O590" s="59">
        <v>61</v>
      </c>
      <c r="P590" s="61">
        <v>45588</v>
      </c>
      <c r="Q590" s="62" t="str">
        <f t="shared" si="18"/>
        <v>Oct</v>
      </c>
      <c r="R590" s="62">
        <f t="shared" si="19"/>
        <v>2024</v>
      </c>
    </row>
    <row r="591" spans="1:18">
      <c r="A591" s="59" t="s">
        <v>954</v>
      </c>
      <c r="B591" s="59" t="s">
        <v>5</v>
      </c>
      <c r="C591" s="59" t="s">
        <v>55</v>
      </c>
      <c r="D591" s="59" t="s">
        <v>17</v>
      </c>
      <c r="E591" s="59" t="s">
        <v>49</v>
      </c>
      <c r="F591" s="59" t="s">
        <v>462</v>
      </c>
      <c r="G591" s="59">
        <v>1</v>
      </c>
      <c r="H591" s="59">
        <v>602.72</v>
      </c>
      <c r="I591" s="59">
        <v>602.72</v>
      </c>
      <c r="J591" s="59">
        <v>25</v>
      </c>
      <c r="K591" s="59">
        <v>452.04</v>
      </c>
      <c r="L591" s="59">
        <v>3</v>
      </c>
      <c r="M591" s="59" t="s">
        <v>38</v>
      </c>
      <c r="N591" s="59" t="s">
        <v>77</v>
      </c>
      <c r="O591" s="59">
        <v>46</v>
      </c>
      <c r="P591" s="61">
        <v>45523</v>
      </c>
      <c r="Q591" s="62" t="str">
        <f t="shared" si="18"/>
        <v>Aug</v>
      </c>
      <c r="R591" s="62">
        <f t="shared" si="19"/>
        <v>2024</v>
      </c>
    </row>
    <row r="592" spans="1:18">
      <c r="A592" s="59" t="s">
        <v>955</v>
      </c>
      <c r="B592" s="59" t="s">
        <v>7</v>
      </c>
      <c r="C592" s="59" t="s">
        <v>62</v>
      </c>
      <c r="D592" s="59" t="s">
        <v>23</v>
      </c>
      <c r="E592" s="59" t="s">
        <v>50</v>
      </c>
      <c r="F592" s="59" t="s">
        <v>625</v>
      </c>
      <c r="G592" s="59">
        <v>1</v>
      </c>
      <c r="H592" s="59">
        <v>1124.07</v>
      </c>
      <c r="I592" s="59">
        <v>1124.07</v>
      </c>
      <c r="J592" s="59">
        <v>5</v>
      </c>
      <c r="K592" s="59">
        <v>1067.87</v>
      </c>
      <c r="L592" s="59">
        <v>4</v>
      </c>
      <c r="M592" s="59" t="s">
        <v>42</v>
      </c>
      <c r="N592" s="59" t="s">
        <v>83</v>
      </c>
      <c r="O592" s="59">
        <v>41</v>
      </c>
      <c r="P592" s="61">
        <v>45554</v>
      </c>
      <c r="Q592" s="62" t="str">
        <f t="shared" si="18"/>
        <v>Sep</v>
      </c>
      <c r="R592" s="62">
        <f t="shared" si="19"/>
        <v>2024</v>
      </c>
    </row>
    <row r="593" spans="1:18">
      <c r="A593" s="59" t="s">
        <v>956</v>
      </c>
      <c r="B593" s="59" t="s">
        <v>11</v>
      </c>
      <c r="C593" s="59" t="s">
        <v>59</v>
      </c>
      <c r="D593" s="59" t="s">
        <v>16</v>
      </c>
      <c r="E593" s="59" t="s">
        <v>45</v>
      </c>
      <c r="F593" s="59" t="s">
        <v>957</v>
      </c>
      <c r="G593" s="59">
        <v>4</v>
      </c>
      <c r="H593" s="59">
        <v>1088.98</v>
      </c>
      <c r="I593" s="59">
        <v>4355.92</v>
      </c>
      <c r="J593" s="59">
        <v>10</v>
      </c>
      <c r="K593" s="59">
        <v>3920.33</v>
      </c>
      <c r="L593" s="59">
        <v>5</v>
      </c>
      <c r="M593" s="59" t="s">
        <v>40</v>
      </c>
      <c r="N593" s="59" t="s">
        <v>77</v>
      </c>
      <c r="O593" s="59">
        <v>44</v>
      </c>
      <c r="P593" s="61">
        <v>45344</v>
      </c>
      <c r="Q593" s="62" t="str">
        <f t="shared" si="18"/>
        <v>Feb</v>
      </c>
      <c r="R593" s="62">
        <f t="shared" si="19"/>
        <v>2024</v>
      </c>
    </row>
    <row r="594" spans="1:18">
      <c r="A594" s="59" t="s">
        <v>958</v>
      </c>
      <c r="B594" s="59" t="s">
        <v>4</v>
      </c>
      <c r="C594" s="59" t="s">
        <v>55</v>
      </c>
      <c r="D594" s="59" t="s">
        <v>16</v>
      </c>
      <c r="E594" s="59" t="s">
        <v>49</v>
      </c>
      <c r="F594" s="59" t="s">
        <v>474</v>
      </c>
      <c r="G594" s="59">
        <v>3</v>
      </c>
      <c r="H594" s="59">
        <v>921.28</v>
      </c>
      <c r="I594" s="59">
        <v>2763.84</v>
      </c>
      <c r="J594" s="59">
        <v>5</v>
      </c>
      <c r="K594" s="59">
        <v>2625.65</v>
      </c>
      <c r="L594" s="59">
        <v>4</v>
      </c>
      <c r="M594" s="59" t="s">
        <v>42</v>
      </c>
      <c r="N594" s="59" t="s">
        <v>83</v>
      </c>
      <c r="O594" s="59">
        <v>74</v>
      </c>
      <c r="P594" s="61">
        <v>45411</v>
      </c>
      <c r="Q594" s="62" t="str">
        <f t="shared" si="18"/>
        <v>Apr</v>
      </c>
      <c r="R594" s="62">
        <f t="shared" si="19"/>
        <v>2024</v>
      </c>
    </row>
    <row r="595" spans="1:18">
      <c r="A595" s="59" t="s">
        <v>959</v>
      </c>
      <c r="B595" s="59" t="s">
        <v>4</v>
      </c>
      <c r="C595" s="59" t="s">
        <v>57</v>
      </c>
      <c r="D595" s="59" t="s">
        <v>18</v>
      </c>
      <c r="E595" s="59" t="s">
        <v>51</v>
      </c>
      <c r="F595" s="59" t="s">
        <v>952</v>
      </c>
      <c r="G595" s="59">
        <v>2</v>
      </c>
      <c r="H595" s="59">
        <v>720.69</v>
      </c>
      <c r="I595" s="59">
        <v>1441.38</v>
      </c>
      <c r="J595" s="59">
        <v>20</v>
      </c>
      <c r="K595" s="59">
        <v>1153.1</v>
      </c>
      <c r="L595" s="59">
        <v>3</v>
      </c>
      <c r="M595" s="59" t="s">
        <v>37</v>
      </c>
      <c r="N595" s="59" t="s">
        <v>80</v>
      </c>
      <c r="O595" s="59">
        <v>49</v>
      </c>
      <c r="P595" s="61">
        <v>45465</v>
      </c>
      <c r="Q595" s="62" t="str">
        <f t="shared" si="18"/>
        <v>Jun</v>
      </c>
      <c r="R595" s="62">
        <f t="shared" si="19"/>
        <v>2024</v>
      </c>
    </row>
    <row r="596" spans="1:18">
      <c r="A596" s="59" t="s">
        <v>960</v>
      </c>
      <c r="B596" s="59" t="s">
        <v>8</v>
      </c>
      <c r="C596" s="59" t="s">
        <v>59</v>
      </c>
      <c r="D596" s="59" t="s">
        <v>15</v>
      </c>
      <c r="E596" s="59" t="s">
        <v>51</v>
      </c>
      <c r="F596" s="59" t="s">
        <v>816</v>
      </c>
      <c r="G596" s="59">
        <v>5</v>
      </c>
      <c r="H596" s="59">
        <v>721.83</v>
      </c>
      <c r="I596" s="59">
        <v>3609.15</v>
      </c>
      <c r="J596" s="59">
        <v>25</v>
      </c>
      <c r="K596" s="59">
        <v>2706.86</v>
      </c>
      <c r="L596" s="59">
        <v>4</v>
      </c>
      <c r="M596" s="59" t="s">
        <v>37</v>
      </c>
      <c r="N596" s="59" t="s">
        <v>80</v>
      </c>
      <c r="O596" s="59">
        <v>81</v>
      </c>
      <c r="P596" s="61">
        <v>45524</v>
      </c>
      <c r="Q596" s="62" t="str">
        <f t="shared" si="18"/>
        <v>Aug</v>
      </c>
      <c r="R596" s="62">
        <f t="shared" si="19"/>
        <v>2024</v>
      </c>
    </row>
    <row r="597" spans="1:18">
      <c r="A597" s="59" t="s">
        <v>961</v>
      </c>
      <c r="B597" s="59" t="s">
        <v>3</v>
      </c>
      <c r="C597" s="59" t="s">
        <v>55</v>
      </c>
      <c r="D597" s="59" t="s">
        <v>15</v>
      </c>
      <c r="E597" s="59" t="s">
        <v>46</v>
      </c>
      <c r="F597" s="59" t="s">
        <v>164</v>
      </c>
      <c r="G597" s="59">
        <v>5</v>
      </c>
      <c r="H597" s="59">
        <v>968.88</v>
      </c>
      <c r="I597" s="59">
        <v>4844.4</v>
      </c>
      <c r="J597" s="59">
        <v>20</v>
      </c>
      <c r="K597" s="59">
        <v>3875.52</v>
      </c>
      <c r="L597" s="59">
        <v>2</v>
      </c>
      <c r="M597" s="59" t="s">
        <v>38</v>
      </c>
      <c r="N597" s="59" t="s">
        <v>96</v>
      </c>
      <c r="O597" s="59">
        <v>68</v>
      </c>
      <c r="P597" s="61">
        <v>45293</v>
      </c>
      <c r="Q597" s="62" t="str">
        <f t="shared" si="18"/>
        <v>Jan</v>
      </c>
      <c r="R597" s="62">
        <f t="shared" si="19"/>
        <v>2024</v>
      </c>
    </row>
    <row r="598" spans="1:18">
      <c r="A598" s="59" t="s">
        <v>962</v>
      </c>
      <c r="B598" s="59" t="s">
        <v>5</v>
      </c>
      <c r="C598" s="59" t="s">
        <v>62</v>
      </c>
      <c r="D598" s="59" t="s">
        <v>16</v>
      </c>
      <c r="E598" s="59" t="s">
        <v>46</v>
      </c>
      <c r="F598" s="59" t="s">
        <v>157</v>
      </c>
      <c r="G598" s="59">
        <v>3</v>
      </c>
      <c r="H598" s="59">
        <v>494.29</v>
      </c>
      <c r="I598" s="59">
        <v>1482.87</v>
      </c>
      <c r="J598" s="59">
        <v>10</v>
      </c>
      <c r="K598" s="59">
        <v>1334.58</v>
      </c>
      <c r="L598" s="59">
        <v>2</v>
      </c>
      <c r="M598" s="59" t="s">
        <v>38</v>
      </c>
      <c r="N598" s="59" t="s">
        <v>83</v>
      </c>
      <c r="O598" s="59">
        <v>21</v>
      </c>
      <c r="P598" s="61">
        <v>45479</v>
      </c>
      <c r="Q598" s="62" t="str">
        <f t="shared" si="18"/>
        <v>Jul</v>
      </c>
      <c r="R598" s="62">
        <f t="shared" si="19"/>
        <v>2024</v>
      </c>
    </row>
    <row r="599" spans="1:18">
      <c r="A599" s="59" t="s">
        <v>963</v>
      </c>
      <c r="B599" s="59" t="s">
        <v>4</v>
      </c>
      <c r="C599" s="59" t="s">
        <v>53</v>
      </c>
      <c r="D599" s="59" t="s">
        <v>18</v>
      </c>
      <c r="E599" s="59" t="s">
        <v>45</v>
      </c>
      <c r="F599" s="59" t="s">
        <v>964</v>
      </c>
      <c r="G599" s="59">
        <v>4</v>
      </c>
      <c r="H599" s="59">
        <v>747.9</v>
      </c>
      <c r="I599" s="59">
        <v>2991.6</v>
      </c>
      <c r="J599" s="59">
        <v>10</v>
      </c>
      <c r="K599" s="59">
        <v>2692.44</v>
      </c>
      <c r="L599" s="59">
        <v>1</v>
      </c>
      <c r="M599" s="59" t="s">
        <v>40</v>
      </c>
      <c r="N599" s="59" t="s">
        <v>77</v>
      </c>
      <c r="O599" s="59">
        <v>37</v>
      </c>
      <c r="P599" s="61">
        <v>45329</v>
      </c>
      <c r="Q599" s="62" t="str">
        <f t="shared" si="18"/>
        <v>Feb</v>
      </c>
      <c r="R599" s="62">
        <f t="shared" si="19"/>
        <v>2024</v>
      </c>
    </row>
    <row r="600" spans="1:18">
      <c r="A600" s="59" t="s">
        <v>965</v>
      </c>
      <c r="B600" s="59" t="s">
        <v>10</v>
      </c>
      <c r="C600" s="59" t="s">
        <v>55</v>
      </c>
      <c r="D600" s="59" t="s">
        <v>15</v>
      </c>
      <c r="E600" s="59" t="s">
        <v>51</v>
      </c>
      <c r="F600" s="59" t="s">
        <v>796</v>
      </c>
      <c r="G600" s="59">
        <v>1</v>
      </c>
      <c r="H600" s="59">
        <v>735.4</v>
      </c>
      <c r="I600" s="59">
        <v>735.4</v>
      </c>
      <c r="J600" s="59">
        <v>20</v>
      </c>
      <c r="K600" s="59">
        <v>588.32</v>
      </c>
      <c r="L600" s="59">
        <v>5</v>
      </c>
      <c r="M600" s="59" t="s">
        <v>42</v>
      </c>
      <c r="N600" s="59" t="s">
        <v>96</v>
      </c>
      <c r="O600" s="59">
        <v>75</v>
      </c>
      <c r="P600" s="61">
        <v>45412</v>
      </c>
      <c r="Q600" s="62" t="str">
        <f t="shared" si="18"/>
        <v>Apr</v>
      </c>
      <c r="R600" s="62">
        <f t="shared" si="19"/>
        <v>2024</v>
      </c>
    </row>
    <row r="601" spans="1:18">
      <c r="A601" s="59" t="s">
        <v>966</v>
      </c>
      <c r="B601" s="59" t="s">
        <v>10</v>
      </c>
      <c r="C601" s="59" t="s">
        <v>60</v>
      </c>
      <c r="D601" s="59" t="s">
        <v>17</v>
      </c>
      <c r="E601" s="59" t="s">
        <v>51</v>
      </c>
      <c r="F601" s="59" t="s">
        <v>329</v>
      </c>
      <c r="G601" s="59">
        <v>1</v>
      </c>
      <c r="H601" s="59">
        <v>1150.74</v>
      </c>
      <c r="I601" s="59">
        <v>1150.74</v>
      </c>
      <c r="J601" s="59">
        <v>25</v>
      </c>
      <c r="K601" s="59">
        <v>863.06</v>
      </c>
      <c r="L601" s="59">
        <v>2</v>
      </c>
      <c r="M601" s="59" t="s">
        <v>38</v>
      </c>
      <c r="N601" s="59" t="s">
        <v>96</v>
      </c>
      <c r="O601" s="59">
        <v>49</v>
      </c>
      <c r="P601" s="61">
        <v>45309</v>
      </c>
      <c r="Q601" s="62" t="str">
        <f t="shared" si="18"/>
        <v>Jan</v>
      </c>
      <c r="R601" s="62">
        <f t="shared" si="19"/>
        <v>2024</v>
      </c>
    </row>
    <row r="602" spans="1:18">
      <c r="A602" s="59" t="s">
        <v>967</v>
      </c>
      <c r="B602" s="59" t="s">
        <v>4</v>
      </c>
      <c r="C602" s="59" t="s">
        <v>55</v>
      </c>
      <c r="D602" s="59" t="s">
        <v>24</v>
      </c>
      <c r="E602" s="59" t="s">
        <v>45</v>
      </c>
      <c r="F602" s="59" t="s">
        <v>968</v>
      </c>
      <c r="G602" s="59">
        <v>3</v>
      </c>
      <c r="H602" s="59">
        <v>682.73</v>
      </c>
      <c r="I602" s="59">
        <v>2048.19</v>
      </c>
      <c r="J602" s="59">
        <v>25</v>
      </c>
      <c r="K602" s="59">
        <v>1536.14</v>
      </c>
      <c r="L602" s="59">
        <v>3</v>
      </c>
      <c r="M602" s="59" t="s">
        <v>42</v>
      </c>
      <c r="N602" s="59" t="s">
        <v>77</v>
      </c>
      <c r="O602" s="59">
        <v>63</v>
      </c>
      <c r="P602" s="61">
        <v>45444</v>
      </c>
      <c r="Q602" s="62" t="str">
        <f t="shared" si="18"/>
        <v>Jun</v>
      </c>
      <c r="R602" s="62">
        <f t="shared" si="19"/>
        <v>2024</v>
      </c>
    </row>
    <row r="603" spans="1:18">
      <c r="A603" s="59" t="s">
        <v>969</v>
      </c>
      <c r="B603" s="59" t="s">
        <v>10</v>
      </c>
      <c r="C603" s="59" t="s">
        <v>60</v>
      </c>
      <c r="D603" s="59" t="s">
        <v>20</v>
      </c>
      <c r="E603" s="59" t="s">
        <v>45</v>
      </c>
      <c r="F603" s="59" t="s">
        <v>128</v>
      </c>
      <c r="G603" s="59">
        <v>1</v>
      </c>
      <c r="H603" s="59">
        <v>447.74</v>
      </c>
      <c r="I603" s="59">
        <v>447.74</v>
      </c>
      <c r="J603" s="59">
        <v>0</v>
      </c>
      <c r="K603" s="59">
        <v>447.74</v>
      </c>
      <c r="L603" s="59">
        <v>4</v>
      </c>
      <c r="M603" s="59" t="s">
        <v>42</v>
      </c>
      <c r="N603" s="59" t="s">
        <v>83</v>
      </c>
      <c r="O603" s="59">
        <v>76</v>
      </c>
      <c r="P603" s="61">
        <v>45310</v>
      </c>
      <c r="Q603" s="62" t="str">
        <f t="shared" si="18"/>
        <v>Jan</v>
      </c>
      <c r="R603" s="62">
        <f t="shared" si="19"/>
        <v>2024</v>
      </c>
    </row>
    <row r="604" spans="1:18">
      <c r="A604" s="59" t="s">
        <v>970</v>
      </c>
      <c r="B604" s="59" t="s">
        <v>6</v>
      </c>
      <c r="C604" s="59" t="s">
        <v>54</v>
      </c>
      <c r="D604" s="59" t="s">
        <v>19</v>
      </c>
      <c r="E604" s="59" t="s">
        <v>49</v>
      </c>
      <c r="F604" s="59" t="s">
        <v>222</v>
      </c>
      <c r="G604" s="59">
        <v>4</v>
      </c>
      <c r="H604" s="59">
        <v>560.02</v>
      </c>
      <c r="I604" s="59">
        <v>2240.08</v>
      </c>
      <c r="J604" s="59">
        <v>10</v>
      </c>
      <c r="K604" s="59">
        <v>2016.07</v>
      </c>
      <c r="L604" s="59">
        <v>2</v>
      </c>
      <c r="M604" s="59" t="s">
        <v>40</v>
      </c>
      <c r="N604" s="59" t="s">
        <v>77</v>
      </c>
      <c r="O604" s="59">
        <v>77</v>
      </c>
      <c r="P604" s="61">
        <v>45305</v>
      </c>
      <c r="Q604" s="62" t="str">
        <f t="shared" si="18"/>
        <v>Jan</v>
      </c>
      <c r="R604" s="62">
        <f t="shared" si="19"/>
        <v>2024</v>
      </c>
    </row>
    <row r="605" spans="1:18">
      <c r="A605" s="59" t="s">
        <v>971</v>
      </c>
      <c r="B605" s="59" t="s">
        <v>9</v>
      </c>
      <c r="C605" s="59" t="s">
        <v>62</v>
      </c>
      <c r="D605" s="59" t="s">
        <v>24</v>
      </c>
      <c r="E605" s="59" t="s">
        <v>47</v>
      </c>
      <c r="F605" s="59" t="s">
        <v>972</v>
      </c>
      <c r="G605" s="59">
        <v>4</v>
      </c>
      <c r="H605" s="59">
        <v>669.64</v>
      </c>
      <c r="I605" s="59">
        <v>2678.56</v>
      </c>
      <c r="J605" s="59">
        <v>20</v>
      </c>
      <c r="K605" s="59">
        <v>2142.85</v>
      </c>
      <c r="L605" s="59">
        <v>5</v>
      </c>
      <c r="M605" s="59" t="s">
        <v>37</v>
      </c>
      <c r="N605" s="59" t="s">
        <v>83</v>
      </c>
      <c r="O605" s="59">
        <v>39</v>
      </c>
      <c r="P605" s="61">
        <v>45569</v>
      </c>
      <c r="Q605" s="62" t="str">
        <f t="shared" si="18"/>
        <v>Oct</v>
      </c>
      <c r="R605" s="62">
        <f t="shared" si="19"/>
        <v>2024</v>
      </c>
    </row>
    <row r="606" spans="1:18">
      <c r="A606" s="59" t="s">
        <v>973</v>
      </c>
      <c r="B606" s="59" t="s">
        <v>10</v>
      </c>
      <c r="C606" s="59" t="s">
        <v>55</v>
      </c>
      <c r="D606" s="59" t="s">
        <v>20</v>
      </c>
      <c r="E606" s="59" t="s">
        <v>50</v>
      </c>
      <c r="F606" s="59" t="s">
        <v>460</v>
      </c>
      <c r="G606" s="59">
        <v>2</v>
      </c>
      <c r="H606" s="59">
        <v>1028.9</v>
      </c>
      <c r="I606" s="59">
        <v>2057.8</v>
      </c>
      <c r="J606" s="59">
        <v>25</v>
      </c>
      <c r="K606" s="59">
        <v>1543.35</v>
      </c>
      <c r="L606" s="59">
        <v>2</v>
      </c>
      <c r="M606" s="59" t="s">
        <v>41</v>
      </c>
      <c r="N606" s="59" t="s">
        <v>77</v>
      </c>
      <c r="O606" s="59">
        <v>24</v>
      </c>
      <c r="P606" s="61">
        <v>45544</v>
      </c>
      <c r="Q606" s="62" t="str">
        <f t="shared" si="18"/>
        <v>Sep</v>
      </c>
      <c r="R606" s="62">
        <f t="shared" si="19"/>
        <v>2024</v>
      </c>
    </row>
    <row r="607" spans="1:18">
      <c r="A607" s="59" t="s">
        <v>974</v>
      </c>
      <c r="B607" s="59" t="s">
        <v>4</v>
      </c>
      <c r="C607" s="59" t="s">
        <v>61</v>
      </c>
      <c r="D607" s="59" t="s">
        <v>20</v>
      </c>
      <c r="E607" s="59" t="s">
        <v>47</v>
      </c>
      <c r="F607" s="59" t="s">
        <v>975</v>
      </c>
      <c r="G607" s="59">
        <v>2</v>
      </c>
      <c r="H607" s="59">
        <v>866.46</v>
      </c>
      <c r="I607" s="59">
        <v>1732.92</v>
      </c>
      <c r="J607" s="59">
        <v>25</v>
      </c>
      <c r="K607" s="59">
        <v>1299.69</v>
      </c>
      <c r="L607" s="59">
        <v>2</v>
      </c>
      <c r="M607" s="59" t="s">
        <v>41</v>
      </c>
      <c r="N607" s="59" t="s">
        <v>80</v>
      </c>
      <c r="O607" s="59">
        <v>23</v>
      </c>
      <c r="P607" s="61">
        <v>45429</v>
      </c>
      <c r="Q607" s="62" t="str">
        <f t="shared" si="18"/>
        <v>May</v>
      </c>
      <c r="R607" s="62">
        <f t="shared" si="19"/>
        <v>2024</v>
      </c>
    </row>
    <row r="608" spans="1:18">
      <c r="A608" s="59" t="s">
        <v>976</v>
      </c>
      <c r="B608" s="59" t="s">
        <v>6</v>
      </c>
      <c r="C608" s="59" t="s">
        <v>55</v>
      </c>
      <c r="D608" s="59" t="s">
        <v>23</v>
      </c>
      <c r="E608" s="59" t="s">
        <v>45</v>
      </c>
      <c r="F608" s="59" t="s">
        <v>93</v>
      </c>
      <c r="G608" s="59">
        <v>3</v>
      </c>
      <c r="H608" s="59">
        <v>869.89</v>
      </c>
      <c r="I608" s="59">
        <v>2609.67</v>
      </c>
      <c r="J608" s="59">
        <v>10</v>
      </c>
      <c r="K608" s="59">
        <v>2348.7</v>
      </c>
      <c r="L608" s="59">
        <v>5</v>
      </c>
      <c r="M608" s="59" t="s">
        <v>38</v>
      </c>
      <c r="N608" s="59" t="s">
        <v>80</v>
      </c>
      <c r="O608" s="59">
        <v>41</v>
      </c>
      <c r="P608" s="61">
        <v>45355</v>
      </c>
      <c r="Q608" s="62" t="str">
        <f t="shared" si="18"/>
        <v>Mar</v>
      </c>
      <c r="R608" s="62">
        <f t="shared" si="19"/>
        <v>2024</v>
      </c>
    </row>
    <row r="609" spans="1:18">
      <c r="A609" s="59" t="s">
        <v>977</v>
      </c>
      <c r="B609" s="59" t="s">
        <v>4</v>
      </c>
      <c r="C609" s="59" t="s">
        <v>54</v>
      </c>
      <c r="D609" s="59" t="s">
        <v>21</v>
      </c>
      <c r="E609" s="59" t="s">
        <v>51</v>
      </c>
      <c r="F609" s="59" t="s">
        <v>101</v>
      </c>
      <c r="G609" s="59">
        <v>3</v>
      </c>
      <c r="H609" s="59">
        <v>413.77</v>
      </c>
      <c r="I609" s="59">
        <v>1241.31</v>
      </c>
      <c r="J609" s="59">
        <v>5</v>
      </c>
      <c r="K609" s="59">
        <v>1179.24</v>
      </c>
      <c r="L609" s="59">
        <v>5</v>
      </c>
      <c r="M609" s="59" t="s">
        <v>37</v>
      </c>
      <c r="N609" s="59" t="s">
        <v>83</v>
      </c>
      <c r="O609" s="59">
        <v>45</v>
      </c>
      <c r="P609" s="61">
        <v>45493</v>
      </c>
      <c r="Q609" s="62" t="str">
        <f t="shared" si="18"/>
        <v>Jul</v>
      </c>
      <c r="R609" s="62">
        <f t="shared" si="19"/>
        <v>2024</v>
      </c>
    </row>
    <row r="610" spans="1:18">
      <c r="A610" s="59" t="s">
        <v>978</v>
      </c>
      <c r="B610" s="59" t="s">
        <v>6</v>
      </c>
      <c r="C610" s="59" t="s">
        <v>56</v>
      </c>
      <c r="D610" s="59" t="s">
        <v>17</v>
      </c>
      <c r="E610" s="59" t="s">
        <v>46</v>
      </c>
      <c r="F610" s="59" t="s">
        <v>333</v>
      </c>
      <c r="G610" s="59">
        <v>2</v>
      </c>
      <c r="H610" s="59">
        <v>815.65</v>
      </c>
      <c r="I610" s="59">
        <v>1631.3</v>
      </c>
      <c r="J610" s="59">
        <v>5</v>
      </c>
      <c r="K610" s="59">
        <v>1549.73</v>
      </c>
      <c r="L610" s="59">
        <v>2</v>
      </c>
      <c r="M610" s="59" t="s">
        <v>42</v>
      </c>
      <c r="N610" s="59" t="s">
        <v>96</v>
      </c>
      <c r="O610" s="59">
        <v>48</v>
      </c>
      <c r="P610" s="61">
        <v>45492</v>
      </c>
      <c r="Q610" s="62" t="str">
        <f t="shared" si="18"/>
        <v>Jul</v>
      </c>
      <c r="R610" s="62">
        <f t="shared" si="19"/>
        <v>2024</v>
      </c>
    </row>
    <row r="611" spans="1:18">
      <c r="A611" s="59" t="s">
        <v>979</v>
      </c>
      <c r="B611" s="59" t="s">
        <v>4</v>
      </c>
      <c r="C611" s="59" t="s">
        <v>56</v>
      </c>
      <c r="D611" s="59" t="s">
        <v>18</v>
      </c>
      <c r="E611" s="59" t="s">
        <v>48</v>
      </c>
      <c r="F611" s="59" t="s">
        <v>210</v>
      </c>
      <c r="G611" s="59">
        <v>2</v>
      </c>
      <c r="H611" s="59">
        <v>423.76</v>
      </c>
      <c r="I611" s="59">
        <v>847.52</v>
      </c>
      <c r="J611" s="59">
        <v>10</v>
      </c>
      <c r="K611" s="59">
        <v>762.77</v>
      </c>
      <c r="L611" s="59">
        <v>3</v>
      </c>
      <c r="M611" s="59" t="s">
        <v>39</v>
      </c>
      <c r="N611" s="59" t="s">
        <v>96</v>
      </c>
      <c r="O611" s="59">
        <v>42</v>
      </c>
      <c r="P611" s="61">
        <v>45539</v>
      </c>
      <c r="Q611" s="62" t="str">
        <f t="shared" si="18"/>
        <v>Sep</v>
      </c>
      <c r="R611" s="62">
        <f t="shared" si="19"/>
        <v>2024</v>
      </c>
    </row>
    <row r="612" spans="1:18">
      <c r="A612" s="59" t="s">
        <v>980</v>
      </c>
      <c r="B612" s="59" t="s">
        <v>9</v>
      </c>
      <c r="C612" s="59" t="s">
        <v>54</v>
      </c>
      <c r="D612" s="59" t="s">
        <v>24</v>
      </c>
      <c r="E612" s="59" t="s">
        <v>46</v>
      </c>
      <c r="F612" s="59" t="s">
        <v>164</v>
      </c>
      <c r="G612" s="59">
        <v>5</v>
      </c>
      <c r="H612" s="59">
        <v>382.73</v>
      </c>
      <c r="I612" s="59">
        <v>1913.65</v>
      </c>
      <c r="J612" s="59">
        <v>20</v>
      </c>
      <c r="K612" s="59">
        <v>1530.92</v>
      </c>
      <c r="L612" s="59">
        <v>2</v>
      </c>
      <c r="M612" s="59" t="s">
        <v>41</v>
      </c>
      <c r="N612" s="59" t="s">
        <v>96</v>
      </c>
      <c r="O612" s="59">
        <v>48</v>
      </c>
      <c r="P612" s="61">
        <v>45344</v>
      </c>
      <c r="Q612" s="62" t="str">
        <f t="shared" si="18"/>
        <v>Feb</v>
      </c>
      <c r="R612" s="62">
        <f t="shared" si="19"/>
        <v>2024</v>
      </c>
    </row>
    <row r="613" spans="1:18">
      <c r="A613" s="59" t="s">
        <v>981</v>
      </c>
      <c r="B613" s="59" t="s">
        <v>11</v>
      </c>
      <c r="C613" s="59" t="s">
        <v>60</v>
      </c>
      <c r="D613" s="59" t="s">
        <v>23</v>
      </c>
      <c r="E613" s="59" t="s">
        <v>48</v>
      </c>
      <c r="F613" s="59" t="s">
        <v>982</v>
      </c>
      <c r="G613" s="59">
        <v>1</v>
      </c>
      <c r="H613" s="59">
        <v>1149.21</v>
      </c>
      <c r="I613" s="59">
        <v>1149.21</v>
      </c>
      <c r="J613" s="59">
        <v>0</v>
      </c>
      <c r="K613" s="59">
        <v>1149.21</v>
      </c>
      <c r="L613" s="59">
        <v>4</v>
      </c>
      <c r="M613" s="59" t="s">
        <v>40</v>
      </c>
      <c r="N613" s="59" t="s">
        <v>96</v>
      </c>
      <c r="O613" s="59">
        <v>61</v>
      </c>
      <c r="P613" s="61">
        <v>45489</v>
      </c>
      <c r="Q613" s="62" t="str">
        <f t="shared" si="18"/>
        <v>Jul</v>
      </c>
      <c r="R613" s="62">
        <f t="shared" si="19"/>
        <v>2024</v>
      </c>
    </row>
    <row r="614" spans="1:18">
      <c r="A614" s="59" t="s">
        <v>983</v>
      </c>
      <c r="B614" s="59" t="s">
        <v>10</v>
      </c>
      <c r="C614" s="59" t="s">
        <v>61</v>
      </c>
      <c r="D614" s="59" t="s">
        <v>15</v>
      </c>
      <c r="E614" s="59" t="s">
        <v>51</v>
      </c>
      <c r="F614" s="59" t="s">
        <v>194</v>
      </c>
      <c r="G614" s="59">
        <v>3</v>
      </c>
      <c r="H614" s="59">
        <v>1016.11</v>
      </c>
      <c r="I614" s="59">
        <v>3048.33</v>
      </c>
      <c r="J614" s="59">
        <v>25</v>
      </c>
      <c r="K614" s="59">
        <v>2286.25</v>
      </c>
      <c r="L614" s="59">
        <v>2</v>
      </c>
      <c r="M614" s="59" t="s">
        <v>38</v>
      </c>
      <c r="N614" s="59" t="s">
        <v>77</v>
      </c>
      <c r="O614" s="59">
        <v>35</v>
      </c>
      <c r="P614" s="61">
        <v>45448</v>
      </c>
      <c r="Q614" s="62" t="str">
        <f t="shared" si="18"/>
        <v>Jun</v>
      </c>
      <c r="R614" s="62">
        <f t="shared" si="19"/>
        <v>2024</v>
      </c>
    </row>
    <row r="615" spans="1:18">
      <c r="A615" s="59" t="s">
        <v>984</v>
      </c>
      <c r="B615" s="59" t="s">
        <v>4</v>
      </c>
      <c r="C615" s="59" t="s">
        <v>56</v>
      </c>
      <c r="D615" s="59" t="s">
        <v>18</v>
      </c>
      <c r="E615" s="59" t="s">
        <v>51</v>
      </c>
      <c r="F615" s="59" t="s">
        <v>442</v>
      </c>
      <c r="G615" s="59">
        <v>4</v>
      </c>
      <c r="H615" s="59">
        <v>778.95</v>
      </c>
      <c r="I615" s="59">
        <v>3115.8</v>
      </c>
      <c r="J615" s="59">
        <v>20</v>
      </c>
      <c r="K615" s="59">
        <v>2492.64</v>
      </c>
      <c r="L615" s="59">
        <v>2</v>
      </c>
      <c r="M615" s="59" t="s">
        <v>38</v>
      </c>
      <c r="N615" s="59" t="s">
        <v>77</v>
      </c>
      <c r="O615" s="59">
        <v>62</v>
      </c>
      <c r="P615" s="61">
        <v>45559</v>
      </c>
      <c r="Q615" s="62" t="str">
        <f t="shared" si="18"/>
        <v>Sep</v>
      </c>
      <c r="R615" s="62">
        <f t="shared" si="19"/>
        <v>2024</v>
      </c>
    </row>
    <row r="616" spans="1:18">
      <c r="A616" s="59" t="s">
        <v>985</v>
      </c>
      <c r="B616" s="59" t="s">
        <v>2</v>
      </c>
      <c r="C616" s="59" t="s">
        <v>58</v>
      </c>
      <c r="D616" s="59" t="s">
        <v>22</v>
      </c>
      <c r="E616" s="59" t="s">
        <v>47</v>
      </c>
      <c r="F616" s="59" t="s">
        <v>986</v>
      </c>
      <c r="G616" s="59">
        <v>2</v>
      </c>
      <c r="H616" s="59">
        <v>564.26</v>
      </c>
      <c r="I616" s="59">
        <v>1128.52</v>
      </c>
      <c r="J616" s="59">
        <v>10</v>
      </c>
      <c r="K616" s="59">
        <v>1015.67</v>
      </c>
      <c r="L616" s="59">
        <v>1</v>
      </c>
      <c r="M616" s="59" t="s">
        <v>41</v>
      </c>
      <c r="N616" s="59" t="s">
        <v>96</v>
      </c>
      <c r="O616" s="59">
        <v>33</v>
      </c>
      <c r="P616" s="61">
        <v>45524</v>
      </c>
      <c r="Q616" s="62" t="str">
        <f t="shared" si="18"/>
        <v>Aug</v>
      </c>
      <c r="R616" s="62">
        <f t="shared" si="19"/>
        <v>2024</v>
      </c>
    </row>
    <row r="617" spans="1:18">
      <c r="A617" s="59" t="s">
        <v>987</v>
      </c>
      <c r="B617" s="59" t="s">
        <v>6</v>
      </c>
      <c r="C617" s="59" t="s">
        <v>57</v>
      </c>
      <c r="D617" s="59" t="s">
        <v>18</v>
      </c>
      <c r="E617" s="59" t="s">
        <v>46</v>
      </c>
      <c r="F617" s="59" t="s">
        <v>988</v>
      </c>
      <c r="G617" s="59">
        <v>2</v>
      </c>
      <c r="H617" s="59">
        <v>534.42</v>
      </c>
      <c r="I617" s="59">
        <v>1068.84</v>
      </c>
      <c r="J617" s="59">
        <v>5</v>
      </c>
      <c r="K617" s="59">
        <v>1015.4</v>
      </c>
      <c r="L617" s="59">
        <v>2</v>
      </c>
      <c r="M617" s="59" t="s">
        <v>37</v>
      </c>
      <c r="N617" s="59" t="s">
        <v>83</v>
      </c>
      <c r="O617" s="59">
        <v>32</v>
      </c>
      <c r="P617" s="61">
        <v>45560</v>
      </c>
      <c r="Q617" s="62" t="str">
        <f t="shared" si="18"/>
        <v>Sep</v>
      </c>
      <c r="R617" s="62">
        <f t="shared" si="19"/>
        <v>2024</v>
      </c>
    </row>
    <row r="618" spans="1:18">
      <c r="A618" s="59" t="s">
        <v>989</v>
      </c>
      <c r="B618" s="59" t="s">
        <v>9</v>
      </c>
      <c r="C618" s="59" t="s">
        <v>53</v>
      </c>
      <c r="D618" s="59" t="s">
        <v>21</v>
      </c>
      <c r="E618" s="59" t="s">
        <v>47</v>
      </c>
      <c r="F618" s="59" t="s">
        <v>990</v>
      </c>
      <c r="G618" s="59">
        <v>5</v>
      </c>
      <c r="H618" s="59">
        <v>429.04</v>
      </c>
      <c r="I618" s="59">
        <v>2145.2</v>
      </c>
      <c r="J618" s="59">
        <v>0</v>
      </c>
      <c r="K618" s="59">
        <v>2145.2</v>
      </c>
      <c r="L618" s="59">
        <v>2</v>
      </c>
      <c r="M618" s="59" t="s">
        <v>42</v>
      </c>
      <c r="N618" s="59" t="s">
        <v>80</v>
      </c>
      <c r="O618" s="59">
        <v>31</v>
      </c>
      <c r="P618" s="61">
        <v>45437</v>
      </c>
      <c r="Q618" s="62" t="str">
        <f t="shared" si="18"/>
        <v>May</v>
      </c>
      <c r="R618" s="62">
        <f t="shared" si="19"/>
        <v>2024</v>
      </c>
    </row>
    <row r="619" spans="1:18">
      <c r="A619" s="59" t="s">
        <v>991</v>
      </c>
      <c r="B619" s="59" t="s">
        <v>6</v>
      </c>
      <c r="C619" s="59" t="s">
        <v>54</v>
      </c>
      <c r="D619" s="59" t="s">
        <v>15</v>
      </c>
      <c r="E619" s="59" t="s">
        <v>50</v>
      </c>
      <c r="F619" s="59" t="s">
        <v>614</v>
      </c>
      <c r="G619" s="59">
        <v>5</v>
      </c>
      <c r="H619" s="59">
        <v>1145.37</v>
      </c>
      <c r="I619" s="59">
        <v>5726.85</v>
      </c>
      <c r="J619" s="59">
        <v>20</v>
      </c>
      <c r="K619" s="59">
        <v>4581.48</v>
      </c>
      <c r="L619" s="59">
        <v>1</v>
      </c>
      <c r="M619" s="59" t="s">
        <v>42</v>
      </c>
      <c r="N619" s="59" t="s">
        <v>83</v>
      </c>
      <c r="O619" s="59">
        <v>27</v>
      </c>
      <c r="P619" s="61">
        <v>45579</v>
      </c>
      <c r="Q619" s="62" t="str">
        <f t="shared" si="18"/>
        <v>Oct</v>
      </c>
      <c r="R619" s="62">
        <f t="shared" si="19"/>
        <v>2024</v>
      </c>
    </row>
    <row r="620" spans="1:18">
      <c r="A620" s="59" t="s">
        <v>992</v>
      </c>
      <c r="B620" s="59" t="s">
        <v>5</v>
      </c>
      <c r="C620" s="59" t="s">
        <v>53</v>
      </c>
      <c r="D620" s="59" t="s">
        <v>22</v>
      </c>
      <c r="E620" s="59" t="s">
        <v>48</v>
      </c>
      <c r="F620" s="59" t="s">
        <v>982</v>
      </c>
      <c r="G620" s="59">
        <v>2</v>
      </c>
      <c r="H620" s="59">
        <v>396.76</v>
      </c>
      <c r="I620" s="59">
        <v>793.52</v>
      </c>
      <c r="J620" s="59">
        <v>5</v>
      </c>
      <c r="K620" s="59">
        <v>753.84</v>
      </c>
      <c r="L620" s="59">
        <v>5</v>
      </c>
      <c r="M620" s="59" t="s">
        <v>40</v>
      </c>
      <c r="N620" s="59" t="s">
        <v>96</v>
      </c>
      <c r="O620" s="59">
        <v>40</v>
      </c>
      <c r="P620" s="61">
        <v>45497</v>
      </c>
      <c r="Q620" s="62" t="str">
        <f t="shared" si="18"/>
        <v>Jul</v>
      </c>
      <c r="R620" s="62">
        <f t="shared" si="19"/>
        <v>2024</v>
      </c>
    </row>
    <row r="621" spans="1:18">
      <c r="A621" s="59" t="s">
        <v>993</v>
      </c>
      <c r="B621" s="59" t="s">
        <v>6</v>
      </c>
      <c r="C621" s="59" t="s">
        <v>60</v>
      </c>
      <c r="D621" s="59" t="s">
        <v>23</v>
      </c>
      <c r="E621" s="59" t="s">
        <v>50</v>
      </c>
      <c r="F621" s="59" t="s">
        <v>271</v>
      </c>
      <c r="G621" s="59">
        <v>3</v>
      </c>
      <c r="H621" s="59">
        <v>1057.24</v>
      </c>
      <c r="I621" s="59">
        <v>3171.72</v>
      </c>
      <c r="J621" s="59">
        <v>15</v>
      </c>
      <c r="K621" s="59">
        <v>2695.96</v>
      </c>
      <c r="L621" s="59">
        <v>5</v>
      </c>
      <c r="M621" s="59" t="s">
        <v>40</v>
      </c>
      <c r="N621" s="59" t="s">
        <v>83</v>
      </c>
      <c r="O621" s="59">
        <v>88</v>
      </c>
      <c r="P621" s="61">
        <v>45522</v>
      </c>
      <c r="Q621" s="62" t="str">
        <f t="shared" si="18"/>
        <v>Aug</v>
      </c>
      <c r="R621" s="62">
        <f t="shared" si="19"/>
        <v>2024</v>
      </c>
    </row>
    <row r="622" spans="1:18">
      <c r="A622" s="59" t="s">
        <v>994</v>
      </c>
      <c r="B622" s="59" t="s">
        <v>7</v>
      </c>
      <c r="C622" s="59" t="s">
        <v>58</v>
      </c>
      <c r="D622" s="59" t="s">
        <v>16</v>
      </c>
      <c r="E622" s="59" t="s">
        <v>46</v>
      </c>
      <c r="F622" s="59" t="s">
        <v>155</v>
      </c>
      <c r="G622" s="59">
        <v>3</v>
      </c>
      <c r="H622" s="59">
        <v>685.72</v>
      </c>
      <c r="I622" s="59">
        <v>2057.16</v>
      </c>
      <c r="J622" s="59">
        <v>10</v>
      </c>
      <c r="K622" s="59">
        <v>1851.44</v>
      </c>
      <c r="L622" s="59">
        <v>3</v>
      </c>
      <c r="M622" s="59" t="s">
        <v>40</v>
      </c>
      <c r="N622" s="59" t="s">
        <v>96</v>
      </c>
      <c r="O622" s="59">
        <v>66</v>
      </c>
      <c r="P622" s="61">
        <v>45508</v>
      </c>
      <c r="Q622" s="62" t="str">
        <f t="shared" si="18"/>
        <v>Aug</v>
      </c>
      <c r="R622" s="62">
        <f t="shared" si="19"/>
        <v>2024</v>
      </c>
    </row>
    <row r="623" spans="1:18">
      <c r="A623" s="59" t="s">
        <v>995</v>
      </c>
      <c r="B623" s="59" t="s">
        <v>10</v>
      </c>
      <c r="C623" s="59" t="s">
        <v>58</v>
      </c>
      <c r="D623" s="59" t="s">
        <v>16</v>
      </c>
      <c r="E623" s="59" t="s">
        <v>49</v>
      </c>
      <c r="F623" s="59" t="s">
        <v>234</v>
      </c>
      <c r="G623" s="59">
        <v>3</v>
      </c>
      <c r="H623" s="59">
        <v>1155.91</v>
      </c>
      <c r="I623" s="59">
        <v>3467.73</v>
      </c>
      <c r="J623" s="59">
        <v>5</v>
      </c>
      <c r="K623" s="59">
        <v>3294.34</v>
      </c>
      <c r="L623" s="59">
        <v>1</v>
      </c>
      <c r="M623" s="59" t="s">
        <v>38</v>
      </c>
      <c r="N623" s="59" t="s">
        <v>83</v>
      </c>
      <c r="O623" s="59">
        <v>23</v>
      </c>
      <c r="P623" s="61">
        <v>45462</v>
      </c>
      <c r="Q623" s="62" t="str">
        <f t="shared" si="18"/>
        <v>Jun</v>
      </c>
      <c r="R623" s="62">
        <f t="shared" si="19"/>
        <v>2024</v>
      </c>
    </row>
    <row r="624" spans="1:18">
      <c r="A624" s="59" t="s">
        <v>996</v>
      </c>
      <c r="B624" s="59" t="s">
        <v>3</v>
      </c>
      <c r="C624" s="59" t="s">
        <v>59</v>
      </c>
      <c r="D624" s="59" t="s">
        <v>22</v>
      </c>
      <c r="E624" s="59" t="s">
        <v>46</v>
      </c>
      <c r="F624" s="59" t="s">
        <v>257</v>
      </c>
      <c r="G624" s="59">
        <v>3</v>
      </c>
      <c r="H624" s="59">
        <v>821.12</v>
      </c>
      <c r="I624" s="59">
        <v>2463.36</v>
      </c>
      <c r="J624" s="59">
        <v>5</v>
      </c>
      <c r="K624" s="59">
        <v>2340.19</v>
      </c>
      <c r="L624" s="59">
        <v>5</v>
      </c>
      <c r="M624" s="59" t="s">
        <v>42</v>
      </c>
      <c r="N624" s="59" t="s">
        <v>77</v>
      </c>
      <c r="O624" s="59">
        <v>50</v>
      </c>
      <c r="P624" s="61">
        <v>45329</v>
      </c>
      <c r="Q624" s="62" t="str">
        <f t="shared" si="18"/>
        <v>Feb</v>
      </c>
      <c r="R624" s="62">
        <f t="shared" si="19"/>
        <v>2024</v>
      </c>
    </row>
    <row r="625" spans="1:18">
      <c r="A625" s="59" t="s">
        <v>997</v>
      </c>
      <c r="B625" s="59" t="s">
        <v>11</v>
      </c>
      <c r="C625" s="59" t="s">
        <v>61</v>
      </c>
      <c r="D625" s="59" t="s">
        <v>21</v>
      </c>
      <c r="E625" s="59" t="s">
        <v>47</v>
      </c>
      <c r="F625" s="59" t="s">
        <v>950</v>
      </c>
      <c r="G625" s="59">
        <v>1</v>
      </c>
      <c r="H625" s="59">
        <v>490.18</v>
      </c>
      <c r="I625" s="59">
        <v>490.18</v>
      </c>
      <c r="J625" s="59">
        <v>25</v>
      </c>
      <c r="K625" s="59">
        <v>367.63</v>
      </c>
      <c r="L625" s="59">
        <v>4</v>
      </c>
      <c r="M625" s="59" t="s">
        <v>38</v>
      </c>
      <c r="N625" s="59" t="s">
        <v>77</v>
      </c>
      <c r="O625" s="59">
        <v>43</v>
      </c>
      <c r="P625" s="61">
        <v>45509</v>
      </c>
      <c r="Q625" s="62" t="str">
        <f t="shared" si="18"/>
        <v>Aug</v>
      </c>
      <c r="R625" s="62">
        <f t="shared" si="19"/>
        <v>2024</v>
      </c>
    </row>
    <row r="626" spans="1:18">
      <c r="A626" s="59" t="s">
        <v>998</v>
      </c>
      <c r="B626" s="59" t="s">
        <v>11</v>
      </c>
      <c r="C626" s="59" t="s">
        <v>58</v>
      </c>
      <c r="D626" s="59" t="s">
        <v>17</v>
      </c>
      <c r="E626" s="59" t="s">
        <v>48</v>
      </c>
      <c r="F626" s="59" t="s">
        <v>548</v>
      </c>
      <c r="G626" s="59">
        <v>5</v>
      </c>
      <c r="H626" s="59">
        <v>797.75</v>
      </c>
      <c r="I626" s="59">
        <v>3988.75</v>
      </c>
      <c r="J626" s="59">
        <v>25</v>
      </c>
      <c r="K626" s="59">
        <v>2991.56</v>
      </c>
      <c r="L626" s="59">
        <v>4</v>
      </c>
      <c r="M626" s="59" t="s">
        <v>40</v>
      </c>
      <c r="N626" s="59" t="s">
        <v>83</v>
      </c>
      <c r="O626" s="59">
        <v>83</v>
      </c>
      <c r="P626" s="61">
        <v>45365</v>
      </c>
      <c r="Q626" s="62" t="str">
        <f t="shared" si="18"/>
        <v>Mar</v>
      </c>
      <c r="R626" s="62">
        <f t="shared" si="19"/>
        <v>2024</v>
      </c>
    </row>
    <row r="627" spans="1:18">
      <c r="A627" s="59" t="s">
        <v>999</v>
      </c>
      <c r="B627" s="59" t="s">
        <v>2</v>
      </c>
      <c r="C627" s="59" t="s">
        <v>55</v>
      </c>
      <c r="D627" s="59" t="s">
        <v>15</v>
      </c>
      <c r="E627" s="59" t="s">
        <v>45</v>
      </c>
      <c r="F627" s="59" t="s">
        <v>95</v>
      </c>
      <c r="G627" s="59">
        <v>3</v>
      </c>
      <c r="H627" s="59">
        <v>825.3</v>
      </c>
      <c r="I627" s="59">
        <v>2475.9</v>
      </c>
      <c r="J627" s="59">
        <v>20</v>
      </c>
      <c r="K627" s="59">
        <v>1980.72</v>
      </c>
      <c r="L627" s="59">
        <v>2</v>
      </c>
      <c r="M627" s="59" t="s">
        <v>42</v>
      </c>
      <c r="N627" s="59" t="s">
        <v>80</v>
      </c>
      <c r="O627" s="59">
        <v>66</v>
      </c>
      <c r="P627" s="61">
        <v>45358</v>
      </c>
      <c r="Q627" s="62" t="str">
        <f t="shared" si="18"/>
        <v>Mar</v>
      </c>
      <c r="R627" s="62">
        <f t="shared" si="19"/>
        <v>2024</v>
      </c>
    </row>
    <row r="628" spans="1:18">
      <c r="A628" s="59" t="s">
        <v>1000</v>
      </c>
      <c r="B628" s="59" t="s">
        <v>5</v>
      </c>
      <c r="C628" s="59" t="s">
        <v>61</v>
      </c>
      <c r="D628" s="59" t="s">
        <v>17</v>
      </c>
      <c r="E628" s="59" t="s">
        <v>46</v>
      </c>
      <c r="F628" s="59" t="s">
        <v>354</v>
      </c>
      <c r="G628" s="59">
        <v>5</v>
      </c>
      <c r="H628" s="59">
        <v>379.36</v>
      </c>
      <c r="I628" s="59">
        <v>1896.8</v>
      </c>
      <c r="J628" s="59">
        <v>0</v>
      </c>
      <c r="K628" s="59">
        <v>1896.8</v>
      </c>
      <c r="L628" s="59">
        <v>2</v>
      </c>
      <c r="M628" s="59" t="s">
        <v>42</v>
      </c>
      <c r="N628" s="59" t="s">
        <v>80</v>
      </c>
      <c r="O628" s="59">
        <v>44</v>
      </c>
      <c r="P628" s="61">
        <v>45360</v>
      </c>
      <c r="Q628" s="62" t="str">
        <f t="shared" si="18"/>
        <v>Mar</v>
      </c>
      <c r="R628" s="62">
        <f t="shared" si="19"/>
        <v>2024</v>
      </c>
    </row>
    <row r="629" spans="1:18">
      <c r="A629" s="59" t="s">
        <v>1001</v>
      </c>
      <c r="B629" s="59" t="s">
        <v>5</v>
      </c>
      <c r="C629" s="59" t="s">
        <v>57</v>
      </c>
      <c r="D629" s="59" t="s">
        <v>24</v>
      </c>
      <c r="E629" s="59" t="s">
        <v>46</v>
      </c>
      <c r="F629" s="59" t="s">
        <v>1002</v>
      </c>
      <c r="G629" s="59">
        <v>1</v>
      </c>
      <c r="H629" s="59">
        <v>808.26</v>
      </c>
      <c r="I629" s="59">
        <v>808.26</v>
      </c>
      <c r="J629" s="59">
        <v>0</v>
      </c>
      <c r="K629" s="59">
        <v>808.26</v>
      </c>
      <c r="L629" s="59">
        <v>5</v>
      </c>
      <c r="M629" s="59" t="s">
        <v>38</v>
      </c>
      <c r="N629" s="59" t="s">
        <v>80</v>
      </c>
      <c r="O629" s="59">
        <v>21</v>
      </c>
      <c r="P629" s="61">
        <v>45485</v>
      </c>
      <c r="Q629" s="62" t="str">
        <f t="shared" si="18"/>
        <v>Jul</v>
      </c>
      <c r="R629" s="62">
        <f t="shared" si="19"/>
        <v>2024</v>
      </c>
    </row>
    <row r="630" spans="1:18">
      <c r="A630" s="59" t="s">
        <v>1003</v>
      </c>
      <c r="B630" s="59" t="s">
        <v>4</v>
      </c>
      <c r="C630" s="59" t="s">
        <v>57</v>
      </c>
      <c r="D630" s="59" t="s">
        <v>23</v>
      </c>
      <c r="E630" s="59" t="s">
        <v>48</v>
      </c>
      <c r="F630" s="59" t="s">
        <v>305</v>
      </c>
      <c r="G630" s="59">
        <v>2</v>
      </c>
      <c r="H630" s="59">
        <v>364.15</v>
      </c>
      <c r="I630" s="59">
        <v>728.3</v>
      </c>
      <c r="J630" s="59">
        <v>5</v>
      </c>
      <c r="K630" s="59">
        <v>691.88</v>
      </c>
      <c r="L630" s="59">
        <v>5</v>
      </c>
      <c r="M630" s="59" t="s">
        <v>37</v>
      </c>
      <c r="N630" s="59" t="s">
        <v>96</v>
      </c>
      <c r="O630" s="59">
        <v>88</v>
      </c>
      <c r="P630" s="61">
        <v>45304</v>
      </c>
      <c r="Q630" s="62" t="str">
        <f t="shared" si="18"/>
        <v>Jan</v>
      </c>
      <c r="R630" s="62">
        <f t="shared" si="19"/>
        <v>2024</v>
      </c>
    </row>
    <row r="631" spans="1:18">
      <c r="A631" s="59" t="s">
        <v>1004</v>
      </c>
      <c r="B631" s="59" t="s">
        <v>8</v>
      </c>
      <c r="C631" s="59" t="s">
        <v>55</v>
      </c>
      <c r="D631" s="59" t="s">
        <v>20</v>
      </c>
      <c r="E631" s="59" t="s">
        <v>45</v>
      </c>
      <c r="F631" s="59" t="s">
        <v>957</v>
      </c>
      <c r="G631" s="59">
        <v>4</v>
      </c>
      <c r="H631" s="59">
        <v>335.79</v>
      </c>
      <c r="I631" s="59">
        <v>1343.16</v>
      </c>
      <c r="J631" s="59">
        <v>10</v>
      </c>
      <c r="K631" s="59">
        <v>1208.84</v>
      </c>
      <c r="L631" s="59">
        <v>2</v>
      </c>
      <c r="M631" s="59" t="s">
        <v>41</v>
      </c>
      <c r="N631" s="59" t="s">
        <v>83</v>
      </c>
      <c r="O631" s="59">
        <v>61</v>
      </c>
      <c r="P631" s="61">
        <v>45529</v>
      </c>
      <c r="Q631" s="62" t="str">
        <f t="shared" si="18"/>
        <v>Aug</v>
      </c>
      <c r="R631" s="62">
        <f t="shared" si="19"/>
        <v>2024</v>
      </c>
    </row>
    <row r="632" spans="1:18">
      <c r="A632" s="59" t="s">
        <v>1005</v>
      </c>
      <c r="B632" s="59" t="s">
        <v>6</v>
      </c>
      <c r="C632" s="59" t="s">
        <v>60</v>
      </c>
      <c r="D632" s="59" t="s">
        <v>17</v>
      </c>
      <c r="E632" s="59" t="s">
        <v>50</v>
      </c>
      <c r="F632" s="59" t="s">
        <v>1006</v>
      </c>
      <c r="G632" s="59">
        <v>4</v>
      </c>
      <c r="H632" s="59">
        <v>312.49</v>
      </c>
      <c r="I632" s="59">
        <v>1249.96</v>
      </c>
      <c r="J632" s="59">
        <v>20</v>
      </c>
      <c r="K632" s="59">
        <v>999.97</v>
      </c>
      <c r="L632" s="59">
        <v>5</v>
      </c>
      <c r="M632" s="59" t="s">
        <v>38</v>
      </c>
      <c r="N632" s="59" t="s">
        <v>96</v>
      </c>
      <c r="O632" s="59">
        <v>31</v>
      </c>
      <c r="P632" s="61">
        <v>45364</v>
      </c>
      <c r="Q632" s="62" t="str">
        <f t="shared" si="18"/>
        <v>Mar</v>
      </c>
      <c r="R632" s="62">
        <f t="shared" si="19"/>
        <v>2024</v>
      </c>
    </row>
    <row r="633" spans="1:18">
      <c r="A633" s="59" t="s">
        <v>1007</v>
      </c>
      <c r="B633" s="59" t="s">
        <v>8</v>
      </c>
      <c r="C633" s="59" t="s">
        <v>55</v>
      </c>
      <c r="D633" s="59" t="s">
        <v>20</v>
      </c>
      <c r="E633" s="59" t="s">
        <v>46</v>
      </c>
      <c r="F633" s="59" t="s">
        <v>988</v>
      </c>
      <c r="G633" s="59">
        <v>1</v>
      </c>
      <c r="H633" s="59">
        <v>562.12</v>
      </c>
      <c r="I633" s="59">
        <v>562.12</v>
      </c>
      <c r="J633" s="59">
        <v>5</v>
      </c>
      <c r="K633" s="59">
        <v>534.01</v>
      </c>
      <c r="L633" s="59">
        <v>5</v>
      </c>
      <c r="M633" s="59" t="s">
        <v>39</v>
      </c>
      <c r="N633" s="59" t="s">
        <v>83</v>
      </c>
      <c r="O633" s="59">
        <v>80</v>
      </c>
      <c r="P633" s="61">
        <v>45353</v>
      </c>
      <c r="Q633" s="62" t="str">
        <f t="shared" si="18"/>
        <v>Mar</v>
      </c>
      <c r="R633" s="62">
        <f t="shared" si="19"/>
        <v>2024</v>
      </c>
    </row>
    <row r="634" spans="1:18">
      <c r="A634" s="59" t="s">
        <v>1008</v>
      </c>
      <c r="B634" s="59" t="s">
        <v>11</v>
      </c>
      <c r="C634" s="59" t="s">
        <v>53</v>
      </c>
      <c r="D634" s="59" t="s">
        <v>19</v>
      </c>
      <c r="E634" s="59" t="s">
        <v>46</v>
      </c>
      <c r="F634" s="59" t="s">
        <v>367</v>
      </c>
      <c r="G634" s="59">
        <v>2</v>
      </c>
      <c r="H634" s="59">
        <v>1122.08</v>
      </c>
      <c r="I634" s="59">
        <v>2244.16</v>
      </c>
      <c r="J634" s="59">
        <v>5</v>
      </c>
      <c r="K634" s="59">
        <v>2131.95</v>
      </c>
      <c r="L634" s="59">
        <v>5</v>
      </c>
      <c r="M634" s="59" t="s">
        <v>39</v>
      </c>
      <c r="N634" s="59" t="s">
        <v>80</v>
      </c>
      <c r="O634" s="59">
        <v>43</v>
      </c>
      <c r="P634" s="61">
        <v>45458</v>
      </c>
      <c r="Q634" s="62" t="str">
        <f t="shared" si="18"/>
        <v>Jun</v>
      </c>
      <c r="R634" s="62">
        <f t="shared" si="19"/>
        <v>2024</v>
      </c>
    </row>
    <row r="635" spans="1:18">
      <c r="A635" s="59" t="s">
        <v>1009</v>
      </c>
      <c r="B635" s="59" t="s">
        <v>5</v>
      </c>
      <c r="C635" s="59" t="s">
        <v>56</v>
      </c>
      <c r="D635" s="59" t="s">
        <v>24</v>
      </c>
      <c r="E635" s="59" t="s">
        <v>49</v>
      </c>
      <c r="F635" s="59" t="s">
        <v>253</v>
      </c>
      <c r="G635" s="59">
        <v>4</v>
      </c>
      <c r="H635" s="59">
        <v>1075.64</v>
      </c>
      <c r="I635" s="59">
        <v>4302.56</v>
      </c>
      <c r="J635" s="59">
        <v>25</v>
      </c>
      <c r="K635" s="59">
        <v>3226.92</v>
      </c>
      <c r="L635" s="59">
        <v>1</v>
      </c>
      <c r="M635" s="59" t="s">
        <v>42</v>
      </c>
      <c r="N635" s="59" t="s">
        <v>83</v>
      </c>
      <c r="O635" s="59">
        <v>29</v>
      </c>
      <c r="P635" s="61">
        <v>45459</v>
      </c>
      <c r="Q635" s="62" t="str">
        <f t="shared" si="18"/>
        <v>Jun</v>
      </c>
      <c r="R635" s="62">
        <f t="shared" si="19"/>
        <v>2024</v>
      </c>
    </row>
    <row r="636" spans="1:18">
      <c r="A636" s="59" t="s">
        <v>1010</v>
      </c>
      <c r="B636" s="59" t="s">
        <v>7</v>
      </c>
      <c r="C636" s="59" t="s">
        <v>57</v>
      </c>
      <c r="D636" s="59" t="s">
        <v>20</v>
      </c>
      <c r="E636" s="59" t="s">
        <v>49</v>
      </c>
      <c r="F636" s="59" t="s">
        <v>892</v>
      </c>
      <c r="G636" s="59">
        <v>2</v>
      </c>
      <c r="H636" s="59">
        <v>1091.54</v>
      </c>
      <c r="I636" s="59">
        <v>2183.08</v>
      </c>
      <c r="J636" s="59">
        <v>5</v>
      </c>
      <c r="K636" s="59">
        <v>2073.93</v>
      </c>
      <c r="L636" s="59">
        <v>3</v>
      </c>
      <c r="M636" s="59" t="s">
        <v>42</v>
      </c>
      <c r="N636" s="59" t="s">
        <v>96</v>
      </c>
      <c r="O636" s="59">
        <v>89</v>
      </c>
      <c r="P636" s="61">
        <v>45417</v>
      </c>
      <c r="Q636" s="62" t="str">
        <f t="shared" si="18"/>
        <v>May</v>
      </c>
      <c r="R636" s="62">
        <f t="shared" si="19"/>
        <v>2024</v>
      </c>
    </row>
    <row r="637" spans="1:18">
      <c r="A637" s="59" t="s">
        <v>1011</v>
      </c>
      <c r="B637" s="59" t="s">
        <v>6</v>
      </c>
      <c r="C637" s="59" t="s">
        <v>60</v>
      </c>
      <c r="D637" s="59" t="s">
        <v>17</v>
      </c>
      <c r="E637" s="59" t="s">
        <v>48</v>
      </c>
      <c r="F637" s="59" t="s">
        <v>1012</v>
      </c>
      <c r="G637" s="59">
        <v>1</v>
      </c>
      <c r="H637" s="59">
        <v>663.56</v>
      </c>
      <c r="I637" s="59">
        <v>663.56</v>
      </c>
      <c r="J637" s="59">
        <v>15</v>
      </c>
      <c r="K637" s="59">
        <v>564.03</v>
      </c>
      <c r="L637" s="59">
        <v>4</v>
      </c>
      <c r="M637" s="59" t="s">
        <v>42</v>
      </c>
      <c r="N637" s="59" t="s">
        <v>83</v>
      </c>
      <c r="O637" s="59">
        <v>40</v>
      </c>
      <c r="P637" s="61">
        <v>45404</v>
      </c>
      <c r="Q637" s="62" t="str">
        <f t="shared" si="18"/>
        <v>Apr</v>
      </c>
      <c r="R637" s="62">
        <f t="shared" si="19"/>
        <v>2024</v>
      </c>
    </row>
    <row r="638" spans="1:18">
      <c r="A638" s="59" t="s">
        <v>1013</v>
      </c>
      <c r="B638" s="59" t="s">
        <v>7</v>
      </c>
      <c r="C638" s="59" t="s">
        <v>57</v>
      </c>
      <c r="D638" s="59" t="s">
        <v>22</v>
      </c>
      <c r="E638" s="59" t="s">
        <v>49</v>
      </c>
      <c r="F638" s="59" t="s">
        <v>446</v>
      </c>
      <c r="G638" s="59">
        <v>3</v>
      </c>
      <c r="H638" s="59">
        <v>1058.7</v>
      </c>
      <c r="I638" s="59">
        <v>3176.1</v>
      </c>
      <c r="J638" s="59">
        <v>20</v>
      </c>
      <c r="K638" s="59">
        <v>2540.88</v>
      </c>
      <c r="L638" s="59">
        <v>5</v>
      </c>
      <c r="M638" s="59" t="s">
        <v>37</v>
      </c>
      <c r="N638" s="59" t="s">
        <v>80</v>
      </c>
      <c r="O638" s="59">
        <v>77</v>
      </c>
      <c r="P638" s="61">
        <v>45384</v>
      </c>
      <c r="Q638" s="62" t="str">
        <f t="shared" si="18"/>
        <v>Apr</v>
      </c>
      <c r="R638" s="62">
        <f t="shared" si="19"/>
        <v>2024</v>
      </c>
    </row>
    <row r="639" spans="1:18">
      <c r="A639" s="59" t="s">
        <v>1014</v>
      </c>
      <c r="B639" s="59" t="s">
        <v>10</v>
      </c>
      <c r="C639" s="59" t="s">
        <v>53</v>
      </c>
      <c r="D639" s="59" t="s">
        <v>22</v>
      </c>
      <c r="E639" s="59" t="s">
        <v>46</v>
      </c>
      <c r="F639" s="59" t="s">
        <v>400</v>
      </c>
      <c r="G639" s="59">
        <v>2</v>
      </c>
      <c r="H639" s="59">
        <v>612.15</v>
      </c>
      <c r="I639" s="59">
        <v>1224.3</v>
      </c>
      <c r="J639" s="59">
        <v>20</v>
      </c>
      <c r="K639" s="59">
        <v>979.44</v>
      </c>
      <c r="L639" s="59">
        <v>2</v>
      </c>
      <c r="M639" s="59" t="s">
        <v>38</v>
      </c>
      <c r="N639" s="59" t="s">
        <v>96</v>
      </c>
      <c r="O639" s="59">
        <v>79</v>
      </c>
      <c r="P639" s="61">
        <v>45418</v>
      </c>
      <c r="Q639" s="62" t="str">
        <f t="shared" si="18"/>
        <v>May</v>
      </c>
      <c r="R639" s="62">
        <f t="shared" si="19"/>
        <v>2024</v>
      </c>
    </row>
    <row r="640" spans="1:18">
      <c r="A640" s="59" t="s">
        <v>1015</v>
      </c>
      <c r="B640" s="59" t="s">
        <v>8</v>
      </c>
      <c r="C640" s="59" t="s">
        <v>62</v>
      </c>
      <c r="D640" s="59" t="s">
        <v>19</v>
      </c>
      <c r="E640" s="59" t="s">
        <v>50</v>
      </c>
      <c r="F640" s="59" t="s">
        <v>460</v>
      </c>
      <c r="G640" s="59">
        <v>3</v>
      </c>
      <c r="H640" s="59">
        <v>295.19</v>
      </c>
      <c r="I640" s="59">
        <v>885.57</v>
      </c>
      <c r="J640" s="59">
        <v>0</v>
      </c>
      <c r="K640" s="59">
        <v>885.57</v>
      </c>
      <c r="L640" s="59">
        <v>5</v>
      </c>
      <c r="M640" s="59" t="s">
        <v>40</v>
      </c>
      <c r="N640" s="59" t="s">
        <v>77</v>
      </c>
      <c r="O640" s="59">
        <v>39</v>
      </c>
      <c r="P640" s="61">
        <v>45358</v>
      </c>
      <c r="Q640" s="62" t="str">
        <f t="shared" si="18"/>
        <v>Mar</v>
      </c>
      <c r="R640" s="62">
        <f t="shared" si="19"/>
        <v>2024</v>
      </c>
    </row>
    <row r="641" spans="1:18">
      <c r="A641" s="59" t="s">
        <v>1016</v>
      </c>
      <c r="B641" s="59" t="s">
        <v>11</v>
      </c>
      <c r="C641" s="59" t="s">
        <v>54</v>
      </c>
      <c r="D641" s="59" t="s">
        <v>21</v>
      </c>
      <c r="E641" s="59" t="s">
        <v>50</v>
      </c>
      <c r="F641" s="59" t="s">
        <v>455</v>
      </c>
      <c r="G641" s="59">
        <v>1</v>
      </c>
      <c r="H641" s="59">
        <v>725.38</v>
      </c>
      <c r="I641" s="59">
        <v>725.38</v>
      </c>
      <c r="J641" s="59">
        <v>15</v>
      </c>
      <c r="K641" s="59">
        <v>616.57</v>
      </c>
      <c r="L641" s="59">
        <v>2</v>
      </c>
      <c r="M641" s="59" t="s">
        <v>38</v>
      </c>
      <c r="N641" s="59" t="s">
        <v>80</v>
      </c>
      <c r="O641" s="59">
        <v>90</v>
      </c>
      <c r="P641" s="61">
        <v>45427</v>
      </c>
      <c r="Q641" s="62" t="str">
        <f t="shared" si="18"/>
        <v>May</v>
      </c>
      <c r="R641" s="62">
        <f t="shared" si="19"/>
        <v>2024</v>
      </c>
    </row>
    <row r="642" spans="1:18">
      <c r="A642" s="59" t="s">
        <v>1017</v>
      </c>
      <c r="B642" s="59" t="s">
        <v>10</v>
      </c>
      <c r="C642" s="59" t="s">
        <v>53</v>
      </c>
      <c r="D642" s="59" t="s">
        <v>20</v>
      </c>
      <c r="E642" s="59" t="s">
        <v>49</v>
      </c>
      <c r="F642" s="59" t="s">
        <v>1018</v>
      </c>
      <c r="G642" s="59">
        <v>5</v>
      </c>
      <c r="H642" s="59">
        <v>610.29</v>
      </c>
      <c r="I642" s="59">
        <v>3051.45</v>
      </c>
      <c r="J642" s="59">
        <v>5</v>
      </c>
      <c r="K642" s="59">
        <v>2898.88</v>
      </c>
      <c r="L642" s="59">
        <v>2</v>
      </c>
      <c r="M642" s="59" t="s">
        <v>42</v>
      </c>
      <c r="N642" s="59" t="s">
        <v>96</v>
      </c>
      <c r="O642" s="59">
        <v>65</v>
      </c>
      <c r="P642" s="61">
        <v>45555</v>
      </c>
      <c r="Q642" s="62" t="str">
        <f t="shared" ref="Q642:Q705" si="20">TEXT(P642,"mmm")</f>
        <v>Sep</v>
      </c>
      <c r="R642" s="62">
        <f t="shared" ref="R642:R705" si="21">YEAR(P642)</f>
        <v>2024</v>
      </c>
    </row>
    <row r="643" spans="1:18">
      <c r="A643" s="59" t="s">
        <v>1019</v>
      </c>
      <c r="B643" s="59" t="s">
        <v>2</v>
      </c>
      <c r="C643" s="59" t="s">
        <v>60</v>
      </c>
      <c r="D643" s="59" t="s">
        <v>23</v>
      </c>
      <c r="E643" s="59" t="s">
        <v>47</v>
      </c>
      <c r="F643" s="59" t="s">
        <v>1020</v>
      </c>
      <c r="G643" s="59">
        <v>1</v>
      </c>
      <c r="H643" s="59">
        <v>362.09</v>
      </c>
      <c r="I643" s="59">
        <v>362.09</v>
      </c>
      <c r="J643" s="59">
        <v>20</v>
      </c>
      <c r="K643" s="59">
        <v>289.67</v>
      </c>
      <c r="L643" s="59">
        <v>3</v>
      </c>
      <c r="M643" s="59" t="s">
        <v>41</v>
      </c>
      <c r="N643" s="59" t="s">
        <v>77</v>
      </c>
      <c r="O643" s="59">
        <v>30</v>
      </c>
      <c r="P643" s="61">
        <v>45490</v>
      </c>
      <c r="Q643" s="62" t="str">
        <f t="shared" si="20"/>
        <v>Jul</v>
      </c>
      <c r="R643" s="62">
        <f t="shared" si="21"/>
        <v>2024</v>
      </c>
    </row>
    <row r="644" spans="1:18">
      <c r="A644" s="59" t="s">
        <v>1021</v>
      </c>
      <c r="B644" s="59" t="s">
        <v>10</v>
      </c>
      <c r="C644" s="59" t="s">
        <v>61</v>
      </c>
      <c r="D644" s="59" t="s">
        <v>18</v>
      </c>
      <c r="E644" s="59" t="s">
        <v>50</v>
      </c>
      <c r="F644" s="59" t="s">
        <v>525</v>
      </c>
      <c r="G644" s="59">
        <v>3</v>
      </c>
      <c r="H644" s="59">
        <v>1026.94</v>
      </c>
      <c r="I644" s="59">
        <v>3080.82</v>
      </c>
      <c r="J644" s="59">
        <v>25</v>
      </c>
      <c r="K644" s="59">
        <v>2310.62</v>
      </c>
      <c r="L644" s="59">
        <v>2</v>
      </c>
      <c r="M644" s="59" t="s">
        <v>39</v>
      </c>
      <c r="N644" s="59" t="s">
        <v>80</v>
      </c>
      <c r="O644" s="59">
        <v>39</v>
      </c>
      <c r="P644" s="61">
        <v>45303</v>
      </c>
      <c r="Q644" s="62" t="str">
        <f t="shared" si="20"/>
        <v>Jan</v>
      </c>
      <c r="R644" s="62">
        <f t="shared" si="21"/>
        <v>2024</v>
      </c>
    </row>
    <row r="645" spans="1:18">
      <c r="A645" s="59" t="s">
        <v>1022</v>
      </c>
      <c r="B645" s="59" t="s">
        <v>10</v>
      </c>
      <c r="C645" s="59" t="s">
        <v>54</v>
      </c>
      <c r="D645" s="59" t="s">
        <v>24</v>
      </c>
      <c r="E645" s="59" t="s">
        <v>45</v>
      </c>
      <c r="F645" s="59" t="s">
        <v>581</v>
      </c>
      <c r="G645" s="59">
        <v>1</v>
      </c>
      <c r="H645" s="59">
        <v>247.1</v>
      </c>
      <c r="I645" s="59">
        <v>247.1</v>
      </c>
      <c r="J645" s="59">
        <v>0</v>
      </c>
      <c r="K645" s="59">
        <v>247.1</v>
      </c>
      <c r="L645" s="59">
        <v>2</v>
      </c>
      <c r="M645" s="59" t="s">
        <v>37</v>
      </c>
      <c r="N645" s="59" t="s">
        <v>96</v>
      </c>
      <c r="O645" s="59">
        <v>44</v>
      </c>
      <c r="P645" s="61">
        <v>45553</v>
      </c>
      <c r="Q645" s="62" t="str">
        <f t="shared" si="20"/>
        <v>Sep</v>
      </c>
      <c r="R645" s="62">
        <f t="shared" si="21"/>
        <v>2024</v>
      </c>
    </row>
    <row r="646" spans="1:18">
      <c r="A646" s="59" t="s">
        <v>1023</v>
      </c>
      <c r="B646" s="59" t="s">
        <v>10</v>
      </c>
      <c r="C646" s="59" t="s">
        <v>57</v>
      </c>
      <c r="D646" s="59" t="s">
        <v>22</v>
      </c>
      <c r="E646" s="59" t="s">
        <v>49</v>
      </c>
      <c r="F646" s="59" t="s">
        <v>778</v>
      </c>
      <c r="G646" s="59">
        <v>4</v>
      </c>
      <c r="H646" s="59">
        <v>236.78</v>
      </c>
      <c r="I646" s="59">
        <v>947.12</v>
      </c>
      <c r="J646" s="59">
        <v>15</v>
      </c>
      <c r="K646" s="59">
        <v>805.05</v>
      </c>
      <c r="L646" s="59">
        <v>5</v>
      </c>
      <c r="M646" s="59" t="s">
        <v>37</v>
      </c>
      <c r="N646" s="59" t="s">
        <v>80</v>
      </c>
      <c r="O646" s="59">
        <v>38</v>
      </c>
      <c r="P646" s="61">
        <v>45350</v>
      </c>
      <c r="Q646" s="62" t="str">
        <f t="shared" si="20"/>
        <v>Feb</v>
      </c>
      <c r="R646" s="62">
        <f t="shared" si="21"/>
        <v>2024</v>
      </c>
    </row>
    <row r="647" spans="1:18">
      <c r="A647" s="59" t="s">
        <v>1024</v>
      </c>
      <c r="B647" s="59" t="s">
        <v>3</v>
      </c>
      <c r="C647" s="59" t="s">
        <v>54</v>
      </c>
      <c r="D647" s="59" t="s">
        <v>16</v>
      </c>
      <c r="E647" s="59" t="s">
        <v>47</v>
      </c>
      <c r="F647" s="59" t="s">
        <v>950</v>
      </c>
      <c r="G647" s="59">
        <v>2</v>
      </c>
      <c r="H647" s="59">
        <v>273.98</v>
      </c>
      <c r="I647" s="59">
        <v>547.96</v>
      </c>
      <c r="J647" s="59">
        <v>0</v>
      </c>
      <c r="K647" s="59">
        <v>547.96</v>
      </c>
      <c r="L647" s="59">
        <v>4</v>
      </c>
      <c r="M647" s="59" t="s">
        <v>37</v>
      </c>
      <c r="N647" s="59" t="s">
        <v>83</v>
      </c>
      <c r="O647" s="59">
        <v>26</v>
      </c>
      <c r="P647" s="61">
        <v>45363</v>
      </c>
      <c r="Q647" s="62" t="str">
        <f t="shared" si="20"/>
        <v>Mar</v>
      </c>
      <c r="R647" s="62">
        <f t="shared" si="21"/>
        <v>2024</v>
      </c>
    </row>
    <row r="648" spans="1:18">
      <c r="A648" s="59" t="s">
        <v>1025</v>
      </c>
      <c r="B648" s="59" t="s">
        <v>10</v>
      </c>
      <c r="C648" s="59" t="s">
        <v>62</v>
      </c>
      <c r="D648" s="59" t="s">
        <v>18</v>
      </c>
      <c r="E648" s="59" t="s">
        <v>47</v>
      </c>
      <c r="F648" s="59" t="s">
        <v>261</v>
      </c>
      <c r="G648" s="59">
        <v>4</v>
      </c>
      <c r="H648" s="59">
        <v>259.73</v>
      </c>
      <c r="I648" s="59">
        <v>1038.92</v>
      </c>
      <c r="J648" s="59">
        <v>5</v>
      </c>
      <c r="K648" s="59">
        <v>986.97</v>
      </c>
      <c r="L648" s="59">
        <v>2</v>
      </c>
      <c r="M648" s="59" t="s">
        <v>38</v>
      </c>
      <c r="N648" s="59" t="s">
        <v>80</v>
      </c>
      <c r="O648" s="59">
        <v>77</v>
      </c>
      <c r="P648" s="61">
        <v>45308</v>
      </c>
      <c r="Q648" s="62" t="str">
        <f t="shared" si="20"/>
        <v>Jan</v>
      </c>
      <c r="R648" s="62">
        <f t="shared" si="21"/>
        <v>2024</v>
      </c>
    </row>
    <row r="649" spans="1:18">
      <c r="A649" s="59" t="s">
        <v>1026</v>
      </c>
      <c r="B649" s="59" t="s">
        <v>6</v>
      </c>
      <c r="C649" s="59" t="s">
        <v>60</v>
      </c>
      <c r="D649" s="59" t="s">
        <v>15</v>
      </c>
      <c r="E649" s="59" t="s">
        <v>46</v>
      </c>
      <c r="F649" s="59" t="s">
        <v>385</v>
      </c>
      <c r="G649" s="59">
        <v>5</v>
      </c>
      <c r="H649" s="59">
        <v>934.11</v>
      </c>
      <c r="I649" s="59">
        <v>4670.55</v>
      </c>
      <c r="J649" s="59">
        <v>15</v>
      </c>
      <c r="K649" s="59">
        <v>3969.97</v>
      </c>
      <c r="L649" s="59">
        <v>2</v>
      </c>
      <c r="M649" s="59" t="s">
        <v>38</v>
      </c>
      <c r="N649" s="59" t="s">
        <v>96</v>
      </c>
      <c r="O649" s="59">
        <v>44</v>
      </c>
      <c r="P649" s="61">
        <v>45584</v>
      </c>
      <c r="Q649" s="62" t="str">
        <f t="shared" si="20"/>
        <v>Oct</v>
      </c>
      <c r="R649" s="62">
        <f t="shared" si="21"/>
        <v>2024</v>
      </c>
    </row>
    <row r="650" spans="1:18">
      <c r="A650" s="59" t="s">
        <v>1027</v>
      </c>
      <c r="B650" s="59" t="s">
        <v>9</v>
      </c>
      <c r="C650" s="59" t="s">
        <v>61</v>
      </c>
      <c r="D650" s="59" t="s">
        <v>19</v>
      </c>
      <c r="E650" s="59" t="s">
        <v>49</v>
      </c>
      <c r="F650" s="59" t="s">
        <v>376</v>
      </c>
      <c r="G650" s="59">
        <v>2</v>
      </c>
      <c r="H650" s="59">
        <v>628.11</v>
      </c>
      <c r="I650" s="59">
        <v>1256.22</v>
      </c>
      <c r="J650" s="59">
        <v>5</v>
      </c>
      <c r="K650" s="59">
        <v>1193.41</v>
      </c>
      <c r="L650" s="59">
        <v>3</v>
      </c>
      <c r="M650" s="59" t="s">
        <v>40</v>
      </c>
      <c r="N650" s="59" t="s">
        <v>80</v>
      </c>
      <c r="O650" s="59">
        <v>56</v>
      </c>
      <c r="P650" s="61">
        <v>45368</v>
      </c>
      <c r="Q650" s="62" t="str">
        <f t="shared" si="20"/>
        <v>Mar</v>
      </c>
      <c r="R650" s="62">
        <f t="shared" si="21"/>
        <v>2024</v>
      </c>
    </row>
    <row r="651" spans="1:18">
      <c r="A651" s="59" t="s">
        <v>1028</v>
      </c>
      <c r="B651" s="59" t="s">
        <v>11</v>
      </c>
      <c r="C651" s="59" t="s">
        <v>62</v>
      </c>
      <c r="D651" s="59" t="s">
        <v>17</v>
      </c>
      <c r="E651" s="59" t="s">
        <v>47</v>
      </c>
      <c r="F651" s="59" t="s">
        <v>504</v>
      </c>
      <c r="G651" s="59">
        <v>4</v>
      </c>
      <c r="H651" s="59">
        <v>806.62</v>
      </c>
      <c r="I651" s="59">
        <v>3226.48</v>
      </c>
      <c r="J651" s="59">
        <v>5</v>
      </c>
      <c r="K651" s="59">
        <v>3065.16</v>
      </c>
      <c r="L651" s="59">
        <v>2</v>
      </c>
      <c r="M651" s="59" t="s">
        <v>41</v>
      </c>
      <c r="N651" s="59" t="s">
        <v>80</v>
      </c>
      <c r="O651" s="59">
        <v>61</v>
      </c>
      <c r="P651" s="61">
        <v>45587</v>
      </c>
      <c r="Q651" s="62" t="str">
        <f t="shared" si="20"/>
        <v>Oct</v>
      </c>
      <c r="R651" s="62">
        <f t="shared" si="21"/>
        <v>2024</v>
      </c>
    </row>
    <row r="652" spans="1:18">
      <c r="A652" s="59" t="s">
        <v>1029</v>
      </c>
      <c r="B652" s="59" t="s">
        <v>5</v>
      </c>
      <c r="C652" s="59" t="s">
        <v>56</v>
      </c>
      <c r="D652" s="59" t="s">
        <v>17</v>
      </c>
      <c r="E652" s="59" t="s">
        <v>50</v>
      </c>
      <c r="F652" s="59" t="s">
        <v>1006</v>
      </c>
      <c r="G652" s="59">
        <v>1</v>
      </c>
      <c r="H652" s="59">
        <v>1031.99</v>
      </c>
      <c r="I652" s="59">
        <v>1031.99</v>
      </c>
      <c r="J652" s="59">
        <v>0</v>
      </c>
      <c r="K652" s="59">
        <v>1031.99</v>
      </c>
      <c r="L652" s="59">
        <v>5</v>
      </c>
      <c r="M652" s="59" t="s">
        <v>39</v>
      </c>
      <c r="N652" s="59" t="s">
        <v>96</v>
      </c>
      <c r="O652" s="59">
        <v>68</v>
      </c>
      <c r="P652" s="61">
        <v>45471</v>
      </c>
      <c r="Q652" s="62" t="str">
        <f t="shared" si="20"/>
        <v>Jun</v>
      </c>
      <c r="R652" s="62">
        <f t="shared" si="21"/>
        <v>2024</v>
      </c>
    </row>
    <row r="653" spans="1:18">
      <c r="A653" s="59" t="s">
        <v>1030</v>
      </c>
      <c r="B653" s="59" t="s">
        <v>3</v>
      </c>
      <c r="C653" s="59" t="s">
        <v>57</v>
      </c>
      <c r="D653" s="59" t="s">
        <v>24</v>
      </c>
      <c r="E653" s="59" t="s">
        <v>49</v>
      </c>
      <c r="F653" s="59" t="s">
        <v>1031</v>
      </c>
      <c r="G653" s="59">
        <v>2</v>
      </c>
      <c r="H653" s="59">
        <v>968.18</v>
      </c>
      <c r="I653" s="59">
        <v>1936.36</v>
      </c>
      <c r="J653" s="59">
        <v>15</v>
      </c>
      <c r="K653" s="59">
        <v>1645.91</v>
      </c>
      <c r="L653" s="59">
        <v>5</v>
      </c>
      <c r="M653" s="59" t="s">
        <v>37</v>
      </c>
      <c r="N653" s="59" t="s">
        <v>80</v>
      </c>
      <c r="O653" s="59">
        <v>49</v>
      </c>
      <c r="P653" s="61">
        <v>45341</v>
      </c>
      <c r="Q653" s="62" t="str">
        <f t="shared" si="20"/>
        <v>Feb</v>
      </c>
      <c r="R653" s="62">
        <f t="shared" si="21"/>
        <v>2024</v>
      </c>
    </row>
    <row r="654" spans="1:18">
      <c r="A654" s="59" t="s">
        <v>1032</v>
      </c>
      <c r="B654" s="59" t="s">
        <v>11</v>
      </c>
      <c r="C654" s="59" t="s">
        <v>54</v>
      </c>
      <c r="D654" s="59" t="s">
        <v>17</v>
      </c>
      <c r="E654" s="59" t="s">
        <v>46</v>
      </c>
      <c r="F654" s="59" t="s">
        <v>770</v>
      </c>
      <c r="G654" s="59">
        <v>3</v>
      </c>
      <c r="H654" s="59">
        <v>727.18</v>
      </c>
      <c r="I654" s="59">
        <v>2181.54</v>
      </c>
      <c r="J654" s="59">
        <v>5</v>
      </c>
      <c r="K654" s="59">
        <v>2072.46</v>
      </c>
      <c r="L654" s="59">
        <v>5</v>
      </c>
      <c r="M654" s="59" t="s">
        <v>41</v>
      </c>
      <c r="N654" s="59" t="s">
        <v>83</v>
      </c>
      <c r="O654" s="59">
        <v>36</v>
      </c>
      <c r="P654" s="61">
        <v>45449</v>
      </c>
      <c r="Q654" s="62" t="str">
        <f t="shared" si="20"/>
        <v>Jun</v>
      </c>
      <c r="R654" s="62">
        <f t="shared" si="21"/>
        <v>2024</v>
      </c>
    </row>
    <row r="655" spans="1:18">
      <c r="A655" s="59" t="s">
        <v>1033</v>
      </c>
      <c r="B655" s="59" t="s">
        <v>3</v>
      </c>
      <c r="C655" s="59" t="s">
        <v>58</v>
      </c>
      <c r="D655" s="59" t="s">
        <v>18</v>
      </c>
      <c r="E655" s="59" t="s">
        <v>45</v>
      </c>
      <c r="F655" s="59" t="s">
        <v>1034</v>
      </c>
      <c r="G655" s="59">
        <v>2</v>
      </c>
      <c r="H655" s="59">
        <v>176.93</v>
      </c>
      <c r="I655" s="59">
        <v>353.86</v>
      </c>
      <c r="J655" s="59">
        <v>20</v>
      </c>
      <c r="K655" s="59">
        <v>283.09</v>
      </c>
      <c r="L655" s="59">
        <v>4</v>
      </c>
      <c r="M655" s="59" t="s">
        <v>38</v>
      </c>
      <c r="N655" s="59" t="s">
        <v>83</v>
      </c>
      <c r="O655" s="59">
        <v>66</v>
      </c>
      <c r="P655" s="61">
        <v>45355</v>
      </c>
      <c r="Q655" s="62" t="str">
        <f t="shared" si="20"/>
        <v>Mar</v>
      </c>
      <c r="R655" s="62">
        <f t="shared" si="21"/>
        <v>2024</v>
      </c>
    </row>
    <row r="656" spans="1:18">
      <c r="A656" s="59" t="s">
        <v>1035</v>
      </c>
      <c r="B656" s="59" t="s">
        <v>5</v>
      </c>
      <c r="C656" s="59" t="s">
        <v>53</v>
      </c>
      <c r="D656" s="59" t="s">
        <v>19</v>
      </c>
      <c r="E656" s="59" t="s">
        <v>49</v>
      </c>
      <c r="F656" s="59" t="s">
        <v>293</v>
      </c>
      <c r="G656" s="59">
        <v>3</v>
      </c>
      <c r="H656" s="59">
        <v>213.32</v>
      </c>
      <c r="I656" s="59">
        <v>639.96</v>
      </c>
      <c r="J656" s="59">
        <v>15</v>
      </c>
      <c r="K656" s="59">
        <v>543.97</v>
      </c>
      <c r="L656" s="59">
        <v>5</v>
      </c>
      <c r="M656" s="59" t="s">
        <v>40</v>
      </c>
      <c r="N656" s="59" t="s">
        <v>80</v>
      </c>
      <c r="O656" s="59">
        <v>30</v>
      </c>
      <c r="P656" s="61">
        <v>45518</v>
      </c>
      <c r="Q656" s="62" t="str">
        <f t="shared" si="20"/>
        <v>Aug</v>
      </c>
      <c r="R656" s="62">
        <f t="shared" si="21"/>
        <v>2024</v>
      </c>
    </row>
    <row r="657" spans="1:18">
      <c r="A657" s="59" t="s">
        <v>1036</v>
      </c>
      <c r="B657" s="59" t="s">
        <v>9</v>
      </c>
      <c r="C657" s="59" t="s">
        <v>56</v>
      </c>
      <c r="D657" s="59" t="s">
        <v>22</v>
      </c>
      <c r="E657" s="59" t="s">
        <v>50</v>
      </c>
      <c r="F657" s="59" t="s">
        <v>105</v>
      </c>
      <c r="G657" s="59">
        <v>2</v>
      </c>
      <c r="H657" s="59">
        <v>282.81</v>
      </c>
      <c r="I657" s="59">
        <v>565.62</v>
      </c>
      <c r="J657" s="59">
        <v>10</v>
      </c>
      <c r="K657" s="59">
        <v>509.06</v>
      </c>
      <c r="L657" s="59">
        <v>3</v>
      </c>
      <c r="M657" s="59" t="s">
        <v>40</v>
      </c>
      <c r="N657" s="59" t="s">
        <v>80</v>
      </c>
      <c r="O657" s="59">
        <v>60</v>
      </c>
      <c r="P657" s="61">
        <v>45467</v>
      </c>
      <c r="Q657" s="62" t="str">
        <f t="shared" si="20"/>
        <v>Jun</v>
      </c>
      <c r="R657" s="62">
        <f t="shared" si="21"/>
        <v>2024</v>
      </c>
    </row>
    <row r="658" spans="1:18">
      <c r="A658" s="59" t="s">
        <v>1037</v>
      </c>
      <c r="B658" s="59" t="s">
        <v>5</v>
      </c>
      <c r="C658" s="59" t="s">
        <v>59</v>
      </c>
      <c r="D658" s="59" t="s">
        <v>19</v>
      </c>
      <c r="E658" s="59" t="s">
        <v>45</v>
      </c>
      <c r="F658" s="59" t="s">
        <v>168</v>
      </c>
      <c r="G658" s="59">
        <v>3</v>
      </c>
      <c r="H658" s="59">
        <v>184</v>
      </c>
      <c r="I658" s="59">
        <v>552</v>
      </c>
      <c r="J658" s="59">
        <v>15</v>
      </c>
      <c r="K658" s="59">
        <v>469.2</v>
      </c>
      <c r="L658" s="59">
        <v>1</v>
      </c>
      <c r="M658" s="59" t="s">
        <v>38</v>
      </c>
      <c r="N658" s="59" t="s">
        <v>80</v>
      </c>
      <c r="O658" s="59">
        <v>71</v>
      </c>
      <c r="P658" s="61">
        <v>45477</v>
      </c>
      <c r="Q658" s="62" t="str">
        <f t="shared" si="20"/>
        <v>Jul</v>
      </c>
      <c r="R658" s="62">
        <f t="shared" si="21"/>
        <v>2024</v>
      </c>
    </row>
    <row r="659" spans="1:18">
      <c r="A659" s="59" t="s">
        <v>1038</v>
      </c>
      <c r="B659" s="59" t="s">
        <v>10</v>
      </c>
      <c r="C659" s="59" t="s">
        <v>53</v>
      </c>
      <c r="D659" s="59" t="s">
        <v>21</v>
      </c>
      <c r="E659" s="59" t="s">
        <v>50</v>
      </c>
      <c r="F659" s="59" t="s">
        <v>904</v>
      </c>
      <c r="G659" s="59">
        <v>5</v>
      </c>
      <c r="H659" s="59">
        <v>218.13</v>
      </c>
      <c r="I659" s="59">
        <v>1090.65</v>
      </c>
      <c r="J659" s="59">
        <v>15</v>
      </c>
      <c r="K659" s="59">
        <v>927.05</v>
      </c>
      <c r="L659" s="59">
        <v>4</v>
      </c>
      <c r="M659" s="59" t="s">
        <v>40</v>
      </c>
      <c r="N659" s="59" t="s">
        <v>96</v>
      </c>
      <c r="O659" s="59">
        <v>56</v>
      </c>
      <c r="P659" s="61">
        <v>45482</v>
      </c>
      <c r="Q659" s="62" t="str">
        <f t="shared" si="20"/>
        <v>Jul</v>
      </c>
      <c r="R659" s="62">
        <f t="shared" si="21"/>
        <v>2024</v>
      </c>
    </row>
    <row r="660" spans="1:18">
      <c r="A660" s="59" t="s">
        <v>1039</v>
      </c>
      <c r="B660" s="59" t="s">
        <v>5</v>
      </c>
      <c r="C660" s="59" t="s">
        <v>57</v>
      </c>
      <c r="D660" s="59" t="s">
        <v>17</v>
      </c>
      <c r="E660" s="59" t="s">
        <v>50</v>
      </c>
      <c r="F660" s="59" t="s">
        <v>1040</v>
      </c>
      <c r="G660" s="59">
        <v>2</v>
      </c>
      <c r="H660" s="59">
        <v>1028.61</v>
      </c>
      <c r="I660" s="59">
        <v>2057.22</v>
      </c>
      <c r="J660" s="59">
        <v>0</v>
      </c>
      <c r="K660" s="59">
        <v>2057.22</v>
      </c>
      <c r="L660" s="59">
        <v>3</v>
      </c>
      <c r="M660" s="59" t="s">
        <v>37</v>
      </c>
      <c r="N660" s="59" t="s">
        <v>83</v>
      </c>
      <c r="O660" s="59">
        <v>34</v>
      </c>
      <c r="P660" s="61">
        <v>45293</v>
      </c>
      <c r="Q660" s="62" t="str">
        <f t="shared" si="20"/>
        <v>Jan</v>
      </c>
      <c r="R660" s="62">
        <f t="shared" si="21"/>
        <v>2024</v>
      </c>
    </row>
    <row r="661" spans="1:18">
      <c r="A661" s="59" t="s">
        <v>1041</v>
      </c>
      <c r="B661" s="59" t="s">
        <v>4</v>
      </c>
      <c r="C661" s="59" t="s">
        <v>59</v>
      </c>
      <c r="D661" s="59" t="s">
        <v>18</v>
      </c>
      <c r="E661" s="59" t="s">
        <v>51</v>
      </c>
      <c r="F661" s="59" t="s">
        <v>952</v>
      </c>
      <c r="G661" s="59">
        <v>1</v>
      </c>
      <c r="H661" s="59">
        <v>190.67</v>
      </c>
      <c r="I661" s="59">
        <v>190.67</v>
      </c>
      <c r="J661" s="59">
        <v>0</v>
      </c>
      <c r="K661" s="59">
        <v>190.67</v>
      </c>
      <c r="L661" s="59">
        <v>1</v>
      </c>
      <c r="M661" s="59" t="s">
        <v>42</v>
      </c>
      <c r="N661" s="59" t="s">
        <v>83</v>
      </c>
      <c r="O661" s="59">
        <v>49</v>
      </c>
      <c r="P661" s="61">
        <v>45575</v>
      </c>
      <c r="Q661" s="62" t="str">
        <f t="shared" si="20"/>
        <v>Oct</v>
      </c>
      <c r="R661" s="62">
        <f t="shared" si="21"/>
        <v>2024</v>
      </c>
    </row>
    <row r="662" spans="1:18">
      <c r="A662" s="59" t="s">
        <v>1042</v>
      </c>
      <c r="B662" s="59" t="s">
        <v>8</v>
      </c>
      <c r="C662" s="59" t="s">
        <v>55</v>
      </c>
      <c r="D662" s="59" t="s">
        <v>17</v>
      </c>
      <c r="E662" s="59" t="s">
        <v>51</v>
      </c>
      <c r="F662" s="59" t="s">
        <v>1043</v>
      </c>
      <c r="G662" s="59">
        <v>4</v>
      </c>
      <c r="H662" s="59">
        <v>319.97</v>
      </c>
      <c r="I662" s="59">
        <v>1279.88</v>
      </c>
      <c r="J662" s="59">
        <v>25</v>
      </c>
      <c r="K662" s="59">
        <v>959.91</v>
      </c>
      <c r="L662" s="59">
        <v>5</v>
      </c>
      <c r="M662" s="59" t="s">
        <v>38</v>
      </c>
      <c r="N662" s="59" t="s">
        <v>80</v>
      </c>
      <c r="O662" s="59">
        <v>32</v>
      </c>
      <c r="P662" s="61">
        <v>45556</v>
      </c>
      <c r="Q662" s="62" t="str">
        <f t="shared" si="20"/>
        <v>Sep</v>
      </c>
      <c r="R662" s="62">
        <f t="shared" si="21"/>
        <v>2024</v>
      </c>
    </row>
    <row r="663" spans="1:18">
      <c r="A663" s="59" t="s">
        <v>1044</v>
      </c>
      <c r="B663" s="59" t="s">
        <v>6</v>
      </c>
      <c r="C663" s="59" t="s">
        <v>53</v>
      </c>
      <c r="D663" s="59" t="s">
        <v>18</v>
      </c>
      <c r="E663" s="59" t="s">
        <v>46</v>
      </c>
      <c r="F663" s="59" t="s">
        <v>1045</v>
      </c>
      <c r="G663" s="59">
        <v>1</v>
      </c>
      <c r="H663" s="59">
        <v>1061.85</v>
      </c>
      <c r="I663" s="59">
        <v>1061.85</v>
      </c>
      <c r="J663" s="59">
        <v>5</v>
      </c>
      <c r="K663" s="59">
        <v>1008.76</v>
      </c>
      <c r="L663" s="59">
        <v>1</v>
      </c>
      <c r="M663" s="59" t="s">
        <v>41</v>
      </c>
      <c r="N663" s="59" t="s">
        <v>80</v>
      </c>
      <c r="O663" s="59">
        <v>30</v>
      </c>
      <c r="P663" s="61">
        <v>45529</v>
      </c>
      <c r="Q663" s="62" t="str">
        <f t="shared" si="20"/>
        <v>Aug</v>
      </c>
      <c r="R663" s="62">
        <f t="shared" si="21"/>
        <v>2024</v>
      </c>
    </row>
    <row r="664" spans="1:18">
      <c r="A664" s="59" t="s">
        <v>1046</v>
      </c>
      <c r="B664" s="59" t="s">
        <v>4</v>
      </c>
      <c r="C664" s="59" t="s">
        <v>59</v>
      </c>
      <c r="D664" s="59" t="s">
        <v>23</v>
      </c>
      <c r="E664" s="59" t="s">
        <v>50</v>
      </c>
      <c r="F664" s="59" t="s">
        <v>1040</v>
      </c>
      <c r="G664" s="59">
        <v>2</v>
      </c>
      <c r="H664" s="59">
        <v>206.58</v>
      </c>
      <c r="I664" s="59">
        <v>413.16</v>
      </c>
      <c r="J664" s="59">
        <v>10</v>
      </c>
      <c r="K664" s="59">
        <v>371.84</v>
      </c>
      <c r="L664" s="59">
        <v>2</v>
      </c>
      <c r="M664" s="59" t="s">
        <v>41</v>
      </c>
      <c r="N664" s="59" t="s">
        <v>80</v>
      </c>
      <c r="O664" s="59">
        <v>56</v>
      </c>
      <c r="P664" s="61">
        <v>45316</v>
      </c>
      <c r="Q664" s="62" t="str">
        <f t="shared" si="20"/>
        <v>Jan</v>
      </c>
      <c r="R664" s="62">
        <f t="shared" si="21"/>
        <v>2024</v>
      </c>
    </row>
    <row r="665" spans="1:18">
      <c r="A665" s="59" t="s">
        <v>1047</v>
      </c>
      <c r="B665" s="59" t="s">
        <v>4</v>
      </c>
      <c r="C665" s="59" t="s">
        <v>58</v>
      </c>
      <c r="D665" s="59" t="s">
        <v>15</v>
      </c>
      <c r="E665" s="59" t="s">
        <v>48</v>
      </c>
      <c r="F665" s="59" t="s">
        <v>854</v>
      </c>
      <c r="G665" s="59">
        <v>4</v>
      </c>
      <c r="H665" s="59">
        <v>333.73</v>
      </c>
      <c r="I665" s="59">
        <v>1334.92</v>
      </c>
      <c r="J665" s="59">
        <v>5</v>
      </c>
      <c r="K665" s="59">
        <v>1268.17</v>
      </c>
      <c r="L665" s="59">
        <v>2</v>
      </c>
      <c r="M665" s="59" t="s">
        <v>38</v>
      </c>
      <c r="N665" s="59" t="s">
        <v>80</v>
      </c>
      <c r="O665" s="59">
        <v>75</v>
      </c>
      <c r="P665" s="61">
        <v>45581</v>
      </c>
      <c r="Q665" s="62" t="str">
        <f t="shared" si="20"/>
        <v>Oct</v>
      </c>
      <c r="R665" s="62">
        <f t="shared" si="21"/>
        <v>2024</v>
      </c>
    </row>
    <row r="666" spans="1:18">
      <c r="A666" s="59" t="s">
        <v>1048</v>
      </c>
      <c r="B666" s="59" t="s">
        <v>6</v>
      </c>
      <c r="C666" s="59" t="s">
        <v>60</v>
      </c>
      <c r="D666" s="59" t="s">
        <v>20</v>
      </c>
      <c r="E666" s="59" t="s">
        <v>45</v>
      </c>
      <c r="F666" s="59" t="s">
        <v>581</v>
      </c>
      <c r="G666" s="59">
        <v>4</v>
      </c>
      <c r="H666" s="59">
        <v>597.2</v>
      </c>
      <c r="I666" s="59">
        <v>2388.8</v>
      </c>
      <c r="J666" s="59">
        <v>5</v>
      </c>
      <c r="K666" s="59">
        <v>2269.36</v>
      </c>
      <c r="L666" s="59">
        <v>4</v>
      </c>
      <c r="M666" s="59" t="s">
        <v>40</v>
      </c>
      <c r="N666" s="59" t="s">
        <v>96</v>
      </c>
      <c r="O666" s="59">
        <v>23</v>
      </c>
      <c r="P666" s="61">
        <v>45546</v>
      </c>
      <c r="Q666" s="62" t="str">
        <f t="shared" si="20"/>
        <v>Sep</v>
      </c>
      <c r="R666" s="62">
        <f t="shared" si="21"/>
        <v>2024</v>
      </c>
    </row>
    <row r="667" spans="1:18">
      <c r="A667" s="59" t="s">
        <v>1049</v>
      </c>
      <c r="B667" s="59" t="s">
        <v>11</v>
      </c>
      <c r="C667" s="59" t="s">
        <v>60</v>
      </c>
      <c r="D667" s="59" t="s">
        <v>22</v>
      </c>
      <c r="E667" s="59" t="s">
        <v>48</v>
      </c>
      <c r="F667" s="59" t="s">
        <v>854</v>
      </c>
      <c r="G667" s="59">
        <v>2</v>
      </c>
      <c r="H667" s="59">
        <v>787.31</v>
      </c>
      <c r="I667" s="59">
        <v>1574.62</v>
      </c>
      <c r="J667" s="59">
        <v>15</v>
      </c>
      <c r="K667" s="59">
        <v>1338.43</v>
      </c>
      <c r="L667" s="59">
        <v>2</v>
      </c>
      <c r="M667" s="59" t="s">
        <v>37</v>
      </c>
      <c r="N667" s="59" t="s">
        <v>96</v>
      </c>
      <c r="O667" s="59">
        <v>70</v>
      </c>
      <c r="P667" s="61">
        <v>45515</v>
      </c>
      <c r="Q667" s="62" t="str">
        <f t="shared" si="20"/>
        <v>Aug</v>
      </c>
      <c r="R667" s="62">
        <f t="shared" si="21"/>
        <v>2024</v>
      </c>
    </row>
    <row r="668" spans="1:18">
      <c r="A668" s="59" t="s">
        <v>1050</v>
      </c>
      <c r="B668" s="59" t="s">
        <v>5</v>
      </c>
      <c r="C668" s="59" t="s">
        <v>62</v>
      </c>
      <c r="D668" s="59" t="s">
        <v>21</v>
      </c>
      <c r="E668" s="59" t="s">
        <v>49</v>
      </c>
      <c r="F668" s="59" t="s">
        <v>134</v>
      </c>
      <c r="G668" s="59">
        <v>5</v>
      </c>
      <c r="H668" s="59">
        <v>402.58</v>
      </c>
      <c r="I668" s="59">
        <v>2012.9</v>
      </c>
      <c r="J668" s="59">
        <v>0</v>
      </c>
      <c r="K668" s="59">
        <v>2012.9</v>
      </c>
      <c r="L668" s="59">
        <v>2</v>
      </c>
      <c r="M668" s="59" t="s">
        <v>42</v>
      </c>
      <c r="N668" s="59" t="s">
        <v>83</v>
      </c>
      <c r="O668" s="59">
        <v>24</v>
      </c>
      <c r="P668" s="61">
        <v>45301</v>
      </c>
      <c r="Q668" s="62" t="str">
        <f t="shared" si="20"/>
        <v>Jan</v>
      </c>
      <c r="R668" s="62">
        <f t="shared" si="21"/>
        <v>2024</v>
      </c>
    </row>
    <row r="669" spans="1:18">
      <c r="A669" s="59" t="s">
        <v>1051</v>
      </c>
      <c r="B669" s="59" t="s">
        <v>7</v>
      </c>
      <c r="C669" s="59" t="s">
        <v>55</v>
      </c>
      <c r="D669" s="59" t="s">
        <v>23</v>
      </c>
      <c r="E669" s="59" t="s">
        <v>50</v>
      </c>
      <c r="F669" s="59" t="s">
        <v>1040</v>
      </c>
      <c r="G669" s="59">
        <v>3</v>
      </c>
      <c r="H669" s="59">
        <v>1163.33</v>
      </c>
      <c r="I669" s="59">
        <v>3489.99</v>
      </c>
      <c r="J669" s="59">
        <v>15</v>
      </c>
      <c r="K669" s="59">
        <v>2966.49</v>
      </c>
      <c r="L669" s="59">
        <v>5</v>
      </c>
      <c r="M669" s="59" t="s">
        <v>38</v>
      </c>
      <c r="N669" s="59" t="s">
        <v>80</v>
      </c>
      <c r="O669" s="59">
        <v>26</v>
      </c>
      <c r="P669" s="61">
        <v>45351</v>
      </c>
      <c r="Q669" s="62" t="str">
        <f t="shared" si="20"/>
        <v>Feb</v>
      </c>
      <c r="R669" s="62">
        <f t="shared" si="21"/>
        <v>2024</v>
      </c>
    </row>
    <row r="670" spans="1:18">
      <c r="A670" s="59" t="s">
        <v>1052</v>
      </c>
      <c r="B670" s="59" t="s">
        <v>10</v>
      </c>
      <c r="C670" s="59" t="s">
        <v>53</v>
      </c>
      <c r="D670" s="59" t="s">
        <v>15</v>
      </c>
      <c r="E670" s="59" t="s">
        <v>47</v>
      </c>
      <c r="F670" s="59" t="s">
        <v>1053</v>
      </c>
      <c r="G670" s="59">
        <v>1</v>
      </c>
      <c r="H670" s="59">
        <v>170.63</v>
      </c>
      <c r="I670" s="59">
        <v>170.63</v>
      </c>
      <c r="J670" s="59">
        <v>0</v>
      </c>
      <c r="K670" s="59">
        <v>170.63</v>
      </c>
      <c r="L670" s="59">
        <v>3</v>
      </c>
      <c r="M670" s="59" t="s">
        <v>40</v>
      </c>
      <c r="N670" s="59" t="s">
        <v>77</v>
      </c>
      <c r="O670" s="59">
        <v>90</v>
      </c>
      <c r="P670" s="61">
        <v>45570</v>
      </c>
      <c r="Q670" s="62" t="str">
        <f t="shared" si="20"/>
        <v>Oct</v>
      </c>
      <c r="R670" s="62">
        <f t="shared" si="21"/>
        <v>2024</v>
      </c>
    </row>
    <row r="671" spans="1:18">
      <c r="A671" s="59" t="s">
        <v>1054</v>
      </c>
      <c r="B671" s="59" t="s">
        <v>10</v>
      </c>
      <c r="C671" s="59" t="s">
        <v>58</v>
      </c>
      <c r="D671" s="59" t="s">
        <v>24</v>
      </c>
      <c r="E671" s="59" t="s">
        <v>47</v>
      </c>
      <c r="F671" s="59" t="s">
        <v>393</v>
      </c>
      <c r="G671" s="59">
        <v>2</v>
      </c>
      <c r="H671" s="59">
        <v>851.1</v>
      </c>
      <c r="I671" s="59">
        <v>1702.2</v>
      </c>
      <c r="J671" s="59">
        <v>20</v>
      </c>
      <c r="K671" s="59">
        <v>1361.76</v>
      </c>
      <c r="L671" s="59">
        <v>1</v>
      </c>
      <c r="M671" s="59" t="s">
        <v>41</v>
      </c>
      <c r="N671" s="59" t="s">
        <v>77</v>
      </c>
      <c r="O671" s="59">
        <v>52</v>
      </c>
      <c r="P671" s="61">
        <v>45313</v>
      </c>
      <c r="Q671" s="62" t="str">
        <f t="shared" si="20"/>
        <v>Jan</v>
      </c>
      <c r="R671" s="62">
        <f t="shared" si="21"/>
        <v>2024</v>
      </c>
    </row>
    <row r="672" spans="1:18">
      <c r="A672" s="59" t="s">
        <v>1055</v>
      </c>
      <c r="B672" s="59" t="s">
        <v>10</v>
      </c>
      <c r="C672" s="59" t="s">
        <v>60</v>
      </c>
      <c r="D672" s="59" t="s">
        <v>22</v>
      </c>
      <c r="E672" s="59" t="s">
        <v>51</v>
      </c>
      <c r="F672" s="59" t="s">
        <v>1056</v>
      </c>
      <c r="G672" s="59">
        <v>3</v>
      </c>
      <c r="H672" s="59">
        <v>828.91</v>
      </c>
      <c r="I672" s="59">
        <v>2486.73</v>
      </c>
      <c r="J672" s="59">
        <v>25</v>
      </c>
      <c r="K672" s="59">
        <v>1865.05</v>
      </c>
      <c r="L672" s="59">
        <v>5</v>
      </c>
      <c r="M672" s="59" t="s">
        <v>37</v>
      </c>
      <c r="N672" s="59" t="s">
        <v>83</v>
      </c>
      <c r="O672" s="59">
        <v>83</v>
      </c>
      <c r="P672" s="61">
        <v>45562</v>
      </c>
      <c r="Q672" s="62" t="str">
        <f t="shared" si="20"/>
        <v>Sep</v>
      </c>
      <c r="R672" s="62">
        <f t="shared" si="21"/>
        <v>2024</v>
      </c>
    </row>
    <row r="673" spans="1:18">
      <c r="A673" s="59" t="s">
        <v>1057</v>
      </c>
      <c r="B673" s="59" t="s">
        <v>2</v>
      </c>
      <c r="C673" s="59" t="s">
        <v>62</v>
      </c>
      <c r="D673" s="59" t="s">
        <v>19</v>
      </c>
      <c r="E673" s="59" t="s">
        <v>50</v>
      </c>
      <c r="F673" s="59" t="s">
        <v>701</v>
      </c>
      <c r="G673" s="59">
        <v>4</v>
      </c>
      <c r="H673" s="59">
        <v>869.41</v>
      </c>
      <c r="I673" s="59">
        <v>3477.64</v>
      </c>
      <c r="J673" s="59">
        <v>15</v>
      </c>
      <c r="K673" s="59">
        <v>2955.99</v>
      </c>
      <c r="L673" s="59">
        <v>4</v>
      </c>
      <c r="M673" s="59" t="s">
        <v>37</v>
      </c>
      <c r="N673" s="59" t="s">
        <v>96</v>
      </c>
      <c r="O673" s="59">
        <v>72</v>
      </c>
      <c r="P673" s="61">
        <v>45344</v>
      </c>
      <c r="Q673" s="62" t="str">
        <f t="shared" si="20"/>
        <v>Feb</v>
      </c>
      <c r="R673" s="62">
        <f t="shared" si="21"/>
        <v>2024</v>
      </c>
    </row>
    <row r="674" spans="1:18">
      <c r="A674" s="59" t="s">
        <v>1058</v>
      </c>
      <c r="B674" s="59" t="s">
        <v>11</v>
      </c>
      <c r="C674" s="59" t="s">
        <v>54</v>
      </c>
      <c r="D674" s="59" t="s">
        <v>19</v>
      </c>
      <c r="E674" s="59" t="s">
        <v>50</v>
      </c>
      <c r="F674" s="59" t="s">
        <v>140</v>
      </c>
      <c r="G674" s="59">
        <v>1</v>
      </c>
      <c r="H674" s="59">
        <v>659.27</v>
      </c>
      <c r="I674" s="59">
        <v>659.27</v>
      </c>
      <c r="J674" s="59">
        <v>10</v>
      </c>
      <c r="K674" s="59">
        <v>593.34</v>
      </c>
      <c r="L674" s="59">
        <v>5</v>
      </c>
      <c r="M674" s="59" t="s">
        <v>41</v>
      </c>
      <c r="N674" s="59" t="s">
        <v>77</v>
      </c>
      <c r="O674" s="59">
        <v>42</v>
      </c>
      <c r="P674" s="61">
        <v>45411</v>
      </c>
      <c r="Q674" s="62" t="str">
        <f t="shared" si="20"/>
        <v>Apr</v>
      </c>
      <c r="R674" s="62">
        <f t="shared" si="21"/>
        <v>2024</v>
      </c>
    </row>
    <row r="675" spans="1:18">
      <c r="A675" s="59" t="s">
        <v>1059</v>
      </c>
      <c r="B675" s="59" t="s">
        <v>9</v>
      </c>
      <c r="C675" s="59" t="s">
        <v>54</v>
      </c>
      <c r="D675" s="59" t="s">
        <v>19</v>
      </c>
      <c r="E675" s="59" t="s">
        <v>45</v>
      </c>
      <c r="F675" s="59" t="s">
        <v>968</v>
      </c>
      <c r="G675" s="59">
        <v>5</v>
      </c>
      <c r="H675" s="59">
        <v>853.22</v>
      </c>
      <c r="I675" s="59">
        <v>4266.1</v>
      </c>
      <c r="J675" s="59">
        <v>0</v>
      </c>
      <c r="K675" s="59">
        <v>4266.1</v>
      </c>
      <c r="L675" s="59">
        <v>5</v>
      </c>
      <c r="M675" s="59" t="s">
        <v>41</v>
      </c>
      <c r="N675" s="59" t="s">
        <v>80</v>
      </c>
      <c r="O675" s="59">
        <v>21</v>
      </c>
      <c r="P675" s="61">
        <v>45520</v>
      </c>
      <c r="Q675" s="62" t="str">
        <f t="shared" si="20"/>
        <v>Aug</v>
      </c>
      <c r="R675" s="62">
        <f t="shared" si="21"/>
        <v>2024</v>
      </c>
    </row>
    <row r="676" spans="1:18">
      <c r="A676" s="59" t="s">
        <v>1060</v>
      </c>
      <c r="B676" s="59" t="s">
        <v>7</v>
      </c>
      <c r="C676" s="59" t="s">
        <v>54</v>
      </c>
      <c r="D676" s="59" t="s">
        <v>23</v>
      </c>
      <c r="E676" s="59" t="s">
        <v>51</v>
      </c>
      <c r="F676" s="59" t="s">
        <v>241</v>
      </c>
      <c r="G676" s="59">
        <v>2</v>
      </c>
      <c r="H676" s="59">
        <v>177.62</v>
      </c>
      <c r="I676" s="59">
        <v>355.24</v>
      </c>
      <c r="J676" s="59">
        <v>0</v>
      </c>
      <c r="K676" s="59">
        <v>355.24</v>
      </c>
      <c r="L676" s="59">
        <v>4</v>
      </c>
      <c r="M676" s="59" t="s">
        <v>38</v>
      </c>
      <c r="N676" s="59" t="s">
        <v>83</v>
      </c>
      <c r="O676" s="59">
        <v>41</v>
      </c>
      <c r="P676" s="61">
        <v>45568</v>
      </c>
      <c r="Q676" s="62" t="str">
        <f t="shared" si="20"/>
        <v>Oct</v>
      </c>
      <c r="R676" s="62">
        <f t="shared" si="21"/>
        <v>2024</v>
      </c>
    </row>
    <row r="677" spans="1:18">
      <c r="A677" s="59" t="s">
        <v>1061</v>
      </c>
      <c r="B677" s="59" t="s">
        <v>11</v>
      </c>
      <c r="C677" s="59" t="s">
        <v>55</v>
      </c>
      <c r="D677" s="59" t="s">
        <v>22</v>
      </c>
      <c r="E677" s="59" t="s">
        <v>51</v>
      </c>
      <c r="F677" s="59" t="s">
        <v>562</v>
      </c>
      <c r="G677" s="59">
        <v>1</v>
      </c>
      <c r="H677" s="59">
        <v>812.37</v>
      </c>
      <c r="I677" s="59">
        <v>812.37</v>
      </c>
      <c r="J677" s="59">
        <v>25</v>
      </c>
      <c r="K677" s="59">
        <v>609.28</v>
      </c>
      <c r="L677" s="59">
        <v>3</v>
      </c>
      <c r="M677" s="59" t="s">
        <v>38</v>
      </c>
      <c r="N677" s="59" t="s">
        <v>80</v>
      </c>
      <c r="O677" s="59">
        <v>67</v>
      </c>
      <c r="P677" s="61">
        <v>45412</v>
      </c>
      <c r="Q677" s="62" t="str">
        <f t="shared" si="20"/>
        <v>Apr</v>
      </c>
      <c r="R677" s="62">
        <f t="shared" si="21"/>
        <v>2024</v>
      </c>
    </row>
    <row r="678" spans="1:18">
      <c r="A678" s="59" t="s">
        <v>1062</v>
      </c>
      <c r="B678" s="59" t="s">
        <v>10</v>
      </c>
      <c r="C678" s="59" t="s">
        <v>56</v>
      </c>
      <c r="D678" s="59" t="s">
        <v>20</v>
      </c>
      <c r="E678" s="59" t="s">
        <v>49</v>
      </c>
      <c r="F678" s="59" t="s">
        <v>1018</v>
      </c>
      <c r="G678" s="59">
        <v>5</v>
      </c>
      <c r="H678" s="59">
        <v>621.01</v>
      </c>
      <c r="I678" s="59">
        <v>3105.05</v>
      </c>
      <c r="J678" s="59">
        <v>25</v>
      </c>
      <c r="K678" s="59">
        <v>2328.79</v>
      </c>
      <c r="L678" s="59">
        <v>2</v>
      </c>
      <c r="M678" s="59" t="s">
        <v>38</v>
      </c>
      <c r="N678" s="59" t="s">
        <v>80</v>
      </c>
      <c r="O678" s="59">
        <v>22</v>
      </c>
      <c r="P678" s="61">
        <v>45519</v>
      </c>
      <c r="Q678" s="62" t="str">
        <f t="shared" si="20"/>
        <v>Aug</v>
      </c>
      <c r="R678" s="62">
        <f t="shared" si="21"/>
        <v>2024</v>
      </c>
    </row>
    <row r="679" spans="1:18">
      <c r="A679" s="59" t="s">
        <v>1063</v>
      </c>
      <c r="B679" s="59" t="s">
        <v>4</v>
      </c>
      <c r="C679" s="59" t="s">
        <v>60</v>
      </c>
      <c r="D679" s="59" t="s">
        <v>24</v>
      </c>
      <c r="E679" s="59" t="s">
        <v>48</v>
      </c>
      <c r="F679" s="59" t="s">
        <v>82</v>
      </c>
      <c r="G679" s="59">
        <v>5</v>
      </c>
      <c r="H679" s="59">
        <v>182.06</v>
      </c>
      <c r="I679" s="59">
        <v>910.3</v>
      </c>
      <c r="J679" s="59">
        <v>20</v>
      </c>
      <c r="K679" s="59">
        <v>728.24</v>
      </c>
      <c r="L679" s="59">
        <v>1</v>
      </c>
      <c r="M679" s="59" t="s">
        <v>40</v>
      </c>
      <c r="N679" s="59" t="s">
        <v>83</v>
      </c>
      <c r="O679" s="59">
        <v>58</v>
      </c>
      <c r="P679" s="61">
        <v>45425</v>
      </c>
      <c r="Q679" s="62" t="str">
        <f t="shared" si="20"/>
        <v>May</v>
      </c>
      <c r="R679" s="62">
        <f t="shared" si="21"/>
        <v>2024</v>
      </c>
    </row>
    <row r="680" spans="1:18">
      <c r="A680" s="59" t="s">
        <v>1064</v>
      </c>
      <c r="B680" s="59" t="s">
        <v>5</v>
      </c>
      <c r="C680" s="59" t="s">
        <v>54</v>
      </c>
      <c r="D680" s="59" t="s">
        <v>18</v>
      </c>
      <c r="E680" s="59" t="s">
        <v>50</v>
      </c>
      <c r="F680" s="59" t="s">
        <v>199</v>
      </c>
      <c r="G680" s="59">
        <v>5</v>
      </c>
      <c r="H680" s="59">
        <v>688.8</v>
      </c>
      <c r="I680" s="59">
        <v>3444</v>
      </c>
      <c r="J680" s="59">
        <v>15</v>
      </c>
      <c r="K680" s="59">
        <v>2927.4</v>
      </c>
      <c r="L680" s="59">
        <v>2</v>
      </c>
      <c r="M680" s="59" t="s">
        <v>40</v>
      </c>
      <c r="N680" s="59" t="s">
        <v>83</v>
      </c>
      <c r="O680" s="59">
        <v>67</v>
      </c>
      <c r="P680" s="61">
        <v>45551</v>
      </c>
      <c r="Q680" s="62" t="str">
        <f t="shared" si="20"/>
        <v>Sep</v>
      </c>
      <c r="R680" s="62">
        <f t="shared" si="21"/>
        <v>2024</v>
      </c>
    </row>
    <row r="681" spans="1:18">
      <c r="A681" s="59" t="s">
        <v>1065</v>
      </c>
      <c r="B681" s="59" t="s">
        <v>3</v>
      </c>
      <c r="C681" s="59" t="s">
        <v>60</v>
      </c>
      <c r="D681" s="59" t="s">
        <v>16</v>
      </c>
      <c r="E681" s="59" t="s">
        <v>47</v>
      </c>
      <c r="F681" s="59" t="s">
        <v>990</v>
      </c>
      <c r="G681" s="59">
        <v>3</v>
      </c>
      <c r="H681" s="59">
        <v>717.1</v>
      </c>
      <c r="I681" s="59">
        <v>2151.3</v>
      </c>
      <c r="J681" s="59">
        <v>5</v>
      </c>
      <c r="K681" s="59">
        <v>2043.74</v>
      </c>
      <c r="L681" s="59">
        <v>4</v>
      </c>
      <c r="M681" s="59" t="s">
        <v>37</v>
      </c>
      <c r="N681" s="59" t="s">
        <v>96</v>
      </c>
      <c r="O681" s="59">
        <v>31</v>
      </c>
      <c r="P681" s="61">
        <v>45534</v>
      </c>
      <c r="Q681" s="62" t="str">
        <f t="shared" si="20"/>
        <v>Aug</v>
      </c>
      <c r="R681" s="62">
        <f t="shared" si="21"/>
        <v>2024</v>
      </c>
    </row>
    <row r="682" spans="1:18">
      <c r="A682" s="59" t="s">
        <v>1066</v>
      </c>
      <c r="B682" s="59" t="s">
        <v>2</v>
      </c>
      <c r="C682" s="59" t="s">
        <v>55</v>
      </c>
      <c r="D682" s="59" t="s">
        <v>24</v>
      </c>
      <c r="E682" s="59" t="s">
        <v>47</v>
      </c>
      <c r="F682" s="59" t="s">
        <v>901</v>
      </c>
      <c r="G682" s="59">
        <v>5</v>
      </c>
      <c r="H682" s="59">
        <v>573.39</v>
      </c>
      <c r="I682" s="59">
        <v>2866.95</v>
      </c>
      <c r="J682" s="59">
        <v>20</v>
      </c>
      <c r="K682" s="59">
        <v>2293.56</v>
      </c>
      <c r="L682" s="59">
        <v>1</v>
      </c>
      <c r="M682" s="59" t="s">
        <v>39</v>
      </c>
      <c r="N682" s="59" t="s">
        <v>83</v>
      </c>
      <c r="O682" s="59">
        <v>41</v>
      </c>
      <c r="P682" s="61">
        <v>45430</v>
      </c>
      <c r="Q682" s="62" t="str">
        <f t="shared" si="20"/>
        <v>May</v>
      </c>
      <c r="R682" s="62">
        <f t="shared" si="21"/>
        <v>2024</v>
      </c>
    </row>
    <row r="683" spans="1:18">
      <c r="A683" s="59" t="s">
        <v>1067</v>
      </c>
      <c r="B683" s="59" t="s">
        <v>9</v>
      </c>
      <c r="C683" s="59" t="s">
        <v>60</v>
      </c>
      <c r="D683" s="59" t="s">
        <v>20</v>
      </c>
      <c r="E683" s="59" t="s">
        <v>46</v>
      </c>
      <c r="F683" s="59" t="s">
        <v>533</v>
      </c>
      <c r="G683" s="59">
        <v>4</v>
      </c>
      <c r="H683" s="59">
        <v>757.53</v>
      </c>
      <c r="I683" s="59">
        <v>3030.12</v>
      </c>
      <c r="J683" s="59">
        <v>20</v>
      </c>
      <c r="K683" s="59">
        <v>2424.1</v>
      </c>
      <c r="L683" s="59">
        <v>4</v>
      </c>
      <c r="M683" s="59" t="s">
        <v>42</v>
      </c>
      <c r="N683" s="59" t="s">
        <v>80</v>
      </c>
      <c r="O683" s="59">
        <v>25</v>
      </c>
      <c r="P683" s="61">
        <v>45428</v>
      </c>
      <c r="Q683" s="62" t="str">
        <f t="shared" si="20"/>
        <v>May</v>
      </c>
      <c r="R683" s="62">
        <f t="shared" si="21"/>
        <v>2024</v>
      </c>
    </row>
    <row r="684" spans="1:18">
      <c r="A684" s="59" t="s">
        <v>1068</v>
      </c>
      <c r="B684" s="59" t="s">
        <v>6</v>
      </c>
      <c r="C684" s="59" t="s">
        <v>57</v>
      </c>
      <c r="D684" s="59" t="s">
        <v>18</v>
      </c>
      <c r="E684" s="59" t="s">
        <v>48</v>
      </c>
      <c r="F684" s="59" t="s">
        <v>1069</v>
      </c>
      <c r="G684" s="59">
        <v>5</v>
      </c>
      <c r="H684" s="59">
        <v>594.7</v>
      </c>
      <c r="I684" s="59">
        <v>2973.5</v>
      </c>
      <c r="J684" s="59">
        <v>25</v>
      </c>
      <c r="K684" s="59">
        <v>2230.12</v>
      </c>
      <c r="L684" s="59">
        <v>3</v>
      </c>
      <c r="M684" s="59" t="s">
        <v>37</v>
      </c>
      <c r="N684" s="59" t="s">
        <v>80</v>
      </c>
      <c r="O684" s="59">
        <v>90</v>
      </c>
      <c r="P684" s="61">
        <v>45545</v>
      </c>
      <c r="Q684" s="62" t="str">
        <f t="shared" si="20"/>
        <v>Sep</v>
      </c>
      <c r="R684" s="62">
        <f t="shared" si="21"/>
        <v>2024</v>
      </c>
    </row>
    <row r="685" spans="1:18">
      <c r="A685" s="59" t="s">
        <v>1070</v>
      </c>
      <c r="B685" s="59" t="s">
        <v>2</v>
      </c>
      <c r="C685" s="59" t="s">
        <v>54</v>
      </c>
      <c r="D685" s="59" t="s">
        <v>15</v>
      </c>
      <c r="E685" s="59" t="s">
        <v>48</v>
      </c>
      <c r="F685" s="59" t="s">
        <v>1071</v>
      </c>
      <c r="G685" s="59">
        <v>5</v>
      </c>
      <c r="H685" s="59">
        <v>736.1</v>
      </c>
      <c r="I685" s="59">
        <v>3680.5</v>
      </c>
      <c r="J685" s="59">
        <v>15</v>
      </c>
      <c r="K685" s="59">
        <v>3128.42</v>
      </c>
      <c r="L685" s="59">
        <v>3</v>
      </c>
      <c r="M685" s="59" t="s">
        <v>42</v>
      </c>
      <c r="N685" s="59" t="s">
        <v>83</v>
      </c>
      <c r="O685" s="59">
        <v>33</v>
      </c>
      <c r="P685" s="61">
        <v>45473</v>
      </c>
      <c r="Q685" s="62" t="str">
        <f t="shared" si="20"/>
        <v>Jun</v>
      </c>
      <c r="R685" s="62">
        <f t="shared" si="21"/>
        <v>2024</v>
      </c>
    </row>
    <row r="686" spans="1:18">
      <c r="A686" s="59" t="s">
        <v>1072</v>
      </c>
      <c r="B686" s="59" t="s">
        <v>10</v>
      </c>
      <c r="C686" s="59" t="s">
        <v>55</v>
      </c>
      <c r="D686" s="59" t="s">
        <v>16</v>
      </c>
      <c r="E686" s="59" t="s">
        <v>48</v>
      </c>
      <c r="F686" s="59" t="s">
        <v>466</v>
      </c>
      <c r="G686" s="59">
        <v>1</v>
      </c>
      <c r="H686" s="59">
        <v>1079.01</v>
      </c>
      <c r="I686" s="59">
        <v>1079.01</v>
      </c>
      <c r="J686" s="59">
        <v>20</v>
      </c>
      <c r="K686" s="59">
        <v>863.21</v>
      </c>
      <c r="L686" s="59">
        <v>4</v>
      </c>
      <c r="M686" s="59" t="s">
        <v>42</v>
      </c>
      <c r="N686" s="59" t="s">
        <v>96</v>
      </c>
      <c r="O686" s="59">
        <v>69</v>
      </c>
      <c r="P686" s="61">
        <v>45484</v>
      </c>
      <c r="Q686" s="62" t="str">
        <f t="shared" si="20"/>
        <v>Jul</v>
      </c>
      <c r="R686" s="62">
        <f t="shared" si="21"/>
        <v>2024</v>
      </c>
    </row>
    <row r="687" spans="1:18">
      <c r="A687" s="59" t="s">
        <v>1073</v>
      </c>
      <c r="B687" s="59" t="s">
        <v>2</v>
      </c>
      <c r="C687" s="59" t="s">
        <v>58</v>
      </c>
      <c r="D687" s="59" t="s">
        <v>24</v>
      </c>
      <c r="E687" s="59" t="s">
        <v>50</v>
      </c>
      <c r="F687" s="59" t="s">
        <v>130</v>
      </c>
      <c r="G687" s="59">
        <v>3</v>
      </c>
      <c r="H687" s="59">
        <v>625.71</v>
      </c>
      <c r="I687" s="59">
        <v>1877.13</v>
      </c>
      <c r="J687" s="59">
        <v>5</v>
      </c>
      <c r="K687" s="59">
        <v>1783.27</v>
      </c>
      <c r="L687" s="59">
        <v>3</v>
      </c>
      <c r="M687" s="59" t="s">
        <v>39</v>
      </c>
      <c r="N687" s="59" t="s">
        <v>80</v>
      </c>
      <c r="O687" s="59">
        <v>21</v>
      </c>
      <c r="P687" s="61">
        <v>45519</v>
      </c>
      <c r="Q687" s="62" t="str">
        <f t="shared" si="20"/>
        <v>Aug</v>
      </c>
      <c r="R687" s="62">
        <f t="shared" si="21"/>
        <v>2024</v>
      </c>
    </row>
    <row r="688" spans="1:18">
      <c r="A688" s="59" t="s">
        <v>1074</v>
      </c>
      <c r="B688" s="59" t="s">
        <v>4</v>
      </c>
      <c r="C688" s="59" t="s">
        <v>61</v>
      </c>
      <c r="D688" s="59" t="s">
        <v>18</v>
      </c>
      <c r="E688" s="59" t="s">
        <v>50</v>
      </c>
      <c r="F688" s="59" t="s">
        <v>632</v>
      </c>
      <c r="G688" s="59">
        <v>2</v>
      </c>
      <c r="H688" s="59">
        <v>1180.29</v>
      </c>
      <c r="I688" s="59">
        <v>2360.58</v>
      </c>
      <c r="J688" s="59">
        <v>20</v>
      </c>
      <c r="K688" s="59">
        <v>1888.46</v>
      </c>
      <c r="L688" s="59">
        <v>3</v>
      </c>
      <c r="M688" s="59" t="s">
        <v>40</v>
      </c>
      <c r="N688" s="59" t="s">
        <v>77</v>
      </c>
      <c r="O688" s="59">
        <v>55</v>
      </c>
      <c r="P688" s="61">
        <v>45500</v>
      </c>
      <c r="Q688" s="62" t="str">
        <f t="shared" si="20"/>
        <v>Jul</v>
      </c>
      <c r="R688" s="62">
        <f t="shared" si="21"/>
        <v>2024</v>
      </c>
    </row>
    <row r="689" spans="1:18">
      <c r="A689" s="59" t="s">
        <v>1075</v>
      </c>
      <c r="B689" s="59" t="s">
        <v>4</v>
      </c>
      <c r="C689" s="59" t="s">
        <v>54</v>
      </c>
      <c r="D689" s="59" t="s">
        <v>22</v>
      </c>
      <c r="E689" s="59" t="s">
        <v>49</v>
      </c>
      <c r="F689" s="59" t="s">
        <v>1076</v>
      </c>
      <c r="G689" s="59">
        <v>2</v>
      </c>
      <c r="H689" s="59">
        <v>429.21</v>
      </c>
      <c r="I689" s="59">
        <v>858.42</v>
      </c>
      <c r="J689" s="59">
        <v>5</v>
      </c>
      <c r="K689" s="59">
        <v>815.5</v>
      </c>
      <c r="L689" s="59">
        <v>4</v>
      </c>
      <c r="M689" s="59" t="s">
        <v>40</v>
      </c>
      <c r="N689" s="59" t="s">
        <v>77</v>
      </c>
      <c r="O689" s="59">
        <v>75</v>
      </c>
      <c r="P689" s="61">
        <v>45313</v>
      </c>
      <c r="Q689" s="62" t="str">
        <f t="shared" si="20"/>
        <v>Jan</v>
      </c>
      <c r="R689" s="62">
        <f t="shared" si="21"/>
        <v>2024</v>
      </c>
    </row>
    <row r="690" spans="1:18">
      <c r="A690" s="59" t="s">
        <v>1077</v>
      </c>
      <c r="B690" s="59" t="s">
        <v>7</v>
      </c>
      <c r="C690" s="59" t="s">
        <v>55</v>
      </c>
      <c r="D690" s="59" t="s">
        <v>15</v>
      </c>
      <c r="E690" s="59" t="s">
        <v>46</v>
      </c>
      <c r="F690" s="59" t="s">
        <v>1078</v>
      </c>
      <c r="G690" s="59">
        <v>5</v>
      </c>
      <c r="H690" s="59">
        <v>617.43</v>
      </c>
      <c r="I690" s="59">
        <v>3087.15</v>
      </c>
      <c r="J690" s="59">
        <v>0</v>
      </c>
      <c r="K690" s="59">
        <v>3087.15</v>
      </c>
      <c r="L690" s="59">
        <v>5</v>
      </c>
      <c r="M690" s="59" t="s">
        <v>38</v>
      </c>
      <c r="N690" s="59" t="s">
        <v>83</v>
      </c>
      <c r="O690" s="59">
        <v>28</v>
      </c>
      <c r="P690" s="61">
        <v>45303</v>
      </c>
      <c r="Q690" s="62" t="str">
        <f t="shared" si="20"/>
        <v>Jan</v>
      </c>
      <c r="R690" s="62">
        <f t="shared" si="21"/>
        <v>2024</v>
      </c>
    </row>
    <row r="691" spans="1:18">
      <c r="A691" s="59" t="s">
        <v>1079</v>
      </c>
      <c r="B691" s="59" t="s">
        <v>7</v>
      </c>
      <c r="C691" s="59" t="s">
        <v>62</v>
      </c>
      <c r="D691" s="59" t="s">
        <v>19</v>
      </c>
      <c r="E691" s="59" t="s">
        <v>51</v>
      </c>
      <c r="F691" s="59" t="s">
        <v>442</v>
      </c>
      <c r="G691" s="59">
        <v>5</v>
      </c>
      <c r="H691" s="59">
        <v>1090.86</v>
      </c>
      <c r="I691" s="59">
        <v>5454.3</v>
      </c>
      <c r="J691" s="59">
        <v>0</v>
      </c>
      <c r="K691" s="59">
        <v>5454.3</v>
      </c>
      <c r="L691" s="59">
        <v>2</v>
      </c>
      <c r="M691" s="59" t="s">
        <v>41</v>
      </c>
      <c r="N691" s="59" t="s">
        <v>77</v>
      </c>
      <c r="O691" s="59">
        <v>72</v>
      </c>
      <c r="P691" s="61">
        <v>45396</v>
      </c>
      <c r="Q691" s="62" t="str">
        <f t="shared" si="20"/>
        <v>Apr</v>
      </c>
      <c r="R691" s="62">
        <f t="shared" si="21"/>
        <v>2024</v>
      </c>
    </row>
    <row r="692" spans="1:18">
      <c r="A692" s="59" t="s">
        <v>1080</v>
      </c>
      <c r="B692" s="59" t="s">
        <v>2</v>
      </c>
      <c r="C692" s="59" t="s">
        <v>57</v>
      </c>
      <c r="D692" s="59" t="s">
        <v>15</v>
      </c>
      <c r="E692" s="59" t="s">
        <v>45</v>
      </c>
      <c r="F692" s="59" t="s">
        <v>136</v>
      </c>
      <c r="G692" s="59">
        <v>1</v>
      </c>
      <c r="H692" s="59">
        <v>508.82</v>
      </c>
      <c r="I692" s="59">
        <v>508.82</v>
      </c>
      <c r="J692" s="59">
        <v>0</v>
      </c>
      <c r="K692" s="59">
        <v>508.82</v>
      </c>
      <c r="L692" s="59">
        <v>2</v>
      </c>
      <c r="M692" s="59" t="s">
        <v>38</v>
      </c>
      <c r="N692" s="59" t="s">
        <v>96</v>
      </c>
      <c r="O692" s="59">
        <v>85</v>
      </c>
      <c r="P692" s="61">
        <v>45456</v>
      </c>
      <c r="Q692" s="62" t="str">
        <f t="shared" si="20"/>
        <v>Jun</v>
      </c>
      <c r="R692" s="62">
        <f t="shared" si="21"/>
        <v>2024</v>
      </c>
    </row>
    <row r="693" spans="1:18">
      <c r="A693" s="59" t="s">
        <v>1081</v>
      </c>
      <c r="B693" s="59" t="s">
        <v>9</v>
      </c>
      <c r="C693" s="59" t="s">
        <v>61</v>
      </c>
      <c r="D693" s="59" t="s">
        <v>22</v>
      </c>
      <c r="E693" s="59" t="s">
        <v>46</v>
      </c>
      <c r="F693" s="59" t="s">
        <v>1082</v>
      </c>
      <c r="G693" s="59">
        <v>3</v>
      </c>
      <c r="H693" s="59">
        <v>938</v>
      </c>
      <c r="I693" s="59">
        <v>2814</v>
      </c>
      <c r="J693" s="59">
        <v>15</v>
      </c>
      <c r="K693" s="59">
        <v>2391.9</v>
      </c>
      <c r="L693" s="59">
        <v>4</v>
      </c>
      <c r="M693" s="59" t="s">
        <v>39</v>
      </c>
      <c r="N693" s="59" t="s">
        <v>96</v>
      </c>
      <c r="O693" s="59">
        <v>32</v>
      </c>
      <c r="P693" s="61">
        <v>45355</v>
      </c>
      <c r="Q693" s="62" t="str">
        <f t="shared" si="20"/>
        <v>Mar</v>
      </c>
      <c r="R693" s="62">
        <f t="shared" si="21"/>
        <v>2024</v>
      </c>
    </row>
    <row r="694" spans="1:18">
      <c r="A694" s="59" t="s">
        <v>1083</v>
      </c>
      <c r="B694" s="59" t="s">
        <v>6</v>
      </c>
      <c r="C694" s="59" t="s">
        <v>59</v>
      </c>
      <c r="D694" s="59" t="s">
        <v>19</v>
      </c>
      <c r="E694" s="59" t="s">
        <v>45</v>
      </c>
      <c r="F694" s="59" t="s">
        <v>1084</v>
      </c>
      <c r="G694" s="59">
        <v>3</v>
      </c>
      <c r="H694" s="59">
        <v>179.67</v>
      </c>
      <c r="I694" s="59">
        <v>539.01</v>
      </c>
      <c r="J694" s="59">
        <v>25</v>
      </c>
      <c r="K694" s="59">
        <v>404.26</v>
      </c>
      <c r="L694" s="59">
        <v>5</v>
      </c>
      <c r="M694" s="59" t="s">
        <v>37</v>
      </c>
      <c r="N694" s="59" t="s">
        <v>83</v>
      </c>
      <c r="O694" s="59">
        <v>80</v>
      </c>
      <c r="P694" s="61">
        <v>45324</v>
      </c>
      <c r="Q694" s="62" t="str">
        <f t="shared" si="20"/>
        <v>Feb</v>
      </c>
      <c r="R694" s="62">
        <f t="shared" si="21"/>
        <v>2024</v>
      </c>
    </row>
    <row r="695" spans="1:18">
      <c r="A695" s="59" t="s">
        <v>1085</v>
      </c>
      <c r="B695" s="59" t="s">
        <v>8</v>
      </c>
      <c r="C695" s="59" t="s">
        <v>62</v>
      </c>
      <c r="D695" s="59" t="s">
        <v>20</v>
      </c>
      <c r="E695" s="59" t="s">
        <v>46</v>
      </c>
      <c r="F695" s="59" t="s">
        <v>1086</v>
      </c>
      <c r="G695" s="59">
        <v>3</v>
      </c>
      <c r="H695" s="59">
        <v>774.27</v>
      </c>
      <c r="I695" s="59">
        <v>2322.81</v>
      </c>
      <c r="J695" s="59">
        <v>25</v>
      </c>
      <c r="K695" s="59">
        <v>1742.11</v>
      </c>
      <c r="L695" s="59">
        <v>5</v>
      </c>
      <c r="M695" s="59" t="s">
        <v>40</v>
      </c>
      <c r="N695" s="59" t="s">
        <v>80</v>
      </c>
      <c r="O695" s="59">
        <v>89</v>
      </c>
      <c r="P695" s="61">
        <v>45571</v>
      </c>
      <c r="Q695" s="62" t="str">
        <f t="shared" si="20"/>
        <v>Oct</v>
      </c>
      <c r="R695" s="62">
        <f t="shared" si="21"/>
        <v>2024</v>
      </c>
    </row>
    <row r="696" spans="1:18">
      <c r="A696" s="59" t="s">
        <v>1087</v>
      </c>
      <c r="B696" s="59" t="s">
        <v>3</v>
      </c>
      <c r="C696" s="59" t="s">
        <v>55</v>
      </c>
      <c r="D696" s="59" t="s">
        <v>15</v>
      </c>
      <c r="E696" s="59" t="s">
        <v>51</v>
      </c>
      <c r="F696" s="59" t="s">
        <v>929</v>
      </c>
      <c r="G696" s="59">
        <v>2</v>
      </c>
      <c r="H696" s="59">
        <v>251.74</v>
      </c>
      <c r="I696" s="59">
        <v>503.48</v>
      </c>
      <c r="J696" s="59">
        <v>0</v>
      </c>
      <c r="K696" s="59">
        <v>503.48</v>
      </c>
      <c r="L696" s="59">
        <v>1</v>
      </c>
      <c r="M696" s="59" t="s">
        <v>37</v>
      </c>
      <c r="N696" s="59" t="s">
        <v>96</v>
      </c>
      <c r="O696" s="59">
        <v>86</v>
      </c>
      <c r="P696" s="61">
        <v>45503</v>
      </c>
      <c r="Q696" s="62" t="str">
        <f t="shared" si="20"/>
        <v>Jul</v>
      </c>
      <c r="R696" s="62">
        <f t="shared" si="21"/>
        <v>2024</v>
      </c>
    </row>
    <row r="697" spans="1:18">
      <c r="A697" s="59" t="s">
        <v>1088</v>
      </c>
      <c r="B697" s="59" t="s">
        <v>2</v>
      </c>
      <c r="C697" s="59" t="s">
        <v>61</v>
      </c>
      <c r="D697" s="59" t="s">
        <v>24</v>
      </c>
      <c r="E697" s="59" t="s">
        <v>46</v>
      </c>
      <c r="F697" s="59" t="s">
        <v>164</v>
      </c>
      <c r="G697" s="59">
        <v>4</v>
      </c>
      <c r="H697" s="59">
        <v>1144.54</v>
      </c>
      <c r="I697" s="59">
        <v>4578.16</v>
      </c>
      <c r="J697" s="59">
        <v>25</v>
      </c>
      <c r="K697" s="59">
        <v>3433.62</v>
      </c>
      <c r="L697" s="59">
        <v>5</v>
      </c>
      <c r="M697" s="59" t="s">
        <v>37</v>
      </c>
      <c r="N697" s="59" t="s">
        <v>77</v>
      </c>
      <c r="O697" s="59">
        <v>70</v>
      </c>
      <c r="P697" s="61">
        <v>45589</v>
      </c>
      <c r="Q697" s="62" t="str">
        <f t="shared" si="20"/>
        <v>Oct</v>
      </c>
      <c r="R697" s="62">
        <f t="shared" si="21"/>
        <v>2024</v>
      </c>
    </row>
    <row r="698" spans="1:18">
      <c r="A698" s="59" t="s">
        <v>1089</v>
      </c>
      <c r="B698" s="59" t="s">
        <v>10</v>
      </c>
      <c r="C698" s="59" t="s">
        <v>60</v>
      </c>
      <c r="D698" s="59" t="s">
        <v>15</v>
      </c>
      <c r="E698" s="59" t="s">
        <v>48</v>
      </c>
      <c r="F698" s="59" t="s">
        <v>89</v>
      </c>
      <c r="G698" s="59">
        <v>4</v>
      </c>
      <c r="H698" s="59">
        <v>745.58</v>
      </c>
      <c r="I698" s="59">
        <v>2982.32</v>
      </c>
      <c r="J698" s="59">
        <v>25</v>
      </c>
      <c r="K698" s="59">
        <v>2236.74</v>
      </c>
      <c r="L698" s="59">
        <v>1</v>
      </c>
      <c r="M698" s="59" t="s">
        <v>41</v>
      </c>
      <c r="N698" s="59" t="s">
        <v>96</v>
      </c>
      <c r="O698" s="59">
        <v>60</v>
      </c>
      <c r="P698" s="61">
        <v>45425</v>
      </c>
      <c r="Q698" s="62" t="str">
        <f t="shared" si="20"/>
        <v>May</v>
      </c>
      <c r="R698" s="62">
        <f t="shared" si="21"/>
        <v>2024</v>
      </c>
    </row>
    <row r="699" spans="1:18">
      <c r="A699" s="59" t="s">
        <v>1090</v>
      </c>
      <c r="B699" s="59" t="s">
        <v>3</v>
      </c>
      <c r="C699" s="59" t="s">
        <v>62</v>
      </c>
      <c r="D699" s="59" t="s">
        <v>18</v>
      </c>
      <c r="E699" s="59" t="s">
        <v>49</v>
      </c>
      <c r="F699" s="59" t="s">
        <v>234</v>
      </c>
      <c r="G699" s="59">
        <v>5</v>
      </c>
      <c r="H699" s="59">
        <v>863.5</v>
      </c>
      <c r="I699" s="59">
        <v>4317.5</v>
      </c>
      <c r="J699" s="59">
        <v>25</v>
      </c>
      <c r="K699" s="59">
        <v>3238.12</v>
      </c>
      <c r="L699" s="59">
        <v>1</v>
      </c>
      <c r="M699" s="59" t="s">
        <v>42</v>
      </c>
      <c r="N699" s="59" t="s">
        <v>83</v>
      </c>
      <c r="O699" s="59">
        <v>51</v>
      </c>
      <c r="P699" s="61">
        <v>45476</v>
      </c>
      <c r="Q699" s="62" t="str">
        <f t="shared" si="20"/>
        <v>Jul</v>
      </c>
      <c r="R699" s="62">
        <f t="shared" si="21"/>
        <v>2024</v>
      </c>
    </row>
    <row r="700" spans="1:18">
      <c r="A700" s="59" t="s">
        <v>1091</v>
      </c>
      <c r="B700" s="59" t="s">
        <v>9</v>
      </c>
      <c r="C700" s="59" t="s">
        <v>59</v>
      </c>
      <c r="D700" s="59" t="s">
        <v>21</v>
      </c>
      <c r="E700" s="59" t="s">
        <v>47</v>
      </c>
      <c r="F700" s="59" t="s">
        <v>751</v>
      </c>
      <c r="G700" s="59">
        <v>4</v>
      </c>
      <c r="H700" s="59">
        <v>232.54</v>
      </c>
      <c r="I700" s="59">
        <v>930.16</v>
      </c>
      <c r="J700" s="59">
        <v>10</v>
      </c>
      <c r="K700" s="59">
        <v>837.14</v>
      </c>
      <c r="L700" s="59">
        <v>1</v>
      </c>
      <c r="M700" s="59" t="s">
        <v>39</v>
      </c>
      <c r="N700" s="59" t="s">
        <v>83</v>
      </c>
      <c r="O700" s="59">
        <v>73</v>
      </c>
      <c r="P700" s="61">
        <v>45398</v>
      </c>
      <c r="Q700" s="62" t="str">
        <f t="shared" si="20"/>
        <v>Apr</v>
      </c>
      <c r="R700" s="62">
        <f t="shared" si="21"/>
        <v>2024</v>
      </c>
    </row>
    <row r="701" spans="1:18">
      <c r="A701" s="59" t="s">
        <v>1092</v>
      </c>
      <c r="B701" s="59" t="s">
        <v>2</v>
      </c>
      <c r="C701" s="59" t="s">
        <v>55</v>
      </c>
      <c r="D701" s="59" t="s">
        <v>16</v>
      </c>
      <c r="E701" s="59" t="s">
        <v>47</v>
      </c>
      <c r="F701" s="59" t="s">
        <v>786</v>
      </c>
      <c r="G701" s="59">
        <v>5</v>
      </c>
      <c r="H701" s="59">
        <v>422.9</v>
      </c>
      <c r="I701" s="59">
        <v>2114.5</v>
      </c>
      <c r="J701" s="59">
        <v>0</v>
      </c>
      <c r="K701" s="59">
        <v>2114.5</v>
      </c>
      <c r="L701" s="59">
        <v>3</v>
      </c>
      <c r="M701" s="59" t="s">
        <v>40</v>
      </c>
      <c r="N701" s="59" t="s">
        <v>80</v>
      </c>
      <c r="O701" s="59">
        <v>82</v>
      </c>
      <c r="P701" s="61">
        <v>45486</v>
      </c>
      <c r="Q701" s="62" t="str">
        <f t="shared" si="20"/>
        <v>Jul</v>
      </c>
      <c r="R701" s="62">
        <f t="shared" si="21"/>
        <v>2024</v>
      </c>
    </row>
    <row r="702" spans="1:18">
      <c r="A702" s="59" t="s">
        <v>1093</v>
      </c>
      <c r="B702" s="59" t="s">
        <v>3</v>
      </c>
      <c r="C702" s="59" t="s">
        <v>59</v>
      </c>
      <c r="D702" s="59" t="s">
        <v>24</v>
      </c>
      <c r="E702" s="59" t="s">
        <v>45</v>
      </c>
      <c r="F702" s="59" t="s">
        <v>517</v>
      </c>
      <c r="G702" s="59">
        <v>5</v>
      </c>
      <c r="H702" s="59">
        <v>466.19</v>
      </c>
      <c r="I702" s="59">
        <v>2330.95</v>
      </c>
      <c r="J702" s="59">
        <v>10</v>
      </c>
      <c r="K702" s="59">
        <v>2097.86</v>
      </c>
      <c r="L702" s="59">
        <v>2</v>
      </c>
      <c r="M702" s="59" t="s">
        <v>41</v>
      </c>
      <c r="N702" s="59" t="s">
        <v>96</v>
      </c>
      <c r="O702" s="59">
        <v>26</v>
      </c>
      <c r="P702" s="61">
        <v>45383</v>
      </c>
      <c r="Q702" s="62" t="str">
        <f t="shared" si="20"/>
        <v>Apr</v>
      </c>
      <c r="R702" s="62">
        <f t="shared" si="21"/>
        <v>2024</v>
      </c>
    </row>
    <row r="703" spans="1:18">
      <c r="A703" s="59" t="s">
        <v>1094</v>
      </c>
      <c r="B703" s="59" t="s">
        <v>9</v>
      </c>
      <c r="C703" s="59" t="s">
        <v>55</v>
      </c>
      <c r="D703" s="59" t="s">
        <v>17</v>
      </c>
      <c r="E703" s="59" t="s">
        <v>51</v>
      </c>
      <c r="F703" s="59" t="s">
        <v>472</v>
      </c>
      <c r="G703" s="59">
        <v>5</v>
      </c>
      <c r="H703" s="59">
        <v>794.06</v>
      </c>
      <c r="I703" s="59">
        <v>3970.3</v>
      </c>
      <c r="J703" s="59">
        <v>15</v>
      </c>
      <c r="K703" s="59">
        <v>3374.76</v>
      </c>
      <c r="L703" s="59">
        <v>4</v>
      </c>
      <c r="M703" s="59" t="s">
        <v>37</v>
      </c>
      <c r="N703" s="59" t="s">
        <v>83</v>
      </c>
      <c r="O703" s="59">
        <v>61</v>
      </c>
      <c r="P703" s="61">
        <v>45317</v>
      </c>
      <c r="Q703" s="62" t="str">
        <f t="shared" si="20"/>
        <v>Jan</v>
      </c>
      <c r="R703" s="62">
        <f t="shared" si="21"/>
        <v>2024</v>
      </c>
    </row>
    <row r="704" spans="1:18">
      <c r="A704" s="59" t="s">
        <v>1095</v>
      </c>
      <c r="B704" s="59" t="s">
        <v>7</v>
      </c>
      <c r="C704" s="59" t="s">
        <v>54</v>
      </c>
      <c r="D704" s="59" t="s">
        <v>22</v>
      </c>
      <c r="E704" s="59" t="s">
        <v>51</v>
      </c>
      <c r="F704" s="59" t="s">
        <v>627</v>
      </c>
      <c r="G704" s="59">
        <v>3</v>
      </c>
      <c r="H704" s="59">
        <v>594.77</v>
      </c>
      <c r="I704" s="59">
        <v>1784.31</v>
      </c>
      <c r="J704" s="59">
        <v>0</v>
      </c>
      <c r="K704" s="59">
        <v>1784.31</v>
      </c>
      <c r="L704" s="59">
        <v>3</v>
      </c>
      <c r="M704" s="59" t="s">
        <v>37</v>
      </c>
      <c r="N704" s="59" t="s">
        <v>83</v>
      </c>
      <c r="O704" s="59">
        <v>88</v>
      </c>
      <c r="P704" s="61">
        <v>45466</v>
      </c>
      <c r="Q704" s="62" t="str">
        <f t="shared" si="20"/>
        <v>Jun</v>
      </c>
      <c r="R704" s="62">
        <f t="shared" si="21"/>
        <v>2024</v>
      </c>
    </row>
    <row r="705" spans="1:18">
      <c r="A705" s="59" t="s">
        <v>1096</v>
      </c>
      <c r="B705" s="59" t="s">
        <v>10</v>
      </c>
      <c r="C705" s="59" t="s">
        <v>53</v>
      </c>
      <c r="D705" s="59" t="s">
        <v>17</v>
      </c>
      <c r="E705" s="59" t="s">
        <v>51</v>
      </c>
      <c r="F705" s="59" t="s">
        <v>408</v>
      </c>
      <c r="G705" s="59">
        <v>2</v>
      </c>
      <c r="H705" s="59">
        <v>351.9</v>
      </c>
      <c r="I705" s="59">
        <v>703.8</v>
      </c>
      <c r="J705" s="59">
        <v>5</v>
      </c>
      <c r="K705" s="59">
        <v>668.61</v>
      </c>
      <c r="L705" s="59">
        <v>5</v>
      </c>
      <c r="M705" s="59" t="s">
        <v>40</v>
      </c>
      <c r="N705" s="59" t="s">
        <v>80</v>
      </c>
      <c r="O705" s="59">
        <v>36</v>
      </c>
      <c r="P705" s="61">
        <v>45509</v>
      </c>
      <c r="Q705" s="62" t="str">
        <f t="shared" si="20"/>
        <v>Aug</v>
      </c>
      <c r="R705" s="62">
        <f t="shared" si="21"/>
        <v>2024</v>
      </c>
    </row>
    <row r="706" spans="1:18">
      <c r="A706" s="59" t="s">
        <v>1097</v>
      </c>
      <c r="B706" s="59" t="s">
        <v>6</v>
      </c>
      <c r="C706" s="59" t="s">
        <v>58</v>
      </c>
      <c r="D706" s="59" t="s">
        <v>23</v>
      </c>
      <c r="E706" s="59" t="s">
        <v>50</v>
      </c>
      <c r="F706" s="59" t="s">
        <v>1006</v>
      </c>
      <c r="G706" s="59">
        <v>2</v>
      </c>
      <c r="H706" s="59">
        <v>958.95</v>
      </c>
      <c r="I706" s="59">
        <v>1917.9</v>
      </c>
      <c r="J706" s="59">
        <v>15</v>
      </c>
      <c r="K706" s="59">
        <v>1630.22</v>
      </c>
      <c r="L706" s="59">
        <v>3</v>
      </c>
      <c r="M706" s="59" t="s">
        <v>42</v>
      </c>
      <c r="N706" s="59" t="s">
        <v>96</v>
      </c>
      <c r="O706" s="59">
        <v>33</v>
      </c>
      <c r="P706" s="61">
        <v>45319</v>
      </c>
      <c r="Q706" s="62" t="str">
        <f t="shared" ref="Q706:Q769" si="22">TEXT(P706,"mmm")</f>
        <v>Jan</v>
      </c>
      <c r="R706" s="62">
        <f t="shared" ref="R706:R769" si="23">YEAR(P706)</f>
        <v>2024</v>
      </c>
    </row>
    <row r="707" spans="1:18">
      <c r="A707" s="59" t="s">
        <v>1098</v>
      </c>
      <c r="B707" s="59" t="s">
        <v>6</v>
      </c>
      <c r="C707" s="59" t="s">
        <v>56</v>
      </c>
      <c r="D707" s="59" t="s">
        <v>24</v>
      </c>
      <c r="E707" s="59" t="s">
        <v>48</v>
      </c>
      <c r="F707" s="59" t="s">
        <v>244</v>
      </c>
      <c r="G707" s="59">
        <v>1</v>
      </c>
      <c r="H707" s="59">
        <v>159.61</v>
      </c>
      <c r="I707" s="59">
        <v>159.61</v>
      </c>
      <c r="J707" s="59">
        <v>5</v>
      </c>
      <c r="K707" s="59">
        <v>151.63</v>
      </c>
      <c r="L707" s="59">
        <v>4</v>
      </c>
      <c r="M707" s="59" t="s">
        <v>39</v>
      </c>
      <c r="N707" s="59" t="s">
        <v>77</v>
      </c>
      <c r="O707" s="59">
        <v>42</v>
      </c>
      <c r="P707" s="61">
        <v>45352</v>
      </c>
      <c r="Q707" s="62" t="str">
        <f t="shared" si="22"/>
        <v>Mar</v>
      </c>
      <c r="R707" s="62">
        <f t="shared" si="23"/>
        <v>2024</v>
      </c>
    </row>
    <row r="708" spans="1:18">
      <c r="A708" s="59" t="s">
        <v>1099</v>
      </c>
      <c r="B708" s="59" t="s">
        <v>7</v>
      </c>
      <c r="C708" s="59" t="s">
        <v>54</v>
      </c>
      <c r="D708" s="59" t="s">
        <v>15</v>
      </c>
      <c r="E708" s="59" t="s">
        <v>50</v>
      </c>
      <c r="F708" s="59" t="s">
        <v>468</v>
      </c>
      <c r="G708" s="59">
        <v>4</v>
      </c>
      <c r="H708" s="59">
        <v>476.15</v>
      </c>
      <c r="I708" s="59">
        <v>1904.6</v>
      </c>
      <c r="J708" s="59">
        <v>0</v>
      </c>
      <c r="K708" s="59">
        <v>1904.6</v>
      </c>
      <c r="L708" s="59">
        <v>2</v>
      </c>
      <c r="M708" s="59" t="s">
        <v>41</v>
      </c>
      <c r="N708" s="59" t="s">
        <v>80</v>
      </c>
      <c r="O708" s="59">
        <v>23</v>
      </c>
      <c r="P708" s="61">
        <v>45491</v>
      </c>
      <c r="Q708" s="62" t="str">
        <f t="shared" si="22"/>
        <v>Jul</v>
      </c>
      <c r="R708" s="62">
        <f t="shared" si="23"/>
        <v>2024</v>
      </c>
    </row>
    <row r="709" spans="1:18">
      <c r="A709" s="59" t="s">
        <v>1100</v>
      </c>
      <c r="B709" s="59" t="s">
        <v>11</v>
      </c>
      <c r="C709" s="59" t="s">
        <v>54</v>
      </c>
      <c r="D709" s="59" t="s">
        <v>17</v>
      </c>
      <c r="E709" s="59" t="s">
        <v>45</v>
      </c>
      <c r="F709" s="59" t="s">
        <v>184</v>
      </c>
      <c r="G709" s="59">
        <v>1</v>
      </c>
      <c r="H709" s="59">
        <v>541.13</v>
      </c>
      <c r="I709" s="59">
        <v>541.13</v>
      </c>
      <c r="J709" s="59">
        <v>20</v>
      </c>
      <c r="K709" s="59">
        <v>432.9</v>
      </c>
      <c r="L709" s="59">
        <v>5</v>
      </c>
      <c r="M709" s="59" t="s">
        <v>41</v>
      </c>
      <c r="N709" s="59" t="s">
        <v>83</v>
      </c>
      <c r="O709" s="59">
        <v>20</v>
      </c>
      <c r="P709" s="61">
        <v>45322</v>
      </c>
      <c r="Q709" s="62" t="str">
        <f t="shared" si="22"/>
        <v>Jan</v>
      </c>
      <c r="R709" s="62">
        <f t="shared" si="23"/>
        <v>2024</v>
      </c>
    </row>
    <row r="710" spans="1:18">
      <c r="A710" s="59" t="s">
        <v>1101</v>
      </c>
      <c r="B710" s="59" t="s">
        <v>3</v>
      </c>
      <c r="C710" s="59" t="s">
        <v>62</v>
      </c>
      <c r="D710" s="59" t="s">
        <v>15</v>
      </c>
      <c r="E710" s="59" t="s">
        <v>49</v>
      </c>
      <c r="F710" s="59" t="s">
        <v>618</v>
      </c>
      <c r="G710" s="59">
        <v>4</v>
      </c>
      <c r="H710" s="59">
        <v>655.26</v>
      </c>
      <c r="I710" s="59">
        <v>2621.04</v>
      </c>
      <c r="J710" s="59">
        <v>5</v>
      </c>
      <c r="K710" s="59">
        <v>2489.99</v>
      </c>
      <c r="L710" s="59">
        <v>4</v>
      </c>
      <c r="M710" s="59" t="s">
        <v>40</v>
      </c>
      <c r="N710" s="59" t="s">
        <v>77</v>
      </c>
      <c r="O710" s="59">
        <v>30</v>
      </c>
      <c r="P710" s="61">
        <v>45392</v>
      </c>
      <c r="Q710" s="62" t="str">
        <f t="shared" si="22"/>
        <v>Apr</v>
      </c>
      <c r="R710" s="62">
        <f t="shared" si="23"/>
        <v>2024</v>
      </c>
    </row>
    <row r="711" spans="1:18">
      <c r="A711" s="59" t="s">
        <v>1102</v>
      </c>
      <c r="B711" s="59" t="s">
        <v>10</v>
      </c>
      <c r="C711" s="59" t="s">
        <v>56</v>
      </c>
      <c r="D711" s="59" t="s">
        <v>21</v>
      </c>
      <c r="E711" s="59" t="s">
        <v>50</v>
      </c>
      <c r="F711" s="59" t="s">
        <v>402</v>
      </c>
      <c r="G711" s="59">
        <v>3</v>
      </c>
      <c r="H711" s="59">
        <v>618.42</v>
      </c>
      <c r="I711" s="59">
        <v>1855.26</v>
      </c>
      <c r="J711" s="59">
        <v>5</v>
      </c>
      <c r="K711" s="59">
        <v>1762.5</v>
      </c>
      <c r="L711" s="59">
        <v>4</v>
      </c>
      <c r="M711" s="59" t="s">
        <v>41</v>
      </c>
      <c r="N711" s="59" t="s">
        <v>77</v>
      </c>
      <c r="O711" s="59">
        <v>29</v>
      </c>
      <c r="P711" s="61">
        <v>45509</v>
      </c>
      <c r="Q711" s="62" t="str">
        <f t="shared" si="22"/>
        <v>Aug</v>
      </c>
      <c r="R711" s="62">
        <f t="shared" si="23"/>
        <v>2024</v>
      </c>
    </row>
    <row r="712" spans="1:18">
      <c r="A712" s="59" t="s">
        <v>1103</v>
      </c>
      <c r="B712" s="59" t="s">
        <v>11</v>
      </c>
      <c r="C712" s="59" t="s">
        <v>54</v>
      </c>
      <c r="D712" s="59" t="s">
        <v>22</v>
      </c>
      <c r="E712" s="59" t="s">
        <v>46</v>
      </c>
      <c r="F712" s="59" t="s">
        <v>519</v>
      </c>
      <c r="G712" s="59">
        <v>3</v>
      </c>
      <c r="H712" s="59">
        <v>390.25</v>
      </c>
      <c r="I712" s="59">
        <v>1170.75</v>
      </c>
      <c r="J712" s="59">
        <v>25</v>
      </c>
      <c r="K712" s="59">
        <v>878.06</v>
      </c>
      <c r="L712" s="59">
        <v>4</v>
      </c>
      <c r="M712" s="59" t="s">
        <v>41</v>
      </c>
      <c r="N712" s="59" t="s">
        <v>77</v>
      </c>
      <c r="O712" s="59">
        <v>64</v>
      </c>
      <c r="P712" s="61">
        <v>45512</v>
      </c>
      <c r="Q712" s="62" t="str">
        <f t="shared" si="22"/>
        <v>Aug</v>
      </c>
      <c r="R712" s="62">
        <f t="shared" si="23"/>
        <v>2024</v>
      </c>
    </row>
    <row r="713" spans="1:18">
      <c r="A713" s="59" t="s">
        <v>1104</v>
      </c>
      <c r="B713" s="59" t="s">
        <v>10</v>
      </c>
      <c r="C713" s="59" t="s">
        <v>55</v>
      </c>
      <c r="D713" s="59" t="s">
        <v>20</v>
      </c>
      <c r="E713" s="59" t="s">
        <v>47</v>
      </c>
      <c r="F713" s="59" t="s">
        <v>1105</v>
      </c>
      <c r="G713" s="59">
        <v>5</v>
      </c>
      <c r="H713" s="59">
        <v>517.87</v>
      </c>
      <c r="I713" s="59">
        <v>2589.35</v>
      </c>
      <c r="J713" s="59">
        <v>10</v>
      </c>
      <c r="K713" s="59">
        <v>2330.41</v>
      </c>
      <c r="L713" s="59">
        <v>2</v>
      </c>
      <c r="M713" s="59" t="s">
        <v>41</v>
      </c>
      <c r="N713" s="59" t="s">
        <v>96</v>
      </c>
      <c r="O713" s="59">
        <v>42</v>
      </c>
      <c r="P713" s="61">
        <v>45555</v>
      </c>
      <c r="Q713" s="62" t="str">
        <f t="shared" si="22"/>
        <v>Sep</v>
      </c>
      <c r="R713" s="62">
        <f t="shared" si="23"/>
        <v>2024</v>
      </c>
    </row>
    <row r="714" spans="1:18">
      <c r="A714" s="59" t="s">
        <v>1106</v>
      </c>
      <c r="B714" s="59" t="s">
        <v>5</v>
      </c>
      <c r="C714" s="59" t="s">
        <v>62</v>
      </c>
      <c r="D714" s="59" t="s">
        <v>20</v>
      </c>
      <c r="E714" s="59" t="s">
        <v>45</v>
      </c>
      <c r="F714" s="59" t="s">
        <v>383</v>
      </c>
      <c r="G714" s="59">
        <v>2</v>
      </c>
      <c r="H714" s="59">
        <v>678.64</v>
      </c>
      <c r="I714" s="59">
        <v>1357.28</v>
      </c>
      <c r="J714" s="59">
        <v>25</v>
      </c>
      <c r="K714" s="59">
        <v>1017.96</v>
      </c>
      <c r="L714" s="59">
        <v>3</v>
      </c>
      <c r="M714" s="59" t="s">
        <v>41</v>
      </c>
      <c r="N714" s="59" t="s">
        <v>96</v>
      </c>
      <c r="O714" s="59">
        <v>24</v>
      </c>
      <c r="P714" s="61">
        <v>45316</v>
      </c>
      <c r="Q714" s="62" t="str">
        <f t="shared" si="22"/>
        <v>Jan</v>
      </c>
      <c r="R714" s="62">
        <f t="shared" si="23"/>
        <v>2024</v>
      </c>
    </row>
    <row r="715" spans="1:18">
      <c r="A715" s="59" t="s">
        <v>1107</v>
      </c>
      <c r="B715" s="59" t="s">
        <v>9</v>
      </c>
      <c r="C715" s="59" t="s">
        <v>58</v>
      </c>
      <c r="D715" s="59" t="s">
        <v>17</v>
      </c>
      <c r="E715" s="59" t="s">
        <v>45</v>
      </c>
      <c r="F715" s="59" t="s">
        <v>281</v>
      </c>
      <c r="G715" s="59">
        <v>3</v>
      </c>
      <c r="H715" s="59">
        <v>834.82</v>
      </c>
      <c r="I715" s="59">
        <v>2504.46</v>
      </c>
      <c r="J715" s="59">
        <v>0</v>
      </c>
      <c r="K715" s="59">
        <v>2504.46</v>
      </c>
      <c r="L715" s="59">
        <v>3</v>
      </c>
      <c r="M715" s="59" t="s">
        <v>42</v>
      </c>
      <c r="N715" s="59" t="s">
        <v>77</v>
      </c>
      <c r="O715" s="59">
        <v>29</v>
      </c>
      <c r="P715" s="61">
        <v>45392</v>
      </c>
      <c r="Q715" s="62" t="str">
        <f t="shared" si="22"/>
        <v>Apr</v>
      </c>
      <c r="R715" s="62">
        <f t="shared" si="23"/>
        <v>2024</v>
      </c>
    </row>
    <row r="716" spans="1:18">
      <c r="A716" s="59" t="s">
        <v>1108</v>
      </c>
      <c r="B716" s="59" t="s">
        <v>5</v>
      </c>
      <c r="C716" s="59" t="s">
        <v>57</v>
      </c>
      <c r="D716" s="59" t="s">
        <v>16</v>
      </c>
      <c r="E716" s="59" t="s">
        <v>45</v>
      </c>
      <c r="F716" s="59" t="s">
        <v>95</v>
      </c>
      <c r="G716" s="59">
        <v>3</v>
      </c>
      <c r="H716" s="59">
        <v>958.24</v>
      </c>
      <c r="I716" s="59">
        <v>2874.72</v>
      </c>
      <c r="J716" s="59">
        <v>15</v>
      </c>
      <c r="K716" s="59">
        <v>2443.51</v>
      </c>
      <c r="L716" s="59">
        <v>5</v>
      </c>
      <c r="M716" s="59" t="s">
        <v>42</v>
      </c>
      <c r="N716" s="59" t="s">
        <v>83</v>
      </c>
      <c r="O716" s="59">
        <v>77</v>
      </c>
      <c r="P716" s="61">
        <v>45335</v>
      </c>
      <c r="Q716" s="62" t="str">
        <f t="shared" si="22"/>
        <v>Feb</v>
      </c>
      <c r="R716" s="62">
        <f t="shared" si="23"/>
        <v>2024</v>
      </c>
    </row>
    <row r="717" spans="1:18">
      <c r="A717" s="59" t="s">
        <v>1109</v>
      </c>
      <c r="B717" s="59" t="s">
        <v>9</v>
      </c>
      <c r="C717" s="59" t="s">
        <v>57</v>
      </c>
      <c r="D717" s="59" t="s">
        <v>19</v>
      </c>
      <c r="E717" s="59" t="s">
        <v>45</v>
      </c>
      <c r="F717" s="59" t="s">
        <v>1084</v>
      </c>
      <c r="G717" s="59">
        <v>2</v>
      </c>
      <c r="H717" s="59">
        <v>663.75</v>
      </c>
      <c r="I717" s="59">
        <v>1327.5</v>
      </c>
      <c r="J717" s="59">
        <v>15</v>
      </c>
      <c r="K717" s="59">
        <v>1128.38</v>
      </c>
      <c r="L717" s="59">
        <v>1</v>
      </c>
      <c r="M717" s="59" t="s">
        <v>39</v>
      </c>
      <c r="N717" s="59" t="s">
        <v>83</v>
      </c>
      <c r="O717" s="59">
        <v>29</v>
      </c>
      <c r="P717" s="61">
        <v>45378</v>
      </c>
      <c r="Q717" s="62" t="str">
        <f t="shared" si="22"/>
        <v>Mar</v>
      </c>
      <c r="R717" s="62">
        <f t="shared" si="23"/>
        <v>2024</v>
      </c>
    </row>
    <row r="718" spans="1:18">
      <c r="A718" s="59" t="s">
        <v>1110</v>
      </c>
      <c r="B718" s="59" t="s">
        <v>6</v>
      </c>
      <c r="C718" s="59" t="s">
        <v>59</v>
      </c>
      <c r="D718" s="59" t="s">
        <v>20</v>
      </c>
      <c r="E718" s="59" t="s">
        <v>47</v>
      </c>
      <c r="F718" s="59" t="s">
        <v>751</v>
      </c>
      <c r="G718" s="59">
        <v>5</v>
      </c>
      <c r="H718" s="59">
        <v>973.24</v>
      </c>
      <c r="I718" s="59">
        <v>4866.2</v>
      </c>
      <c r="J718" s="59">
        <v>0</v>
      </c>
      <c r="K718" s="59">
        <v>4866.2</v>
      </c>
      <c r="L718" s="59">
        <v>2</v>
      </c>
      <c r="M718" s="59" t="s">
        <v>38</v>
      </c>
      <c r="N718" s="59" t="s">
        <v>96</v>
      </c>
      <c r="O718" s="59">
        <v>44</v>
      </c>
      <c r="P718" s="61">
        <v>45460</v>
      </c>
      <c r="Q718" s="62" t="str">
        <f t="shared" si="22"/>
        <v>Jun</v>
      </c>
      <c r="R718" s="62">
        <f t="shared" si="23"/>
        <v>2024</v>
      </c>
    </row>
    <row r="719" spans="1:18">
      <c r="A719" s="59" t="s">
        <v>1111</v>
      </c>
      <c r="B719" s="59" t="s">
        <v>9</v>
      </c>
      <c r="C719" s="59" t="s">
        <v>56</v>
      </c>
      <c r="D719" s="59" t="s">
        <v>19</v>
      </c>
      <c r="E719" s="59" t="s">
        <v>48</v>
      </c>
      <c r="F719" s="59" t="s">
        <v>396</v>
      </c>
      <c r="G719" s="59">
        <v>5</v>
      </c>
      <c r="H719" s="59">
        <v>678.19</v>
      </c>
      <c r="I719" s="59">
        <v>3390.95</v>
      </c>
      <c r="J719" s="59">
        <v>10</v>
      </c>
      <c r="K719" s="59">
        <v>3051.86</v>
      </c>
      <c r="L719" s="59">
        <v>2</v>
      </c>
      <c r="M719" s="59" t="s">
        <v>41</v>
      </c>
      <c r="N719" s="59" t="s">
        <v>77</v>
      </c>
      <c r="O719" s="59">
        <v>49</v>
      </c>
      <c r="P719" s="61">
        <v>45461</v>
      </c>
      <c r="Q719" s="62" t="str">
        <f t="shared" si="22"/>
        <v>Jun</v>
      </c>
      <c r="R719" s="62">
        <f t="shared" si="23"/>
        <v>2024</v>
      </c>
    </row>
    <row r="720" spans="1:18">
      <c r="A720" s="59" t="s">
        <v>1112</v>
      </c>
      <c r="B720" s="59" t="s">
        <v>3</v>
      </c>
      <c r="C720" s="59" t="s">
        <v>59</v>
      </c>
      <c r="D720" s="59" t="s">
        <v>18</v>
      </c>
      <c r="E720" s="59" t="s">
        <v>49</v>
      </c>
      <c r="F720" s="59" t="s">
        <v>134</v>
      </c>
      <c r="G720" s="59">
        <v>4</v>
      </c>
      <c r="H720" s="59">
        <v>612.57</v>
      </c>
      <c r="I720" s="59">
        <v>2450.28</v>
      </c>
      <c r="J720" s="59">
        <v>5</v>
      </c>
      <c r="K720" s="59">
        <v>2327.77</v>
      </c>
      <c r="L720" s="59">
        <v>5</v>
      </c>
      <c r="M720" s="59" t="s">
        <v>41</v>
      </c>
      <c r="N720" s="59" t="s">
        <v>80</v>
      </c>
      <c r="O720" s="59">
        <v>64</v>
      </c>
      <c r="P720" s="61">
        <v>45509</v>
      </c>
      <c r="Q720" s="62" t="str">
        <f t="shared" si="22"/>
        <v>Aug</v>
      </c>
      <c r="R720" s="62">
        <f t="shared" si="23"/>
        <v>2024</v>
      </c>
    </row>
    <row r="721" spans="1:18">
      <c r="A721" s="59" t="s">
        <v>1113</v>
      </c>
      <c r="B721" s="59" t="s">
        <v>7</v>
      </c>
      <c r="C721" s="59" t="s">
        <v>58</v>
      </c>
      <c r="D721" s="59" t="s">
        <v>17</v>
      </c>
      <c r="E721" s="59" t="s">
        <v>45</v>
      </c>
      <c r="F721" s="59" t="s">
        <v>281</v>
      </c>
      <c r="G721" s="59">
        <v>3</v>
      </c>
      <c r="H721" s="59">
        <v>424.98</v>
      </c>
      <c r="I721" s="59">
        <v>1274.94</v>
      </c>
      <c r="J721" s="59">
        <v>25</v>
      </c>
      <c r="K721" s="59">
        <v>956.21</v>
      </c>
      <c r="L721" s="59">
        <v>1</v>
      </c>
      <c r="M721" s="59" t="s">
        <v>40</v>
      </c>
      <c r="N721" s="59" t="s">
        <v>77</v>
      </c>
      <c r="O721" s="59">
        <v>66</v>
      </c>
      <c r="P721" s="61">
        <v>45565</v>
      </c>
      <c r="Q721" s="62" t="str">
        <f t="shared" si="22"/>
        <v>Sep</v>
      </c>
      <c r="R721" s="62">
        <f t="shared" si="23"/>
        <v>2024</v>
      </c>
    </row>
    <row r="722" spans="1:18">
      <c r="A722" s="59" t="s">
        <v>1114</v>
      </c>
      <c r="B722" s="59" t="s">
        <v>11</v>
      </c>
      <c r="C722" s="59" t="s">
        <v>53</v>
      </c>
      <c r="D722" s="59" t="s">
        <v>24</v>
      </c>
      <c r="E722" s="59" t="s">
        <v>49</v>
      </c>
      <c r="F722" s="59" t="s">
        <v>253</v>
      </c>
      <c r="G722" s="59">
        <v>4</v>
      </c>
      <c r="H722" s="59">
        <v>889.81</v>
      </c>
      <c r="I722" s="59">
        <v>3559.24</v>
      </c>
      <c r="J722" s="59">
        <v>25</v>
      </c>
      <c r="K722" s="59">
        <v>2669.43</v>
      </c>
      <c r="L722" s="59">
        <v>5</v>
      </c>
      <c r="M722" s="59" t="s">
        <v>38</v>
      </c>
      <c r="N722" s="59" t="s">
        <v>80</v>
      </c>
      <c r="O722" s="59">
        <v>50</v>
      </c>
      <c r="P722" s="61">
        <v>45456</v>
      </c>
      <c r="Q722" s="62" t="str">
        <f t="shared" si="22"/>
        <v>Jun</v>
      </c>
      <c r="R722" s="62">
        <f t="shared" si="23"/>
        <v>2024</v>
      </c>
    </row>
    <row r="723" spans="1:18">
      <c r="A723" s="59" t="s">
        <v>1115</v>
      </c>
      <c r="B723" s="59" t="s">
        <v>10</v>
      </c>
      <c r="C723" s="59" t="s">
        <v>62</v>
      </c>
      <c r="D723" s="59" t="s">
        <v>16</v>
      </c>
      <c r="E723" s="59" t="s">
        <v>49</v>
      </c>
      <c r="F723" s="59" t="s">
        <v>1116</v>
      </c>
      <c r="G723" s="59">
        <v>5</v>
      </c>
      <c r="H723" s="59">
        <v>688.12</v>
      </c>
      <c r="I723" s="59">
        <v>3440.6</v>
      </c>
      <c r="J723" s="59">
        <v>20</v>
      </c>
      <c r="K723" s="59">
        <v>2752.48</v>
      </c>
      <c r="L723" s="59">
        <v>3</v>
      </c>
      <c r="M723" s="59" t="s">
        <v>40</v>
      </c>
      <c r="N723" s="59" t="s">
        <v>83</v>
      </c>
      <c r="O723" s="59">
        <v>74</v>
      </c>
      <c r="P723" s="61">
        <v>45582</v>
      </c>
      <c r="Q723" s="62" t="str">
        <f t="shared" si="22"/>
        <v>Oct</v>
      </c>
      <c r="R723" s="62">
        <f t="shared" si="23"/>
        <v>2024</v>
      </c>
    </row>
    <row r="724" spans="1:18">
      <c r="A724" s="59" t="s">
        <v>1117</v>
      </c>
      <c r="B724" s="59" t="s">
        <v>4</v>
      </c>
      <c r="C724" s="59" t="s">
        <v>60</v>
      </c>
      <c r="D724" s="59" t="s">
        <v>16</v>
      </c>
      <c r="E724" s="59" t="s">
        <v>51</v>
      </c>
      <c r="F724" s="59" t="s">
        <v>816</v>
      </c>
      <c r="G724" s="59">
        <v>5</v>
      </c>
      <c r="H724" s="59">
        <v>213.97</v>
      </c>
      <c r="I724" s="59">
        <v>1069.85</v>
      </c>
      <c r="J724" s="59">
        <v>10</v>
      </c>
      <c r="K724" s="59">
        <v>962.86</v>
      </c>
      <c r="L724" s="59">
        <v>3</v>
      </c>
      <c r="M724" s="59" t="s">
        <v>37</v>
      </c>
      <c r="N724" s="59" t="s">
        <v>77</v>
      </c>
      <c r="O724" s="59">
        <v>33</v>
      </c>
      <c r="P724" s="61">
        <v>45537</v>
      </c>
      <c r="Q724" s="62" t="str">
        <f t="shared" si="22"/>
        <v>Sep</v>
      </c>
      <c r="R724" s="62">
        <f t="shared" si="23"/>
        <v>2024</v>
      </c>
    </row>
    <row r="725" spans="1:18">
      <c r="A725" s="59" t="s">
        <v>1118</v>
      </c>
      <c r="B725" s="59" t="s">
        <v>8</v>
      </c>
      <c r="C725" s="59" t="s">
        <v>54</v>
      </c>
      <c r="D725" s="59" t="s">
        <v>17</v>
      </c>
      <c r="E725" s="59" t="s">
        <v>50</v>
      </c>
      <c r="F725" s="59" t="s">
        <v>105</v>
      </c>
      <c r="G725" s="59">
        <v>1</v>
      </c>
      <c r="H725" s="59">
        <v>1000.74</v>
      </c>
      <c r="I725" s="59">
        <v>1000.74</v>
      </c>
      <c r="J725" s="59">
        <v>10</v>
      </c>
      <c r="K725" s="59">
        <v>900.67</v>
      </c>
      <c r="L725" s="59">
        <v>5</v>
      </c>
      <c r="M725" s="59" t="s">
        <v>40</v>
      </c>
      <c r="N725" s="59" t="s">
        <v>83</v>
      </c>
      <c r="O725" s="59">
        <v>42</v>
      </c>
      <c r="P725" s="61">
        <v>45421</v>
      </c>
      <c r="Q725" s="62" t="str">
        <f t="shared" si="22"/>
        <v>May</v>
      </c>
      <c r="R725" s="62">
        <f t="shared" si="23"/>
        <v>2024</v>
      </c>
    </row>
    <row r="726" spans="1:18">
      <c r="A726" s="59" t="s">
        <v>1119</v>
      </c>
      <c r="B726" s="59" t="s">
        <v>5</v>
      </c>
      <c r="C726" s="59" t="s">
        <v>57</v>
      </c>
      <c r="D726" s="59" t="s">
        <v>20</v>
      </c>
      <c r="E726" s="59" t="s">
        <v>45</v>
      </c>
      <c r="F726" s="59" t="s">
        <v>412</v>
      </c>
      <c r="G726" s="59">
        <v>5</v>
      </c>
      <c r="H726" s="59">
        <v>622.01</v>
      </c>
      <c r="I726" s="59">
        <v>3110.05</v>
      </c>
      <c r="J726" s="59">
        <v>5</v>
      </c>
      <c r="K726" s="59">
        <v>2954.55</v>
      </c>
      <c r="L726" s="59">
        <v>5</v>
      </c>
      <c r="M726" s="59" t="s">
        <v>39</v>
      </c>
      <c r="N726" s="59" t="s">
        <v>77</v>
      </c>
      <c r="O726" s="59">
        <v>33</v>
      </c>
      <c r="P726" s="61">
        <v>45582</v>
      </c>
      <c r="Q726" s="62" t="str">
        <f t="shared" si="22"/>
        <v>Oct</v>
      </c>
      <c r="R726" s="62">
        <f t="shared" si="23"/>
        <v>2024</v>
      </c>
    </row>
    <row r="727" spans="1:18">
      <c r="A727" s="59" t="s">
        <v>1120</v>
      </c>
      <c r="B727" s="59" t="s">
        <v>11</v>
      </c>
      <c r="C727" s="59" t="s">
        <v>60</v>
      </c>
      <c r="D727" s="59" t="s">
        <v>15</v>
      </c>
      <c r="E727" s="59" t="s">
        <v>47</v>
      </c>
      <c r="F727" s="59" t="s">
        <v>975</v>
      </c>
      <c r="G727" s="59">
        <v>2</v>
      </c>
      <c r="H727" s="59">
        <v>1140.89</v>
      </c>
      <c r="I727" s="59">
        <v>2281.78</v>
      </c>
      <c r="J727" s="59">
        <v>0</v>
      </c>
      <c r="K727" s="59">
        <v>2281.78</v>
      </c>
      <c r="L727" s="59">
        <v>5</v>
      </c>
      <c r="M727" s="59" t="s">
        <v>39</v>
      </c>
      <c r="N727" s="59" t="s">
        <v>77</v>
      </c>
      <c r="O727" s="59">
        <v>85</v>
      </c>
      <c r="P727" s="61">
        <v>45556</v>
      </c>
      <c r="Q727" s="62" t="str">
        <f t="shared" si="22"/>
        <v>Sep</v>
      </c>
      <c r="R727" s="62">
        <f t="shared" si="23"/>
        <v>2024</v>
      </c>
    </row>
    <row r="728" spans="1:18">
      <c r="A728" s="59" t="s">
        <v>1121</v>
      </c>
      <c r="B728" s="59" t="s">
        <v>10</v>
      </c>
      <c r="C728" s="59" t="s">
        <v>60</v>
      </c>
      <c r="D728" s="59" t="s">
        <v>19</v>
      </c>
      <c r="E728" s="59" t="s">
        <v>46</v>
      </c>
      <c r="F728" s="59" t="s">
        <v>606</v>
      </c>
      <c r="G728" s="59">
        <v>1</v>
      </c>
      <c r="H728" s="59">
        <v>197.02</v>
      </c>
      <c r="I728" s="59">
        <v>197.02</v>
      </c>
      <c r="J728" s="59">
        <v>0</v>
      </c>
      <c r="K728" s="59">
        <v>197.02</v>
      </c>
      <c r="L728" s="59">
        <v>1</v>
      </c>
      <c r="M728" s="59" t="s">
        <v>38</v>
      </c>
      <c r="N728" s="59" t="s">
        <v>77</v>
      </c>
      <c r="O728" s="59">
        <v>42</v>
      </c>
      <c r="P728" s="61">
        <v>45409</v>
      </c>
      <c r="Q728" s="62" t="str">
        <f t="shared" si="22"/>
        <v>Apr</v>
      </c>
      <c r="R728" s="62">
        <f t="shared" si="23"/>
        <v>2024</v>
      </c>
    </row>
    <row r="729" spans="1:18">
      <c r="A729" s="59" t="s">
        <v>1122</v>
      </c>
      <c r="B729" s="59" t="s">
        <v>3</v>
      </c>
      <c r="C729" s="59" t="s">
        <v>62</v>
      </c>
      <c r="D729" s="59" t="s">
        <v>20</v>
      </c>
      <c r="E729" s="59" t="s">
        <v>50</v>
      </c>
      <c r="F729" s="59" t="s">
        <v>782</v>
      </c>
      <c r="G729" s="59">
        <v>4</v>
      </c>
      <c r="H729" s="59">
        <v>548.37</v>
      </c>
      <c r="I729" s="59">
        <v>2193.48</v>
      </c>
      <c r="J729" s="59">
        <v>0</v>
      </c>
      <c r="K729" s="59">
        <v>2193.48</v>
      </c>
      <c r="L729" s="59">
        <v>1</v>
      </c>
      <c r="M729" s="59" t="s">
        <v>38</v>
      </c>
      <c r="N729" s="59" t="s">
        <v>83</v>
      </c>
      <c r="O729" s="59">
        <v>35</v>
      </c>
      <c r="P729" s="61">
        <v>45489</v>
      </c>
      <c r="Q729" s="62" t="str">
        <f t="shared" si="22"/>
        <v>Jul</v>
      </c>
      <c r="R729" s="62">
        <f t="shared" si="23"/>
        <v>2024</v>
      </c>
    </row>
    <row r="730" spans="1:18">
      <c r="A730" s="59" t="s">
        <v>1123</v>
      </c>
      <c r="B730" s="59" t="s">
        <v>4</v>
      </c>
      <c r="C730" s="59" t="s">
        <v>62</v>
      </c>
      <c r="D730" s="59" t="s">
        <v>17</v>
      </c>
      <c r="E730" s="59" t="s">
        <v>46</v>
      </c>
      <c r="F730" s="59" t="s">
        <v>1082</v>
      </c>
      <c r="G730" s="59">
        <v>4</v>
      </c>
      <c r="H730" s="59">
        <v>986.7</v>
      </c>
      <c r="I730" s="59">
        <v>3946.8</v>
      </c>
      <c r="J730" s="59">
        <v>10</v>
      </c>
      <c r="K730" s="59">
        <v>3552.12</v>
      </c>
      <c r="L730" s="59">
        <v>3</v>
      </c>
      <c r="M730" s="59" t="s">
        <v>38</v>
      </c>
      <c r="N730" s="59" t="s">
        <v>77</v>
      </c>
      <c r="O730" s="59">
        <v>57</v>
      </c>
      <c r="P730" s="61">
        <v>45575</v>
      </c>
      <c r="Q730" s="62" t="str">
        <f t="shared" si="22"/>
        <v>Oct</v>
      </c>
      <c r="R730" s="62">
        <f t="shared" si="23"/>
        <v>2024</v>
      </c>
    </row>
    <row r="731" spans="1:18">
      <c r="A731" s="59" t="s">
        <v>1124</v>
      </c>
      <c r="B731" s="59" t="s">
        <v>2</v>
      </c>
      <c r="C731" s="59" t="s">
        <v>62</v>
      </c>
      <c r="D731" s="59" t="s">
        <v>24</v>
      </c>
      <c r="E731" s="59" t="s">
        <v>49</v>
      </c>
      <c r="F731" s="59" t="s">
        <v>263</v>
      </c>
      <c r="G731" s="59">
        <v>1</v>
      </c>
      <c r="H731" s="59">
        <v>975.48</v>
      </c>
      <c r="I731" s="59">
        <v>975.48</v>
      </c>
      <c r="J731" s="59">
        <v>10</v>
      </c>
      <c r="K731" s="59">
        <v>877.93</v>
      </c>
      <c r="L731" s="59">
        <v>3</v>
      </c>
      <c r="M731" s="59" t="s">
        <v>37</v>
      </c>
      <c r="N731" s="59" t="s">
        <v>77</v>
      </c>
      <c r="O731" s="59">
        <v>60</v>
      </c>
      <c r="P731" s="61">
        <v>45391</v>
      </c>
      <c r="Q731" s="62" t="str">
        <f t="shared" si="22"/>
        <v>Apr</v>
      </c>
      <c r="R731" s="62">
        <f t="shared" si="23"/>
        <v>2024</v>
      </c>
    </row>
    <row r="732" spans="1:18">
      <c r="A732" s="59" t="s">
        <v>1125</v>
      </c>
      <c r="B732" s="59" t="s">
        <v>9</v>
      </c>
      <c r="C732" s="59" t="s">
        <v>56</v>
      </c>
      <c r="D732" s="59" t="s">
        <v>21</v>
      </c>
      <c r="E732" s="59" t="s">
        <v>51</v>
      </c>
      <c r="F732" s="59" t="s">
        <v>194</v>
      </c>
      <c r="G732" s="59">
        <v>1</v>
      </c>
      <c r="H732" s="59">
        <v>186.61</v>
      </c>
      <c r="I732" s="59">
        <v>186.61</v>
      </c>
      <c r="J732" s="59">
        <v>5</v>
      </c>
      <c r="K732" s="59">
        <v>177.28</v>
      </c>
      <c r="L732" s="59">
        <v>2</v>
      </c>
      <c r="M732" s="59" t="s">
        <v>42</v>
      </c>
      <c r="N732" s="59" t="s">
        <v>80</v>
      </c>
      <c r="O732" s="59">
        <v>71</v>
      </c>
      <c r="P732" s="61">
        <v>45526</v>
      </c>
      <c r="Q732" s="62" t="str">
        <f t="shared" si="22"/>
        <v>Aug</v>
      </c>
      <c r="R732" s="62">
        <f t="shared" si="23"/>
        <v>2024</v>
      </c>
    </row>
    <row r="733" spans="1:18">
      <c r="A733" s="59" t="s">
        <v>1126</v>
      </c>
      <c r="B733" s="59" t="s">
        <v>3</v>
      </c>
      <c r="C733" s="59" t="s">
        <v>61</v>
      </c>
      <c r="D733" s="59" t="s">
        <v>17</v>
      </c>
      <c r="E733" s="59" t="s">
        <v>48</v>
      </c>
      <c r="F733" s="59" t="s">
        <v>289</v>
      </c>
      <c r="G733" s="59">
        <v>5</v>
      </c>
      <c r="H733" s="59">
        <v>548.15</v>
      </c>
      <c r="I733" s="59">
        <v>2740.75</v>
      </c>
      <c r="J733" s="59">
        <v>15</v>
      </c>
      <c r="K733" s="59">
        <v>2329.64</v>
      </c>
      <c r="L733" s="59">
        <v>1</v>
      </c>
      <c r="M733" s="59" t="s">
        <v>41</v>
      </c>
      <c r="N733" s="59" t="s">
        <v>80</v>
      </c>
      <c r="O733" s="59">
        <v>75</v>
      </c>
      <c r="P733" s="61">
        <v>45315</v>
      </c>
      <c r="Q733" s="62" t="str">
        <f t="shared" si="22"/>
        <v>Jan</v>
      </c>
      <c r="R733" s="62">
        <f t="shared" si="23"/>
        <v>2024</v>
      </c>
    </row>
    <row r="734" spans="1:18">
      <c r="A734" s="59" t="s">
        <v>1127</v>
      </c>
      <c r="B734" s="59" t="s">
        <v>9</v>
      </c>
      <c r="C734" s="59" t="s">
        <v>55</v>
      </c>
      <c r="D734" s="59" t="s">
        <v>17</v>
      </c>
      <c r="E734" s="59" t="s">
        <v>47</v>
      </c>
      <c r="F734" s="59" t="s">
        <v>751</v>
      </c>
      <c r="G734" s="59">
        <v>1</v>
      </c>
      <c r="H734" s="59">
        <v>1100.24</v>
      </c>
      <c r="I734" s="59">
        <v>1100.24</v>
      </c>
      <c r="J734" s="59">
        <v>25</v>
      </c>
      <c r="K734" s="59">
        <v>825.18</v>
      </c>
      <c r="L734" s="59">
        <v>4</v>
      </c>
      <c r="M734" s="59" t="s">
        <v>41</v>
      </c>
      <c r="N734" s="59" t="s">
        <v>96</v>
      </c>
      <c r="O734" s="59">
        <v>31</v>
      </c>
      <c r="P734" s="61">
        <v>45336</v>
      </c>
      <c r="Q734" s="62" t="str">
        <f t="shared" si="22"/>
        <v>Feb</v>
      </c>
      <c r="R734" s="62">
        <f t="shared" si="23"/>
        <v>2024</v>
      </c>
    </row>
    <row r="735" spans="1:18">
      <c r="A735" s="59" t="s">
        <v>1128</v>
      </c>
      <c r="B735" s="59" t="s">
        <v>2</v>
      </c>
      <c r="C735" s="59" t="s">
        <v>58</v>
      </c>
      <c r="D735" s="59" t="s">
        <v>22</v>
      </c>
      <c r="E735" s="59" t="s">
        <v>51</v>
      </c>
      <c r="F735" s="59" t="s">
        <v>275</v>
      </c>
      <c r="G735" s="59">
        <v>5</v>
      </c>
      <c r="H735" s="59">
        <v>490.13</v>
      </c>
      <c r="I735" s="59">
        <v>2450.65</v>
      </c>
      <c r="J735" s="59">
        <v>20</v>
      </c>
      <c r="K735" s="59">
        <v>1960.52</v>
      </c>
      <c r="L735" s="59">
        <v>4</v>
      </c>
      <c r="M735" s="59" t="s">
        <v>40</v>
      </c>
      <c r="N735" s="59" t="s">
        <v>96</v>
      </c>
      <c r="O735" s="59">
        <v>25</v>
      </c>
      <c r="P735" s="61">
        <v>45532</v>
      </c>
      <c r="Q735" s="62" t="str">
        <f t="shared" si="22"/>
        <v>Aug</v>
      </c>
      <c r="R735" s="62">
        <f t="shared" si="23"/>
        <v>2024</v>
      </c>
    </row>
    <row r="736" spans="1:18">
      <c r="A736" s="59" t="s">
        <v>1129</v>
      </c>
      <c r="B736" s="59" t="s">
        <v>10</v>
      </c>
      <c r="C736" s="59" t="s">
        <v>59</v>
      </c>
      <c r="D736" s="59" t="s">
        <v>21</v>
      </c>
      <c r="E736" s="59" t="s">
        <v>51</v>
      </c>
      <c r="F736" s="59" t="s">
        <v>929</v>
      </c>
      <c r="G736" s="59">
        <v>2</v>
      </c>
      <c r="H736" s="59">
        <v>601.39</v>
      </c>
      <c r="I736" s="59">
        <v>1202.78</v>
      </c>
      <c r="J736" s="59">
        <v>15</v>
      </c>
      <c r="K736" s="59">
        <v>1022.36</v>
      </c>
      <c r="L736" s="59">
        <v>5</v>
      </c>
      <c r="M736" s="59" t="s">
        <v>39</v>
      </c>
      <c r="N736" s="59" t="s">
        <v>96</v>
      </c>
      <c r="O736" s="59">
        <v>38</v>
      </c>
      <c r="P736" s="61">
        <v>45575</v>
      </c>
      <c r="Q736" s="62" t="str">
        <f t="shared" si="22"/>
        <v>Oct</v>
      </c>
      <c r="R736" s="62">
        <f t="shared" si="23"/>
        <v>2024</v>
      </c>
    </row>
    <row r="737" spans="1:18">
      <c r="A737" s="59" t="s">
        <v>1130</v>
      </c>
      <c r="B737" s="59" t="s">
        <v>4</v>
      </c>
      <c r="C737" s="59" t="s">
        <v>56</v>
      </c>
      <c r="D737" s="59" t="s">
        <v>24</v>
      </c>
      <c r="E737" s="59" t="s">
        <v>49</v>
      </c>
      <c r="F737" s="59" t="s">
        <v>222</v>
      </c>
      <c r="G737" s="59">
        <v>2</v>
      </c>
      <c r="H737" s="59">
        <v>557.83</v>
      </c>
      <c r="I737" s="59">
        <v>1115.66</v>
      </c>
      <c r="J737" s="59">
        <v>20</v>
      </c>
      <c r="K737" s="59">
        <v>892.53</v>
      </c>
      <c r="L737" s="59">
        <v>4</v>
      </c>
      <c r="M737" s="59" t="s">
        <v>38</v>
      </c>
      <c r="N737" s="59" t="s">
        <v>77</v>
      </c>
      <c r="O737" s="59">
        <v>75</v>
      </c>
      <c r="P737" s="61">
        <v>45568</v>
      </c>
      <c r="Q737" s="62" t="str">
        <f t="shared" si="22"/>
        <v>Oct</v>
      </c>
      <c r="R737" s="62">
        <f t="shared" si="23"/>
        <v>2024</v>
      </c>
    </row>
    <row r="738" spans="1:18">
      <c r="A738" s="59" t="s">
        <v>1131</v>
      </c>
      <c r="B738" s="59" t="s">
        <v>4</v>
      </c>
      <c r="C738" s="59" t="s">
        <v>60</v>
      </c>
      <c r="D738" s="59" t="s">
        <v>24</v>
      </c>
      <c r="E738" s="59" t="s">
        <v>47</v>
      </c>
      <c r="F738" s="59" t="s">
        <v>160</v>
      </c>
      <c r="G738" s="59">
        <v>5</v>
      </c>
      <c r="H738" s="59">
        <v>1194.76</v>
      </c>
      <c r="I738" s="59">
        <v>5973.8</v>
      </c>
      <c r="J738" s="59">
        <v>10</v>
      </c>
      <c r="K738" s="59">
        <v>5376.42</v>
      </c>
      <c r="L738" s="59">
        <v>4</v>
      </c>
      <c r="M738" s="59" t="s">
        <v>40</v>
      </c>
      <c r="N738" s="59" t="s">
        <v>80</v>
      </c>
      <c r="O738" s="59">
        <v>23</v>
      </c>
      <c r="P738" s="61">
        <v>45478</v>
      </c>
      <c r="Q738" s="62" t="str">
        <f t="shared" si="22"/>
        <v>Jul</v>
      </c>
      <c r="R738" s="62">
        <f t="shared" si="23"/>
        <v>2024</v>
      </c>
    </row>
    <row r="739" spans="1:18">
      <c r="A739" s="59" t="s">
        <v>1132</v>
      </c>
      <c r="B739" s="59" t="s">
        <v>10</v>
      </c>
      <c r="C739" s="59" t="s">
        <v>55</v>
      </c>
      <c r="D739" s="59" t="s">
        <v>16</v>
      </c>
      <c r="E739" s="59" t="s">
        <v>48</v>
      </c>
      <c r="F739" s="59" t="s">
        <v>345</v>
      </c>
      <c r="G739" s="59">
        <v>1</v>
      </c>
      <c r="H739" s="59">
        <v>747.82</v>
      </c>
      <c r="I739" s="59">
        <v>747.82</v>
      </c>
      <c r="J739" s="59">
        <v>0</v>
      </c>
      <c r="K739" s="59">
        <v>747.82</v>
      </c>
      <c r="L739" s="59">
        <v>4</v>
      </c>
      <c r="M739" s="59" t="s">
        <v>38</v>
      </c>
      <c r="N739" s="59" t="s">
        <v>77</v>
      </c>
      <c r="O739" s="59">
        <v>22</v>
      </c>
      <c r="P739" s="61">
        <v>45356</v>
      </c>
      <c r="Q739" s="62" t="str">
        <f t="shared" si="22"/>
        <v>Mar</v>
      </c>
      <c r="R739" s="62">
        <f t="shared" si="23"/>
        <v>2024</v>
      </c>
    </row>
    <row r="740" spans="1:18">
      <c r="A740" s="59" t="s">
        <v>1133</v>
      </c>
      <c r="B740" s="59" t="s">
        <v>5</v>
      </c>
      <c r="C740" s="59" t="s">
        <v>55</v>
      </c>
      <c r="D740" s="59" t="s">
        <v>21</v>
      </c>
      <c r="E740" s="59" t="s">
        <v>50</v>
      </c>
      <c r="F740" s="59" t="s">
        <v>558</v>
      </c>
      <c r="G740" s="59">
        <v>5</v>
      </c>
      <c r="H740" s="59">
        <v>756.18</v>
      </c>
      <c r="I740" s="59">
        <v>3780.9</v>
      </c>
      <c r="J740" s="59">
        <v>20</v>
      </c>
      <c r="K740" s="59">
        <v>3024.72</v>
      </c>
      <c r="L740" s="59">
        <v>2</v>
      </c>
      <c r="M740" s="59" t="s">
        <v>37</v>
      </c>
      <c r="N740" s="59" t="s">
        <v>80</v>
      </c>
      <c r="O740" s="59">
        <v>30</v>
      </c>
      <c r="P740" s="61">
        <v>45446</v>
      </c>
      <c r="Q740" s="62" t="str">
        <f t="shared" si="22"/>
        <v>Jun</v>
      </c>
      <c r="R740" s="62">
        <f t="shared" si="23"/>
        <v>2024</v>
      </c>
    </row>
    <row r="741" spans="1:18">
      <c r="A741" s="59" t="s">
        <v>1134</v>
      </c>
      <c r="B741" s="59" t="s">
        <v>3</v>
      </c>
      <c r="C741" s="59" t="s">
        <v>56</v>
      </c>
      <c r="D741" s="59" t="s">
        <v>21</v>
      </c>
      <c r="E741" s="59" t="s">
        <v>46</v>
      </c>
      <c r="F741" s="59" t="s">
        <v>354</v>
      </c>
      <c r="G741" s="59">
        <v>4</v>
      </c>
      <c r="H741" s="59">
        <v>529.27</v>
      </c>
      <c r="I741" s="59">
        <v>2117.08</v>
      </c>
      <c r="J741" s="59">
        <v>15</v>
      </c>
      <c r="K741" s="59">
        <v>1799.52</v>
      </c>
      <c r="L741" s="59">
        <v>5</v>
      </c>
      <c r="M741" s="59" t="s">
        <v>41</v>
      </c>
      <c r="N741" s="59" t="s">
        <v>80</v>
      </c>
      <c r="O741" s="59">
        <v>82</v>
      </c>
      <c r="P741" s="61">
        <v>45527</v>
      </c>
      <c r="Q741" s="62" t="str">
        <f t="shared" si="22"/>
        <v>Aug</v>
      </c>
      <c r="R741" s="62">
        <f t="shared" si="23"/>
        <v>2024</v>
      </c>
    </row>
    <row r="742" spans="1:18">
      <c r="A742" s="59" t="s">
        <v>1135</v>
      </c>
      <c r="B742" s="59" t="s">
        <v>7</v>
      </c>
      <c r="C742" s="59" t="s">
        <v>62</v>
      </c>
      <c r="D742" s="59" t="s">
        <v>16</v>
      </c>
      <c r="E742" s="59" t="s">
        <v>50</v>
      </c>
      <c r="F742" s="59" t="s">
        <v>140</v>
      </c>
      <c r="G742" s="59">
        <v>4</v>
      </c>
      <c r="H742" s="59">
        <v>782.23</v>
      </c>
      <c r="I742" s="59">
        <v>3128.92</v>
      </c>
      <c r="J742" s="59">
        <v>20</v>
      </c>
      <c r="K742" s="59">
        <v>2503.14</v>
      </c>
      <c r="L742" s="59">
        <v>1</v>
      </c>
      <c r="M742" s="59" t="s">
        <v>38</v>
      </c>
      <c r="N742" s="59" t="s">
        <v>77</v>
      </c>
      <c r="O742" s="59">
        <v>31</v>
      </c>
      <c r="P742" s="61">
        <v>45435</v>
      </c>
      <c r="Q742" s="62" t="str">
        <f t="shared" si="22"/>
        <v>May</v>
      </c>
      <c r="R742" s="62">
        <f t="shared" si="23"/>
        <v>2024</v>
      </c>
    </row>
    <row r="743" spans="1:18">
      <c r="A743" s="59" t="s">
        <v>1136</v>
      </c>
      <c r="B743" s="59" t="s">
        <v>10</v>
      </c>
      <c r="C743" s="59" t="s">
        <v>55</v>
      </c>
      <c r="D743" s="59" t="s">
        <v>16</v>
      </c>
      <c r="E743" s="59" t="s">
        <v>50</v>
      </c>
      <c r="F743" s="59" t="s">
        <v>608</v>
      </c>
      <c r="G743" s="59">
        <v>2</v>
      </c>
      <c r="H743" s="59">
        <v>320.85</v>
      </c>
      <c r="I743" s="59">
        <v>641.7</v>
      </c>
      <c r="J743" s="59">
        <v>15</v>
      </c>
      <c r="K743" s="59">
        <v>545.45</v>
      </c>
      <c r="L743" s="59">
        <v>5</v>
      </c>
      <c r="M743" s="59" t="s">
        <v>37</v>
      </c>
      <c r="N743" s="59" t="s">
        <v>96</v>
      </c>
      <c r="O743" s="59">
        <v>29</v>
      </c>
      <c r="P743" s="61">
        <v>45554</v>
      </c>
      <c r="Q743" s="62" t="str">
        <f t="shared" si="22"/>
        <v>Sep</v>
      </c>
      <c r="R743" s="62">
        <f t="shared" si="23"/>
        <v>2024</v>
      </c>
    </row>
    <row r="744" spans="1:18">
      <c r="A744" s="59" t="s">
        <v>1137</v>
      </c>
      <c r="B744" s="59" t="s">
        <v>3</v>
      </c>
      <c r="C744" s="59" t="s">
        <v>58</v>
      </c>
      <c r="D744" s="59" t="s">
        <v>21</v>
      </c>
      <c r="E744" s="59" t="s">
        <v>48</v>
      </c>
      <c r="F744" s="59" t="s">
        <v>709</v>
      </c>
      <c r="G744" s="59">
        <v>1</v>
      </c>
      <c r="H744" s="59">
        <v>1014.47</v>
      </c>
      <c r="I744" s="59">
        <v>1014.47</v>
      </c>
      <c r="J744" s="59">
        <v>0</v>
      </c>
      <c r="K744" s="59">
        <v>1014.47</v>
      </c>
      <c r="L744" s="59">
        <v>3</v>
      </c>
      <c r="M744" s="59" t="s">
        <v>42</v>
      </c>
      <c r="N744" s="59" t="s">
        <v>96</v>
      </c>
      <c r="O744" s="59">
        <v>82</v>
      </c>
      <c r="P744" s="61">
        <v>45482</v>
      </c>
      <c r="Q744" s="62" t="str">
        <f t="shared" si="22"/>
        <v>Jul</v>
      </c>
      <c r="R744" s="62">
        <f t="shared" si="23"/>
        <v>2024</v>
      </c>
    </row>
    <row r="745" spans="1:18">
      <c r="A745" s="59" t="s">
        <v>1138</v>
      </c>
      <c r="B745" s="59" t="s">
        <v>6</v>
      </c>
      <c r="C745" s="59" t="s">
        <v>55</v>
      </c>
      <c r="D745" s="59" t="s">
        <v>20</v>
      </c>
      <c r="E745" s="59" t="s">
        <v>46</v>
      </c>
      <c r="F745" s="59" t="s">
        <v>301</v>
      </c>
      <c r="G745" s="59">
        <v>5</v>
      </c>
      <c r="H745" s="59">
        <v>298.61</v>
      </c>
      <c r="I745" s="59">
        <v>1493.05</v>
      </c>
      <c r="J745" s="59">
        <v>25</v>
      </c>
      <c r="K745" s="59">
        <v>1119.79</v>
      </c>
      <c r="L745" s="59">
        <v>3</v>
      </c>
      <c r="M745" s="59" t="s">
        <v>37</v>
      </c>
      <c r="N745" s="59" t="s">
        <v>80</v>
      </c>
      <c r="O745" s="59">
        <v>22</v>
      </c>
      <c r="P745" s="61">
        <v>45586</v>
      </c>
      <c r="Q745" s="62" t="str">
        <f t="shared" si="22"/>
        <v>Oct</v>
      </c>
      <c r="R745" s="62">
        <f t="shared" si="23"/>
        <v>2024</v>
      </c>
    </row>
    <row r="746" spans="1:18">
      <c r="A746" s="59" t="s">
        <v>1139</v>
      </c>
      <c r="B746" s="59" t="s">
        <v>3</v>
      </c>
      <c r="C746" s="59" t="s">
        <v>62</v>
      </c>
      <c r="D746" s="59" t="s">
        <v>23</v>
      </c>
      <c r="E746" s="59" t="s">
        <v>46</v>
      </c>
      <c r="F746" s="59" t="s">
        <v>587</v>
      </c>
      <c r="G746" s="59">
        <v>3</v>
      </c>
      <c r="H746" s="59">
        <v>580.51</v>
      </c>
      <c r="I746" s="59">
        <v>1741.53</v>
      </c>
      <c r="J746" s="59">
        <v>10</v>
      </c>
      <c r="K746" s="59">
        <v>1567.38</v>
      </c>
      <c r="L746" s="59">
        <v>1</v>
      </c>
      <c r="M746" s="59" t="s">
        <v>37</v>
      </c>
      <c r="N746" s="59" t="s">
        <v>77</v>
      </c>
      <c r="O746" s="59">
        <v>37</v>
      </c>
      <c r="P746" s="61">
        <v>45400</v>
      </c>
      <c r="Q746" s="62" t="str">
        <f t="shared" si="22"/>
        <v>Apr</v>
      </c>
      <c r="R746" s="62">
        <f t="shared" si="23"/>
        <v>2024</v>
      </c>
    </row>
    <row r="747" spans="1:18">
      <c r="A747" s="59" t="s">
        <v>1140</v>
      </c>
      <c r="B747" s="59" t="s">
        <v>8</v>
      </c>
      <c r="C747" s="59" t="s">
        <v>54</v>
      </c>
      <c r="D747" s="59" t="s">
        <v>20</v>
      </c>
      <c r="E747" s="59" t="s">
        <v>46</v>
      </c>
      <c r="F747" s="59" t="s">
        <v>307</v>
      </c>
      <c r="G747" s="59">
        <v>5</v>
      </c>
      <c r="H747" s="59">
        <v>494.5</v>
      </c>
      <c r="I747" s="59">
        <v>2472.5</v>
      </c>
      <c r="J747" s="59">
        <v>20</v>
      </c>
      <c r="K747" s="59">
        <v>1978</v>
      </c>
      <c r="L747" s="59">
        <v>3</v>
      </c>
      <c r="M747" s="59" t="s">
        <v>38</v>
      </c>
      <c r="N747" s="59" t="s">
        <v>80</v>
      </c>
      <c r="O747" s="59">
        <v>82</v>
      </c>
      <c r="P747" s="61">
        <v>45337</v>
      </c>
      <c r="Q747" s="62" t="str">
        <f t="shared" si="22"/>
        <v>Feb</v>
      </c>
      <c r="R747" s="62">
        <f t="shared" si="23"/>
        <v>2024</v>
      </c>
    </row>
    <row r="748" spans="1:18">
      <c r="A748" s="59" t="s">
        <v>1141</v>
      </c>
      <c r="B748" s="59" t="s">
        <v>4</v>
      </c>
      <c r="C748" s="59" t="s">
        <v>54</v>
      </c>
      <c r="D748" s="59" t="s">
        <v>16</v>
      </c>
      <c r="E748" s="59" t="s">
        <v>45</v>
      </c>
      <c r="F748" s="59" t="s">
        <v>964</v>
      </c>
      <c r="G748" s="59">
        <v>4</v>
      </c>
      <c r="H748" s="59">
        <v>402.39</v>
      </c>
      <c r="I748" s="59">
        <v>1609.56</v>
      </c>
      <c r="J748" s="59">
        <v>10</v>
      </c>
      <c r="K748" s="59">
        <v>1448.6</v>
      </c>
      <c r="L748" s="59">
        <v>2</v>
      </c>
      <c r="M748" s="59" t="s">
        <v>37</v>
      </c>
      <c r="N748" s="59" t="s">
        <v>80</v>
      </c>
      <c r="O748" s="59">
        <v>89</v>
      </c>
      <c r="P748" s="61">
        <v>45491</v>
      </c>
      <c r="Q748" s="62" t="str">
        <f t="shared" si="22"/>
        <v>Jul</v>
      </c>
      <c r="R748" s="62">
        <f t="shared" si="23"/>
        <v>2024</v>
      </c>
    </row>
    <row r="749" spans="1:18">
      <c r="A749" s="59" t="s">
        <v>1142</v>
      </c>
      <c r="B749" s="59" t="s">
        <v>3</v>
      </c>
      <c r="C749" s="59" t="s">
        <v>53</v>
      </c>
      <c r="D749" s="59" t="s">
        <v>18</v>
      </c>
      <c r="E749" s="59" t="s">
        <v>47</v>
      </c>
      <c r="F749" s="59" t="s">
        <v>1143</v>
      </c>
      <c r="G749" s="59">
        <v>5</v>
      </c>
      <c r="H749" s="59">
        <v>823.55</v>
      </c>
      <c r="I749" s="59">
        <v>4117.75</v>
      </c>
      <c r="J749" s="59">
        <v>0</v>
      </c>
      <c r="K749" s="59">
        <v>4117.75</v>
      </c>
      <c r="L749" s="59">
        <v>1</v>
      </c>
      <c r="M749" s="59" t="s">
        <v>38</v>
      </c>
      <c r="N749" s="59" t="s">
        <v>80</v>
      </c>
      <c r="O749" s="59">
        <v>67</v>
      </c>
      <c r="P749" s="61">
        <v>45586</v>
      </c>
      <c r="Q749" s="62" t="str">
        <f t="shared" si="22"/>
        <v>Oct</v>
      </c>
      <c r="R749" s="62">
        <f t="shared" si="23"/>
        <v>2024</v>
      </c>
    </row>
    <row r="750" spans="1:18">
      <c r="A750" s="59" t="s">
        <v>1144</v>
      </c>
      <c r="B750" s="59" t="s">
        <v>10</v>
      </c>
      <c r="C750" s="59" t="s">
        <v>54</v>
      </c>
      <c r="D750" s="59" t="s">
        <v>15</v>
      </c>
      <c r="E750" s="59" t="s">
        <v>51</v>
      </c>
      <c r="F750" s="59" t="s">
        <v>755</v>
      </c>
      <c r="G750" s="59">
        <v>1</v>
      </c>
      <c r="H750" s="59">
        <v>480.73</v>
      </c>
      <c r="I750" s="59">
        <v>480.73</v>
      </c>
      <c r="J750" s="59">
        <v>15</v>
      </c>
      <c r="K750" s="59">
        <v>408.62</v>
      </c>
      <c r="L750" s="59">
        <v>4</v>
      </c>
      <c r="M750" s="59" t="s">
        <v>38</v>
      </c>
      <c r="N750" s="59" t="s">
        <v>80</v>
      </c>
      <c r="O750" s="59">
        <v>49</v>
      </c>
      <c r="P750" s="61">
        <v>45477</v>
      </c>
      <c r="Q750" s="62" t="str">
        <f t="shared" si="22"/>
        <v>Jul</v>
      </c>
      <c r="R750" s="62">
        <f t="shared" si="23"/>
        <v>2024</v>
      </c>
    </row>
    <row r="751" spans="1:18">
      <c r="A751" s="59" t="s">
        <v>1145</v>
      </c>
      <c r="B751" s="59" t="s">
        <v>3</v>
      </c>
      <c r="C751" s="59" t="s">
        <v>56</v>
      </c>
      <c r="D751" s="59" t="s">
        <v>16</v>
      </c>
      <c r="E751" s="59" t="s">
        <v>46</v>
      </c>
      <c r="F751" s="59" t="s">
        <v>295</v>
      </c>
      <c r="G751" s="59">
        <v>1</v>
      </c>
      <c r="H751" s="59">
        <v>635.49</v>
      </c>
      <c r="I751" s="59">
        <v>635.49</v>
      </c>
      <c r="J751" s="59">
        <v>15</v>
      </c>
      <c r="K751" s="59">
        <v>540.17</v>
      </c>
      <c r="L751" s="59">
        <v>4</v>
      </c>
      <c r="M751" s="59" t="s">
        <v>40</v>
      </c>
      <c r="N751" s="59" t="s">
        <v>96</v>
      </c>
      <c r="O751" s="59">
        <v>20</v>
      </c>
      <c r="P751" s="61">
        <v>45299</v>
      </c>
      <c r="Q751" s="62" t="str">
        <f t="shared" si="22"/>
        <v>Jan</v>
      </c>
      <c r="R751" s="62">
        <f t="shared" si="23"/>
        <v>2024</v>
      </c>
    </row>
    <row r="752" spans="1:18">
      <c r="A752" s="59" t="s">
        <v>1146</v>
      </c>
      <c r="B752" s="59" t="s">
        <v>7</v>
      </c>
      <c r="C752" s="59" t="s">
        <v>62</v>
      </c>
      <c r="D752" s="59" t="s">
        <v>20</v>
      </c>
      <c r="E752" s="59" t="s">
        <v>49</v>
      </c>
      <c r="F752" s="59" t="s">
        <v>1147</v>
      </c>
      <c r="G752" s="59">
        <v>5</v>
      </c>
      <c r="H752" s="59">
        <v>896.95</v>
      </c>
      <c r="I752" s="59">
        <v>4484.75</v>
      </c>
      <c r="J752" s="59">
        <v>15</v>
      </c>
      <c r="K752" s="59">
        <v>3812.04</v>
      </c>
      <c r="L752" s="59">
        <v>3</v>
      </c>
      <c r="M752" s="59" t="s">
        <v>39</v>
      </c>
      <c r="N752" s="59" t="s">
        <v>77</v>
      </c>
      <c r="O752" s="59">
        <v>86</v>
      </c>
      <c r="P752" s="61">
        <v>45582</v>
      </c>
      <c r="Q752" s="62" t="str">
        <f t="shared" si="22"/>
        <v>Oct</v>
      </c>
      <c r="R752" s="62">
        <f t="shared" si="23"/>
        <v>2024</v>
      </c>
    </row>
    <row r="753" spans="1:18">
      <c r="A753" s="59" t="s">
        <v>1148</v>
      </c>
      <c r="B753" s="59" t="s">
        <v>9</v>
      </c>
      <c r="C753" s="59" t="s">
        <v>56</v>
      </c>
      <c r="D753" s="59" t="s">
        <v>20</v>
      </c>
      <c r="E753" s="59" t="s">
        <v>49</v>
      </c>
      <c r="F753" s="59" t="s">
        <v>253</v>
      </c>
      <c r="G753" s="59">
        <v>4</v>
      </c>
      <c r="H753" s="59">
        <v>511.84</v>
      </c>
      <c r="I753" s="59">
        <v>2047.36</v>
      </c>
      <c r="J753" s="59">
        <v>15</v>
      </c>
      <c r="K753" s="59">
        <v>1740.26</v>
      </c>
      <c r="L753" s="59">
        <v>5</v>
      </c>
      <c r="M753" s="59" t="s">
        <v>41</v>
      </c>
      <c r="N753" s="59" t="s">
        <v>96</v>
      </c>
      <c r="O753" s="59">
        <v>34</v>
      </c>
      <c r="P753" s="61">
        <v>45533</v>
      </c>
      <c r="Q753" s="62" t="str">
        <f t="shared" si="22"/>
        <v>Aug</v>
      </c>
      <c r="R753" s="62">
        <f t="shared" si="23"/>
        <v>2024</v>
      </c>
    </row>
    <row r="754" spans="1:18">
      <c r="A754" s="59" t="s">
        <v>1149</v>
      </c>
      <c r="B754" s="59" t="s">
        <v>11</v>
      </c>
      <c r="C754" s="59" t="s">
        <v>56</v>
      </c>
      <c r="D754" s="59" t="s">
        <v>20</v>
      </c>
      <c r="E754" s="59" t="s">
        <v>46</v>
      </c>
      <c r="F754" s="59" t="s">
        <v>479</v>
      </c>
      <c r="G754" s="59">
        <v>2</v>
      </c>
      <c r="H754" s="59">
        <v>995.01</v>
      </c>
      <c r="I754" s="59">
        <v>1990.02</v>
      </c>
      <c r="J754" s="59">
        <v>10</v>
      </c>
      <c r="K754" s="59">
        <v>1791.02</v>
      </c>
      <c r="L754" s="59">
        <v>5</v>
      </c>
      <c r="M754" s="59" t="s">
        <v>38</v>
      </c>
      <c r="N754" s="59" t="s">
        <v>77</v>
      </c>
      <c r="O754" s="59">
        <v>24</v>
      </c>
      <c r="P754" s="61">
        <v>45328</v>
      </c>
      <c r="Q754" s="62" t="str">
        <f t="shared" si="22"/>
        <v>Feb</v>
      </c>
      <c r="R754" s="62">
        <f t="shared" si="23"/>
        <v>2024</v>
      </c>
    </row>
    <row r="755" spans="1:18">
      <c r="A755" s="59" t="s">
        <v>1150</v>
      </c>
      <c r="B755" s="59" t="s">
        <v>6</v>
      </c>
      <c r="C755" s="59" t="s">
        <v>59</v>
      </c>
      <c r="D755" s="59" t="s">
        <v>16</v>
      </c>
      <c r="E755" s="59" t="s">
        <v>48</v>
      </c>
      <c r="F755" s="59" t="s">
        <v>496</v>
      </c>
      <c r="G755" s="59">
        <v>5</v>
      </c>
      <c r="H755" s="59">
        <v>847.19</v>
      </c>
      <c r="I755" s="59">
        <v>4235.95</v>
      </c>
      <c r="J755" s="59">
        <v>10</v>
      </c>
      <c r="K755" s="59">
        <v>3812.36</v>
      </c>
      <c r="L755" s="59">
        <v>4</v>
      </c>
      <c r="M755" s="59" t="s">
        <v>39</v>
      </c>
      <c r="N755" s="59" t="s">
        <v>77</v>
      </c>
      <c r="O755" s="59">
        <v>79</v>
      </c>
      <c r="P755" s="61">
        <v>45327</v>
      </c>
      <c r="Q755" s="62" t="str">
        <f t="shared" si="22"/>
        <v>Feb</v>
      </c>
      <c r="R755" s="62">
        <f t="shared" si="23"/>
        <v>2024</v>
      </c>
    </row>
    <row r="756" spans="1:18">
      <c r="A756" s="59" t="s">
        <v>1151</v>
      </c>
      <c r="B756" s="59" t="s">
        <v>2</v>
      </c>
      <c r="C756" s="59" t="s">
        <v>61</v>
      </c>
      <c r="D756" s="59" t="s">
        <v>15</v>
      </c>
      <c r="E756" s="59" t="s">
        <v>48</v>
      </c>
      <c r="F756" s="59" t="s">
        <v>548</v>
      </c>
      <c r="G756" s="59">
        <v>2</v>
      </c>
      <c r="H756" s="59">
        <v>504.26</v>
      </c>
      <c r="I756" s="59">
        <v>1008.52</v>
      </c>
      <c r="J756" s="59">
        <v>20</v>
      </c>
      <c r="K756" s="59">
        <v>806.82</v>
      </c>
      <c r="L756" s="59">
        <v>2</v>
      </c>
      <c r="M756" s="59" t="s">
        <v>37</v>
      </c>
      <c r="N756" s="59" t="s">
        <v>80</v>
      </c>
      <c r="O756" s="59">
        <v>54</v>
      </c>
      <c r="P756" s="61">
        <v>45499</v>
      </c>
      <c r="Q756" s="62" t="str">
        <f t="shared" si="22"/>
        <v>Jul</v>
      </c>
      <c r="R756" s="62">
        <f t="shared" si="23"/>
        <v>2024</v>
      </c>
    </row>
    <row r="757" spans="1:18">
      <c r="A757" s="59" t="s">
        <v>1152</v>
      </c>
      <c r="B757" s="59" t="s">
        <v>9</v>
      </c>
      <c r="C757" s="59" t="s">
        <v>59</v>
      </c>
      <c r="D757" s="59" t="s">
        <v>23</v>
      </c>
      <c r="E757" s="59" t="s">
        <v>50</v>
      </c>
      <c r="F757" s="59" t="s">
        <v>122</v>
      </c>
      <c r="G757" s="59">
        <v>5</v>
      </c>
      <c r="H757" s="59">
        <v>725.35</v>
      </c>
      <c r="I757" s="59">
        <v>3626.75</v>
      </c>
      <c r="J757" s="59">
        <v>5</v>
      </c>
      <c r="K757" s="59">
        <v>3445.41</v>
      </c>
      <c r="L757" s="59">
        <v>3</v>
      </c>
      <c r="M757" s="59" t="s">
        <v>41</v>
      </c>
      <c r="N757" s="59" t="s">
        <v>77</v>
      </c>
      <c r="O757" s="59">
        <v>58</v>
      </c>
      <c r="P757" s="61">
        <v>45572</v>
      </c>
      <c r="Q757" s="62" t="str">
        <f t="shared" si="22"/>
        <v>Oct</v>
      </c>
      <c r="R757" s="62">
        <f t="shared" si="23"/>
        <v>2024</v>
      </c>
    </row>
    <row r="758" spans="1:18">
      <c r="A758" s="59" t="s">
        <v>1153</v>
      </c>
      <c r="B758" s="59" t="s">
        <v>6</v>
      </c>
      <c r="C758" s="59" t="s">
        <v>57</v>
      </c>
      <c r="D758" s="59" t="s">
        <v>23</v>
      </c>
      <c r="E758" s="59" t="s">
        <v>51</v>
      </c>
      <c r="F758" s="59" t="s">
        <v>1154</v>
      </c>
      <c r="G758" s="59">
        <v>3</v>
      </c>
      <c r="H758" s="59">
        <v>576.19</v>
      </c>
      <c r="I758" s="59">
        <v>1728.57</v>
      </c>
      <c r="J758" s="59">
        <v>0</v>
      </c>
      <c r="K758" s="59">
        <v>1728.57</v>
      </c>
      <c r="L758" s="59">
        <v>2</v>
      </c>
      <c r="M758" s="59" t="s">
        <v>40</v>
      </c>
      <c r="N758" s="59" t="s">
        <v>80</v>
      </c>
      <c r="O758" s="59">
        <v>62</v>
      </c>
      <c r="P758" s="61">
        <v>45461</v>
      </c>
      <c r="Q758" s="62" t="str">
        <f t="shared" si="22"/>
        <v>Jun</v>
      </c>
      <c r="R758" s="62">
        <f t="shared" si="23"/>
        <v>2024</v>
      </c>
    </row>
    <row r="759" spans="1:18">
      <c r="A759" s="59" t="s">
        <v>1155</v>
      </c>
      <c r="B759" s="59" t="s">
        <v>8</v>
      </c>
      <c r="C759" s="59" t="s">
        <v>53</v>
      </c>
      <c r="D759" s="59" t="s">
        <v>17</v>
      </c>
      <c r="E759" s="59" t="s">
        <v>45</v>
      </c>
      <c r="F759" s="59" t="s">
        <v>894</v>
      </c>
      <c r="G759" s="59">
        <v>4</v>
      </c>
      <c r="H759" s="59">
        <v>528.11</v>
      </c>
      <c r="I759" s="59">
        <v>2112.44</v>
      </c>
      <c r="J759" s="59">
        <v>15</v>
      </c>
      <c r="K759" s="59">
        <v>1795.57</v>
      </c>
      <c r="L759" s="59">
        <v>5</v>
      </c>
      <c r="M759" s="59" t="s">
        <v>41</v>
      </c>
      <c r="N759" s="59" t="s">
        <v>96</v>
      </c>
      <c r="O759" s="59">
        <v>66</v>
      </c>
      <c r="P759" s="61">
        <v>45332</v>
      </c>
      <c r="Q759" s="62" t="str">
        <f t="shared" si="22"/>
        <v>Feb</v>
      </c>
      <c r="R759" s="62">
        <f t="shared" si="23"/>
        <v>2024</v>
      </c>
    </row>
    <row r="760" spans="1:18">
      <c r="A760" s="59" t="s">
        <v>1156</v>
      </c>
      <c r="B760" s="59" t="s">
        <v>5</v>
      </c>
      <c r="C760" s="59" t="s">
        <v>57</v>
      </c>
      <c r="D760" s="59" t="s">
        <v>24</v>
      </c>
      <c r="E760" s="59" t="s">
        <v>46</v>
      </c>
      <c r="F760" s="59" t="s">
        <v>988</v>
      </c>
      <c r="G760" s="59">
        <v>1</v>
      </c>
      <c r="H760" s="59">
        <v>773.77</v>
      </c>
      <c r="I760" s="59">
        <v>773.77</v>
      </c>
      <c r="J760" s="59">
        <v>15</v>
      </c>
      <c r="K760" s="59">
        <v>657.7</v>
      </c>
      <c r="L760" s="59">
        <v>5</v>
      </c>
      <c r="M760" s="59" t="s">
        <v>41</v>
      </c>
      <c r="N760" s="59" t="s">
        <v>96</v>
      </c>
      <c r="O760" s="59">
        <v>25</v>
      </c>
      <c r="P760" s="61">
        <v>45346</v>
      </c>
      <c r="Q760" s="62" t="str">
        <f t="shared" si="22"/>
        <v>Feb</v>
      </c>
      <c r="R760" s="62">
        <f t="shared" si="23"/>
        <v>2024</v>
      </c>
    </row>
    <row r="761" spans="1:18">
      <c r="A761" s="59" t="s">
        <v>1157</v>
      </c>
      <c r="B761" s="59" t="s">
        <v>7</v>
      </c>
      <c r="C761" s="59" t="s">
        <v>59</v>
      </c>
      <c r="D761" s="59" t="s">
        <v>24</v>
      </c>
      <c r="E761" s="59" t="s">
        <v>47</v>
      </c>
      <c r="F761" s="59" t="s">
        <v>1158</v>
      </c>
      <c r="G761" s="59">
        <v>1</v>
      </c>
      <c r="H761" s="59">
        <v>1148.59</v>
      </c>
      <c r="I761" s="59">
        <v>1148.59</v>
      </c>
      <c r="J761" s="59">
        <v>5</v>
      </c>
      <c r="K761" s="59">
        <v>1091.16</v>
      </c>
      <c r="L761" s="59">
        <v>1</v>
      </c>
      <c r="M761" s="59" t="s">
        <v>37</v>
      </c>
      <c r="N761" s="59" t="s">
        <v>83</v>
      </c>
      <c r="O761" s="59">
        <v>22</v>
      </c>
      <c r="P761" s="61">
        <v>45340</v>
      </c>
      <c r="Q761" s="62" t="str">
        <f t="shared" si="22"/>
        <v>Feb</v>
      </c>
      <c r="R761" s="62">
        <f t="shared" si="23"/>
        <v>2024</v>
      </c>
    </row>
    <row r="762" spans="1:18">
      <c r="A762" s="59" t="s">
        <v>1159</v>
      </c>
      <c r="B762" s="59" t="s">
        <v>6</v>
      </c>
      <c r="C762" s="59" t="s">
        <v>58</v>
      </c>
      <c r="D762" s="59" t="s">
        <v>15</v>
      </c>
      <c r="E762" s="59" t="s">
        <v>45</v>
      </c>
      <c r="F762" s="59" t="s">
        <v>623</v>
      </c>
      <c r="G762" s="59">
        <v>1</v>
      </c>
      <c r="H762" s="59">
        <v>871.07</v>
      </c>
      <c r="I762" s="59">
        <v>871.07</v>
      </c>
      <c r="J762" s="59">
        <v>5</v>
      </c>
      <c r="K762" s="59">
        <v>827.52</v>
      </c>
      <c r="L762" s="59">
        <v>2</v>
      </c>
      <c r="M762" s="59" t="s">
        <v>39</v>
      </c>
      <c r="N762" s="59" t="s">
        <v>80</v>
      </c>
      <c r="O762" s="59">
        <v>67</v>
      </c>
      <c r="P762" s="61">
        <v>45499</v>
      </c>
      <c r="Q762" s="62" t="str">
        <f t="shared" si="22"/>
        <v>Jul</v>
      </c>
      <c r="R762" s="62">
        <f t="shared" si="23"/>
        <v>2024</v>
      </c>
    </row>
    <row r="763" spans="1:18">
      <c r="A763" s="59" t="s">
        <v>1160</v>
      </c>
      <c r="B763" s="59" t="s">
        <v>6</v>
      </c>
      <c r="C763" s="59" t="s">
        <v>58</v>
      </c>
      <c r="D763" s="59" t="s">
        <v>18</v>
      </c>
      <c r="E763" s="59" t="s">
        <v>45</v>
      </c>
      <c r="F763" s="59" t="s">
        <v>654</v>
      </c>
      <c r="G763" s="59">
        <v>1</v>
      </c>
      <c r="H763" s="59">
        <v>1087.62</v>
      </c>
      <c r="I763" s="59">
        <v>1087.62</v>
      </c>
      <c r="J763" s="59">
        <v>0</v>
      </c>
      <c r="K763" s="59">
        <v>1087.62</v>
      </c>
      <c r="L763" s="59">
        <v>2</v>
      </c>
      <c r="M763" s="59" t="s">
        <v>39</v>
      </c>
      <c r="N763" s="59" t="s">
        <v>83</v>
      </c>
      <c r="O763" s="59">
        <v>65</v>
      </c>
      <c r="P763" s="61">
        <v>45452</v>
      </c>
      <c r="Q763" s="62" t="str">
        <f t="shared" si="22"/>
        <v>Jun</v>
      </c>
      <c r="R763" s="62">
        <f t="shared" si="23"/>
        <v>2024</v>
      </c>
    </row>
    <row r="764" spans="1:18">
      <c r="A764" s="59" t="s">
        <v>1161</v>
      </c>
      <c r="B764" s="59" t="s">
        <v>3</v>
      </c>
      <c r="C764" s="59" t="s">
        <v>54</v>
      </c>
      <c r="D764" s="59" t="s">
        <v>23</v>
      </c>
      <c r="E764" s="59" t="s">
        <v>51</v>
      </c>
      <c r="F764" s="59" t="s">
        <v>816</v>
      </c>
      <c r="G764" s="59">
        <v>1</v>
      </c>
      <c r="H764" s="59">
        <v>232.89</v>
      </c>
      <c r="I764" s="59">
        <v>232.89</v>
      </c>
      <c r="J764" s="59">
        <v>25</v>
      </c>
      <c r="K764" s="59">
        <v>174.67</v>
      </c>
      <c r="L764" s="59">
        <v>1</v>
      </c>
      <c r="M764" s="59" t="s">
        <v>41</v>
      </c>
      <c r="N764" s="59" t="s">
        <v>77</v>
      </c>
      <c r="O764" s="59">
        <v>64</v>
      </c>
      <c r="P764" s="61">
        <v>45385</v>
      </c>
      <c r="Q764" s="62" t="str">
        <f t="shared" si="22"/>
        <v>Apr</v>
      </c>
      <c r="R764" s="62">
        <f t="shared" si="23"/>
        <v>2024</v>
      </c>
    </row>
    <row r="765" spans="1:18">
      <c r="A765" s="59" t="s">
        <v>1162</v>
      </c>
      <c r="B765" s="59" t="s">
        <v>10</v>
      </c>
      <c r="C765" s="59" t="s">
        <v>58</v>
      </c>
      <c r="D765" s="59" t="s">
        <v>15</v>
      </c>
      <c r="E765" s="59" t="s">
        <v>45</v>
      </c>
      <c r="F765" s="59" t="s">
        <v>93</v>
      </c>
      <c r="G765" s="59">
        <v>3</v>
      </c>
      <c r="H765" s="59">
        <v>183.59</v>
      </c>
      <c r="I765" s="59">
        <v>550.77</v>
      </c>
      <c r="J765" s="59">
        <v>25</v>
      </c>
      <c r="K765" s="59">
        <v>413.08</v>
      </c>
      <c r="L765" s="59">
        <v>3</v>
      </c>
      <c r="M765" s="59" t="s">
        <v>38</v>
      </c>
      <c r="N765" s="59" t="s">
        <v>83</v>
      </c>
      <c r="O765" s="59">
        <v>76</v>
      </c>
      <c r="P765" s="61">
        <v>45343</v>
      </c>
      <c r="Q765" s="62" t="str">
        <f t="shared" si="22"/>
        <v>Feb</v>
      </c>
      <c r="R765" s="62">
        <f t="shared" si="23"/>
        <v>2024</v>
      </c>
    </row>
    <row r="766" spans="1:18">
      <c r="A766" s="59" t="s">
        <v>1163</v>
      </c>
      <c r="B766" s="59" t="s">
        <v>2</v>
      </c>
      <c r="C766" s="59" t="s">
        <v>54</v>
      </c>
      <c r="D766" s="59" t="s">
        <v>15</v>
      </c>
      <c r="E766" s="59" t="s">
        <v>49</v>
      </c>
      <c r="F766" s="59" t="s">
        <v>794</v>
      </c>
      <c r="G766" s="59">
        <v>1</v>
      </c>
      <c r="H766" s="59">
        <v>1127.29</v>
      </c>
      <c r="I766" s="59">
        <v>1127.29</v>
      </c>
      <c r="J766" s="59">
        <v>25</v>
      </c>
      <c r="K766" s="59">
        <v>845.47</v>
      </c>
      <c r="L766" s="59">
        <v>5</v>
      </c>
      <c r="M766" s="59" t="s">
        <v>42</v>
      </c>
      <c r="N766" s="59" t="s">
        <v>96</v>
      </c>
      <c r="O766" s="59">
        <v>49</v>
      </c>
      <c r="P766" s="61">
        <v>45306</v>
      </c>
      <c r="Q766" s="62" t="str">
        <f t="shared" si="22"/>
        <v>Jan</v>
      </c>
      <c r="R766" s="62">
        <f t="shared" si="23"/>
        <v>2024</v>
      </c>
    </row>
    <row r="767" spans="1:18">
      <c r="A767" s="59" t="s">
        <v>1164</v>
      </c>
      <c r="B767" s="59" t="s">
        <v>11</v>
      </c>
      <c r="C767" s="59" t="s">
        <v>59</v>
      </c>
      <c r="D767" s="59" t="s">
        <v>22</v>
      </c>
      <c r="E767" s="59" t="s">
        <v>50</v>
      </c>
      <c r="F767" s="59" t="s">
        <v>140</v>
      </c>
      <c r="G767" s="59">
        <v>5</v>
      </c>
      <c r="H767" s="59">
        <v>377.04</v>
      </c>
      <c r="I767" s="59">
        <v>1885.2</v>
      </c>
      <c r="J767" s="59">
        <v>0</v>
      </c>
      <c r="K767" s="59">
        <v>1885.2</v>
      </c>
      <c r="L767" s="59">
        <v>3</v>
      </c>
      <c r="M767" s="59" t="s">
        <v>42</v>
      </c>
      <c r="N767" s="59" t="s">
        <v>80</v>
      </c>
      <c r="O767" s="59">
        <v>35</v>
      </c>
      <c r="P767" s="61">
        <v>45396</v>
      </c>
      <c r="Q767" s="62" t="str">
        <f t="shared" si="22"/>
        <v>Apr</v>
      </c>
      <c r="R767" s="62">
        <f t="shared" si="23"/>
        <v>2024</v>
      </c>
    </row>
    <row r="768" spans="1:18">
      <c r="A768" s="59" t="s">
        <v>1165</v>
      </c>
      <c r="B768" s="59" t="s">
        <v>7</v>
      </c>
      <c r="C768" s="59" t="s">
        <v>61</v>
      </c>
      <c r="D768" s="59" t="s">
        <v>16</v>
      </c>
      <c r="E768" s="59" t="s">
        <v>47</v>
      </c>
      <c r="F768" s="59" t="s">
        <v>950</v>
      </c>
      <c r="G768" s="59">
        <v>4</v>
      </c>
      <c r="H768" s="59">
        <v>197.89</v>
      </c>
      <c r="I768" s="59">
        <v>791.56</v>
      </c>
      <c r="J768" s="59">
        <v>20</v>
      </c>
      <c r="K768" s="59">
        <v>633.25</v>
      </c>
      <c r="L768" s="59">
        <v>5</v>
      </c>
      <c r="M768" s="59" t="s">
        <v>42</v>
      </c>
      <c r="N768" s="59" t="s">
        <v>96</v>
      </c>
      <c r="O768" s="59">
        <v>29</v>
      </c>
      <c r="P768" s="61">
        <v>45324</v>
      </c>
      <c r="Q768" s="62" t="str">
        <f t="shared" si="22"/>
        <v>Feb</v>
      </c>
      <c r="R768" s="62">
        <f t="shared" si="23"/>
        <v>2024</v>
      </c>
    </row>
    <row r="769" spans="1:18">
      <c r="A769" s="59" t="s">
        <v>1166</v>
      </c>
      <c r="B769" s="59" t="s">
        <v>7</v>
      </c>
      <c r="C769" s="59" t="s">
        <v>56</v>
      </c>
      <c r="D769" s="59" t="s">
        <v>18</v>
      </c>
      <c r="E769" s="59" t="s">
        <v>46</v>
      </c>
      <c r="F769" s="59" t="s">
        <v>1002</v>
      </c>
      <c r="G769" s="59">
        <v>3</v>
      </c>
      <c r="H769" s="59">
        <v>1074.53</v>
      </c>
      <c r="I769" s="59">
        <v>3223.59</v>
      </c>
      <c r="J769" s="59">
        <v>10</v>
      </c>
      <c r="K769" s="59">
        <v>2901.23</v>
      </c>
      <c r="L769" s="59">
        <v>5</v>
      </c>
      <c r="M769" s="59" t="s">
        <v>39</v>
      </c>
      <c r="N769" s="59" t="s">
        <v>96</v>
      </c>
      <c r="O769" s="59">
        <v>51</v>
      </c>
      <c r="P769" s="61">
        <v>45469</v>
      </c>
      <c r="Q769" s="62" t="str">
        <f t="shared" si="22"/>
        <v>Jun</v>
      </c>
      <c r="R769" s="62">
        <f t="shared" si="23"/>
        <v>2024</v>
      </c>
    </row>
    <row r="770" spans="1:18">
      <c r="A770" s="59" t="s">
        <v>1167</v>
      </c>
      <c r="B770" s="59" t="s">
        <v>10</v>
      </c>
      <c r="C770" s="59" t="s">
        <v>61</v>
      </c>
      <c r="D770" s="59" t="s">
        <v>16</v>
      </c>
      <c r="E770" s="59" t="s">
        <v>47</v>
      </c>
      <c r="F770" s="59" t="s">
        <v>986</v>
      </c>
      <c r="G770" s="59">
        <v>4</v>
      </c>
      <c r="H770" s="59">
        <v>224.19</v>
      </c>
      <c r="I770" s="59">
        <v>896.76</v>
      </c>
      <c r="J770" s="59">
        <v>25</v>
      </c>
      <c r="K770" s="59">
        <v>672.57</v>
      </c>
      <c r="L770" s="59">
        <v>1</v>
      </c>
      <c r="M770" s="59" t="s">
        <v>37</v>
      </c>
      <c r="N770" s="59" t="s">
        <v>83</v>
      </c>
      <c r="O770" s="59">
        <v>21</v>
      </c>
      <c r="P770" s="61">
        <v>45583</v>
      </c>
      <c r="Q770" s="62" t="str">
        <f t="shared" ref="Q770:Q833" si="24">TEXT(P770,"mmm")</f>
        <v>Oct</v>
      </c>
      <c r="R770" s="62">
        <f t="shared" ref="R770:R833" si="25">YEAR(P770)</f>
        <v>2024</v>
      </c>
    </row>
    <row r="771" spans="1:18">
      <c r="A771" s="59" t="s">
        <v>1168</v>
      </c>
      <c r="B771" s="59" t="s">
        <v>3</v>
      </c>
      <c r="C771" s="59" t="s">
        <v>55</v>
      </c>
      <c r="D771" s="59" t="s">
        <v>24</v>
      </c>
      <c r="E771" s="59" t="s">
        <v>50</v>
      </c>
      <c r="F771" s="59" t="s">
        <v>537</v>
      </c>
      <c r="G771" s="59">
        <v>1</v>
      </c>
      <c r="H771" s="59">
        <v>227.37</v>
      </c>
      <c r="I771" s="59">
        <v>227.37</v>
      </c>
      <c r="J771" s="59">
        <v>0</v>
      </c>
      <c r="K771" s="59">
        <v>227.37</v>
      </c>
      <c r="L771" s="59">
        <v>4</v>
      </c>
      <c r="M771" s="59" t="s">
        <v>42</v>
      </c>
      <c r="N771" s="59" t="s">
        <v>83</v>
      </c>
      <c r="O771" s="59">
        <v>53</v>
      </c>
      <c r="P771" s="61">
        <v>45536</v>
      </c>
      <c r="Q771" s="62" t="str">
        <f t="shared" si="24"/>
        <v>Sep</v>
      </c>
      <c r="R771" s="62">
        <f t="shared" si="25"/>
        <v>2024</v>
      </c>
    </row>
    <row r="772" spans="1:18">
      <c r="A772" s="59" t="s">
        <v>1169</v>
      </c>
      <c r="B772" s="59" t="s">
        <v>2</v>
      </c>
      <c r="C772" s="59" t="s">
        <v>53</v>
      </c>
      <c r="D772" s="59" t="s">
        <v>20</v>
      </c>
      <c r="E772" s="59" t="s">
        <v>48</v>
      </c>
      <c r="F772" s="59" t="s">
        <v>144</v>
      </c>
      <c r="G772" s="59">
        <v>2</v>
      </c>
      <c r="H772" s="59">
        <v>902.49</v>
      </c>
      <c r="I772" s="59">
        <v>1804.98</v>
      </c>
      <c r="J772" s="59">
        <v>10</v>
      </c>
      <c r="K772" s="59">
        <v>1624.48</v>
      </c>
      <c r="L772" s="59">
        <v>2</v>
      </c>
      <c r="M772" s="59" t="s">
        <v>42</v>
      </c>
      <c r="N772" s="59" t="s">
        <v>77</v>
      </c>
      <c r="O772" s="59">
        <v>56</v>
      </c>
      <c r="P772" s="61">
        <v>45583</v>
      </c>
      <c r="Q772" s="62" t="str">
        <f t="shared" si="24"/>
        <v>Oct</v>
      </c>
      <c r="R772" s="62">
        <f t="shared" si="25"/>
        <v>2024</v>
      </c>
    </row>
    <row r="773" spans="1:18">
      <c r="A773" s="59" t="s">
        <v>1170</v>
      </c>
      <c r="B773" s="59" t="s">
        <v>10</v>
      </c>
      <c r="C773" s="59" t="s">
        <v>61</v>
      </c>
      <c r="D773" s="59" t="s">
        <v>19</v>
      </c>
      <c r="E773" s="59" t="s">
        <v>47</v>
      </c>
      <c r="F773" s="59" t="s">
        <v>188</v>
      </c>
      <c r="G773" s="59">
        <v>4</v>
      </c>
      <c r="H773" s="59">
        <v>665.32</v>
      </c>
      <c r="I773" s="59">
        <v>2661.28</v>
      </c>
      <c r="J773" s="59">
        <v>5</v>
      </c>
      <c r="K773" s="59">
        <v>2528.22</v>
      </c>
      <c r="L773" s="59">
        <v>4</v>
      </c>
      <c r="M773" s="59" t="s">
        <v>39</v>
      </c>
      <c r="N773" s="59" t="s">
        <v>96</v>
      </c>
      <c r="O773" s="59">
        <v>21</v>
      </c>
      <c r="P773" s="61">
        <v>45459</v>
      </c>
      <c r="Q773" s="62" t="str">
        <f t="shared" si="24"/>
        <v>Jun</v>
      </c>
      <c r="R773" s="62">
        <f t="shared" si="25"/>
        <v>2024</v>
      </c>
    </row>
    <row r="774" spans="1:18">
      <c r="A774" s="59" t="s">
        <v>1171</v>
      </c>
      <c r="B774" s="59" t="s">
        <v>5</v>
      </c>
      <c r="C774" s="59" t="s">
        <v>61</v>
      </c>
      <c r="D774" s="59" t="s">
        <v>22</v>
      </c>
      <c r="E774" s="59" t="s">
        <v>47</v>
      </c>
      <c r="F774" s="59" t="s">
        <v>259</v>
      </c>
      <c r="G774" s="59">
        <v>2</v>
      </c>
      <c r="H774" s="59">
        <v>1184.64</v>
      </c>
      <c r="I774" s="59">
        <v>2369.28</v>
      </c>
      <c r="J774" s="59">
        <v>10</v>
      </c>
      <c r="K774" s="59">
        <v>2132.35</v>
      </c>
      <c r="L774" s="59">
        <v>3</v>
      </c>
      <c r="M774" s="59" t="s">
        <v>41</v>
      </c>
      <c r="N774" s="59" t="s">
        <v>77</v>
      </c>
      <c r="O774" s="59">
        <v>43</v>
      </c>
      <c r="P774" s="61">
        <v>45492</v>
      </c>
      <c r="Q774" s="62" t="str">
        <f t="shared" si="24"/>
        <v>Jul</v>
      </c>
      <c r="R774" s="62">
        <f t="shared" si="25"/>
        <v>2024</v>
      </c>
    </row>
    <row r="775" spans="1:18">
      <c r="A775" s="59" t="s">
        <v>1172</v>
      </c>
      <c r="B775" s="59" t="s">
        <v>11</v>
      </c>
      <c r="C775" s="59" t="s">
        <v>53</v>
      </c>
      <c r="D775" s="59" t="s">
        <v>20</v>
      </c>
      <c r="E775" s="59" t="s">
        <v>48</v>
      </c>
      <c r="F775" s="59" t="s">
        <v>124</v>
      </c>
      <c r="G775" s="59">
        <v>5</v>
      </c>
      <c r="H775" s="59">
        <v>214.21</v>
      </c>
      <c r="I775" s="59">
        <v>1071.05</v>
      </c>
      <c r="J775" s="59">
        <v>10</v>
      </c>
      <c r="K775" s="59">
        <v>963.94</v>
      </c>
      <c r="L775" s="59">
        <v>2</v>
      </c>
      <c r="M775" s="59" t="s">
        <v>42</v>
      </c>
      <c r="N775" s="59" t="s">
        <v>77</v>
      </c>
      <c r="O775" s="59">
        <v>48</v>
      </c>
      <c r="P775" s="61">
        <v>45404</v>
      </c>
      <c r="Q775" s="62" t="str">
        <f t="shared" si="24"/>
        <v>Apr</v>
      </c>
      <c r="R775" s="62">
        <f t="shared" si="25"/>
        <v>2024</v>
      </c>
    </row>
    <row r="776" spans="1:18">
      <c r="A776" s="59" t="s">
        <v>1173</v>
      </c>
      <c r="B776" s="59" t="s">
        <v>6</v>
      </c>
      <c r="C776" s="59" t="s">
        <v>62</v>
      </c>
      <c r="D776" s="59" t="s">
        <v>18</v>
      </c>
      <c r="E776" s="59" t="s">
        <v>47</v>
      </c>
      <c r="F776" s="59" t="s">
        <v>226</v>
      </c>
      <c r="G776" s="59">
        <v>1</v>
      </c>
      <c r="H776" s="59">
        <v>749.88</v>
      </c>
      <c r="I776" s="59">
        <v>749.88</v>
      </c>
      <c r="J776" s="59">
        <v>0</v>
      </c>
      <c r="K776" s="59">
        <v>749.88</v>
      </c>
      <c r="L776" s="59">
        <v>4</v>
      </c>
      <c r="M776" s="59" t="s">
        <v>42</v>
      </c>
      <c r="N776" s="59" t="s">
        <v>80</v>
      </c>
      <c r="O776" s="59">
        <v>51</v>
      </c>
      <c r="P776" s="61">
        <v>45474</v>
      </c>
      <c r="Q776" s="62" t="str">
        <f t="shared" si="24"/>
        <v>Jul</v>
      </c>
      <c r="R776" s="62">
        <f t="shared" si="25"/>
        <v>2024</v>
      </c>
    </row>
    <row r="777" spans="1:18">
      <c r="A777" s="59" t="s">
        <v>1174</v>
      </c>
      <c r="B777" s="59" t="s">
        <v>4</v>
      </c>
      <c r="C777" s="59" t="s">
        <v>60</v>
      </c>
      <c r="D777" s="59" t="s">
        <v>23</v>
      </c>
      <c r="E777" s="59" t="s">
        <v>49</v>
      </c>
      <c r="F777" s="59" t="s">
        <v>1175</v>
      </c>
      <c r="G777" s="59">
        <v>2</v>
      </c>
      <c r="H777" s="59">
        <v>164.64</v>
      </c>
      <c r="I777" s="59">
        <v>329.28</v>
      </c>
      <c r="J777" s="59">
        <v>5</v>
      </c>
      <c r="K777" s="59">
        <v>312.82</v>
      </c>
      <c r="L777" s="59">
        <v>1</v>
      </c>
      <c r="M777" s="59" t="s">
        <v>38</v>
      </c>
      <c r="N777" s="59" t="s">
        <v>83</v>
      </c>
      <c r="O777" s="59">
        <v>76</v>
      </c>
      <c r="P777" s="61">
        <v>45493</v>
      </c>
      <c r="Q777" s="62" t="str">
        <f t="shared" si="24"/>
        <v>Jul</v>
      </c>
      <c r="R777" s="62">
        <f t="shared" si="25"/>
        <v>2024</v>
      </c>
    </row>
    <row r="778" spans="1:18">
      <c r="A778" s="59" t="s">
        <v>1176</v>
      </c>
      <c r="B778" s="59" t="s">
        <v>5</v>
      </c>
      <c r="C778" s="59" t="s">
        <v>56</v>
      </c>
      <c r="D778" s="59" t="s">
        <v>22</v>
      </c>
      <c r="E778" s="59" t="s">
        <v>48</v>
      </c>
      <c r="F778" s="59" t="s">
        <v>1071</v>
      </c>
      <c r="G778" s="59">
        <v>3</v>
      </c>
      <c r="H778" s="59">
        <v>1155.57</v>
      </c>
      <c r="I778" s="59">
        <v>3466.71</v>
      </c>
      <c r="J778" s="59">
        <v>0</v>
      </c>
      <c r="K778" s="59">
        <v>3466.71</v>
      </c>
      <c r="L778" s="59">
        <v>4</v>
      </c>
      <c r="M778" s="59" t="s">
        <v>41</v>
      </c>
      <c r="N778" s="59" t="s">
        <v>83</v>
      </c>
      <c r="O778" s="59">
        <v>43</v>
      </c>
      <c r="P778" s="61">
        <v>45457</v>
      </c>
      <c r="Q778" s="62" t="str">
        <f t="shared" si="24"/>
        <v>Jun</v>
      </c>
      <c r="R778" s="62">
        <f t="shared" si="25"/>
        <v>2024</v>
      </c>
    </row>
    <row r="779" spans="1:18">
      <c r="A779" s="59" t="s">
        <v>1177</v>
      </c>
      <c r="B779" s="59" t="s">
        <v>5</v>
      </c>
      <c r="C779" s="59" t="s">
        <v>56</v>
      </c>
      <c r="D779" s="59" t="s">
        <v>24</v>
      </c>
      <c r="E779" s="59" t="s">
        <v>51</v>
      </c>
      <c r="F779" s="59" t="s">
        <v>429</v>
      </c>
      <c r="G779" s="59">
        <v>3</v>
      </c>
      <c r="H779" s="59">
        <v>325.86</v>
      </c>
      <c r="I779" s="59">
        <v>977.58</v>
      </c>
      <c r="J779" s="59">
        <v>0</v>
      </c>
      <c r="K779" s="59">
        <v>977.58</v>
      </c>
      <c r="L779" s="59">
        <v>1</v>
      </c>
      <c r="M779" s="59" t="s">
        <v>39</v>
      </c>
      <c r="N779" s="59" t="s">
        <v>77</v>
      </c>
      <c r="O779" s="59">
        <v>42</v>
      </c>
      <c r="P779" s="61">
        <v>45506</v>
      </c>
      <c r="Q779" s="62" t="str">
        <f t="shared" si="24"/>
        <v>Aug</v>
      </c>
      <c r="R779" s="62">
        <f t="shared" si="25"/>
        <v>2024</v>
      </c>
    </row>
    <row r="780" spans="1:18">
      <c r="A780" s="59" t="s">
        <v>1178</v>
      </c>
      <c r="B780" s="59" t="s">
        <v>5</v>
      </c>
      <c r="C780" s="59" t="s">
        <v>53</v>
      </c>
      <c r="D780" s="59" t="s">
        <v>21</v>
      </c>
      <c r="E780" s="59" t="s">
        <v>48</v>
      </c>
      <c r="F780" s="59" t="s">
        <v>548</v>
      </c>
      <c r="G780" s="59">
        <v>2</v>
      </c>
      <c r="H780" s="59">
        <v>231.62</v>
      </c>
      <c r="I780" s="59">
        <v>463.24</v>
      </c>
      <c r="J780" s="59">
        <v>15</v>
      </c>
      <c r="K780" s="59">
        <v>393.75</v>
      </c>
      <c r="L780" s="59">
        <v>4</v>
      </c>
      <c r="M780" s="59" t="s">
        <v>37</v>
      </c>
      <c r="N780" s="59" t="s">
        <v>80</v>
      </c>
      <c r="O780" s="59">
        <v>20</v>
      </c>
      <c r="P780" s="61">
        <v>45356</v>
      </c>
      <c r="Q780" s="62" t="str">
        <f t="shared" si="24"/>
        <v>Mar</v>
      </c>
      <c r="R780" s="62">
        <f t="shared" si="25"/>
        <v>2024</v>
      </c>
    </row>
    <row r="781" spans="1:18">
      <c r="A781" s="59" t="s">
        <v>1179</v>
      </c>
      <c r="B781" s="59" t="s">
        <v>11</v>
      </c>
      <c r="C781" s="59" t="s">
        <v>62</v>
      </c>
      <c r="D781" s="59" t="s">
        <v>21</v>
      </c>
      <c r="E781" s="59" t="s">
        <v>51</v>
      </c>
      <c r="F781" s="59" t="s">
        <v>562</v>
      </c>
      <c r="G781" s="59">
        <v>2</v>
      </c>
      <c r="H781" s="59">
        <v>899.38</v>
      </c>
      <c r="I781" s="59">
        <v>1798.76</v>
      </c>
      <c r="J781" s="59">
        <v>25</v>
      </c>
      <c r="K781" s="59">
        <v>1349.07</v>
      </c>
      <c r="L781" s="59">
        <v>5</v>
      </c>
      <c r="M781" s="59" t="s">
        <v>38</v>
      </c>
      <c r="N781" s="59" t="s">
        <v>77</v>
      </c>
      <c r="O781" s="59">
        <v>75</v>
      </c>
      <c r="P781" s="61">
        <v>45388</v>
      </c>
      <c r="Q781" s="62" t="str">
        <f t="shared" si="24"/>
        <v>Apr</v>
      </c>
      <c r="R781" s="62">
        <f t="shared" si="25"/>
        <v>2024</v>
      </c>
    </row>
    <row r="782" spans="1:18">
      <c r="A782" s="59" t="s">
        <v>1180</v>
      </c>
      <c r="B782" s="59" t="s">
        <v>5</v>
      </c>
      <c r="C782" s="59" t="s">
        <v>62</v>
      </c>
      <c r="D782" s="59" t="s">
        <v>24</v>
      </c>
      <c r="E782" s="59" t="s">
        <v>45</v>
      </c>
      <c r="F782" s="59" t="s">
        <v>1181</v>
      </c>
      <c r="G782" s="59">
        <v>2</v>
      </c>
      <c r="H782" s="59">
        <v>220.9</v>
      </c>
      <c r="I782" s="59">
        <v>441.8</v>
      </c>
      <c r="J782" s="59">
        <v>20</v>
      </c>
      <c r="K782" s="59">
        <v>353.44</v>
      </c>
      <c r="L782" s="59">
        <v>5</v>
      </c>
      <c r="M782" s="59" t="s">
        <v>38</v>
      </c>
      <c r="N782" s="59" t="s">
        <v>83</v>
      </c>
      <c r="O782" s="59">
        <v>66</v>
      </c>
      <c r="P782" s="61">
        <v>45294</v>
      </c>
      <c r="Q782" s="62" t="str">
        <f t="shared" si="24"/>
        <v>Jan</v>
      </c>
      <c r="R782" s="62">
        <f t="shared" si="25"/>
        <v>2024</v>
      </c>
    </row>
    <row r="783" spans="1:18">
      <c r="A783" s="59" t="s">
        <v>1182</v>
      </c>
      <c r="B783" s="59" t="s">
        <v>11</v>
      </c>
      <c r="C783" s="59" t="s">
        <v>55</v>
      </c>
      <c r="D783" s="59" t="s">
        <v>18</v>
      </c>
      <c r="E783" s="59" t="s">
        <v>51</v>
      </c>
      <c r="F783" s="59" t="s">
        <v>442</v>
      </c>
      <c r="G783" s="59">
        <v>5</v>
      </c>
      <c r="H783" s="59">
        <v>608.36</v>
      </c>
      <c r="I783" s="59">
        <v>3041.8</v>
      </c>
      <c r="J783" s="59">
        <v>0</v>
      </c>
      <c r="K783" s="59">
        <v>3041.8</v>
      </c>
      <c r="L783" s="59">
        <v>5</v>
      </c>
      <c r="M783" s="59" t="s">
        <v>41</v>
      </c>
      <c r="N783" s="59" t="s">
        <v>96</v>
      </c>
      <c r="O783" s="59">
        <v>90</v>
      </c>
      <c r="P783" s="61">
        <v>45573</v>
      </c>
      <c r="Q783" s="62" t="str">
        <f t="shared" si="24"/>
        <v>Oct</v>
      </c>
      <c r="R783" s="62">
        <f t="shared" si="25"/>
        <v>2024</v>
      </c>
    </row>
    <row r="784" spans="1:18">
      <c r="A784" s="59" t="s">
        <v>1183</v>
      </c>
      <c r="B784" s="59" t="s">
        <v>10</v>
      </c>
      <c r="C784" s="59" t="s">
        <v>61</v>
      </c>
      <c r="D784" s="59" t="s">
        <v>24</v>
      </c>
      <c r="E784" s="59" t="s">
        <v>45</v>
      </c>
      <c r="F784" s="59" t="s">
        <v>560</v>
      </c>
      <c r="G784" s="59">
        <v>4</v>
      </c>
      <c r="H784" s="59">
        <v>325.85</v>
      </c>
      <c r="I784" s="59">
        <v>1303.4</v>
      </c>
      <c r="J784" s="59">
        <v>5</v>
      </c>
      <c r="K784" s="59">
        <v>1238.23</v>
      </c>
      <c r="L784" s="59">
        <v>1</v>
      </c>
      <c r="M784" s="59" t="s">
        <v>37</v>
      </c>
      <c r="N784" s="59" t="s">
        <v>80</v>
      </c>
      <c r="O784" s="59">
        <v>63</v>
      </c>
      <c r="P784" s="61">
        <v>45317</v>
      </c>
      <c r="Q784" s="62" t="str">
        <f t="shared" si="24"/>
        <v>Jan</v>
      </c>
      <c r="R784" s="62">
        <f t="shared" si="25"/>
        <v>2024</v>
      </c>
    </row>
    <row r="785" spans="1:18">
      <c r="A785" s="59" t="s">
        <v>1184</v>
      </c>
      <c r="B785" s="59" t="s">
        <v>8</v>
      </c>
      <c r="C785" s="59" t="s">
        <v>60</v>
      </c>
      <c r="D785" s="59" t="s">
        <v>24</v>
      </c>
      <c r="E785" s="59" t="s">
        <v>51</v>
      </c>
      <c r="F785" s="59" t="s">
        <v>883</v>
      </c>
      <c r="G785" s="59">
        <v>1</v>
      </c>
      <c r="H785" s="59">
        <v>724.86</v>
      </c>
      <c r="I785" s="59">
        <v>724.86</v>
      </c>
      <c r="J785" s="59">
        <v>5</v>
      </c>
      <c r="K785" s="59">
        <v>688.62</v>
      </c>
      <c r="L785" s="59">
        <v>4</v>
      </c>
      <c r="M785" s="59" t="s">
        <v>40</v>
      </c>
      <c r="N785" s="59" t="s">
        <v>77</v>
      </c>
      <c r="O785" s="59">
        <v>81</v>
      </c>
      <c r="P785" s="61">
        <v>45552</v>
      </c>
      <c r="Q785" s="62" t="str">
        <f t="shared" si="24"/>
        <v>Sep</v>
      </c>
      <c r="R785" s="62">
        <f t="shared" si="25"/>
        <v>2024</v>
      </c>
    </row>
    <row r="786" spans="1:18">
      <c r="A786" s="59" t="s">
        <v>1185</v>
      </c>
      <c r="B786" s="59" t="s">
        <v>4</v>
      </c>
      <c r="C786" s="59" t="s">
        <v>58</v>
      </c>
      <c r="D786" s="59" t="s">
        <v>21</v>
      </c>
      <c r="E786" s="59" t="s">
        <v>48</v>
      </c>
      <c r="F786" s="59" t="s">
        <v>477</v>
      </c>
      <c r="G786" s="59">
        <v>1</v>
      </c>
      <c r="H786" s="59">
        <v>1195.2</v>
      </c>
      <c r="I786" s="59">
        <v>1195.2</v>
      </c>
      <c r="J786" s="59">
        <v>0</v>
      </c>
      <c r="K786" s="59">
        <v>1195.2</v>
      </c>
      <c r="L786" s="59">
        <v>2</v>
      </c>
      <c r="M786" s="59" t="s">
        <v>39</v>
      </c>
      <c r="N786" s="59" t="s">
        <v>83</v>
      </c>
      <c r="O786" s="59">
        <v>20</v>
      </c>
      <c r="P786" s="61">
        <v>45375</v>
      </c>
      <c r="Q786" s="62" t="str">
        <f t="shared" si="24"/>
        <v>Mar</v>
      </c>
      <c r="R786" s="62">
        <f t="shared" si="25"/>
        <v>2024</v>
      </c>
    </row>
    <row r="787" spans="1:18">
      <c r="A787" s="59" t="s">
        <v>1186</v>
      </c>
      <c r="B787" s="59" t="s">
        <v>5</v>
      </c>
      <c r="C787" s="59" t="s">
        <v>60</v>
      </c>
      <c r="D787" s="59" t="s">
        <v>19</v>
      </c>
      <c r="E787" s="59" t="s">
        <v>49</v>
      </c>
      <c r="F787" s="59" t="s">
        <v>507</v>
      </c>
      <c r="G787" s="59">
        <v>5</v>
      </c>
      <c r="H787" s="59">
        <v>283.83</v>
      </c>
      <c r="I787" s="59">
        <v>1419.15</v>
      </c>
      <c r="J787" s="59">
        <v>0</v>
      </c>
      <c r="K787" s="59">
        <v>1419.15</v>
      </c>
      <c r="L787" s="59">
        <v>2</v>
      </c>
      <c r="M787" s="59" t="s">
        <v>39</v>
      </c>
      <c r="N787" s="59" t="s">
        <v>77</v>
      </c>
      <c r="O787" s="59">
        <v>52</v>
      </c>
      <c r="P787" s="61">
        <v>45322</v>
      </c>
      <c r="Q787" s="62" t="str">
        <f t="shared" si="24"/>
        <v>Jan</v>
      </c>
      <c r="R787" s="62">
        <f t="shared" si="25"/>
        <v>2024</v>
      </c>
    </row>
    <row r="788" spans="1:18">
      <c r="A788" s="59" t="s">
        <v>1187</v>
      </c>
      <c r="B788" s="59" t="s">
        <v>7</v>
      </c>
      <c r="C788" s="59" t="s">
        <v>58</v>
      </c>
      <c r="D788" s="59" t="s">
        <v>15</v>
      </c>
      <c r="E788" s="59" t="s">
        <v>48</v>
      </c>
      <c r="F788" s="59" t="s">
        <v>218</v>
      </c>
      <c r="G788" s="59">
        <v>2</v>
      </c>
      <c r="H788" s="59">
        <v>917.7</v>
      </c>
      <c r="I788" s="59">
        <v>1835.4</v>
      </c>
      <c r="J788" s="59">
        <v>10</v>
      </c>
      <c r="K788" s="59">
        <v>1651.86</v>
      </c>
      <c r="L788" s="59">
        <v>5</v>
      </c>
      <c r="M788" s="59" t="s">
        <v>42</v>
      </c>
      <c r="N788" s="59" t="s">
        <v>80</v>
      </c>
      <c r="O788" s="59">
        <v>73</v>
      </c>
      <c r="P788" s="61">
        <v>45325</v>
      </c>
      <c r="Q788" s="62" t="str">
        <f t="shared" si="24"/>
        <v>Feb</v>
      </c>
      <c r="R788" s="62">
        <f t="shared" si="25"/>
        <v>2024</v>
      </c>
    </row>
    <row r="789" spans="1:18">
      <c r="A789" s="59" t="s">
        <v>1188</v>
      </c>
      <c r="B789" s="59" t="s">
        <v>10</v>
      </c>
      <c r="C789" s="59" t="s">
        <v>56</v>
      </c>
      <c r="D789" s="59" t="s">
        <v>19</v>
      </c>
      <c r="E789" s="59" t="s">
        <v>45</v>
      </c>
      <c r="F789" s="59" t="s">
        <v>85</v>
      </c>
      <c r="G789" s="59">
        <v>2</v>
      </c>
      <c r="H789" s="59">
        <v>922.51</v>
      </c>
      <c r="I789" s="59">
        <v>1845.02</v>
      </c>
      <c r="J789" s="59">
        <v>10</v>
      </c>
      <c r="K789" s="59">
        <v>1660.52</v>
      </c>
      <c r="L789" s="59">
        <v>1</v>
      </c>
      <c r="M789" s="59" t="s">
        <v>39</v>
      </c>
      <c r="N789" s="59" t="s">
        <v>80</v>
      </c>
      <c r="O789" s="59">
        <v>26</v>
      </c>
      <c r="P789" s="61">
        <v>45398</v>
      </c>
      <c r="Q789" s="62" t="str">
        <f t="shared" si="24"/>
        <v>Apr</v>
      </c>
      <c r="R789" s="62">
        <f t="shared" si="25"/>
        <v>2024</v>
      </c>
    </row>
    <row r="790" spans="1:18">
      <c r="A790" s="59" t="s">
        <v>1189</v>
      </c>
      <c r="B790" s="59" t="s">
        <v>5</v>
      </c>
      <c r="C790" s="59" t="s">
        <v>57</v>
      </c>
      <c r="D790" s="59" t="s">
        <v>16</v>
      </c>
      <c r="E790" s="59" t="s">
        <v>46</v>
      </c>
      <c r="F790" s="59" t="s">
        <v>587</v>
      </c>
      <c r="G790" s="59">
        <v>4</v>
      </c>
      <c r="H790" s="59">
        <v>672.93</v>
      </c>
      <c r="I790" s="59">
        <v>2691.72</v>
      </c>
      <c r="J790" s="59">
        <v>25</v>
      </c>
      <c r="K790" s="59">
        <v>2018.79</v>
      </c>
      <c r="L790" s="59">
        <v>2</v>
      </c>
      <c r="M790" s="59" t="s">
        <v>42</v>
      </c>
      <c r="N790" s="59" t="s">
        <v>80</v>
      </c>
      <c r="O790" s="59">
        <v>67</v>
      </c>
      <c r="P790" s="61">
        <v>45416</v>
      </c>
      <c r="Q790" s="62" t="str">
        <f t="shared" si="24"/>
        <v>May</v>
      </c>
      <c r="R790" s="62">
        <f t="shared" si="25"/>
        <v>2024</v>
      </c>
    </row>
    <row r="791" spans="1:18">
      <c r="A791" s="59" t="s">
        <v>1190</v>
      </c>
      <c r="B791" s="59" t="s">
        <v>2</v>
      </c>
      <c r="C791" s="59" t="s">
        <v>59</v>
      </c>
      <c r="D791" s="59" t="s">
        <v>16</v>
      </c>
      <c r="E791" s="59" t="s">
        <v>49</v>
      </c>
      <c r="F791" s="59" t="s">
        <v>911</v>
      </c>
      <c r="G791" s="59">
        <v>4</v>
      </c>
      <c r="H791" s="59">
        <v>502.24</v>
      </c>
      <c r="I791" s="59">
        <v>2008.96</v>
      </c>
      <c r="J791" s="59">
        <v>0</v>
      </c>
      <c r="K791" s="59">
        <v>2008.96</v>
      </c>
      <c r="L791" s="59">
        <v>1</v>
      </c>
      <c r="M791" s="59" t="s">
        <v>37</v>
      </c>
      <c r="N791" s="59" t="s">
        <v>96</v>
      </c>
      <c r="O791" s="59">
        <v>45</v>
      </c>
      <c r="P791" s="61">
        <v>45494</v>
      </c>
      <c r="Q791" s="62" t="str">
        <f t="shared" si="24"/>
        <v>Jul</v>
      </c>
      <c r="R791" s="62">
        <f t="shared" si="25"/>
        <v>2024</v>
      </c>
    </row>
    <row r="792" spans="1:18">
      <c r="A792" s="59" t="s">
        <v>1191</v>
      </c>
      <c r="B792" s="59" t="s">
        <v>3</v>
      </c>
      <c r="C792" s="59" t="s">
        <v>61</v>
      </c>
      <c r="D792" s="59" t="s">
        <v>24</v>
      </c>
      <c r="E792" s="59" t="s">
        <v>46</v>
      </c>
      <c r="F792" s="59" t="s">
        <v>367</v>
      </c>
      <c r="G792" s="59">
        <v>4</v>
      </c>
      <c r="H792" s="59">
        <v>632.58</v>
      </c>
      <c r="I792" s="59">
        <v>2530.32</v>
      </c>
      <c r="J792" s="59">
        <v>5</v>
      </c>
      <c r="K792" s="59">
        <v>2403.8</v>
      </c>
      <c r="L792" s="59">
        <v>4</v>
      </c>
      <c r="M792" s="59" t="s">
        <v>40</v>
      </c>
      <c r="N792" s="59" t="s">
        <v>80</v>
      </c>
      <c r="O792" s="59">
        <v>48</v>
      </c>
      <c r="P792" s="61">
        <v>45567</v>
      </c>
      <c r="Q792" s="62" t="str">
        <f t="shared" si="24"/>
        <v>Oct</v>
      </c>
      <c r="R792" s="62">
        <f t="shared" si="25"/>
        <v>2024</v>
      </c>
    </row>
    <row r="793" spans="1:18">
      <c r="A793" s="59" t="s">
        <v>1192</v>
      </c>
      <c r="B793" s="59" t="s">
        <v>11</v>
      </c>
      <c r="C793" s="59" t="s">
        <v>59</v>
      </c>
      <c r="D793" s="59" t="s">
        <v>16</v>
      </c>
      <c r="E793" s="59" t="s">
        <v>49</v>
      </c>
      <c r="F793" s="59" t="s">
        <v>911</v>
      </c>
      <c r="G793" s="59">
        <v>4</v>
      </c>
      <c r="H793" s="59">
        <v>866.77</v>
      </c>
      <c r="I793" s="59">
        <v>3467.08</v>
      </c>
      <c r="J793" s="59">
        <v>5</v>
      </c>
      <c r="K793" s="59">
        <v>3293.73</v>
      </c>
      <c r="L793" s="59">
        <v>1</v>
      </c>
      <c r="M793" s="59" t="s">
        <v>37</v>
      </c>
      <c r="N793" s="59" t="s">
        <v>96</v>
      </c>
      <c r="O793" s="59">
        <v>25</v>
      </c>
      <c r="P793" s="61">
        <v>45485</v>
      </c>
      <c r="Q793" s="62" t="str">
        <f t="shared" si="24"/>
        <v>Jul</v>
      </c>
      <c r="R793" s="62">
        <f t="shared" si="25"/>
        <v>2024</v>
      </c>
    </row>
    <row r="794" spans="1:18">
      <c r="A794" s="59" t="s">
        <v>1193</v>
      </c>
      <c r="B794" s="59" t="s">
        <v>10</v>
      </c>
      <c r="C794" s="59" t="s">
        <v>60</v>
      </c>
      <c r="D794" s="59" t="s">
        <v>19</v>
      </c>
      <c r="E794" s="59" t="s">
        <v>47</v>
      </c>
      <c r="F794" s="59" t="s">
        <v>990</v>
      </c>
      <c r="G794" s="59">
        <v>3</v>
      </c>
      <c r="H794" s="59">
        <v>410.34</v>
      </c>
      <c r="I794" s="59">
        <v>1231.02</v>
      </c>
      <c r="J794" s="59">
        <v>5</v>
      </c>
      <c r="K794" s="59">
        <v>1169.47</v>
      </c>
      <c r="L794" s="59">
        <v>5</v>
      </c>
      <c r="M794" s="59" t="s">
        <v>41</v>
      </c>
      <c r="N794" s="59" t="s">
        <v>80</v>
      </c>
      <c r="O794" s="59">
        <v>70</v>
      </c>
      <c r="P794" s="61">
        <v>45490</v>
      </c>
      <c r="Q794" s="62" t="str">
        <f t="shared" si="24"/>
        <v>Jul</v>
      </c>
      <c r="R794" s="62">
        <f t="shared" si="25"/>
        <v>2024</v>
      </c>
    </row>
    <row r="795" spans="1:18">
      <c r="A795" s="59" t="s">
        <v>1194</v>
      </c>
      <c r="B795" s="59" t="s">
        <v>5</v>
      </c>
      <c r="C795" s="59" t="s">
        <v>56</v>
      </c>
      <c r="D795" s="59" t="s">
        <v>18</v>
      </c>
      <c r="E795" s="59" t="s">
        <v>51</v>
      </c>
      <c r="F795" s="59" t="s">
        <v>230</v>
      </c>
      <c r="G795" s="59">
        <v>1</v>
      </c>
      <c r="H795" s="59">
        <v>590.79</v>
      </c>
      <c r="I795" s="59">
        <v>590.79</v>
      </c>
      <c r="J795" s="59">
        <v>20</v>
      </c>
      <c r="K795" s="59">
        <v>472.63</v>
      </c>
      <c r="L795" s="59">
        <v>1</v>
      </c>
      <c r="M795" s="59" t="s">
        <v>40</v>
      </c>
      <c r="N795" s="59" t="s">
        <v>80</v>
      </c>
      <c r="O795" s="59">
        <v>71</v>
      </c>
      <c r="P795" s="61">
        <v>45479</v>
      </c>
      <c r="Q795" s="62" t="str">
        <f t="shared" si="24"/>
        <v>Jul</v>
      </c>
      <c r="R795" s="62">
        <f t="shared" si="25"/>
        <v>2024</v>
      </c>
    </row>
    <row r="796" spans="1:18">
      <c r="A796" s="59" t="s">
        <v>1195</v>
      </c>
      <c r="B796" s="59" t="s">
        <v>6</v>
      </c>
      <c r="C796" s="59" t="s">
        <v>55</v>
      </c>
      <c r="D796" s="59" t="s">
        <v>23</v>
      </c>
      <c r="E796" s="59" t="s">
        <v>50</v>
      </c>
      <c r="F796" s="59" t="s">
        <v>440</v>
      </c>
      <c r="G796" s="59">
        <v>1</v>
      </c>
      <c r="H796" s="59">
        <v>552.32</v>
      </c>
      <c r="I796" s="59">
        <v>552.32</v>
      </c>
      <c r="J796" s="59">
        <v>15</v>
      </c>
      <c r="K796" s="59">
        <v>469.47</v>
      </c>
      <c r="L796" s="59">
        <v>4</v>
      </c>
      <c r="M796" s="59" t="s">
        <v>39</v>
      </c>
      <c r="N796" s="59" t="s">
        <v>80</v>
      </c>
      <c r="O796" s="59">
        <v>85</v>
      </c>
      <c r="P796" s="61">
        <v>45584</v>
      </c>
      <c r="Q796" s="62" t="str">
        <f t="shared" si="24"/>
        <v>Oct</v>
      </c>
      <c r="R796" s="62">
        <f t="shared" si="25"/>
        <v>2024</v>
      </c>
    </row>
    <row r="797" spans="1:18">
      <c r="A797" s="59" t="s">
        <v>1196</v>
      </c>
      <c r="B797" s="59" t="s">
        <v>6</v>
      </c>
      <c r="C797" s="59" t="s">
        <v>61</v>
      </c>
      <c r="D797" s="59" t="s">
        <v>22</v>
      </c>
      <c r="E797" s="59" t="s">
        <v>48</v>
      </c>
      <c r="F797" s="59" t="s">
        <v>381</v>
      </c>
      <c r="G797" s="59">
        <v>3</v>
      </c>
      <c r="H797" s="59">
        <v>967.74</v>
      </c>
      <c r="I797" s="59">
        <v>2903.22</v>
      </c>
      <c r="J797" s="59">
        <v>15</v>
      </c>
      <c r="K797" s="59">
        <v>2467.74</v>
      </c>
      <c r="L797" s="59">
        <v>3</v>
      </c>
      <c r="M797" s="59" t="s">
        <v>41</v>
      </c>
      <c r="N797" s="59" t="s">
        <v>80</v>
      </c>
      <c r="O797" s="59">
        <v>75</v>
      </c>
      <c r="P797" s="61">
        <v>45517</v>
      </c>
      <c r="Q797" s="62" t="str">
        <f t="shared" si="24"/>
        <v>Aug</v>
      </c>
      <c r="R797" s="62">
        <f t="shared" si="25"/>
        <v>2024</v>
      </c>
    </row>
    <row r="798" spans="1:18">
      <c r="A798" s="59" t="s">
        <v>1197</v>
      </c>
      <c r="B798" s="59" t="s">
        <v>2</v>
      </c>
      <c r="C798" s="59" t="s">
        <v>58</v>
      </c>
      <c r="D798" s="59" t="s">
        <v>24</v>
      </c>
      <c r="E798" s="59" t="s">
        <v>51</v>
      </c>
      <c r="F798" s="59" t="s">
        <v>230</v>
      </c>
      <c r="G798" s="59">
        <v>2</v>
      </c>
      <c r="H798" s="59">
        <v>745.93</v>
      </c>
      <c r="I798" s="59">
        <v>1491.86</v>
      </c>
      <c r="J798" s="59">
        <v>15</v>
      </c>
      <c r="K798" s="59">
        <v>1268.08</v>
      </c>
      <c r="L798" s="59">
        <v>3</v>
      </c>
      <c r="M798" s="59" t="s">
        <v>38</v>
      </c>
      <c r="N798" s="59" t="s">
        <v>96</v>
      </c>
      <c r="O798" s="59">
        <v>41</v>
      </c>
      <c r="P798" s="61">
        <v>45484</v>
      </c>
      <c r="Q798" s="62" t="str">
        <f t="shared" si="24"/>
        <v>Jul</v>
      </c>
      <c r="R798" s="62">
        <f t="shared" si="25"/>
        <v>2024</v>
      </c>
    </row>
    <row r="799" spans="1:18">
      <c r="A799" s="59" t="s">
        <v>1198</v>
      </c>
      <c r="B799" s="59" t="s">
        <v>2</v>
      </c>
      <c r="C799" s="59" t="s">
        <v>54</v>
      </c>
      <c r="D799" s="59" t="s">
        <v>16</v>
      </c>
      <c r="E799" s="59" t="s">
        <v>50</v>
      </c>
      <c r="F799" s="59" t="s">
        <v>1006</v>
      </c>
      <c r="G799" s="59">
        <v>4</v>
      </c>
      <c r="H799" s="59">
        <v>1076.17</v>
      </c>
      <c r="I799" s="59">
        <v>4304.68</v>
      </c>
      <c r="J799" s="59">
        <v>5</v>
      </c>
      <c r="K799" s="59">
        <v>4089.45</v>
      </c>
      <c r="L799" s="59">
        <v>1</v>
      </c>
      <c r="M799" s="59" t="s">
        <v>38</v>
      </c>
      <c r="N799" s="59" t="s">
        <v>96</v>
      </c>
      <c r="O799" s="59">
        <v>52</v>
      </c>
      <c r="P799" s="61">
        <v>45367</v>
      </c>
      <c r="Q799" s="62" t="str">
        <f t="shared" si="24"/>
        <v>Mar</v>
      </c>
      <c r="R799" s="62">
        <f t="shared" si="25"/>
        <v>2024</v>
      </c>
    </row>
    <row r="800" spans="1:18">
      <c r="A800" s="59" t="s">
        <v>1199</v>
      </c>
      <c r="B800" s="59" t="s">
        <v>9</v>
      </c>
      <c r="C800" s="59" t="s">
        <v>54</v>
      </c>
      <c r="D800" s="59" t="s">
        <v>21</v>
      </c>
      <c r="E800" s="59" t="s">
        <v>45</v>
      </c>
      <c r="F800" s="59" t="s">
        <v>349</v>
      </c>
      <c r="G800" s="59">
        <v>3</v>
      </c>
      <c r="H800" s="59">
        <v>429.88</v>
      </c>
      <c r="I800" s="59">
        <v>1289.64</v>
      </c>
      <c r="J800" s="59">
        <v>20</v>
      </c>
      <c r="K800" s="59">
        <v>1031.71</v>
      </c>
      <c r="L800" s="59">
        <v>2</v>
      </c>
      <c r="M800" s="59" t="s">
        <v>38</v>
      </c>
      <c r="N800" s="59" t="s">
        <v>80</v>
      </c>
      <c r="O800" s="59">
        <v>83</v>
      </c>
      <c r="P800" s="61">
        <v>45565</v>
      </c>
      <c r="Q800" s="62" t="str">
        <f t="shared" si="24"/>
        <v>Sep</v>
      </c>
      <c r="R800" s="62">
        <f t="shared" si="25"/>
        <v>2024</v>
      </c>
    </row>
    <row r="801" spans="1:18">
      <c r="A801" s="59" t="s">
        <v>1200</v>
      </c>
      <c r="B801" s="59" t="s">
        <v>10</v>
      </c>
      <c r="C801" s="59" t="s">
        <v>62</v>
      </c>
      <c r="D801" s="59" t="s">
        <v>24</v>
      </c>
      <c r="E801" s="59" t="s">
        <v>50</v>
      </c>
      <c r="F801" s="59" t="s">
        <v>632</v>
      </c>
      <c r="G801" s="59">
        <v>2</v>
      </c>
      <c r="H801" s="59">
        <v>910.57</v>
      </c>
      <c r="I801" s="59">
        <v>1821.14</v>
      </c>
      <c r="J801" s="59">
        <v>5</v>
      </c>
      <c r="K801" s="59">
        <v>1730.08</v>
      </c>
      <c r="L801" s="59">
        <v>1</v>
      </c>
      <c r="M801" s="59" t="s">
        <v>42</v>
      </c>
      <c r="N801" s="59" t="s">
        <v>83</v>
      </c>
      <c r="O801" s="59">
        <v>48</v>
      </c>
      <c r="P801" s="61">
        <v>45426</v>
      </c>
      <c r="Q801" s="62" t="str">
        <f t="shared" si="24"/>
        <v>May</v>
      </c>
      <c r="R801" s="62">
        <f t="shared" si="25"/>
        <v>2024</v>
      </c>
    </row>
    <row r="802" spans="1:18">
      <c r="A802" s="59" t="s">
        <v>1201</v>
      </c>
      <c r="B802" s="59" t="s">
        <v>4</v>
      </c>
      <c r="C802" s="59" t="s">
        <v>61</v>
      </c>
      <c r="D802" s="59" t="s">
        <v>19</v>
      </c>
      <c r="E802" s="59" t="s">
        <v>46</v>
      </c>
      <c r="F802" s="59" t="s">
        <v>988</v>
      </c>
      <c r="G802" s="59">
        <v>3</v>
      </c>
      <c r="H802" s="59">
        <v>1144.6</v>
      </c>
      <c r="I802" s="59">
        <v>3433.8</v>
      </c>
      <c r="J802" s="59">
        <v>5</v>
      </c>
      <c r="K802" s="59">
        <v>3262.11</v>
      </c>
      <c r="L802" s="59">
        <v>2</v>
      </c>
      <c r="M802" s="59" t="s">
        <v>41</v>
      </c>
      <c r="N802" s="59" t="s">
        <v>80</v>
      </c>
      <c r="O802" s="59">
        <v>88</v>
      </c>
      <c r="P802" s="61">
        <v>45478</v>
      </c>
      <c r="Q802" s="62" t="str">
        <f t="shared" si="24"/>
        <v>Jul</v>
      </c>
      <c r="R802" s="62">
        <f t="shared" si="25"/>
        <v>2024</v>
      </c>
    </row>
    <row r="803" spans="1:18">
      <c r="A803" s="59" t="s">
        <v>1202</v>
      </c>
      <c r="B803" s="59" t="s">
        <v>2</v>
      </c>
      <c r="C803" s="59" t="s">
        <v>57</v>
      </c>
      <c r="D803" s="59" t="s">
        <v>17</v>
      </c>
      <c r="E803" s="59" t="s">
        <v>46</v>
      </c>
      <c r="F803" s="59" t="s">
        <v>295</v>
      </c>
      <c r="G803" s="59">
        <v>2</v>
      </c>
      <c r="H803" s="59">
        <v>231.43</v>
      </c>
      <c r="I803" s="59">
        <v>462.86</v>
      </c>
      <c r="J803" s="59">
        <v>10</v>
      </c>
      <c r="K803" s="59">
        <v>416.57</v>
      </c>
      <c r="L803" s="59">
        <v>3</v>
      </c>
      <c r="M803" s="59" t="s">
        <v>42</v>
      </c>
      <c r="N803" s="59" t="s">
        <v>83</v>
      </c>
      <c r="O803" s="59">
        <v>23</v>
      </c>
      <c r="P803" s="61">
        <v>45499</v>
      </c>
      <c r="Q803" s="62" t="str">
        <f t="shared" si="24"/>
        <v>Jul</v>
      </c>
      <c r="R803" s="62">
        <f t="shared" si="25"/>
        <v>2024</v>
      </c>
    </row>
    <row r="804" spans="1:18">
      <c r="A804" s="59" t="s">
        <v>1203</v>
      </c>
      <c r="B804" s="59" t="s">
        <v>7</v>
      </c>
      <c r="C804" s="59" t="s">
        <v>61</v>
      </c>
      <c r="D804" s="59" t="s">
        <v>15</v>
      </c>
      <c r="E804" s="59" t="s">
        <v>51</v>
      </c>
      <c r="F804" s="59" t="s">
        <v>224</v>
      </c>
      <c r="G804" s="59">
        <v>4</v>
      </c>
      <c r="H804" s="59">
        <v>1111.94</v>
      </c>
      <c r="I804" s="59">
        <v>4447.76</v>
      </c>
      <c r="J804" s="59">
        <v>15</v>
      </c>
      <c r="K804" s="59">
        <v>3780.6</v>
      </c>
      <c r="L804" s="59">
        <v>5</v>
      </c>
      <c r="M804" s="59" t="s">
        <v>42</v>
      </c>
      <c r="N804" s="59" t="s">
        <v>96</v>
      </c>
      <c r="O804" s="59">
        <v>62</v>
      </c>
      <c r="P804" s="61">
        <v>45547</v>
      </c>
      <c r="Q804" s="62" t="str">
        <f t="shared" si="24"/>
        <v>Sep</v>
      </c>
      <c r="R804" s="62">
        <f t="shared" si="25"/>
        <v>2024</v>
      </c>
    </row>
    <row r="805" spans="1:18">
      <c r="A805" s="59" t="s">
        <v>1204</v>
      </c>
      <c r="B805" s="59" t="s">
        <v>9</v>
      </c>
      <c r="C805" s="59" t="s">
        <v>56</v>
      </c>
      <c r="D805" s="59" t="s">
        <v>17</v>
      </c>
      <c r="E805" s="59" t="s">
        <v>45</v>
      </c>
      <c r="F805" s="59" t="s">
        <v>1034</v>
      </c>
      <c r="G805" s="59">
        <v>3</v>
      </c>
      <c r="H805" s="59">
        <v>1144.34</v>
      </c>
      <c r="I805" s="59">
        <v>3433.02</v>
      </c>
      <c r="J805" s="59">
        <v>10</v>
      </c>
      <c r="K805" s="59">
        <v>3089.72</v>
      </c>
      <c r="L805" s="59">
        <v>3</v>
      </c>
      <c r="M805" s="59" t="s">
        <v>39</v>
      </c>
      <c r="N805" s="59" t="s">
        <v>83</v>
      </c>
      <c r="O805" s="59">
        <v>80</v>
      </c>
      <c r="P805" s="61">
        <v>45481</v>
      </c>
      <c r="Q805" s="62" t="str">
        <f t="shared" si="24"/>
        <v>Jul</v>
      </c>
      <c r="R805" s="62">
        <f t="shared" si="25"/>
        <v>2024</v>
      </c>
    </row>
    <row r="806" spans="1:18">
      <c r="A806" s="59" t="s">
        <v>1205</v>
      </c>
      <c r="B806" s="59" t="s">
        <v>9</v>
      </c>
      <c r="C806" s="59" t="s">
        <v>55</v>
      </c>
      <c r="D806" s="59" t="s">
        <v>24</v>
      </c>
      <c r="E806" s="59" t="s">
        <v>51</v>
      </c>
      <c r="F806" s="59" t="s">
        <v>952</v>
      </c>
      <c r="G806" s="59">
        <v>4</v>
      </c>
      <c r="H806" s="59">
        <v>1160.39</v>
      </c>
      <c r="I806" s="59">
        <v>4641.56</v>
      </c>
      <c r="J806" s="59">
        <v>0</v>
      </c>
      <c r="K806" s="59">
        <v>4641.56</v>
      </c>
      <c r="L806" s="59">
        <v>1</v>
      </c>
      <c r="M806" s="59" t="s">
        <v>37</v>
      </c>
      <c r="N806" s="59" t="s">
        <v>77</v>
      </c>
      <c r="O806" s="59">
        <v>36</v>
      </c>
      <c r="P806" s="61">
        <v>45435</v>
      </c>
      <c r="Q806" s="62" t="str">
        <f t="shared" si="24"/>
        <v>May</v>
      </c>
      <c r="R806" s="62">
        <f t="shared" si="25"/>
        <v>2024</v>
      </c>
    </row>
    <row r="807" spans="1:18">
      <c r="A807" s="59" t="s">
        <v>1206</v>
      </c>
      <c r="B807" s="59" t="s">
        <v>5</v>
      </c>
      <c r="C807" s="59" t="s">
        <v>61</v>
      </c>
      <c r="D807" s="59" t="s">
        <v>17</v>
      </c>
      <c r="E807" s="59" t="s">
        <v>48</v>
      </c>
      <c r="F807" s="59" t="s">
        <v>566</v>
      </c>
      <c r="G807" s="59">
        <v>5</v>
      </c>
      <c r="H807" s="59">
        <v>882.63</v>
      </c>
      <c r="I807" s="59">
        <v>4413.15</v>
      </c>
      <c r="J807" s="59">
        <v>0</v>
      </c>
      <c r="K807" s="59">
        <v>4413.15</v>
      </c>
      <c r="L807" s="59">
        <v>1</v>
      </c>
      <c r="M807" s="59" t="s">
        <v>40</v>
      </c>
      <c r="N807" s="59" t="s">
        <v>96</v>
      </c>
      <c r="O807" s="59">
        <v>85</v>
      </c>
      <c r="P807" s="61">
        <v>45448</v>
      </c>
      <c r="Q807" s="62" t="str">
        <f t="shared" si="24"/>
        <v>Jun</v>
      </c>
      <c r="R807" s="62">
        <f t="shared" si="25"/>
        <v>2024</v>
      </c>
    </row>
    <row r="808" spans="1:18">
      <c r="A808" s="59" t="s">
        <v>1207</v>
      </c>
      <c r="B808" s="59" t="s">
        <v>6</v>
      </c>
      <c r="C808" s="59" t="s">
        <v>54</v>
      </c>
      <c r="D808" s="59" t="s">
        <v>23</v>
      </c>
      <c r="E808" s="59" t="s">
        <v>49</v>
      </c>
      <c r="F808" s="59" t="s">
        <v>892</v>
      </c>
      <c r="G808" s="59">
        <v>3</v>
      </c>
      <c r="H808" s="59">
        <v>975.85</v>
      </c>
      <c r="I808" s="59">
        <v>2927.55</v>
      </c>
      <c r="J808" s="59">
        <v>15</v>
      </c>
      <c r="K808" s="59">
        <v>2488.42</v>
      </c>
      <c r="L808" s="59">
        <v>3</v>
      </c>
      <c r="M808" s="59" t="s">
        <v>40</v>
      </c>
      <c r="N808" s="59" t="s">
        <v>83</v>
      </c>
      <c r="O808" s="59">
        <v>58</v>
      </c>
      <c r="P808" s="61">
        <v>45495</v>
      </c>
      <c r="Q808" s="62" t="str">
        <f t="shared" si="24"/>
        <v>Jul</v>
      </c>
      <c r="R808" s="62">
        <f t="shared" si="25"/>
        <v>2024</v>
      </c>
    </row>
    <row r="809" spans="1:18">
      <c r="A809" s="59" t="s">
        <v>1208</v>
      </c>
      <c r="B809" s="59" t="s">
        <v>5</v>
      </c>
      <c r="C809" s="59" t="s">
        <v>62</v>
      </c>
      <c r="D809" s="59" t="s">
        <v>19</v>
      </c>
      <c r="E809" s="59" t="s">
        <v>47</v>
      </c>
      <c r="F809" s="59" t="s">
        <v>1105</v>
      </c>
      <c r="G809" s="59">
        <v>3</v>
      </c>
      <c r="H809" s="59">
        <v>293.54</v>
      </c>
      <c r="I809" s="59">
        <v>880.62</v>
      </c>
      <c r="J809" s="59">
        <v>15</v>
      </c>
      <c r="K809" s="59">
        <v>748.53</v>
      </c>
      <c r="L809" s="59">
        <v>3</v>
      </c>
      <c r="M809" s="59" t="s">
        <v>42</v>
      </c>
      <c r="N809" s="59" t="s">
        <v>80</v>
      </c>
      <c r="O809" s="59">
        <v>43</v>
      </c>
      <c r="P809" s="61">
        <v>45428</v>
      </c>
      <c r="Q809" s="62" t="str">
        <f t="shared" si="24"/>
        <v>May</v>
      </c>
      <c r="R809" s="62">
        <f t="shared" si="25"/>
        <v>2024</v>
      </c>
    </row>
    <row r="810" spans="1:18">
      <c r="A810" s="59" t="s">
        <v>1209</v>
      </c>
      <c r="B810" s="59" t="s">
        <v>11</v>
      </c>
      <c r="C810" s="59" t="s">
        <v>58</v>
      </c>
      <c r="D810" s="59" t="s">
        <v>22</v>
      </c>
      <c r="E810" s="59" t="s">
        <v>45</v>
      </c>
      <c r="F810" s="59" t="s">
        <v>964</v>
      </c>
      <c r="G810" s="59">
        <v>5</v>
      </c>
      <c r="H810" s="59">
        <v>762.7</v>
      </c>
      <c r="I810" s="59">
        <v>3813.5</v>
      </c>
      <c r="J810" s="59">
        <v>10</v>
      </c>
      <c r="K810" s="59">
        <v>3432.15</v>
      </c>
      <c r="L810" s="59">
        <v>2</v>
      </c>
      <c r="M810" s="59" t="s">
        <v>39</v>
      </c>
      <c r="N810" s="59" t="s">
        <v>83</v>
      </c>
      <c r="O810" s="59">
        <v>58</v>
      </c>
      <c r="P810" s="61">
        <v>45351</v>
      </c>
      <c r="Q810" s="62" t="str">
        <f t="shared" si="24"/>
        <v>Feb</v>
      </c>
      <c r="R810" s="62">
        <f t="shared" si="25"/>
        <v>2024</v>
      </c>
    </row>
    <row r="811" spans="1:18">
      <c r="A811" s="59" t="s">
        <v>1210</v>
      </c>
      <c r="B811" s="59" t="s">
        <v>7</v>
      </c>
      <c r="C811" s="59" t="s">
        <v>57</v>
      </c>
      <c r="D811" s="59" t="s">
        <v>22</v>
      </c>
      <c r="E811" s="59" t="s">
        <v>50</v>
      </c>
      <c r="F811" s="59" t="s">
        <v>1211</v>
      </c>
      <c r="G811" s="59">
        <v>4</v>
      </c>
      <c r="H811" s="59">
        <v>381.01</v>
      </c>
      <c r="I811" s="59">
        <v>1524.04</v>
      </c>
      <c r="J811" s="59">
        <v>20</v>
      </c>
      <c r="K811" s="59">
        <v>1219.23</v>
      </c>
      <c r="L811" s="59">
        <v>4</v>
      </c>
      <c r="M811" s="59" t="s">
        <v>39</v>
      </c>
      <c r="N811" s="59" t="s">
        <v>80</v>
      </c>
      <c r="O811" s="59">
        <v>23</v>
      </c>
      <c r="P811" s="61">
        <v>45301</v>
      </c>
      <c r="Q811" s="62" t="str">
        <f t="shared" si="24"/>
        <v>Jan</v>
      </c>
      <c r="R811" s="62">
        <f t="shared" si="25"/>
        <v>2024</v>
      </c>
    </row>
    <row r="812" spans="1:18">
      <c r="A812" s="59" t="s">
        <v>1212</v>
      </c>
      <c r="B812" s="59" t="s">
        <v>11</v>
      </c>
      <c r="C812" s="59" t="s">
        <v>53</v>
      </c>
      <c r="D812" s="59" t="s">
        <v>20</v>
      </c>
      <c r="E812" s="59" t="s">
        <v>51</v>
      </c>
      <c r="F812" s="59" t="s">
        <v>936</v>
      </c>
      <c r="G812" s="59">
        <v>2</v>
      </c>
      <c r="H812" s="59">
        <v>299.19</v>
      </c>
      <c r="I812" s="59">
        <v>598.38</v>
      </c>
      <c r="J812" s="59">
        <v>0</v>
      </c>
      <c r="K812" s="59">
        <v>598.38</v>
      </c>
      <c r="L812" s="59">
        <v>1</v>
      </c>
      <c r="M812" s="59" t="s">
        <v>38</v>
      </c>
      <c r="N812" s="59" t="s">
        <v>96</v>
      </c>
      <c r="O812" s="59">
        <v>77</v>
      </c>
      <c r="P812" s="61">
        <v>45573</v>
      </c>
      <c r="Q812" s="62" t="str">
        <f t="shared" si="24"/>
        <v>Oct</v>
      </c>
      <c r="R812" s="62">
        <f t="shared" si="25"/>
        <v>2024</v>
      </c>
    </row>
    <row r="813" spans="1:18">
      <c r="A813" s="59" t="s">
        <v>1213</v>
      </c>
      <c r="B813" s="59" t="s">
        <v>4</v>
      </c>
      <c r="C813" s="59" t="s">
        <v>58</v>
      </c>
      <c r="D813" s="59" t="s">
        <v>21</v>
      </c>
      <c r="E813" s="59" t="s">
        <v>46</v>
      </c>
      <c r="F813" s="59" t="s">
        <v>907</v>
      </c>
      <c r="G813" s="59">
        <v>3</v>
      </c>
      <c r="H813" s="59">
        <v>1006.43</v>
      </c>
      <c r="I813" s="59">
        <v>3019.29</v>
      </c>
      <c r="J813" s="59">
        <v>15</v>
      </c>
      <c r="K813" s="59">
        <v>2566.4</v>
      </c>
      <c r="L813" s="59">
        <v>3</v>
      </c>
      <c r="M813" s="59" t="s">
        <v>42</v>
      </c>
      <c r="N813" s="59" t="s">
        <v>77</v>
      </c>
      <c r="O813" s="59">
        <v>84</v>
      </c>
      <c r="P813" s="61">
        <v>45513</v>
      </c>
      <c r="Q813" s="62" t="str">
        <f t="shared" si="24"/>
        <v>Aug</v>
      </c>
      <c r="R813" s="62">
        <f t="shared" si="25"/>
        <v>2024</v>
      </c>
    </row>
    <row r="814" spans="1:18">
      <c r="A814" s="59" t="s">
        <v>1214</v>
      </c>
      <c r="B814" s="59" t="s">
        <v>7</v>
      </c>
      <c r="C814" s="59" t="s">
        <v>58</v>
      </c>
      <c r="D814" s="59" t="s">
        <v>15</v>
      </c>
      <c r="E814" s="59" t="s">
        <v>47</v>
      </c>
      <c r="F814" s="59" t="s">
        <v>138</v>
      </c>
      <c r="G814" s="59">
        <v>4</v>
      </c>
      <c r="H814" s="59">
        <v>353.7</v>
      </c>
      <c r="I814" s="59">
        <v>1414.8</v>
      </c>
      <c r="J814" s="59">
        <v>10</v>
      </c>
      <c r="K814" s="59">
        <v>1273.32</v>
      </c>
      <c r="L814" s="59">
        <v>2</v>
      </c>
      <c r="M814" s="59" t="s">
        <v>42</v>
      </c>
      <c r="N814" s="59" t="s">
        <v>80</v>
      </c>
      <c r="O814" s="59">
        <v>72</v>
      </c>
      <c r="P814" s="61">
        <v>45562</v>
      </c>
      <c r="Q814" s="62" t="str">
        <f t="shared" si="24"/>
        <v>Sep</v>
      </c>
      <c r="R814" s="62">
        <f t="shared" si="25"/>
        <v>2024</v>
      </c>
    </row>
    <row r="815" spans="1:18">
      <c r="A815" s="59" t="s">
        <v>1215</v>
      </c>
      <c r="B815" s="59" t="s">
        <v>5</v>
      </c>
      <c r="C815" s="59" t="s">
        <v>57</v>
      </c>
      <c r="D815" s="59" t="s">
        <v>15</v>
      </c>
      <c r="E815" s="59" t="s">
        <v>50</v>
      </c>
      <c r="F815" s="59" t="s">
        <v>1216</v>
      </c>
      <c r="G815" s="59">
        <v>2</v>
      </c>
      <c r="H815" s="59">
        <v>756.17</v>
      </c>
      <c r="I815" s="59">
        <v>1512.34</v>
      </c>
      <c r="J815" s="59">
        <v>5</v>
      </c>
      <c r="K815" s="59">
        <v>1436.72</v>
      </c>
      <c r="L815" s="59">
        <v>4</v>
      </c>
      <c r="M815" s="59" t="s">
        <v>42</v>
      </c>
      <c r="N815" s="59" t="s">
        <v>96</v>
      </c>
      <c r="O815" s="59">
        <v>44</v>
      </c>
      <c r="P815" s="61">
        <v>45500</v>
      </c>
      <c r="Q815" s="62" t="str">
        <f t="shared" si="24"/>
        <v>Jul</v>
      </c>
      <c r="R815" s="62">
        <f t="shared" si="25"/>
        <v>2024</v>
      </c>
    </row>
    <row r="816" spans="1:18">
      <c r="A816" s="59" t="s">
        <v>1217</v>
      </c>
      <c r="B816" s="59" t="s">
        <v>8</v>
      </c>
      <c r="C816" s="59" t="s">
        <v>59</v>
      </c>
      <c r="D816" s="59" t="s">
        <v>18</v>
      </c>
      <c r="E816" s="59" t="s">
        <v>48</v>
      </c>
      <c r="F816" s="59" t="s">
        <v>477</v>
      </c>
      <c r="G816" s="59">
        <v>1</v>
      </c>
      <c r="H816" s="59">
        <v>1121.25</v>
      </c>
      <c r="I816" s="59">
        <v>1121.25</v>
      </c>
      <c r="J816" s="59">
        <v>0</v>
      </c>
      <c r="K816" s="59">
        <v>1121.25</v>
      </c>
      <c r="L816" s="59">
        <v>3</v>
      </c>
      <c r="M816" s="59" t="s">
        <v>39</v>
      </c>
      <c r="N816" s="59" t="s">
        <v>83</v>
      </c>
      <c r="O816" s="59">
        <v>28</v>
      </c>
      <c r="P816" s="61">
        <v>45566</v>
      </c>
      <c r="Q816" s="62" t="str">
        <f t="shared" si="24"/>
        <v>Oct</v>
      </c>
      <c r="R816" s="62">
        <f t="shared" si="25"/>
        <v>2024</v>
      </c>
    </row>
    <row r="817" spans="1:18">
      <c r="A817" s="59" t="s">
        <v>1218</v>
      </c>
      <c r="B817" s="59" t="s">
        <v>6</v>
      </c>
      <c r="C817" s="59" t="s">
        <v>61</v>
      </c>
      <c r="D817" s="59" t="s">
        <v>20</v>
      </c>
      <c r="E817" s="59" t="s">
        <v>45</v>
      </c>
      <c r="F817" s="59" t="s">
        <v>277</v>
      </c>
      <c r="G817" s="59">
        <v>1</v>
      </c>
      <c r="H817" s="59">
        <v>176.58</v>
      </c>
      <c r="I817" s="59">
        <v>176.58</v>
      </c>
      <c r="J817" s="59">
        <v>10</v>
      </c>
      <c r="K817" s="59">
        <v>158.92</v>
      </c>
      <c r="L817" s="59">
        <v>2</v>
      </c>
      <c r="M817" s="59" t="s">
        <v>37</v>
      </c>
      <c r="N817" s="59" t="s">
        <v>77</v>
      </c>
      <c r="O817" s="59">
        <v>28</v>
      </c>
      <c r="P817" s="61">
        <v>45357</v>
      </c>
      <c r="Q817" s="62" t="str">
        <f t="shared" si="24"/>
        <v>Mar</v>
      </c>
      <c r="R817" s="62">
        <f t="shared" si="25"/>
        <v>2024</v>
      </c>
    </row>
    <row r="818" spans="1:18">
      <c r="A818" s="59" t="s">
        <v>1219</v>
      </c>
      <c r="B818" s="59" t="s">
        <v>5</v>
      </c>
      <c r="C818" s="59" t="s">
        <v>61</v>
      </c>
      <c r="D818" s="59" t="s">
        <v>15</v>
      </c>
      <c r="E818" s="59" t="s">
        <v>45</v>
      </c>
      <c r="F818" s="59" t="s">
        <v>698</v>
      </c>
      <c r="G818" s="59">
        <v>1</v>
      </c>
      <c r="H818" s="59">
        <v>596.69</v>
      </c>
      <c r="I818" s="59">
        <v>596.69</v>
      </c>
      <c r="J818" s="59">
        <v>5</v>
      </c>
      <c r="K818" s="59">
        <v>566.86</v>
      </c>
      <c r="L818" s="59">
        <v>5</v>
      </c>
      <c r="M818" s="59" t="s">
        <v>41</v>
      </c>
      <c r="N818" s="59" t="s">
        <v>77</v>
      </c>
      <c r="O818" s="59">
        <v>35</v>
      </c>
      <c r="P818" s="61">
        <v>45585</v>
      </c>
      <c r="Q818" s="62" t="str">
        <f t="shared" si="24"/>
        <v>Oct</v>
      </c>
      <c r="R818" s="62">
        <f t="shared" si="25"/>
        <v>2024</v>
      </c>
    </row>
    <row r="819" spans="1:18">
      <c r="A819" s="59" t="s">
        <v>1220</v>
      </c>
      <c r="B819" s="59" t="s">
        <v>9</v>
      </c>
      <c r="C819" s="59" t="s">
        <v>60</v>
      </c>
      <c r="D819" s="59" t="s">
        <v>18</v>
      </c>
      <c r="E819" s="59" t="s">
        <v>50</v>
      </c>
      <c r="F819" s="59" t="s">
        <v>1221</v>
      </c>
      <c r="G819" s="59">
        <v>1</v>
      </c>
      <c r="H819" s="59">
        <v>358.38</v>
      </c>
      <c r="I819" s="59">
        <v>358.38</v>
      </c>
      <c r="J819" s="59">
        <v>20</v>
      </c>
      <c r="K819" s="59">
        <v>286.7</v>
      </c>
      <c r="L819" s="59">
        <v>2</v>
      </c>
      <c r="M819" s="59" t="s">
        <v>37</v>
      </c>
      <c r="N819" s="59" t="s">
        <v>96</v>
      </c>
      <c r="O819" s="59">
        <v>39</v>
      </c>
      <c r="P819" s="61">
        <v>45471</v>
      </c>
      <c r="Q819" s="62" t="str">
        <f t="shared" si="24"/>
        <v>Jun</v>
      </c>
      <c r="R819" s="62">
        <f t="shared" si="25"/>
        <v>2024</v>
      </c>
    </row>
    <row r="820" spans="1:18">
      <c r="A820" s="59" t="s">
        <v>1222</v>
      </c>
      <c r="B820" s="59" t="s">
        <v>9</v>
      </c>
      <c r="C820" s="59" t="s">
        <v>54</v>
      </c>
      <c r="D820" s="59" t="s">
        <v>22</v>
      </c>
      <c r="E820" s="59" t="s">
        <v>49</v>
      </c>
      <c r="F820" s="59" t="s">
        <v>103</v>
      </c>
      <c r="G820" s="59">
        <v>2</v>
      </c>
      <c r="H820" s="59">
        <v>754.39</v>
      </c>
      <c r="I820" s="59">
        <v>1508.78</v>
      </c>
      <c r="J820" s="59">
        <v>20</v>
      </c>
      <c r="K820" s="59">
        <v>1207.02</v>
      </c>
      <c r="L820" s="59">
        <v>4</v>
      </c>
      <c r="M820" s="59" t="s">
        <v>39</v>
      </c>
      <c r="N820" s="59" t="s">
        <v>96</v>
      </c>
      <c r="O820" s="59">
        <v>67</v>
      </c>
      <c r="P820" s="61">
        <v>45357</v>
      </c>
      <c r="Q820" s="62" t="str">
        <f t="shared" si="24"/>
        <v>Mar</v>
      </c>
      <c r="R820" s="62">
        <f t="shared" si="25"/>
        <v>2024</v>
      </c>
    </row>
    <row r="821" spans="1:18">
      <c r="A821" s="59" t="s">
        <v>1223</v>
      </c>
      <c r="B821" s="59" t="s">
        <v>6</v>
      </c>
      <c r="C821" s="59" t="s">
        <v>57</v>
      </c>
      <c r="D821" s="59" t="s">
        <v>19</v>
      </c>
      <c r="E821" s="59" t="s">
        <v>46</v>
      </c>
      <c r="F821" s="59" t="s">
        <v>766</v>
      </c>
      <c r="G821" s="59">
        <v>2</v>
      </c>
      <c r="H821" s="59">
        <v>821.93</v>
      </c>
      <c r="I821" s="59">
        <v>1643.86</v>
      </c>
      <c r="J821" s="59">
        <v>0</v>
      </c>
      <c r="K821" s="59">
        <v>1643.86</v>
      </c>
      <c r="L821" s="59">
        <v>4</v>
      </c>
      <c r="M821" s="59" t="s">
        <v>39</v>
      </c>
      <c r="N821" s="59" t="s">
        <v>77</v>
      </c>
      <c r="O821" s="59">
        <v>42</v>
      </c>
      <c r="P821" s="61">
        <v>45559</v>
      </c>
      <c r="Q821" s="62" t="str">
        <f t="shared" si="24"/>
        <v>Sep</v>
      </c>
      <c r="R821" s="62">
        <f t="shared" si="25"/>
        <v>2024</v>
      </c>
    </row>
    <row r="822" spans="1:18">
      <c r="A822" s="59" t="s">
        <v>1224</v>
      </c>
      <c r="B822" s="59" t="s">
        <v>7</v>
      </c>
      <c r="C822" s="59" t="s">
        <v>61</v>
      </c>
      <c r="D822" s="59" t="s">
        <v>15</v>
      </c>
      <c r="E822" s="59" t="s">
        <v>45</v>
      </c>
      <c r="F822" s="59" t="s">
        <v>968</v>
      </c>
      <c r="G822" s="59">
        <v>2</v>
      </c>
      <c r="H822" s="59">
        <v>970.95</v>
      </c>
      <c r="I822" s="59">
        <v>1941.9</v>
      </c>
      <c r="J822" s="59">
        <v>0</v>
      </c>
      <c r="K822" s="59">
        <v>1941.9</v>
      </c>
      <c r="L822" s="59">
        <v>2</v>
      </c>
      <c r="M822" s="59" t="s">
        <v>39</v>
      </c>
      <c r="N822" s="59" t="s">
        <v>77</v>
      </c>
      <c r="O822" s="59">
        <v>74</v>
      </c>
      <c r="P822" s="61">
        <v>45508</v>
      </c>
      <c r="Q822" s="62" t="str">
        <f t="shared" si="24"/>
        <v>Aug</v>
      </c>
      <c r="R822" s="62">
        <f t="shared" si="25"/>
        <v>2024</v>
      </c>
    </row>
    <row r="823" spans="1:18">
      <c r="A823" s="59" t="s">
        <v>1225</v>
      </c>
      <c r="B823" s="59" t="s">
        <v>4</v>
      </c>
      <c r="C823" s="59" t="s">
        <v>61</v>
      </c>
      <c r="D823" s="59" t="s">
        <v>22</v>
      </c>
      <c r="E823" s="59" t="s">
        <v>50</v>
      </c>
      <c r="F823" s="59" t="s">
        <v>1226</v>
      </c>
      <c r="G823" s="59">
        <v>1</v>
      </c>
      <c r="H823" s="59">
        <v>1102.77</v>
      </c>
      <c r="I823" s="59">
        <v>1102.77</v>
      </c>
      <c r="J823" s="59">
        <v>15</v>
      </c>
      <c r="K823" s="59">
        <v>937.35</v>
      </c>
      <c r="L823" s="59">
        <v>5</v>
      </c>
      <c r="M823" s="59" t="s">
        <v>37</v>
      </c>
      <c r="N823" s="59" t="s">
        <v>80</v>
      </c>
      <c r="O823" s="59">
        <v>43</v>
      </c>
      <c r="P823" s="61">
        <v>45553</v>
      </c>
      <c r="Q823" s="62" t="str">
        <f t="shared" si="24"/>
        <v>Sep</v>
      </c>
      <c r="R823" s="62">
        <f t="shared" si="25"/>
        <v>2024</v>
      </c>
    </row>
    <row r="824" spans="1:18">
      <c r="A824" s="59" t="s">
        <v>1227</v>
      </c>
      <c r="B824" s="59" t="s">
        <v>10</v>
      </c>
      <c r="C824" s="59" t="s">
        <v>53</v>
      </c>
      <c r="D824" s="59" t="s">
        <v>18</v>
      </c>
      <c r="E824" s="59" t="s">
        <v>51</v>
      </c>
      <c r="F824" s="59" t="s">
        <v>952</v>
      </c>
      <c r="G824" s="59">
        <v>2</v>
      </c>
      <c r="H824" s="59">
        <v>1021.25</v>
      </c>
      <c r="I824" s="59">
        <v>2042.5</v>
      </c>
      <c r="J824" s="59">
        <v>15</v>
      </c>
      <c r="K824" s="59">
        <v>1736.12</v>
      </c>
      <c r="L824" s="59">
        <v>2</v>
      </c>
      <c r="M824" s="59" t="s">
        <v>37</v>
      </c>
      <c r="N824" s="59" t="s">
        <v>80</v>
      </c>
      <c r="O824" s="59">
        <v>21</v>
      </c>
      <c r="P824" s="61">
        <v>45342</v>
      </c>
      <c r="Q824" s="62" t="str">
        <f t="shared" si="24"/>
        <v>Feb</v>
      </c>
      <c r="R824" s="62">
        <f t="shared" si="25"/>
        <v>2024</v>
      </c>
    </row>
    <row r="825" spans="1:18">
      <c r="A825" s="59" t="s">
        <v>1228</v>
      </c>
      <c r="B825" s="59" t="s">
        <v>11</v>
      </c>
      <c r="C825" s="59" t="s">
        <v>54</v>
      </c>
      <c r="D825" s="59" t="s">
        <v>23</v>
      </c>
      <c r="E825" s="59" t="s">
        <v>47</v>
      </c>
      <c r="F825" s="59" t="s">
        <v>1143</v>
      </c>
      <c r="G825" s="59">
        <v>5</v>
      </c>
      <c r="H825" s="59">
        <v>383.37</v>
      </c>
      <c r="I825" s="59">
        <v>1916.85</v>
      </c>
      <c r="J825" s="59">
        <v>25</v>
      </c>
      <c r="K825" s="59">
        <v>1437.64</v>
      </c>
      <c r="L825" s="59">
        <v>5</v>
      </c>
      <c r="M825" s="59" t="s">
        <v>42</v>
      </c>
      <c r="N825" s="59" t="s">
        <v>77</v>
      </c>
      <c r="O825" s="59">
        <v>83</v>
      </c>
      <c r="P825" s="61">
        <v>45337</v>
      </c>
      <c r="Q825" s="62" t="str">
        <f t="shared" si="24"/>
        <v>Feb</v>
      </c>
      <c r="R825" s="62">
        <f t="shared" si="25"/>
        <v>2024</v>
      </c>
    </row>
    <row r="826" spans="1:18">
      <c r="A826" s="59" t="s">
        <v>1229</v>
      </c>
      <c r="B826" s="59" t="s">
        <v>9</v>
      </c>
      <c r="C826" s="59" t="s">
        <v>58</v>
      </c>
      <c r="D826" s="59" t="s">
        <v>20</v>
      </c>
      <c r="E826" s="59" t="s">
        <v>51</v>
      </c>
      <c r="F826" s="59" t="s">
        <v>111</v>
      </c>
      <c r="G826" s="59">
        <v>4</v>
      </c>
      <c r="H826" s="59">
        <v>652.4</v>
      </c>
      <c r="I826" s="59">
        <v>2609.6</v>
      </c>
      <c r="J826" s="59">
        <v>5</v>
      </c>
      <c r="K826" s="59">
        <v>2479.12</v>
      </c>
      <c r="L826" s="59">
        <v>3</v>
      </c>
      <c r="M826" s="59" t="s">
        <v>37</v>
      </c>
      <c r="N826" s="59" t="s">
        <v>96</v>
      </c>
      <c r="O826" s="59">
        <v>38</v>
      </c>
      <c r="P826" s="61">
        <v>45359</v>
      </c>
      <c r="Q826" s="62" t="str">
        <f t="shared" si="24"/>
        <v>Mar</v>
      </c>
      <c r="R826" s="62">
        <f t="shared" si="25"/>
        <v>2024</v>
      </c>
    </row>
    <row r="827" spans="1:18">
      <c r="A827" s="59" t="s">
        <v>1230</v>
      </c>
      <c r="B827" s="59" t="s">
        <v>2</v>
      </c>
      <c r="C827" s="59" t="s">
        <v>54</v>
      </c>
      <c r="D827" s="59" t="s">
        <v>16</v>
      </c>
      <c r="E827" s="59" t="s">
        <v>46</v>
      </c>
      <c r="F827" s="59" t="s">
        <v>587</v>
      </c>
      <c r="G827" s="59">
        <v>5</v>
      </c>
      <c r="H827" s="59">
        <v>167.73</v>
      </c>
      <c r="I827" s="59">
        <v>838.65</v>
      </c>
      <c r="J827" s="59">
        <v>10</v>
      </c>
      <c r="K827" s="59">
        <v>754.78</v>
      </c>
      <c r="L827" s="59">
        <v>1</v>
      </c>
      <c r="M827" s="59" t="s">
        <v>40</v>
      </c>
      <c r="N827" s="59" t="s">
        <v>96</v>
      </c>
      <c r="O827" s="59">
        <v>39</v>
      </c>
      <c r="P827" s="61">
        <v>45421</v>
      </c>
      <c r="Q827" s="62" t="str">
        <f t="shared" si="24"/>
        <v>May</v>
      </c>
      <c r="R827" s="62">
        <f t="shared" si="25"/>
        <v>2024</v>
      </c>
    </row>
    <row r="828" spans="1:18">
      <c r="A828" s="59" t="s">
        <v>1231</v>
      </c>
      <c r="B828" s="59" t="s">
        <v>4</v>
      </c>
      <c r="C828" s="59" t="s">
        <v>56</v>
      </c>
      <c r="D828" s="59" t="s">
        <v>16</v>
      </c>
      <c r="E828" s="59" t="s">
        <v>45</v>
      </c>
      <c r="F828" s="59" t="s">
        <v>1181</v>
      </c>
      <c r="G828" s="59">
        <v>2</v>
      </c>
      <c r="H828" s="59">
        <v>337.57</v>
      </c>
      <c r="I828" s="59">
        <v>675.14</v>
      </c>
      <c r="J828" s="59">
        <v>20</v>
      </c>
      <c r="K828" s="59">
        <v>540.11</v>
      </c>
      <c r="L828" s="59">
        <v>3</v>
      </c>
      <c r="M828" s="59" t="s">
        <v>37</v>
      </c>
      <c r="N828" s="59" t="s">
        <v>80</v>
      </c>
      <c r="O828" s="59">
        <v>43</v>
      </c>
      <c r="P828" s="61">
        <v>45485</v>
      </c>
      <c r="Q828" s="62" t="str">
        <f t="shared" si="24"/>
        <v>Jul</v>
      </c>
      <c r="R828" s="62">
        <f t="shared" si="25"/>
        <v>2024</v>
      </c>
    </row>
    <row r="829" spans="1:18">
      <c r="A829" s="59" t="s">
        <v>1232</v>
      </c>
      <c r="B829" s="59" t="s">
        <v>6</v>
      </c>
      <c r="C829" s="59" t="s">
        <v>57</v>
      </c>
      <c r="D829" s="59" t="s">
        <v>21</v>
      </c>
      <c r="E829" s="59" t="s">
        <v>45</v>
      </c>
      <c r="F829" s="59" t="s">
        <v>894</v>
      </c>
      <c r="G829" s="59">
        <v>4</v>
      </c>
      <c r="H829" s="59">
        <v>404.36</v>
      </c>
      <c r="I829" s="59">
        <v>1617.44</v>
      </c>
      <c r="J829" s="59">
        <v>0</v>
      </c>
      <c r="K829" s="59">
        <v>1617.44</v>
      </c>
      <c r="L829" s="59">
        <v>4</v>
      </c>
      <c r="M829" s="59" t="s">
        <v>39</v>
      </c>
      <c r="N829" s="59" t="s">
        <v>80</v>
      </c>
      <c r="O829" s="59">
        <v>88</v>
      </c>
      <c r="P829" s="61">
        <v>45350</v>
      </c>
      <c r="Q829" s="62" t="str">
        <f t="shared" si="24"/>
        <v>Feb</v>
      </c>
      <c r="R829" s="62">
        <f t="shared" si="25"/>
        <v>2024</v>
      </c>
    </row>
    <row r="830" spans="1:18">
      <c r="A830" s="59" t="s">
        <v>1233</v>
      </c>
      <c r="B830" s="59" t="s">
        <v>7</v>
      </c>
      <c r="C830" s="59" t="s">
        <v>55</v>
      </c>
      <c r="D830" s="59" t="s">
        <v>15</v>
      </c>
      <c r="E830" s="59" t="s">
        <v>48</v>
      </c>
      <c r="F830" s="59" t="s">
        <v>318</v>
      </c>
      <c r="G830" s="59">
        <v>2</v>
      </c>
      <c r="H830" s="59">
        <v>156.63</v>
      </c>
      <c r="I830" s="59">
        <v>313.26</v>
      </c>
      <c r="J830" s="59">
        <v>5</v>
      </c>
      <c r="K830" s="59">
        <v>297.6</v>
      </c>
      <c r="L830" s="59">
        <v>3</v>
      </c>
      <c r="M830" s="59" t="s">
        <v>39</v>
      </c>
      <c r="N830" s="59" t="s">
        <v>96</v>
      </c>
      <c r="O830" s="59">
        <v>61</v>
      </c>
      <c r="P830" s="61">
        <v>45354</v>
      </c>
      <c r="Q830" s="62" t="str">
        <f t="shared" si="24"/>
        <v>Mar</v>
      </c>
      <c r="R830" s="62">
        <f t="shared" si="25"/>
        <v>2024</v>
      </c>
    </row>
    <row r="831" spans="1:18">
      <c r="A831" s="59" t="s">
        <v>1234</v>
      </c>
      <c r="B831" s="59" t="s">
        <v>3</v>
      </c>
      <c r="C831" s="59" t="s">
        <v>62</v>
      </c>
      <c r="D831" s="59" t="s">
        <v>19</v>
      </c>
      <c r="E831" s="59" t="s">
        <v>51</v>
      </c>
      <c r="F831" s="59" t="s">
        <v>838</v>
      </c>
      <c r="G831" s="59">
        <v>2</v>
      </c>
      <c r="H831" s="59">
        <v>571.36</v>
      </c>
      <c r="I831" s="59">
        <v>1142.72</v>
      </c>
      <c r="J831" s="59">
        <v>20</v>
      </c>
      <c r="K831" s="59">
        <v>914.18</v>
      </c>
      <c r="L831" s="59">
        <v>1</v>
      </c>
      <c r="M831" s="59" t="s">
        <v>40</v>
      </c>
      <c r="N831" s="59" t="s">
        <v>96</v>
      </c>
      <c r="O831" s="59">
        <v>49</v>
      </c>
      <c r="P831" s="61">
        <v>45496</v>
      </c>
      <c r="Q831" s="62" t="str">
        <f t="shared" si="24"/>
        <v>Jul</v>
      </c>
      <c r="R831" s="62">
        <f t="shared" si="25"/>
        <v>2024</v>
      </c>
    </row>
    <row r="832" spans="1:18">
      <c r="A832" s="59" t="s">
        <v>1235</v>
      </c>
      <c r="B832" s="59" t="s">
        <v>8</v>
      </c>
      <c r="C832" s="59" t="s">
        <v>61</v>
      </c>
      <c r="D832" s="59" t="s">
        <v>23</v>
      </c>
      <c r="E832" s="59" t="s">
        <v>47</v>
      </c>
      <c r="F832" s="59" t="s">
        <v>393</v>
      </c>
      <c r="G832" s="59">
        <v>3</v>
      </c>
      <c r="H832" s="59">
        <v>980.29</v>
      </c>
      <c r="I832" s="59">
        <v>2940.87</v>
      </c>
      <c r="J832" s="59">
        <v>5</v>
      </c>
      <c r="K832" s="59">
        <v>2793.83</v>
      </c>
      <c r="L832" s="59">
        <v>1</v>
      </c>
      <c r="M832" s="59" t="s">
        <v>41</v>
      </c>
      <c r="N832" s="59" t="s">
        <v>96</v>
      </c>
      <c r="O832" s="59">
        <v>29</v>
      </c>
      <c r="P832" s="61">
        <v>45420</v>
      </c>
      <c r="Q832" s="62" t="str">
        <f t="shared" si="24"/>
        <v>May</v>
      </c>
      <c r="R832" s="62">
        <f t="shared" si="25"/>
        <v>2024</v>
      </c>
    </row>
    <row r="833" spans="1:18">
      <c r="A833" s="59" t="s">
        <v>1236</v>
      </c>
      <c r="B833" s="59" t="s">
        <v>11</v>
      </c>
      <c r="C833" s="59" t="s">
        <v>61</v>
      </c>
      <c r="D833" s="59" t="s">
        <v>18</v>
      </c>
      <c r="E833" s="59" t="s">
        <v>50</v>
      </c>
      <c r="F833" s="59" t="s">
        <v>455</v>
      </c>
      <c r="G833" s="59">
        <v>3</v>
      </c>
      <c r="H833" s="59">
        <v>225.62</v>
      </c>
      <c r="I833" s="59">
        <v>676.86</v>
      </c>
      <c r="J833" s="59">
        <v>10</v>
      </c>
      <c r="K833" s="59">
        <v>609.17</v>
      </c>
      <c r="L833" s="59">
        <v>5</v>
      </c>
      <c r="M833" s="59" t="s">
        <v>42</v>
      </c>
      <c r="N833" s="59" t="s">
        <v>96</v>
      </c>
      <c r="O833" s="59">
        <v>74</v>
      </c>
      <c r="P833" s="61">
        <v>45460</v>
      </c>
      <c r="Q833" s="62" t="str">
        <f t="shared" si="24"/>
        <v>Jun</v>
      </c>
      <c r="R833" s="62">
        <f t="shared" si="25"/>
        <v>2024</v>
      </c>
    </row>
    <row r="834" spans="1:18">
      <c r="A834" s="59" t="s">
        <v>1237</v>
      </c>
      <c r="B834" s="59" t="s">
        <v>3</v>
      </c>
      <c r="C834" s="59" t="s">
        <v>56</v>
      </c>
      <c r="D834" s="59" t="s">
        <v>18</v>
      </c>
      <c r="E834" s="59" t="s">
        <v>49</v>
      </c>
      <c r="F834" s="59" t="s">
        <v>342</v>
      </c>
      <c r="G834" s="59">
        <v>4</v>
      </c>
      <c r="H834" s="59">
        <v>772.05</v>
      </c>
      <c r="I834" s="59">
        <v>3088.2</v>
      </c>
      <c r="J834" s="59">
        <v>15</v>
      </c>
      <c r="K834" s="59">
        <v>2624.97</v>
      </c>
      <c r="L834" s="59">
        <v>2</v>
      </c>
      <c r="M834" s="59" t="s">
        <v>40</v>
      </c>
      <c r="N834" s="59" t="s">
        <v>96</v>
      </c>
      <c r="O834" s="59">
        <v>90</v>
      </c>
      <c r="P834" s="61">
        <v>45522</v>
      </c>
      <c r="Q834" s="62" t="str">
        <f t="shared" ref="Q834:Q897" si="26">TEXT(P834,"mmm")</f>
        <v>Aug</v>
      </c>
      <c r="R834" s="62">
        <f t="shared" ref="R834:R897" si="27">YEAR(P834)</f>
        <v>2024</v>
      </c>
    </row>
    <row r="835" spans="1:18">
      <c r="A835" s="59" t="s">
        <v>1238</v>
      </c>
      <c r="B835" s="59" t="s">
        <v>6</v>
      </c>
      <c r="C835" s="59" t="s">
        <v>54</v>
      </c>
      <c r="D835" s="59" t="s">
        <v>22</v>
      </c>
      <c r="E835" s="59" t="s">
        <v>50</v>
      </c>
      <c r="F835" s="59" t="s">
        <v>402</v>
      </c>
      <c r="G835" s="59">
        <v>2</v>
      </c>
      <c r="H835" s="59">
        <v>169.07</v>
      </c>
      <c r="I835" s="59">
        <v>338.14</v>
      </c>
      <c r="J835" s="59">
        <v>20</v>
      </c>
      <c r="K835" s="59">
        <v>270.51</v>
      </c>
      <c r="L835" s="59">
        <v>2</v>
      </c>
      <c r="M835" s="59" t="s">
        <v>37</v>
      </c>
      <c r="N835" s="59" t="s">
        <v>77</v>
      </c>
      <c r="O835" s="59">
        <v>29</v>
      </c>
      <c r="P835" s="61">
        <v>45299</v>
      </c>
      <c r="Q835" s="62" t="str">
        <f t="shared" si="26"/>
        <v>Jan</v>
      </c>
      <c r="R835" s="62">
        <f t="shared" si="27"/>
        <v>2024</v>
      </c>
    </row>
    <row r="836" spans="1:18">
      <c r="A836" s="59" t="s">
        <v>1239</v>
      </c>
      <c r="B836" s="59" t="s">
        <v>8</v>
      </c>
      <c r="C836" s="59" t="s">
        <v>62</v>
      </c>
      <c r="D836" s="59" t="s">
        <v>16</v>
      </c>
      <c r="E836" s="59" t="s">
        <v>45</v>
      </c>
      <c r="F836" s="59" t="s">
        <v>1181</v>
      </c>
      <c r="G836" s="59">
        <v>1</v>
      </c>
      <c r="H836" s="59">
        <v>307.15</v>
      </c>
      <c r="I836" s="59">
        <v>307.15</v>
      </c>
      <c r="J836" s="59">
        <v>15</v>
      </c>
      <c r="K836" s="59">
        <v>261.08</v>
      </c>
      <c r="L836" s="59">
        <v>1</v>
      </c>
      <c r="M836" s="59" t="s">
        <v>39</v>
      </c>
      <c r="N836" s="59" t="s">
        <v>77</v>
      </c>
      <c r="O836" s="59">
        <v>71</v>
      </c>
      <c r="P836" s="61">
        <v>45512</v>
      </c>
      <c r="Q836" s="62" t="str">
        <f t="shared" si="26"/>
        <v>Aug</v>
      </c>
      <c r="R836" s="62">
        <f t="shared" si="27"/>
        <v>2024</v>
      </c>
    </row>
    <row r="837" spans="1:18">
      <c r="A837" s="59" t="s">
        <v>1240</v>
      </c>
      <c r="B837" s="59" t="s">
        <v>4</v>
      </c>
      <c r="C837" s="59" t="s">
        <v>56</v>
      </c>
      <c r="D837" s="59" t="s">
        <v>15</v>
      </c>
      <c r="E837" s="59" t="s">
        <v>50</v>
      </c>
      <c r="F837" s="59" t="s">
        <v>378</v>
      </c>
      <c r="G837" s="59">
        <v>5</v>
      </c>
      <c r="H837" s="59">
        <v>1152.64</v>
      </c>
      <c r="I837" s="59">
        <v>5763.2</v>
      </c>
      <c r="J837" s="59">
        <v>15</v>
      </c>
      <c r="K837" s="59">
        <v>4898.72</v>
      </c>
      <c r="L837" s="59">
        <v>4</v>
      </c>
      <c r="M837" s="59" t="s">
        <v>39</v>
      </c>
      <c r="N837" s="59" t="s">
        <v>80</v>
      </c>
      <c r="O837" s="59">
        <v>74</v>
      </c>
      <c r="P837" s="61">
        <v>45376</v>
      </c>
      <c r="Q837" s="62" t="str">
        <f t="shared" si="26"/>
        <v>Mar</v>
      </c>
      <c r="R837" s="62">
        <f t="shared" si="27"/>
        <v>2024</v>
      </c>
    </row>
    <row r="838" spans="1:18">
      <c r="A838" s="59" t="s">
        <v>1241</v>
      </c>
      <c r="B838" s="59" t="s">
        <v>8</v>
      </c>
      <c r="C838" s="59" t="s">
        <v>57</v>
      </c>
      <c r="D838" s="59" t="s">
        <v>18</v>
      </c>
      <c r="E838" s="59" t="s">
        <v>51</v>
      </c>
      <c r="F838" s="59" t="s">
        <v>796</v>
      </c>
      <c r="G838" s="59">
        <v>2</v>
      </c>
      <c r="H838" s="59">
        <v>288.44</v>
      </c>
      <c r="I838" s="59">
        <v>576.88</v>
      </c>
      <c r="J838" s="59">
        <v>25</v>
      </c>
      <c r="K838" s="59">
        <v>432.66</v>
      </c>
      <c r="L838" s="59">
        <v>4</v>
      </c>
      <c r="M838" s="59" t="s">
        <v>42</v>
      </c>
      <c r="N838" s="59" t="s">
        <v>80</v>
      </c>
      <c r="O838" s="59">
        <v>63</v>
      </c>
      <c r="P838" s="61">
        <v>45527</v>
      </c>
      <c r="Q838" s="62" t="str">
        <f t="shared" si="26"/>
        <v>Aug</v>
      </c>
      <c r="R838" s="62">
        <f t="shared" si="27"/>
        <v>2024</v>
      </c>
    </row>
    <row r="839" spans="1:18">
      <c r="A839" s="59" t="s">
        <v>1242</v>
      </c>
      <c r="B839" s="59" t="s">
        <v>10</v>
      </c>
      <c r="C839" s="59" t="s">
        <v>60</v>
      </c>
      <c r="D839" s="59" t="s">
        <v>20</v>
      </c>
      <c r="E839" s="59" t="s">
        <v>49</v>
      </c>
      <c r="F839" s="59" t="s">
        <v>205</v>
      </c>
      <c r="G839" s="59">
        <v>5</v>
      </c>
      <c r="H839" s="59">
        <v>591.37</v>
      </c>
      <c r="I839" s="59">
        <v>2956.85</v>
      </c>
      <c r="J839" s="59">
        <v>5</v>
      </c>
      <c r="K839" s="59">
        <v>2809.01</v>
      </c>
      <c r="L839" s="59">
        <v>2</v>
      </c>
      <c r="M839" s="59" t="s">
        <v>42</v>
      </c>
      <c r="N839" s="59" t="s">
        <v>77</v>
      </c>
      <c r="O839" s="59">
        <v>59</v>
      </c>
      <c r="P839" s="61">
        <v>45584</v>
      </c>
      <c r="Q839" s="62" t="str">
        <f t="shared" si="26"/>
        <v>Oct</v>
      </c>
      <c r="R839" s="62">
        <f t="shared" si="27"/>
        <v>2024</v>
      </c>
    </row>
    <row r="840" spans="1:18">
      <c r="A840" s="59" t="s">
        <v>1243</v>
      </c>
      <c r="B840" s="59" t="s">
        <v>11</v>
      </c>
      <c r="C840" s="59" t="s">
        <v>56</v>
      </c>
      <c r="D840" s="59" t="s">
        <v>18</v>
      </c>
      <c r="E840" s="59" t="s">
        <v>45</v>
      </c>
      <c r="F840" s="59" t="s">
        <v>1034</v>
      </c>
      <c r="G840" s="59">
        <v>4</v>
      </c>
      <c r="H840" s="59">
        <v>495.26</v>
      </c>
      <c r="I840" s="59">
        <v>1981.04</v>
      </c>
      <c r="J840" s="59">
        <v>0</v>
      </c>
      <c r="K840" s="59">
        <v>1981.04</v>
      </c>
      <c r="L840" s="59">
        <v>2</v>
      </c>
      <c r="M840" s="59" t="s">
        <v>38</v>
      </c>
      <c r="N840" s="59" t="s">
        <v>96</v>
      </c>
      <c r="O840" s="59">
        <v>49</v>
      </c>
      <c r="P840" s="61">
        <v>45385</v>
      </c>
      <c r="Q840" s="62" t="str">
        <f t="shared" si="26"/>
        <v>Apr</v>
      </c>
      <c r="R840" s="62">
        <f t="shared" si="27"/>
        <v>2024</v>
      </c>
    </row>
    <row r="841" spans="1:18">
      <c r="A841" s="59" t="s">
        <v>1244</v>
      </c>
      <c r="B841" s="59" t="s">
        <v>5</v>
      </c>
      <c r="C841" s="59" t="s">
        <v>59</v>
      </c>
      <c r="D841" s="59" t="s">
        <v>16</v>
      </c>
      <c r="E841" s="59" t="s">
        <v>47</v>
      </c>
      <c r="F841" s="59" t="s">
        <v>481</v>
      </c>
      <c r="G841" s="59">
        <v>1</v>
      </c>
      <c r="H841" s="59">
        <v>519.57</v>
      </c>
      <c r="I841" s="59">
        <v>519.57</v>
      </c>
      <c r="J841" s="59">
        <v>10</v>
      </c>
      <c r="K841" s="59">
        <v>467.61</v>
      </c>
      <c r="L841" s="59">
        <v>1</v>
      </c>
      <c r="M841" s="59" t="s">
        <v>41</v>
      </c>
      <c r="N841" s="59" t="s">
        <v>83</v>
      </c>
      <c r="O841" s="59">
        <v>54</v>
      </c>
      <c r="P841" s="61">
        <v>45485</v>
      </c>
      <c r="Q841" s="62" t="str">
        <f t="shared" si="26"/>
        <v>Jul</v>
      </c>
      <c r="R841" s="62">
        <f t="shared" si="27"/>
        <v>2024</v>
      </c>
    </row>
    <row r="842" spans="1:18">
      <c r="A842" s="59" t="s">
        <v>1245</v>
      </c>
      <c r="B842" s="59" t="s">
        <v>10</v>
      </c>
      <c r="C842" s="59" t="s">
        <v>53</v>
      </c>
      <c r="D842" s="59" t="s">
        <v>17</v>
      </c>
      <c r="E842" s="59" t="s">
        <v>50</v>
      </c>
      <c r="F842" s="59" t="s">
        <v>402</v>
      </c>
      <c r="G842" s="59">
        <v>1</v>
      </c>
      <c r="H842" s="59">
        <v>151.25</v>
      </c>
      <c r="I842" s="59">
        <v>151.25</v>
      </c>
      <c r="J842" s="59">
        <v>10</v>
      </c>
      <c r="K842" s="59">
        <v>136.12</v>
      </c>
      <c r="L842" s="59">
        <v>4</v>
      </c>
      <c r="M842" s="59" t="s">
        <v>40</v>
      </c>
      <c r="N842" s="59" t="s">
        <v>83</v>
      </c>
      <c r="O842" s="59">
        <v>59</v>
      </c>
      <c r="P842" s="61">
        <v>45494</v>
      </c>
      <c r="Q842" s="62" t="str">
        <f t="shared" si="26"/>
        <v>Jul</v>
      </c>
      <c r="R842" s="62">
        <f t="shared" si="27"/>
        <v>2024</v>
      </c>
    </row>
    <row r="843" spans="1:18">
      <c r="A843" s="59" t="s">
        <v>1246</v>
      </c>
      <c r="B843" s="59" t="s">
        <v>4</v>
      </c>
      <c r="C843" s="59" t="s">
        <v>55</v>
      </c>
      <c r="D843" s="59" t="s">
        <v>15</v>
      </c>
      <c r="E843" s="59" t="s">
        <v>50</v>
      </c>
      <c r="F843" s="59" t="s">
        <v>904</v>
      </c>
      <c r="G843" s="59">
        <v>5</v>
      </c>
      <c r="H843" s="59">
        <v>620.22</v>
      </c>
      <c r="I843" s="59">
        <v>3101.1</v>
      </c>
      <c r="J843" s="59">
        <v>15</v>
      </c>
      <c r="K843" s="59">
        <v>2635.93</v>
      </c>
      <c r="L843" s="59">
        <v>4</v>
      </c>
      <c r="M843" s="59" t="s">
        <v>41</v>
      </c>
      <c r="N843" s="59" t="s">
        <v>80</v>
      </c>
      <c r="O843" s="59">
        <v>45</v>
      </c>
      <c r="P843" s="61">
        <v>45506</v>
      </c>
      <c r="Q843" s="62" t="str">
        <f t="shared" si="26"/>
        <v>Aug</v>
      </c>
      <c r="R843" s="62">
        <f t="shared" si="27"/>
        <v>2024</v>
      </c>
    </row>
    <row r="844" spans="1:18">
      <c r="A844" s="59" t="s">
        <v>1247</v>
      </c>
      <c r="B844" s="59" t="s">
        <v>6</v>
      </c>
      <c r="C844" s="59" t="s">
        <v>55</v>
      </c>
      <c r="D844" s="59" t="s">
        <v>22</v>
      </c>
      <c r="E844" s="59" t="s">
        <v>48</v>
      </c>
      <c r="F844" s="59" t="s">
        <v>642</v>
      </c>
      <c r="G844" s="59">
        <v>1</v>
      </c>
      <c r="H844" s="59">
        <v>174.21</v>
      </c>
      <c r="I844" s="59">
        <v>174.21</v>
      </c>
      <c r="J844" s="59">
        <v>5</v>
      </c>
      <c r="K844" s="59">
        <v>165.5</v>
      </c>
      <c r="L844" s="59">
        <v>2</v>
      </c>
      <c r="M844" s="59" t="s">
        <v>41</v>
      </c>
      <c r="N844" s="59" t="s">
        <v>96</v>
      </c>
      <c r="O844" s="59">
        <v>80</v>
      </c>
      <c r="P844" s="61">
        <v>45404</v>
      </c>
      <c r="Q844" s="62" t="str">
        <f t="shared" si="26"/>
        <v>Apr</v>
      </c>
      <c r="R844" s="62">
        <f t="shared" si="27"/>
        <v>2024</v>
      </c>
    </row>
    <row r="845" spans="1:18">
      <c r="A845" s="59" t="s">
        <v>1248</v>
      </c>
      <c r="B845" s="59" t="s">
        <v>3</v>
      </c>
      <c r="C845" s="59" t="s">
        <v>56</v>
      </c>
      <c r="D845" s="59" t="s">
        <v>23</v>
      </c>
      <c r="E845" s="59" t="s">
        <v>48</v>
      </c>
      <c r="F845" s="59" t="s">
        <v>268</v>
      </c>
      <c r="G845" s="59">
        <v>4</v>
      </c>
      <c r="H845" s="59">
        <v>797.28</v>
      </c>
      <c r="I845" s="59">
        <v>3189.12</v>
      </c>
      <c r="J845" s="59">
        <v>5</v>
      </c>
      <c r="K845" s="59">
        <v>3029.66</v>
      </c>
      <c r="L845" s="59">
        <v>4</v>
      </c>
      <c r="M845" s="59" t="s">
        <v>37</v>
      </c>
      <c r="N845" s="59" t="s">
        <v>80</v>
      </c>
      <c r="O845" s="59">
        <v>65</v>
      </c>
      <c r="P845" s="61">
        <v>45348</v>
      </c>
      <c r="Q845" s="62" t="str">
        <f t="shared" si="26"/>
        <v>Feb</v>
      </c>
      <c r="R845" s="62">
        <f t="shared" si="27"/>
        <v>2024</v>
      </c>
    </row>
    <row r="846" spans="1:18">
      <c r="A846" s="59" t="s">
        <v>1249</v>
      </c>
      <c r="B846" s="59" t="s">
        <v>10</v>
      </c>
      <c r="C846" s="59" t="s">
        <v>55</v>
      </c>
      <c r="D846" s="59" t="s">
        <v>19</v>
      </c>
      <c r="E846" s="59" t="s">
        <v>48</v>
      </c>
      <c r="F846" s="59" t="s">
        <v>107</v>
      </c>
      <c r="G846" s="59">
        <v>1</v>
      </c>
      <c r="H846" s="59">
        <v>879.46</v>
      </c>
      <c r="I846" s="59">
        <v>879.46</v>
      </c>
      <c r="J846" s="59">
        <v>10</v>
      </c>
      <c r="K846" s="59">
        <v>791.51</v>
      </c>
      <c r="L846" s="59">
        <v>5</v>
      </c>
      <c r="M846" s="59" t="s">
        <v>37</v>
      </c>
      <c r="N846" s="59" t="s">
        <v>80</v>
      </c>
      <c r="O846" s="59">
        <v>67</v>
      </c>
      <c r="P846" s="61">
        <v>45383</v>
      </c>
      <c r="Q846" s="62" t="str">
        <f t="shared" si="26"/>
        <v>Apr</v>
      </c>
      <c r="R846" s="62">
        <f t="shared" si="27"/>
        <v>2024</v>
      </c>
    </row>
    <row r="847" spans="1:18">
      <c r="A847" s="59" t="s">
        <v>1250</v>
      </c>
      <c r="B847" s="59" t="s">
        <v>11</v>
      </c>
      <c r="C847" s="59" t="s">
        <v>54</v>
      </c>
      <c r="D847" s="59" t="s">
        <v>20</v>
      </c>
      <c r="E847" s="59" t="s">
        <v>46</v>
      </c>
      <c r="F847" s="59" t="s">
        <v>533</v>
      </c>
      <c r="G847" s="59">
        <v>4</v>
      </c>
      <c r="H847" s="59">
        <v>858.14</v>
      </c>
      <c r="I847" s="59">
        <v>3432.56</v>
      </c>
      <c r="J847" s="59">
        <v>20</v>
      </c>
      <c r="K847" s="59">
        <v>2746.05</v>
      </c>
      <c r="L847" s="59">
        <v>4</v>
      </c>
      <c r="M847" s="59" t="s">
        <v>41</v>
      </c>
      <c r="N847" s="59" t="s">
        <v>77</v>
      </c>
      <c r="O847" s="59">
        <v>60</v>
      </c>
      <c r="P847" s="61">
        <v>45332</v>
      </c>
      <c r="Q847" s="62" t="str">
        <f t="shared" si="26"/>
        <v>Feb</v>
      </c>
      <c r="R847" s="62">
        <f t="shared" si="27"/>
        <v>2024</v>
      </c>
    </row>
    <row r="848" spans="1:18">
      <c r="A848" s="59" t="s">
        <v>1251</v>
      </c>
      <c r="B848" s="59" t="s">
        <v>7</v>
      </c>
      <c r="C848" s="59" t="s">
        <v>60</v>
      </c>
      <c r="D848" s="59" t="s">
        <v>24</v>
      </c>
      <c r="E848" s="59" t="s">
        <v>51</v>
      </c>
      <c r="F848" s="59" t="s">
        <v>929</v>
      </c>
      <c r="G848" s="59">
        <v>5</v>
      </c>
      <c r="H848" s="59">
        <v>951.62</v>
      </c>
      <c r="I848" s="59">
        <v>4758.1</v>
      </c>
      <c r="J848" s="59">
        <v>25</v>
      </c>
      <c r="K848" s="59">
        <v>3568.58</v>
      </c>
      <c r="L848" s="59">
        <v>5</v>
      </c>
      <c r="M848" s="59" t="s">
        <v>37</v>
      </c>
      <c r="N848" s="59" t="s">
        <v>96</v>
      </c>
      <c r="O848" s="59">
        <v>72</v>
      </c>
      <c r="P848" s="61">
        <v>45436</v>
      </c>
      <c r="Q848" s="62" t="str">
        <f t="shared" si="26"/>
        <v>May</v>
      </c>
      <c r="R848" s="62">
        <f t="shared" si="27"/>
        <v>2024</v>
      </c>
    </row>
    <row r="849" spans="1:18">
      <c r="A849" s="59" t="s">
        <v>1252</v>
      </c>
      <c r="B849" s="59" t="s">
        <v>9</v>
      </c>
      <c r="C849" s="59" t="s">
        <v>57</v>
      </c>
      <c r="D849" s="59" t="s">
        <v>17</v>
      </c>
      <c r="E849" s="59" t="s">
        <v>48</v>
      </c>
      <c r="F849" s="59" t="s">
        <v>438</v>
      </c>
      <c r="G849" s="59">
        <v>3</v>
      </c>
      <c r="H849" s="59">
        <v>1068.39</v>
      </c>
      <c r="I849" s="59">
        <v>3205.17</v>
      </c>
      <c r="J849" s="59">
        <v>0</v>
      </c>
      <c r="K849" s="59">
        <v>3205.17</v>
      </c>
      <c r="L849" s="59">
        <v>3</v>
      </c>
      <c r="M849" s="59" t="s">
        <v>42</v>
      </c>
      <c r="N849" s="59" t="s">
        <v>77</v>
      </c>
      <c r="O849" s="59">
        <v>52</v>
      </c>
      <c r="P849" s="61">
        <v>45449</v>
      </c>
      <c r="Q849" s="62" t="str">
        <f t="shared" si="26"/>
        <v>Jun</v>
      </c>
      <c r="R849" s="62">
        <f t="shared" si="27"/>
        <v>2024</v>
      </c>
    </row>
    <row r="850" spans="1:18">
      <c r="A850" s="59" t="s">
        <v>1253</v>
      </c>
      <c r="B850" s="59" t="s">
        <v>7</v>
      </c>
      <c r="C850" s="59" t="s">
        <v>56</v>
      </c>
      <c r="D850" s="59" t="s">
        <v>18</v>
      </c>
      <c r="E850" s="59" t="s">
        <v>50</v>
      </c>
      <c r="F850" s="59" t="s">
        <v>1211</v>
      </c>
      <c r="G850" s="59">
        <v>5</v>
      </c>
      <c r="H850" s="59">
        <v>768.54</v>
      </c>
      <c r="I850" s="59">
        <v>3842.7</v>
      </c>
      <c r="J850" s="59">
        <v>10</v>
      </c>
      <c r="K850" s="59">
        <v>3458.43</v>
      </c>
      <c r="L850" s="59">
        <v>5</v>
      </c>
      <c r="M850" s="59" t="s">
        <v>39</v>
      </c>
      <c r="N850" s="59" t="s">
        <v>96</v>
      </c>
      <c r="O850" s="59">
        <v>77</v>
      </c>
      <c r="P850" s="61">
        <v>45433</v>
      </c>
      <c r="Q850" s="62" t="str">
        <f t="shared" si="26"/>
        <v>May</v>
      </c>
      <c r="R850" s="62">
        <f t="shared" si="27"/>
        <v>2024</v>
      </c>
    </row>
    <row r="851" spans="1:18">
      <c r="A851" s="59" t="s">
        <v>1254</v>
      </c>
      <c r="B851" s="59" t="s">
        <v>2</v>
      </c>
      <c r="C851" s="59" t="s">
        <v>56</v>
      </c>
      <c r="D851" s="59" t="s">
        <v>17</v>
      </c>
      <c r="E851" s="59" t="s">
        <v>50</v>
      </c>
      <c r="F851" s="59" t="s">
        <v>324</v>
      </c>
      <c r="G851" s="59">
        <v>1</v>
      </c>
      <c r="H851" s="59">
        <v>702.12</v>
      </c>
      <c r="I851" s="59">
        <v>702.12</v>
      </c>
      <c r="J851" s="59">
        <v>20</v>
      </c>
      <c r="K851" s="59">
        <v>561.7</v>
      </c>
      <c r="L851" s="59">
        <v>5</v>
      </c>
      <c r="M851" s="59" t="s">
        <v>39</v>
      </c>
      <c r="N851" s="59" t="s">
        <v>77</v>
      </c>
      <c r="O851" s="59">
        <v>26</v>
      </c>
      <c r="P851" s="61">
        <v>45406</v>
      </c>
      <c r="Q851" s="62" t="str">
        <f t="shared" si="26"/>
        <v>Apr</v>
      </c>
      <c r="R851" s="62">
        <f t="shared" si="27"/>
        <v>2024</v>
      </c>
    </row>
    <row r="852" spans="1:18">
      <c r="A852" s="59" t="s">
        <v>1255</v>
      </c>
      <c r="B852" s="59" t="s">
        <v>6</v>
      </c>
      <c r="C852" s="59" t="s">
        <v>60</v>
      </c>
      <c r="D852" s="59" t="s">
        <v>23</v>
      </c>
      <c r="E852" s="59" t="s">
        <v>46</v>
      </c>
      <c r="F852" s="59" t="s">
        <v>410</v>
      </c>
      <c r="G852" s="59">
        <v>4</v>
      </c>
      <c r="H852" s="59">
        <v>909.72</v>
      </c>
      <c r="I852" s="59">
        <v>3638.88</v>
      </c>
      <c r="J852" s="59">
        <v>5</v>
      </c>
      <c r="K852" s="59">
        <v>3456.94</v>
      </c>
      <c r="L852" s="59">
        <v>2</v>
      </c>
      <c r="M852" s="59" t="s">
        <v>40</v>
      </c>
      <c r="N852" s="59" t="s">
        <v>96</v>
      </c>
      <c r="O852" s="59">
        <v>51</v>
      </c>
      <c r="P852" s="61">
        <v>45343</v>
      </c>
      <c r="Q852" s="62" t="str">
        <f t="shared" si="26"/>
        <v>Feb</v>
      </c>
      <c r="R852" s="62">
        <f t="shared" si="27"/>
        <v>2024</v>
      </c>
    </row>
    <row r="853" spans="1:18">
      <c r="A853" s="59" t="s">
        <v>1256</v>
      </c>
      <c r="B853" s="59" t="s">
        <v>11</v>
      </c>
      <c r="C853" s="59" t="s">
        <v>59</v>
      </c>
      <c r="D853" s="59" t="s">
        <v>24</v>
      </c>
      <c r="E853" s="59" t="s">
        <v>50</v>
      </c>
      <c r="F853" s="59" t="s">
        <v>1006</v>
      </c>
      <c r="G853" s="59">
        <v>1</v>
      </c>
      <c r="H853" s="59">
        <v>875.84</v>
      </c>
      <c r="I853" s="59">
        <v>875.84</v>
      </c>
      <c r="J853" s="59">
        <v>10</v>
      </c>
      <c r="K853" s="59">
        <v>788.26</v>
      </c>
      <c r="L853" s="59">
        <v>1</v>
      </c>
      <c r="M853" s="59" t="s">
        <v>37</v>
      </c>
      <c r="N853" s="59" t="s">
        <v>80</v>
      </c>
      <c r="O853" s="59">
        <v>61</v>
      </c>
      <c r="P853" s="61">
        <v>45537</v>
      </c>
      <c r="Q853" s="62" t="str">
        <f t="shared" si="26"/>
        <v>Sep</v>
      </c>
      <c r="R853" s="62">
        <f t="shared" si="27"/>
        <v>2024</v>
      </c>
    </row>
    <row r="854" spans="1:18">
      <c r="A854" s="59" t="s">
        <v>1257</v>
      </c>
      <c r="B854" s="59" t="s">
        <v>4</v>
      </c>
      <c r="C854" s="59" t="s">
        <v>61</v>
      </c>
      <c r="D854" s="59" t="s">
        <v>19</v>
      </c>
      <c r="E854" s="59" t="s">
        <v>48</v>
      </c>
      <c r="F854" s="59" t="s">
        <v>466</v>
      </c>
      <c r="G854" s="59">
        <v>4</v>
      </c>
      <c r="H854" s="59">
        <v>539.07</v>
      </c>
      <c r="I854" s="59">
        <v>2156.28</v>
      </c>
      <c r="J854" s="59">
        <v>5</v>
      </c>
      <c r="K854" s="59">
        <v>2048.47</v>
      </c>
      <c r="L854" s="59">
        <v>4</v>
      </c>
      <c r="M854" s="59" t="s">
        <v>40</v>
      </c>
      <c r="N854" s="59" t="s">
        <v>77</v>
      </c>
      <c r="O854" s="59">
        <v>24</v>
      </c>
      <c r="P854" s="61">
        <v>45356</v>
      </c>
      <c r="Q854" s="62" t="str">
        <f t="shared" si="26"/>
        <v>Mar</v>
      </c>
      <c r="R854" s="62">
        <f t="shared" si="27"/>
        <v>2024</v>
      </c>
    </row>
    <row r="855" spans="1:18">
      <c r="A855" s="59" t="s">
        <v>1258</v>
      </c>
      <c r="B855" s="59" t="s">
        <v>3</v>
      </c>
      <c r="C855" s="59" t="s">
        <v>59</v>
      </c>
      <c r="D855" s="59" t="s">
        <v>17</v>
      </c>
      <c r="E855" s="59" t="s">
        <v>48</v>
      </c>
      <c r="F855" s="59" t="s">
        <v>268</v>
      </c>
      <c r="G855" s="59">
        <v>4</v>
      </c>
      <c r="H855" s="59">
        <v>1040.67</v>
      </c>
      <c r="I855" s="59">
        <v>4162.68</v>
      </c>
      <c r="J855" s="59">
        <v>0</v>
      </c>
      <c r="K855" s="59">
        <v>4162.68</v>
      </c>
      <c r="L855" s="59">
        <v>4</v>
      </c>
      <c r="M855" s="59" t="s">
        <v>38</v>
      </c>
      <c r="N855" s="59" t="s">
        <v>77</v>
      </c>
      <c r="O855" s="59">
        <v>26</v>
      </c>
      <c r="P855" s="61">
        <v>45406</v>
      </c>
      <c r="Q855" s="62" t="str">
        <f t="shared" si="26"/>
        <v>Apr</v>
      </c>
      <c r="R855" s="62">
        <f t="shared" si="27"/>
        <v>2024</v>
      </c>
    </row>
    <row r="856" spans="1:18">
      <c r="A856" s="59" t="s">
        <v>1259</v>
      </c>
      <c r="B856" s="59" t="s">
        <v>5</v>
      </c>
      <c r="C856" s="59" t="s">
        <v>61</v>
      </c>
      <c r="D856" s="59" t="s">
        <v>18</v>
      </c>
      <c r="E856" s="59" t="s">
        <v>46</v>
      </c>
      <c r="F856" s="59" t="s">
        <v>132</v>
      </c>
      <c r="G856" s="59">
        <v>1</v>
      </c>
      <c r="H856" s="59">
        <v>364.24</v>
      </c>
      <c r="I856" s="59">
        <v>364.24</v>
      </c>
      <c r="J856" s="59">
        <v>25</v>
      </c>
      <c r="K856" s="59">
        <v>273.18</v>
      </c>
      <c r="L856" s="59">
        <v>4</v>
      </c>
      <c r="M856" s="59" t="s">
        <v>41</v>
      </c>
      <c r="N856" s="59" t="s">
        <v>83</v>
      </c>
      <c r="O856" s="59">
        <v>87</v>
      </c>
      <c r="P856" s="61">
        <v>45474</v>
      </c>
      <c r="Q856" s="62" t="str">
        <f t="shared" si="26"/>
        <v>Jul</v>
      </c>
      <c r="R856" s="62">
        <f t="shared" si="27"/>
        <v>2024</v>
      </c>
    </row>
    <row r="857" spans="1:18">
      <c r="A857" s="59" t="s">
        <v>1260</v>
      </c>
      <c r="B857" s="59" t="s">
        <v>10</v>
      </c>
      <c r="C857" s="59" t="s">
        <v>55</v>
      </c>
      <c r="D857" s="59" t="s">
        <v>19</v>
      </c>
      <c r="E857" s="59" t="s">
        <v>48</v>
      </c>
      <c r="F857" s="59" t="s">
        <v>381</v>
      </c>
      <c r="G857" s="59">
        <v>3</v>
      </c>
      <c r="H857" s="59">
        <v>809.4</v>
      </c>
      <c r="I857" s="59">
        <v>2428.2</v>
      </c>
      <c r="J857" s="59">
        <v>0</v>
      </c>
      <c r="K857" s="59">
        <v>2428.2</v>
      </c>
      <c r="L857" s="59">
        <v>4</v>
      </c>
      <c r="M857" s="59" t="s">
        <v>38</v>
      </c>
      <c r="N857" s="59" t="s">
        <v>83</v>
      </c>
      <c r="O857" s="59">
        <v>47</v>
      </c>
      <c r="P857" s="61">
        <v>45332</v>
      </c>
      <c r="Q857" s="62" t="str">
        <f t="shared" si="26"/>
        <v>Feb</v>
      </c>
      <c r="R857" s="62">
        <f t="shared" si="27"/>
        <v>2024</v>
      </c>
    </row>
    <row r="858" spans="1:18">
      <c r="A858" s="59" t="s">
        <v>1261</v>
      </c>
      <c r="B858" s="59" t="s">
        <v>7</v>
      </c>
      <c r="C858" s="59" t="s">
        <v>61</v>
      </c>
      <c r="D858" s="59" t="s">
        <v>20</v>
      </c>
      <c r="E858" s="59" t="s">
        <v>48</v>
      </c>
      <c r="F858" s="59" t="s">
        <v>854</v>
      </c>
      <c r="G858" s="59">
        <v>3</v>
      </c>
      <c r="H858" s="59">
        <v>880.55</v>
      </c>
      <c r="I858" s="59">
        <v>2641.65</v>
      </c>
      <c r="J858" s="59">
        <v>5</v>
      </c>
      <c r="K858" s="59">
        <v>2509.57</v>
      </c>
      <c r="L858" s="59">
        <v>4</v>
      </c>
      <c r="M858" s="59" t="s">
        <v>37</v>
      </c>
      <c r="N858" s="59" t="s">
        <v>77</v>
      </c>
      <c r="O858" s="59">
        <v>29</v>
      </c>
      <c r="P858" s="61">
        <v>45335</v>
      </c>
      <c r="Q858" s="62" t="str">
        <f t="shared" si="26"/>
        <v>Feb</v>
      </c>
      <c r="R858" s="62">
        <f t="shared" si="27"/>
        <v>2024</v>
      </c>
    </row>
    <row r="859" spans="1:18">
      <c r="A859" s="59" t="s">
        <v>1262</v>
      </c>
      <c r="B859" s="59" t="s">
        <v>4</v>
      </c>
      <c r="C859" s="59" t="s">
        <v>60</v>
      </c>
      <c r="D859" s="59" t="s">
        <v>21</v>
      </c>
      <c r="E859" s="59" t="s">
        <v>47</v>
      </c>
      <c r="F859" s="59" t="s">
        <v>950</v>
      </c>
      <c r="G859" s="59">
        <v>3</v>
      </c>
      <c r="H859" s="59">
        <v>1084.76</v>
      </c>
      <c r="I859" s="59">
        <v>3254.28</v>
      </c>
      <c r="J859" s="59">
        <v>5</v>
      </c>
      <c r="K859" s="59">
        <v>3091.57</v>
      </c>
      <c r="L859" s="59">
        <v>2</v>
      </c>
      <c r="M859" s="59" t="s">
        <v>37</v>
      </c>
      <c r="N859" s="59" t="s">
        <v>77</v>
      </c>
      <c r="O859" s="59">
        <v>24</v>
      </c>
      <c r="P859" s="61">
        <v>45361</v>
      </c>
      <c r="Q859" s="62" t="str">
        <f t="shared" si="26"/>
        <v>Mar</v>
      </c>
      <c r="R859" s="62">
        <f t="shared" si="27"/>
        <v>2024</v>
      </c>
    </row>
    <row r="860" spans="1:18">
      <c r="A860" s="59" t="s">
        <v>1263</v>
      </c>
      <c r="B860" s="59" t="s">
        <v>2</v>
      </c>
      <c r="C860" s="59" t="s">
        <v>58</v>
      </c>
      <c r="D860" s="59" t="s">
        <v>15</v>
      </c>
      <c r="E860" s="59" t="s">
        <v>48</v>
      </c>
      <c r="F860" s="59" t="s">
        <v>124</v>
      </c>
      <c r="G860" s="59">
        <v>3</v>
      </c>
      <c r="H860" s="59">
        <v>576.91</v>
      </c>
      <c r="I860" s="59">
        <v>1730.73</v>
      </c>
      <c r="J860" s="59">
        <v>25</v>
      </c>
      <c r="K860" s="59">
        <v>1298.05</v>
      </c>
      <c r="L860" s="59">
        <v>1</v>
      </c>
      <c r="M860" s="59" t="s">
        <v>38</v>
      </c>
      <c r="N860" s="59" t="s">
        <v>96</v>
      </c>
      <c r="O860" s="59">
        <v>77</v>
      </c>
      <c r="P860" s="61">
        <v>45410</v>
      </c>
      <c r="Q860" s="62" t="str">
        <f t="shared" si="26"/>
        <v>Apr</v>
      </c>
      <c r="R860" s="62">
        <f t="shared" si="27"/>
        <v>2024</v>
      </c>
    </row>
    <row r="861" spans="1:18">
      <c r="A861" s="59" t="s">
        <v>1264</v>
      </c>
      <c r="B861" s="59" t="s">
        <v>10</v>
      </c>
      <c r="C861" s="59" t="s">
        <v>55</v>
      </c>
      <c r="D861" s="59" t="s">
        <v>20</v>
      </c>
      <c r="E861" s="59" t="s">
        <v>45</v>
      </c>
      <c r="F861" s="59" t="s">
        <v>968</v>
      </c>
      <c r="G861" s="59">
        <v>4</v>
      </c>
      <c r="H861" s="59">
        <v>970.5</v>
      </c>
      <c r="I861" s="59">
        <v>3882</v>
      </c>
      <c r="J861" s="59">
        <v>25</v>
      </c>
      <c r="K861" s="59">
        <v>2911.5</v>
      </c>
      <c r="L861" s="59">
        <v>5</v>
      </c>
      <c r="M861" s="59" t="s">
        <v>38</v>
      </c>
      <c r="N861" s="59" t="s">
        <v>80</v>
      </c>
      <c r="O861" s="59">
        <v>60</v>
      </c>
      <c r="P861" s="61">
        <v>45574</v>
      </c>
      <c r="Q861" s="62" t="str">
        <f t="shared" si="26"/>
        <v>Oct</v>
      </c>
      <c r="R861" s="62">
        <f t="shared" si="27"/>
        <v>2024</v>
      </c>
    </row>
    <row r="862" spans="1:18">
      <c r="A862" s="59" t="s">
        <v>1265</v>
      </c>
      <c r="B862" s="59" t="s">
        <v>5</v>
      </c>
      <c r="C862" s="59" t="s">
        <v>56</v>
      </c>
      <c r="D862" s="59" t="s">
        <v>17</v>
      </c>
      <c r="E862" s="59" t="s">
        <v>50</v>
      </c>
      <c r="F862" s="59" t="s">
        <v>440</v>
      </c>
      <c r="G862" s="59">
        <v>5</v>
      </c>
      <c r="H862" s="59">
        <v>1157.23</v>
      </c>
      <c r="I862" s="59">
        <v>5786.15</v>
      </c>
      <c r="J862" s="59">
        <v>10</v>
      </c>
      <c r="K862" s="59">
        <v>5207.53</v>
      </c>
      <c r="L862" s="59">
        <v>2</v>
      </c>
      <c r="M862" s="59" t="s">
        <v>42</v>
      </c>
      <c r="N862" s="59" t="s">
        <v>80</v>
      </c>
      <c r="O862" s="59">
        <v>76</v>
      </c>
      <c r="P862" s="61">
        <v>45541</v>
      </c>
      <c r="Q862" s="62" t="str">
        <f t="shared" si="26"/>
        <v>Sep</v>
      </c>
      <c r="R862" s="62">
        <f t="shared" si="27"/>
        <v>2024</v>
      </c>
    </row>
    <row r="863" spans="1:18">
      <c r="A863" s="59" t="s">
        <v>1266</v>
      </c>
      <c r="B863" s="59" t="s">
        <v>11</v>
      </c>
      <c r="C863" s="59" t="s">
        <v>53</v>
      </c>
      <c r="D863" s="59" t="s">
        <v>17</v>
      </c>
      <c r="E863" s="59" t="s">
        <v>46</v>
      </c>
      <c r="F863" s="59" t="s">
        <v>295</v>
      </c>
      <c r="G863" s="59">
        <v>3</v>
      </c>
      <c r="H863" s="59">
        <v>368.23</v>
      </c>
      <c r="I863" s="59">
        <v>1104.69</v>
      </c>
      <c r="J863" s="59">
        <v>10</v>
      </c>
      <c r="K863" s="59">
        <v>994.22</v>
      </c>
      <c r="L863" s="59">
        <v>3</v>
      </c>
      <c r="M863" s="59" t="s">
        <v>38</v>
      </c>
      <c r="N863" s="59" t="s">
        <v>77</v>
      </c>
      <c r="O863" s="59">
        <v>88</v>
      </c>
      <c r="P863" s="61">
        <v>45408</v>
      </c>
      <c r="Q863" s="62" t="str">
        <f t="shared" si="26"/>
        <v>Apr</v>
      </c>
      <c r="R863" s="62">
        <f t="shared" si="27"/>
        <v>2024</v>
      </c>
    </row>
    <row r="864" spans="1:18">
      <c r="A864" s="59" t="s">
        <v>1267</v>
      </c>
      <c r="B864" s="59" t="s">
        <v>3</v>
      </c>
      <c r="C864" s="59" t="s">
        <v>54</v>
      </c>
      <c r="D864" s="59" t="s">
        <v>16</v>
      </c>
      <c r="E864" s="59" t="s">
        <v>51</v>
      </c>
      <c r="F864" s="59" t="s">
        <v>929</v>
      </c>
      <c r="G864" s="59">
        <v>5</v>
      </c>
      <c r="H864" s="59">
        <v>1141.54</v>
      </c>
      <c r="I864" s="59">
        <v>5707.7</v>
      </c>
      <c r="J864" s="59">
        <v>10</v>
      </c>
      <c r="K864" s="59">
        <v>5136.93</v>
      </c>
      <c r="L864" s="59">
        <v>4</v>
      </c>
      <c r="M864" s="59" t="s">
        <v>37</v>
      </c>
      <c r="N864" s="59" t="s">
        <v>96</v>
      </c>
      <c r="O864" s="59">
        <v>77</v>
      </c>
      <c r="P864" s="61">
        <v>45384</v>
      </c>
      <c r="Q864" s="62" t="str">
        <f t="shared" si="26"/>
        <v>Apr</v>
      </c>
      <c r="R864" s="62">
        <f t="shared" si="27"/>
        <v>2024</v>
      </c>
    </row>
    <row r="865" spans="1:18">
      <c r="A865" s="59" t="s">
        <v>1268</v>
      </c>
      <c r="B865" s="59" t="s">
        <v>5</v>
      </c>
      <c r="C865" s="59" t="s">
        <v>57</v>
      </c>
      <c r="D865" s="59" t="s">
        <v>19</v>
      </c>
      <c r="E865" s="59" t="s">
        <v>46</v>
      </c>
      <c r="F865" s="59" t="s">
        <v>519</v>
      </c>
      <c r="G865" s="59">
        <v>2</v>
      </c>
      <c r="H865" s="59">
        <v>804.79</v>
      </c>
      <c r="I865" s="59">
        <v>1609.58</v>
      </c>
      <c r="J865" s="59">
        <v>10</v>
      </c>
      <c r="K865" s="59">
        <v>1448.62</v>
      </c>
      <c r="L865" s="59">
        <v>2</v>
      </c>
      <c r="M865" s="59" t="s">
        <v>38</v>
      </c>
      <c r="N865" s="59" t="s">
        <v>77</v>
      </c>
      <c r="O865" s="59">
        <v>37</v>
      </c>
      <c r="P865" s="61">
        <v>45300</v>
      </c>
      <c r="Q865" s="62" t="str">
        <f t="shared" si="26"/>
        <v>Jan</v>
      </c>
      <c r="R865" s="62">
        <f t="shared" si="27"/>
        <v>2024</v>
      </c>
    </row>
    <row r="866" spans="1:18">
      <c r="A866" s="59" t="s">
        <v>1269</v>
      </c>
      <c r="B866" s="59" t="s">
        <v>9</v>
      </c>
      <c r="C866" s="59" t="s">
        <v>56</v>
      </c>
      <c r="D866" s="59" t="s">
        <v>18</v>
      </c>
      <c r="E866" s="59" t="s">
        <v>46</v>
      </c>
      <c r="F866" s="59" t="s">
        <v>907</v>
      </c>
      <c r="G866" s="59">
        <v>1</v>
      </c>
      <c r="H866" s="59">
        <v>391.21</v>
      </c>
      <c r="I866" s="59">
        <v>391.21</v>
      </c>
      <c r="J866" s="59">
        <v>15</v>
      </c>
      <c r="K866" s="59">
        <v>332.53</v>
      </c>
      <c r="L866" s="59">
        <v>2</v>
      </c>
      <c r="M866" s="59" t="s">
        <v>39</v>
      </c>
      <c r="N866" s="59" t="s">
        <v>96</v>
      </c>
      <c r="O866" s="59">
        <v>79</v>
      </c>
      <c r="P866" s="61">
        <v>45501</v>
      </c>
      <c r="Q866" s="62" t="str">
        <f t="shared" si="26"/>
        <v>Jul</v>
      </c>
      <c r="R866" s="62">
        <f t="shared" si="27"/>
        <v>2024</v>
      </c>
    </row>
    <row r="867" spans="1:18">
      <c r="A867" s="59" t="s">
        <v>1270</v>
      </c>
      <c r="B867" s="59" t="s">
        <v>11</v>
      </c>
      <c r="C867" s="59" t="s">
        <v>62</v>
      </c>
      <c r="D867" s="59" t="s">
        <v>23</v>
      </c>
      <c r="E867" s="59" t="s">
        <v>51</v>
      </c>
      <c r="F867" s="59" t="s">
        <v>1271</v>
      </c>
      <c r="G867" s="59">
        <v>3</v>
      </c>
      <c r="H867" s="59">
        <v>1129.46</v>
      </c>
      <c r="I867" s="59">
        <v>3388.38</v>
      </c>
      <c r="J867" s="59">
        <v>20</v>
      </c>
      <c r="K867" s="59">
        <v>2710.7</v>
      </c>
      <c r="L867" s="59">
        <v>1</v>
      </c>
      <c r="M867" s="59" t="s">
        <v>37</v>
      </c>
      <c r="N867" s="59" t="s">
        <v>83</v>
      </c>
      <c r="O867" s="59">
        <v>81</v>
      </c>
      <c r="P867" s="61">
        <v>45364</v>
      </c>
      <c r="Q867" s="62" t="str">
        <f t="shared" si="26"/>
        <v>Mar</v>
      </c>
      <c r="R867" s="62">
        <f t="shared" si="27"/>
        <v>2024</v>
      </c>
    </row>
    <row r="868" spans="1:18">
      <c r="A868" s="59" t="s">
        <v>1272</v>
      </c>
      <c r="B868" s="59" t="s">
        <v>10</v>
      </c>
      <c r="C868" s="59" t="s">
        <v>61</v>
      </c>
      <c r="D868" s="59" t="s">
        <v>21</v>
      </c>
      <c r="E868" s="59" t="s">
        <v>46</v>
      </c>
      <c r="F868" s="59" t="s">
        <v>212</v>
      </c>
      <c r="G868" s="59">
        <v>1</v>
      </c>
      <c r="H868" s="59">
        <v>332.24</v>
      </c>
      <c r="I868" s="59">
        <v>332.24</v>
      </c>
      <c r="J868" s="59">
        <v>5</v>
      </c>
      <c r="K868" s="59">
        <v>315.63</v>
      </c>
      <c r="L868" s="59">
        <v>3</v>
      </c>
      <c r="M868" s="59" t="s">
        <v>39</v>
      </c>
      <c r="N868" s="59" t="s">
        <v>80</v>
      </c>
      <c r="O868" s="59">
        <v>42</v>
      </c>
      <c r="P868" s="61">
        <v>45332</v>
      </c>
      <c r="Q868" s="62" t="str">
        <f t="shared" si="26"/>
        <v>Feb</v>
      </c>
      <c r="R868" s="62">
        <f t="shared" si="27"/>
        <v>2024</v>
      </c>
    </row>
    <row r="869" spans="1:18">
      <c r="A869" s="59" t="s">
        <v>1273</v>
      </c>
      <c r="B869" s="59" t="s">
        <v>10</v>
      </c>
      <c r="C869" s="59" t="s">
        <v>60</v>
      </c>
      <c r="D869" s="59" t="s">
        <v>17</v>
      </c>
      <c r="E869" s="59" t="s">
        <v>51</v>
      </c>
      <c r="F869" s="59" t="s">
        <v>273</v>
      </c>
      <c r="G869" s="59">
        <v>2</v>
      </c>
      <c r="H869" s="59">
        <v>396.74</v>
      </c>
      <c r="I869" s="59">
        <v>793.48</v>
      </c>
      <c r="J869" s="59">
        <v>20</v>
      </c>
      <c r="K869" s="59">
        <v>634.78</v>
      </c>
      <c r="L869" s="59">
        <v>2</v>
      </c>
      <c r="M869" s="59" t="s">
        <v>41</v>
      </c>
      <c r="N869" s="59" t="s">
        <v>77</v>
      </c>
      <c r="O869" s="59">
        <v>36</v>
      </c>
      <c r="P869" s="61">
        <v>45315</v>
      </c>
      <c r="Q869" s="62" t="str">
        <f t="shared" si="26"/>
        <v>Jan</v>
      </c>
      <c r="R869" s="62">
        <f t="shared" si="27"/>
        <v>2024</v>
      </c>
    </row>
    <row r="870" spans="1:18">
      <c r="A870" s="59" t="s">
        <v>1274</v>
      </c>
      <c r="B870" s="59" t="s">
        <v>7</v>
      </c>
      <c r="C870" s="59" t="s">
        <v>53</v>
      </c>
      <c r="D870" s="59" t="s">
        <v>18</v>
      </c>
      <c r="E870" s="59" t="s">
        <v>51</v>
      </c>
      <c r="F870" s="59" t="s">
        <v>1056</v>
      </c>
      <c r="G870" s="59">
        <v>1</v>
      </c>
      <c r="H870" s="59">
        <v>245.41</v>
      </c>
      <c r="I870" s="59">
        <v>245.41</v>
      </c>
      <c r="J870" s="59">
        <v>10</v>
      </c>
      <c r="K870" s="59">
        <v>220.87</v>
      </c>
      <c r="L870" s="59">
        <v>2</v>
      </c>
      <c r="M870" s="59" t="s">
        <v>39</v>
      </c>
      <c r="N870" s="59" t="s">
        <v>77</v>
      </c>
      <c r="O870" s="59">
        <v>26</v>
      </c>
      <c r="P870" s="61">
        <v>45441</v>
      </c>
      <c r="Q870" s="62" t="str">
        <f t="shared" si="26"/>
        <v>May</v>
      </c>
      <c r="R870" s="62">
        <f t="shared" si="27"/>
        <v>2024</v>
      </c>
    </row>
    <row r="871" spans="1:18">
      <c r="A871" s="59" t="s">
        <v>1275</v>
      </c>
      <c r="B871" s="59" t="s">
        <v>3</v>
      </c>
      <c r="C871" s="59" t="s">
        <v>53</v>
      </c>
      <c r="D871" s="59" t="s">
        <v>23</v>
      </c>
      <c r="E871" s="59" t="s">
        <v>51</v>
      </c>
      <c r="F871" s="59" t="s">
        <v>111</v>
      </c>
      <c r="G871" s="59">
        <v>5</v>
      </c>
      <c r="H871" s="59">
        <v>635.7</v>
      </c>
      <c r="I871" s="59">
        <v>3178.5</v>
      </c>
      <c r="J871" s="59">
        <v>15</v>
      </c>
      <c r="K871" s="59">
        <v>2701.72</v>
      </c>
      <c r="L871" s="59">
        <v>1</v>
      </c>
      <c r="M871" s="59" t="s">
        <v>37</v>
      </c>
      <c r="N871" s="59" t="s">
        <v>83</v>
      </c>
      <c r="O871" s="59">
        <v>53</v>
      </c>
      <c r="P871" s="61">
        <v>45456</v>
      </c>
      <c r="Q871" s="62" t="str">
        <f t="shared" si="26"/>
        <v>Jun</v>
      </c>
      <c r="R871" s="62">
        <f t="shared" si="27"/>
        <v>2024</v>
      </c>
    </row>
    <row r="872" spans="1:18">
      <c r="A872" s="59" t="s">
        <v>1276</v>
      </c>
      <c r="B872" s="59" t="s">
        <v>11</v>
      </c>
      <c r="C872" s="59" t="s">
        <v>56</v>
      </c>
      <c r="D872" s="59" t="s">
        <v>24</v>
      </c>
      <c r="E872" s="59" t="s">
        <v>51</v>
      </c>
      <c r="F872" s="59" t="s">
        <v>1277</v>
      </c>
      <c r="G872" s="59">
        <v>3</v>
      </c>
      <c r="H872" s="59">
        <v>202.55</v>
      </c>
      <c r="I872" s="59">
        <v>607.65</v>
      </c>
      <c r="J872" s="59">
        <v>5</v>
      </c>
      <c r="K872" s="59">
        <v>577.27</v>
      </c>
      <c r="L872" s="59">
        <v>3</v>
      </c>
      <c r="M872" s="59" t="s">
        <v>42</v>
      </c>
      <c r="N872" s="59" t="s">
        <v>77</v>
      </c>
      <c r="O872" s="59">
        <v>76</v>
      </c>
      <c r="P872" s="61">
        <v>45566</v>
      </c>
      <c r="Q872" s="62" t="str">
        <f t="shared" si="26"/>
        <v>Oct</v>
      </c>
      <c r="R872" s="62">
        <f t="shared" si="27"/>
        <v>2024</v>
      </c>
    </row>
    <row r="873" spans="1:18">
      <c r="A873" s="59" t="s">
        <v>1278</v>
      </c>
      <c r="B873" s="59" t="s">
        <v>8</v>
      </c>
      <c r="C873" s="59" t="s">
        <v>54</v>
      </c>
      <c r="D873" s="59" t="s">
        <v>21</v>
      </c>
      <c r="E873" s="59" t="s">
        <v>49</v>
      </c>
      <c r="F873" s="59" t="s">
        <v>134</v>
      </c>
      <c r="G873" s="59">
        <v>2</v>
      </c>
      <c r="H873" s="59">
        <v>313.33</v>
      </c>
      <c r="I873" s="59">
        <v>626.66</v>
      </c>
      <c r="J873" s="59">
        <v>20</v>
      </c>
      <c r="K873" s="59">
        <v>501.33</v>
      </c>
      <c r="L873" s="59">
        <v>5</v>
      </c>
      <c r="M873" s="59" t="s">
        <v>38</v>
      </c>
      <c r="N873" s="59" t="s">
        <v>96</v>
      </c>
      <c r="O873" s="59">
        <v>70</v>
      </c>
      <c r="P873" s="61">
        <v>45489</v>
      </c>
      <c r="Q873" s="62" t="str">
        <f t="shared" si="26"/>
        <v>Jul</v>
      </c>
      <c r="R873" s="62">
        <f t="shared" si="27"/>
        <v>2024</v>
      </c>
    </row>
    <row r="874" spans="1:18">
      <c r="A874" s="59" t="s">
        <v>1279</v>
      </c>
      <c r="B874" s="59" t="s">
        <v>7</v>
      </c>
      <c r="C874" s="59" t="s">
        <v>58</v>
      </c>
      <c r="D874" s="59" t="s">
        <v>20</v>
      </c>
      <c r="E874" s="59" t="s">
        <v>45</v>
      </c>
      <c r="F874" s="59" t="s">
        <v>539</v>
      </c>
      <c r="G874" s="59">
        <v>2</v>
      </c>
      <c r="H874" s="59">
        <v>1144.51</v>
      </c>
      <c r="I874" s="59">
        <v>2289.02</v>
      </c>
      <c r="J874" s="59">
        <v>5</v>
      </c>
      <c r="K874" s="59">
        <v>2174.57</v>
      </c>
      <c r="L874" s="59">
        <v>4</v>
      </c>
      <c r="M874" s="59" t="s">
        <v>39</v>
      </c>
      <c r="N874" s="59" t="s">
        <v>77</v>
      </c>
      <c r="O874" s="59">
        <v>29</v>
      </c>
      <c r="P874" s="61">
        <v>45523</v>
      </c>
      <c r="Q874" s="62" t="str">
        <f t="shared" si="26"/>
        <v>Aug</v>
      </c>
      <c r="R874" s="62">
        <f t="shared" si="27"/>
        <v>2024</v>
      </c>
    </row>
    <row r="875" spans="1:18">
      <c r="A875" s="59" t="s">
        <v>1280</v>
      </c>
      <c r="B875" s="59" t="s">
        <v>11</v>
      </c>
      <c r="C875" s="59" t="s">
        <v>54</v>
      </c>
      <c r="D875" s="59" t="s">
        <v>18</v>
      </c>
      <c r="E875" s="59" t="s">
        <v>47</v>
      </c>
      <c r="F875" s="59" t="s">
        <v>147</v>
      </c>
      <c r="G875" s="59">
        <v>1</v>
      </c>
      <c r="H875" s="59">
        <v>707.46</v>
      </c>
      <c r="I875" s="59">
        <v>707.46</v>
      </c>
      <c r="J875" s="59">
        <v>15</v>
      </c>
      <c r="K875" s="59">
        <v>601.34</v>
      </c>
      <c r="L875" s="59">
        <v>5</v>
      </c>
      <c r="M875" s="59" t="s">
        <v>38</v>
      </c>
      <c r="N875" s="59" t="s">
        <v>77</v>
      </c>
      <c r="O875" s="59">
        <v>90</v>
      </c>
      <c r="P875" s="61">
        <v>45469</v>
      </c>
      <c r="Q875" s="62" t="str">
        <f t="shared" si="26"/>
        <v>Jun</v>
      </c>
      <c r="R875" s="62">
        <f t="shared" si="27"/>
        <v>2024</v>
      </c>
    </row>
    <row r="876" spans="1:18">
      <c r="A876" s="59" t="s">
        <v>1281</v>
      </c>
      <c r="B876" s="59" t="s">
        <v>10</v>
      </c>
      <c r="C876" s="59" t="s">
        <v>59</v>
      </c>
      <c r="D876" s="59" t="s">
        <v>18</v>
      </c>
      <c r="E876" s="59" t="s">
        <v>50</v>
      </c>
      <c r="F876" s="59" t="s">
        <v>271</v>
      </c>
      <c r="G876" s="59">
        <v>4</v>
      </c>
      <c r="H876" s="59">
        <v>455.92</v>
      </c>
      <c r="I876" s="59">
        <v>1823.68</v>
      </c>
      <c r="J876" s="59">
        <v>0</v>
      </c>
      <c r="K876" s="59">
        <v>1823.68</v>
      </c>
      <c r="L876" s="59">
        <v>1</v>
      </c>
      <c r="M876" s="59" t="s">
        <v>42</v>
      </c>
      <c r="N876" s="59" t="s">
        <v>77</v>
      </c>
      <c r="O876" s="59">
        <v>65</v>
      </c>
      <c r="P876" s="61">
        <v>45369</v>
      </c>
      <c r="Q876" s="62" t="str">
        <f t="shared" si="26"/>
        <v>Mar</v>
      </c>
      <c r="R876" s="62">
        <f t="shared" si="27"/>
        <v>2024</v>
      </c>
    </row>
    <row r="877" spans="1:18">
      <c r="A877" s="59" t="s">
        <v>1282</v>
      </c>
      <c r="B877" s="59" t="s">
        <v>10</v>
      </c>
      <c r="C877" s="59" t="s">
        <v>56</v>
      </c>
      <c r="D877" s="59" t="s">
        <v>24</v>
      </c>
      <c r="E877" s="59" t="s">
        <v>48</v>
      </c>
      <c r="F877" s="59" t="s">
        <v>144</v>
      </c>
      <c r="G877" s="59">
        <v>3</v>
      </c>
      <c r="H877" s="59">
        <v>337.11</v>
      </c>
      <c r="I877" s="59">
        <v>1011.33</v>
      </c>
      <c r="J877" s="59">
        <v>5</v>
      </c>
      <c r="K877" s="59">
        <v>960.76</v>
      </c>
      <c r="L877" s="59">
        <v>3</v>
      </c>
      <c r="M877" s="59" t="s">
        <v>42</v>
      </c>
      <c r="N877" s="59" t="s">
        <v>80</v>
      </c>
      <c r="O877" s="59">
        <v>33</v>
      </c>
      <c r="P877" s="61">
        <v>45544</v>
      </c>
      <c r="Q877" s="62" t="str">
        <f t="shared" si="26"/>
        <v>Sep</v>
      </c>
      <c r="R877" s="62">
        <f t="shared" si="27"/>
        <v>2024</v>
      </c>
    </row>
    <row r="878" spans="1:18">
      <c r="A878" s="59" t="s">
        <v>1283</v>
      </c>
      <c r="B878" s="59" t="s">
        <v>5</v>
      </c>
      <c r="C878" s="59" t="s">
        <v>54</v>
      </c>
      <c r="D878" s="59" t="s">
        <v>15</v>
      </c>
      <c r="E878" s="59" t="s">
        <v>50</v>
      </c>
      <c r="F878" s="59" t="s">
        <v>178</v>
      </c>
      <c r="G878" s="59">
        <v>3</v>
      </c>
      <c r="H878" s="59">
        <v>412.26</v>
      </c>
      <c r="I878" s="59">
        <v>1236.78</v>
      </c>
      <c r="J878" s="59">
        <v>10</v>
      </c>
      <c r="K878" s="59">
        <v>1113.1</v>
      </c>
      <c r="L878" s="59">
        <v>5</v>
      </c>
      <c r="M878" s="59" t="s">
        <v>37</v>
      </c>
      <c r="N878" s="59" t="s">
        <v>77</v>
      </c>
      <c r="O878" s="59">
        <v>22</v>
      </c>
      <c r="P878" s="61">
        <v>45375</v>
      </c>
      <c r="Q878" s="62" t="str">
        <f t="shared" si="26"/>
        <v>Mar</v>
      </c>
      <c r="R878" s="62">
        <f t="shared" si="27"/>
        <v>2024</v>
      </c>
    </row>
    <row r="879" spans="1:18">
      <c r="A879" s="59" t="s">
        <v>1284</v>
      </c>
      <c r="B879" s="59" t="s">
        <v>7</v>
      </c>
      <c r="C879" s="59" t="s">
        <v>54</v>
      </c>
      <c r="D879" s="59" t="s">
        <v>16</v>
      </c>
      <c r="E879" s="59" t="s">
        <v>47</v>
      </c>
      <c r="F879" s="59" t="s">
        <v>261</v>
      </c>
      <c r="G879" s="59">
        <v>2</v>
      </c>
      <c r="H879" s="59">
        <v>545.73</v>
      </c>
      <c r="I879" s="59">
        <v>1091.46</v>
      </c>
      <c r="J879" s="59">
        <v>5</v>
      </c>
      <c r="K879" s="59">
        <v>1036.89</v>
      </c>
      <c r="L879" s="59">
        <v>3</v>
      </c>
      <c r="M879" s="59" t="s">
        <v>42</v>
      </c>
      <c r="N879" s="59" t="s">
        <v>96</v>
      </c>
      <c r="O879" s="59">
        <v>44</v>
      </c>
      <c r="P879" s="61">
        <v>45487</v>
      </c>
      <c r="Q879" s="62" t="str">
        <f t="shared" si="26"/>
        <v>Jul</v>
      </c>
      <c r="R879" s="62">
        <f t="shared" si="27"/>
        <v>2024</v>
      </c>
    </row>
    <row r="880" spans="1:18">
      <c r="A880" s="59" t="s">
        <v>1285</v>
      </c>
      <c r="B880" s="59" t="s">
        <v>3</v>
      </c>
      <c r="C880" s="59" t="s">
        <v>60</v>
      </c>
      <c r="D880" s="59" t="s">
        <v>19</v>
      </c>
      <c r="E880" s="59" t="s">
        <v>46</v>
      </c>
      <c r="F880" s="59" t="s">
        <v>414</v>
      </c>
      <c r="G880" s="59">
        <v>3</v>
      </c>
      <c r="H880" s="59">
        <v>467.14</v>
      </c>
      <c r="I880" s="59">
        <v>1401.42</v>
      </c>
      <c r="J880" s="59">
        <v>0</v>
      </c>
      <c r="K880" s="59">
        <v>1401.42</v>
      </c>
      <c r="L880" s="59">
        <v>1</v>
      </c>
      <c r="M880" s="59" t="s">
        <v>41</v>
      </c>
      <c r="N880" s="59" t="s">
        <v>83</v>
      </c>
      <c r="O880" s="59">
        <v>62</v>
      </c>
      <c r="P880" s="61">
        <v>45552</v>
      </c>
      <c r="Q880" s="62" t="str">
        <f t="shared" si="26"/>
        <v>Sep</v>
      </c>
      <c r="R880" s="62">
        <f t="shared" si="27"/>
        <v>2024</v>
      </c>
    </row>
    <row r="881" spans="1:18">
      <c r="A881" s="59" t="s">
        <v>1286</v>
      </c>
      <c r="B881" s="59" t="s">
        <v>7</v>
      </c>
      <c r="C881" s="59" t="s">
        <v>53</v>
      </c>
      <c r="D881" s="59" t="s">
        <v>22</v>
      </c>
      <c r="E881" s="59" t="s">
        <v>51</v>
      </c>
      <c r="F881" s="59" t="s">
        <v>562</v>
      </c>
      <c r="G881" s="59">
        <v>1</v>
      </c>
      <c r="H881" s="59">
        <v>1053.19</v>
      </c>
      <c r="I881" s="59">
        <v>1053.19</v>
      </c>
      <c r="J881" s="59">
        <v>0</v>
      </c>
      <c r="K881" s="59">
        <v>1053.19</v>
      </c>
      <c r="L881" s="59">
        <v>5</v>
      </c>
      <c r="M881" s="59" t="s">
        <v>42</v>
      </c>
      <c r="N881" s="59" t="s">
        <v>83</v>
      </c>
      <c r="O881" s="59">
        <v>64</v>
      </c>
      <c r="P881" s="61">
        <v>45551</v>
      </c>
      <c r="Q881" s="62" t="str">
        <f t="shared" si="26"/>
        <v>Sep</v>
      </c>
      <c r="R881" s="62">
        <f t="shared" si="27"/>
        <v>2024</v>
      </c>
    </row>
    <row r="882" spans="1:18">
      <c r="A882" s="59" t="s">
        <v>1287</v>
      </c>
      <c r="B882" s="59" t="s">
        <v>10</v>
      </c>
      <c r="C882" s="59" t="s">
        <v>61</v>
      </c>
      <c r="D882" s="59" t="s">
        <v>19</v>
      </c>
      <c r="E882" s="59" t="s">
        <v>51</v>
      </c>
      <c r="F882" s="59" t="s">
        <v>194</v>
      </c>
      <c r="G882" s="59">
        <v>4</v>
      </c>
      <c r="H882" s="59">
        <v>671.68</v>
      </c>
      <c r="I882" s="59">
        <v>2686.72</v>
      </c>
      <c r="J882" s="59">
        <v>25</v>
      </c>
      <c r="K882" s="59">
        <v>2015.04</v>
      </c>
      <c r="L882" s="59">
        <v>5</v>
      </c>
      <c r="M882" s="59" t="s">
        <v>42</v>
      </c>
      <c r="N882" s="59" t="s">
        <v>77</v>
      </c>
      <c r="O882" s="59">
        <v>74</v>
      </c>
      <c r="P882" s="61">
        <v>45495</v>
      </c>
      <c r="Q882" s="62" t="str">
        <f t="shared" si="26"/>
        <v>Jul</v>
      </c>
      <c r="R882" s="62">
        <f t="shared" si="27"/>
        <v>2024</v>
      </c>
    </row>
    <row r="883" spans="1:18">
      <c r="A883" s="59" t="s">
        <v>1288</v>
      </c>
      <c r="B883" s="59" t="s">
        <v>2</v>
      </c>
      <c r="C883" s="59" t="s">
        <v>54</v>
      </c>
      <c r="D883" s="59" t="s">
        <v>24</v>
      </c>
      <c r="E883" s="59" t="s">
        <v>45</v>
      </c>
      <c r="F883" s="59" t="s">
        <v>434</v>
      </c>
      <c r="G883" s="59">
        <v>4</v>
      </c>
      <c r="H883" s="59">
        <v>394.83</v>
      </c>
      <c r="I883" s="59">
        <v>1579.32</v>
      </c>
      <c r="J883" s="59">
        <v>5</v>
      </c>
      <c r="K883" s="59">
        <v>1500.35</v>
      </c>
      <c r="L883" s="59">
        <v>2</v>
      </c>
      <c r="M883" s="59" t="s">
        <v>37</v>
      </c>
      <c r="N883" s="59" t="s">
        <v>83</v>
      </c>
      <c r="O883" s="59">
        <v>60</v>
      </c>
      <c r="P883" s="61">
        <v>45534</v>
      </c>
      <c r="Q883" s="62" t="str">
        <f t="shared" si="26"/>
        <v>Aug</v>
      </c>
      <c r="R883" s="62">
        <f t="shared" si="27"/>
        <v>2024</v>
      </c>
    </row>
    <row r="884" spans="1:18">
      <c r="A884" s="59" t="s">
        <v>1289</v>
      </c>
      <c r="B884" s="59" t="s">
        <v>5</v>
      </c>
      <c r="C884" s="59" t="s">
        <v>61</v>
      </c>
      <c r="D884" s="59" t="s">
        <v>24</v>
      </c>
      <c r="E884" s="59" t="s">
        <v>46</v>
      </c>
      <c r="F884" s="59" t="s">
        <v>1290</v>
      </c>
      <c r="G884" s="59">
        <v>4</v>
      </c>
      <c r="H884" s="59">
        <v>234.58</v>
      </c>
      <c r="I884" s="59">
        <v>938.32</v>
      </c>
      <c r="J884" s="59">
        <v>0</v>
      </c>
      <c r="K884" s="59">
        <v>938.32</v>
      </c>
      <c r="L884" s="59">
        <v>4</v>
      </c>
      <c r="M884" s="59" t="s">
        <v>41</v>
      </c>
      <c r="N884" s="59" t="s">
        <v>80</v>
      </c>
      <c r="O884" s="59">
        <v>37</v>
      </c>
      <c r="P884" s="61">
        <v>45364</v>
      </c>
      <c r="Q884" s="62" t="str">
        <f t="shared" si="26"/>
        <v>Mar</v>
      </c>
      <c r="R884" s="62">
        <f t="shared" si="27"/>
        <v>2024</v>
      </c>
    </row>
    <row r="885" spans="1:18">
      <c r="A885" s="59" t="s">
        <v>1291</v>
      </c>
      <c r="B885" s="59" t="s">
        <v>6</v>
      </c>
      <c r="C885" s="59" t="s">
        <v>56</v>
      </c>
      <c r="D885" s="59" t="s">
        <v>16</v>
      </c>
      <c r="E885" s="59" t="s">
        <v>46</v>
      </c>
      <c r="F885" s="59" t="s">
        <v>1045</v>
      </c>
      <c r="G885" s="59">
        <v>3</v>
      </c>
      <c r="H885" s="59">
        <v>272.88</v>
      </c>
      <c r="I885" s="59">
        <v>818.64</v>
      </c>
      <c r="J885" s="59">
        <v>20</v>
      </c>
      <c r="K885" s="59">
        <v>654.91</v>
      </c>
      <c r="L885" s="59">
        <v>3</v>
      </c>
      <c r="M885" s="59" t="s">
        <v>37</v>
      </c>
      <c r="N885" s="59" t="s">
        <v>77</v>
      </c>
      <c r="O885" s="59">
        <v>39</v>
      </c>
      <c r="P885" s="61">
        <v>45313</v>
      </c>
      <c r="Q885" s="62" t="str">
        <f t="shared" si="26"/>
        <v>Jan</v>
      </c>
      <c r="R885" s="62">
        <f t="shared" si="27"/>
        <v>2024</v>
      </c>
    </row>
    <row r="886" spans="1:18">
      <c r="A886" s="59" t="s">
        <v>1292</v>
      </c>
      <c r="B886" s="59" t="s">
        <v>6</v>
      </c>
      <c r="C886" s="59" t="s">
        <v>61</v>
      </c>
      <c r="D886" s="59" t="s">
        <v>24</v>
      </c>
      <c r="E886" s="59" t="s">
        <v>50</v>
      </c>
      <c r="F886" s="59" t="s">
        <v>105</v>
      </c>
      <c r="G886" s="59">
        <v>4</v>
      </c>
      <c r="H886" s="59">
        <v>406.58</v>
      </c>
      <c r="I886" s="59">
        <v>1626.32</v>
      </c>
      <c r="J886" s="59">
        <v>25</v>
      </c>
      <c r="K886" s="59">
        <v>1219.74</v>
      </c>
      <c r="L886" s="59">
        <v>2</v>
      </c>
      <c r="M886" s="59" t="s">
        <v>42</v>
      </c>
      <c r="N886" s="59" t="s">
        <v>83</v>
      </c>
      <c r="O886" s="59">
        <v>57</v>
      </c>
      <c r="P886" s="61">
        <v>45380</v>
      </c>
      <c r="Q886" s="62" t="str">
        <f t="shared" si="26"/>
        <v>Mar</v>
      </c>
      <c r="R886" s="62">
        <f t="shared" si="27"/>
        <v>2024</v>
      </c>
    </row>
    <row r="887" spans="1:18">
      <c r="A887" s="59" t="s">
        <v>1293</v>
      </c>
      <c r="B887" s="59" t="s">
        <v>5</v>
      </c>
      <c r="C887" s="59" t="s">
        <v>59</v>
      </c>
      <c r="D887" s="59" t="s">
        <v>23</v>
      </c>
      <c r="E887" s="59" t="s">
        <v>50</v>
      </c>
      <c r="F887" s="59" t="s">
        <v>525</v>
      </c>
      <c r="G887" s="59">
        <v>3</v>
      </c>
      <c r="H887" s="59">
        <v>846.41</v>
      </c>
      <c r="I887" s="59">
        <v>2539.23</v>
      </c>
      <c r="J887" s="59">
        <v>0</v>
      </c>
      <c r="K887" s="59">
        <v>2539.23</v>
      </c>
      <c r="L887" s="59">
        <v>5</v>
      </c>
      <c r="M887" s="59" t="s">
        <v>40</v>
      </c>
      <c r="N887" s="59" t="s">
        <v>80</v>
      </c>
      <c r="O887" s="59">
        <v>63</v>
      </c>
      <c r="P887" s="61">
        <v>45574</v>
      </c>
      <c r="Q887" s="62" t="str">
        <f t="shared" si="26"/>
        <v>Oct</v>
      </c>
      <c r="R887" s="62">
        <f t="shared" si="27"/>
        <v>2024</v>
      </c>
    </row>
    <row r="888" spans="1:18">
      <c r="A888" s="59" t="s">
        <v>1294</v>
      </c>
      <c r="B888" s="59" t="s">
        <v>2</v>
      </c>
      <c r="C888" s="59" t="s">
        <v>57</v>
      </c>
      <c r="D888" s="59" t="s">
        <v>18</v>
      </c>
      <c r="E888" s="59" t="s">
        <v>46</v>
      </c>
      <c r="F888" s="59" t="s">
        <v>1002</v>
      </c>
      <c r="G888" s="59">
        <v>5</v>
      </c>
      <c r="H888" s="59">
        <v>948.3</v>
      </c>
      <c r="I888" s="59">
        <v>4741.5</v>
      </c>
      <c r="J888" s="59">
        <v>5</v>
      </c>
      <c r="K888" s="59">
        <v>4504.43</v>
      </c>
      <c r="L888" s="59">
        <v>1</v>
      </c>
      <c r="M888" s="59" t="s">
        <v>38</v>
      </c>
      <c r="N888" s="59" t="s">
        <v>96</v>
      </c>
      <c r="O888" s="59">
        <v>88</v>
      </c>
      <c r="P888" s="61">
        <v>45585</v>
      </c>
      <c r="Q888" s="62" t="str">
        <f t="shared" si="26"/>
        <v>Oct</v>
      </c>
      <c r="R888" s="62">
        <f t="shared" si="27"/>
        <v>2024</v>
      </c>
    </row>
    <row r="889" spans="1:18">
      <c r="A889" s="59" t="s">
        <v>1295</v>
      </c>
      <c r="B889" s="59" t="s">
        <v>5</v>
      </c>
      <c r="C889" s="59" t="s">
        <v>62</v>
      </c>
      <c r="D889" s="59" t="s">
        <v>18</v>
      </c>
      <c r="E889" s="59" t="s">
        <v>46</v>
      </c>
      <c r="F889" s="59" t="s">
        <v>606</v>
      </c>
      <c r="G889" s="59">
        <v>1</v>
      </c>
      <c r="H889" s="59">
        <v>1147.24</v>
      </c>
      <c r="I889" s="59">
        <v>1147.24</v>
      </c>
      <c r="J889" s="59">
        <v>25</v>
      </c>
      <c r="K889" s="59">
        <v>860.43</v>
      </c>
      <c r="L889" s="59">
        <v>2</v>
      </c>
      <c r="M889" s="59" t="s">
        <v>38</v>
      </c>
      <c r="N889" s="59" t="s">
        <v>96</v>
      </c>
      <c r="O889" s="59">
        <v>85</v>
      </c>
      <c r="P889" s="61">
        <v>45443</v>
      </c>
      <c r="Q889" s="62" t="str">
        <f t="shared" si="26"/>
        <v>May</v>
      </c>
      <c r="R889" s="62">
        <f t="shared" si="27"/>
        <v>2024</v>
      </c>
    </row>
    <row r="890" spans="1:18">
      <c r="A890" s="59" t="s">
        <v>1296</v>
      </c>
      <c r="B890" s="59" t="s">
        <v>11</v>
      </c>
      <c r="C890" s="59" t="s">
        <v>61</v>
      </c>
      <c r="D890" s="59" t="s">
        <v>20</v>
      </c>
      <c r="E890" s="59" t="s">
        <v>46</v>
      </c>
      <c r="F890" s="59" t="s">
        <v>770</v>
      </c>
      <c r="G890" s="59">
        <v>5</v>
      </c>
      <c r="H890" s="59">
        <v>588.01</v>
      </c>
      <c r="I890" s="59">
        <v>2940.05</v>
      </c>
      <c r="J890" s="59">
        <v>20</v>
      </c>
      <c r="K890" s="59">
        <v>2352.04</v>
      </c>
      <c r="L890" s="59">
        <v>4</v>
      </c>
      <c r="M890" s="59" t="s">
        <v>37</v>
      </c>
      <c r="N890" s="59" t="s">
        <v>96</v>
      </c>
      <c r="O890" s="59">
        <v>33</v>
      </c>
      <c r="P890" s="61">
        <v>45296</v>
      </c>
      <c r="Q890" s="62" t="str">
        <f t="shared" si="26"/>
        <v>Jan</v>
      </c>
      <c r="R890" s="62">
        <f t="shared" si="27"/>
        <v>2024</v>
      </c>
    </row>
    <row r="891" spans="1:18">
      <c r="A891" s="59" t="s">
        <v>1297</v>
      </c>
      <c r="B891" s="59" t="s">
        <v>11</v>
      </c>
      <c r="C891" s="59" t="s">
        <v>60</v>
      </c>
      <c r="D891" s="59" t="s">
        <v>21</v>
      </c>
      <c r="E891" s="59" t="s">
        <v>48</v>
      </c>
      <c r="F891" s="59" t="s">
        <v>599</v>
      </c>
      <c r="G891" s="59">
        <v>5</v>
      </c>
      <c r="H891" s="59">
        <v>211.41</v>
      </c>
      <c r="I891" s="59">
        <v>1057.05</v>
      </c>
      <c r="J891" s="59">
        <v>15</v>
      </c>
      <c r="K891" s="59">
        <v>898.49</v>
      </c>
      <c r="L891" s="59">
        <v>3</v>
      </c>
      <c r="M891" s="59" t="s">
        <v>41</v>
      </c>
      <c r="N891" s="59" t="s">
        <v>77</v>
      </c>
      <c r="O891" s="59">
        <v>25</v>
      </c>
      <c r="P891" s="61">
        <v>45292</v>
      </c>
      <c r="Q891" s="62" t="str">
        <f t="shared" si="26"/>
        <v>Jan</v>
      </c>
      <c r="R891" s="62">
        <f t="shared" si="27"/>
        <v>2024</v>
      </c>
    </row>
    <row r="892" spans="1:18">
      <c r="A892" s="59" t="s">
        <v>1298</v>
      </c>
      <c r="B892" s="59" t="s">
        <v>5</v>
      </c>
      <c r="C892" s="59" t="s">
        <v>56</v>
      </c>
      <c r="D892" s="59" t="s">
        <v>20</v>
      </c>
      <c r="E892" s="59" t="s">
        <v>50</v>
      </c>
      <c r="F892" s="59" t="s">
        <v>1216</v>
      </c>
      <c r="G892" s="59">
        <v>5</v>
      </c>
      <c r="H892" s="59">
        <v>654.46</v>
      </c>
      <c r="I892" s="59">
        <v>3272.3</v>
      </c>
      <c r="J892" s="59">
        <v>10</v>
      </c>
      <c r="K892" s="59">
        <v>2945.07</v>
      </c>
      <c r="L892" s="59">
        <v>3</v>
      </c>
      <c r="M892" s="59" t="s">
        <v>40</v>
      </c>
      <c r="N892" s="59" t="s">
        <v>96</v>
      </c>
      <c r="O892" s="59">
        <v>71</v>
      </c>
      <c r="P892" s="61">
        <v>45490</v>
      </c>
      <c r="Q892" s="62" t="str">
        <f t="shared" si="26"/>
        <v>Jul</v>
      </c>
      <c r="R892" s="62">
        <f t="shared" si="27"/>
        <v>2024</v>
      </c>
    </row>
    <row r="893" spans="1:18">
      <c r="A893" s="59" t="s">
        <v>1299</v>
      </c>
      <c r="B893" s="59" t="s">
        <v>9</v>
      </c>
      <c r="C893" s="59" t="s">
        <v>58</v>
      </c>
      <c r="D893" s="59" t="s">
        <v>18</v>
      </c>
      <c r="E893" s="59" t="s">
        <v>49</v>
      </c>
      <c r="F893" s="59" t="s">
        <v>579</v>
      </c>
      <c r="G893" s="59">
        <v>2</v>
      </c>
      <c r="H893" s="59">
        <v>378.6</v>
      </c>
      <c r="I893" s="59">
        <v>757.2</v>
      </c>
      <c r="J893" s="59">
        <v>5</v>
      </c>
      <c r="K893" s="59">
        <v>719.34</v>
      </c>
      <c r="L893" s="59">
        <v>2</v>
      </c>
      <c r="M893" s="59" t="s">
        <v>38</v>
      </c>
      <c r="N893" s="59" t="s">
        <v>77</v>
      </c>
      <c r="O893" s="59">
        <v>38</v>
      </c>
      <c r="P893" s="61">
        <v>45515</v>
      </c>
      <c r="Q893" s="62" t="str">
        <f t="shared" si="26"/>
        <v>Aug</v>
      </c>
      <c r="R893" s="62">
        <f t="shared" si="27"/>
        <v>2024</v>
      </c>
    </row>
    <row r="894" spans="1:18">
      <c r="A894" s="59" t="s">
        <v>1300</v>
      </c>
      <c r="B894" s="59" t="s">
        <v>11</v>
      </c>
      <c r="C894" s="59" t="s">
        <v>57</v>
      </c>
      <c r="D894" s="59" t="s">
        <v>16</v>
      </c>
      <c r="E894" s="59" t="s">
        <v>47</v>
      </c>
      <c r="F894" s="59" t="s">
        <v>901</v>
      </c>
      <c r="G894" s="59">
        <v>1</v>
      </c>
      <c r="H894" s="59">
        <v>197.75</v>
      </c>
      <c r="I894" s="59">
        <v>197.75</v>
      </c>
      <c r="J894" s="59">
        <v>0</v>
      </c>
      <c r="K894" s="59">
        <v>197.75</v>
      </c>
      <c r="L894" s="59">
        <v>2</v>
      </c>
      <c r="M894" s="59" t="s">
        <v>40</v>
      </c>
      <c r="N894" s="59" t="s">
        <v>96</v>
      </c>
      <c r="O894" s="59">
        <v>47</v>
      </c>
      <c r="P894" s="61">
        <v>45564</v>
      </c>
      <c r="Q894" s="62" t="str">
        <f t="shared" si="26"/>
        <v>Sep</v>
      </c>
      <c r="R894" s="62">
        <f t="shared" si="27"/>
        <v>2024</v>
      </c>
    </row>
    <row r="895" spans="1:18">
      <c r="A895" s="59" t="s">
        <v>1301</v>
      </c>
      <c r="B895" s="59" t="s">
        <v>7</v>
      </c>
      <c r="C895" s="59" t="s">
        <v>53</v>
      </c>
      <c r="D895" s="59" t="s">
        <v>20</v>
      </c>
      <c r="E895" s="59" t="s">
        <v>49</v>
      </c>
      <c r="F895" s="59" t="s">
        <v>1302</v>
      </c>
      <c r="G895" s="59">
        <v>1</v>
      </c>
      <c r="H895" s="59">
        <v>244.55</v>
      </c>
      <c r="I895" s="59">
        <v>244.55</v>
      </c>
      <c r="J895" s="59">
        <v>20</v>
      </c>
      <c r="K895" s="59">
        <v>195.64</v>
      </c>
      <c r="L895" s="59">
        <v>5</v>
      </c>
      <c r="M895" s="59" t="s">
        <v>37</v>
      </c>
      <c r="N895" s="59" t="s">
        <v>77</v>
      </c>
      <c r="O895" s="59">
        <v>55</v>
      </c>
      <c r="P895" s="61">
        <v>45500</v>
      </c>
      <c r="Q895" s="62" t="str">
        <f t="shared" si="26"/>
        <v>Jul</v>
      </c>
      <c r="R895" s="62">
        <f t="shared" si="27"/>
        <v>2024</v>
      </c>
    </row>
    <row r="896" spans="1:18">
      <c r="A896" s="59" t="s">
        <v>1303</v>
      </c>
      <c r="B896" s="59" t="s">
        <v>4</v>
      </c>
      <c r="C896" s="59" t="s">
        <v>62</v>
      </c>
      <c r="D896" s="59" t="s">
        <v>16</v>
      </c>
      <c r="E896" s="59" t="s">
        <v>49</v>
      </c>
      <c r="F896" s="59" t="s">
        <v>843</v>
      </c>
      <c r="G896" s="59">
        <v>2</v>
      </c>
      <c r="H896" s="59">
        <v>266.44</v>
      </c>
      <c r="I896" s="59">
        <v>532.88</v>
      </c>
      <c r="J896" s="59">
        <v>15</v>
      </c>
      <c r="K896" s="59">
        <v>452.95</v>
      </c>
      <c r="L896" s="59">
        <v>5</v>
      </c>
      <c r="M896" s="59" t="s">
        <v>38</v>
      </c>
      <c r="N896" s="59" t="s">
        <v>80</v>
      </c>
      <c r="O896" s="59">
        <v>75</v>
      </c>
      <c r="P896" s="61">
        <v>45404</v>
      </c>
      <c r="Q896" s="62" t="str">
        <f t="shared" si="26"/>
        <v>Apr</v>
      </c>
      <c r="R896" s="62">
        <f t="shared" si="27"/>
        <v>2024</v>
      </c>
    </row>
    <row r="897" spans="1:18">
      <c r="A897" s="59" t="s">
        <v>1304</v>
      </c>
      <c r="B897" s="59" t="s">
        <v>9</v>
      </c>
      <c r="C897" s="59" t="s">
        <v>59</v>
      </c>
      <c r="D897" s="59" t="s">
        <v>16</v>
      </c>
      <c r="E897" s="59" t="s">
        <v>45</v>
      </c>
      <c r="F897" s="59" t="s">
        <v>85</v>
      </c>
      <c r="G897" s="59">
        <v>1</v>
      </c>
      <c r="H897" s="59">
        <v>155.65</v>
      </c>
      <c r="I897" s="59">
        <v>155.65</v>
      </c>
      <c r="J897" s="59">
        <v>5</v>
      </c>
      <c r="K897" s="59">
        <v>147.87</v>
      </c>
      <c r="L897" s="59">
        <v>2</v>
      </c>
      <c r="M897" s="59" t="s">
        <v>42</v>
      </c>
      <c r="N897" s="59" t="s">
        <v>77</v>
      </c>
      <c r="O897" s="59">
        <v>63</v>
      </c>
      <c r="P897" s="61">
        <v>45568</v>
      </c>
      <c r="Q897" s="62" t="str">
        <f t="shared" si="26"/>
        <v>Oct</v>
      </c>
      <c r="R897" s="62">
        <f t="shared" si="27"/>
        <v>2024</v>
      </c>
    </row>
    <row r="898" spans="1:18">
      <c r="A898" s="59" t="s">
        <v>1305</v>
      </c>
      <c r="B898" s="59" t="s">
        <v>4</v>
      </c>
      <c r="C898" s="59" t="s">
        <v>55</v>
      </c>
      <c r="D898" s="59" t="s">
        <v>19</v>
      </c>
      <c r="E898" s="59" t="s">
        <v>51</v>
      </c>
      <c r="F898" s="59" t="s">
        <v>755</v>
      </c>
      <c r="G898" s="59">
        <v>1</v>
      </c>
      <c r="H898" s="59">
        <v>487.85</v>
      </c>
      <c r="I898" s="59">
        <v>487.85</v>
      </c>
      <c r="J898" s="59">
        <v>20</v>
      </c>
      <c r="K898" s="59">
        <v>390.28</v>
      </c>
      <c r="L898" s="59">
        <v>1</v>
      </c>
      <c r="M898" s="59" t="s">
        <v>41</v>
      </c>
      <c r="N898" s="59" t="s">
        <v>77</v>
      </c>
      <c r="O898" s="59">
        <v>51</v>
      </c>
      <c r="P898" s="61">
        <v>45430</v>
      </c>
      <c r="Q898" s="62" t="str">
        <f t="shared" ref="Q898:Q961" si="28">TEXT(P898,"mmm")</f>
        <v>May</v>
      </c>
      <c r="R898" s="62">
        <f t="shared" ref="R898:R961" si="29">YEAR(P898)</f>
        <v>2024</v>
      </c>
    </row>
    <row r="899" spans="1:18">
      <c r="A899" s="59" t="s">
        <v>1306</v>
      </c>
      <c r="B899" s="59" t="s">
        <v>2</v>
      </c>
      <c r="C899" s="59" t="s">
        <v>60</v>
      </c>
      <c r="D899" s="59" t="s">
        <v>22</v>
      </c>
      <c r="E899" s="59" t="s">
        <v>48</v>
      </c>
      <c r="F899" s="59" t="s">
        <v>599</v>
      </c>
      <c r="G899" s="59">
        <v>2</v>
      </c>
      <c r="H899" s="59">
        <v>1121.15</v>
      </c>
      <c r="I899" s="59">
        <v>2242.3</v>
      </c>
      <c r="J899" s="59">
        <v>15</v>
      </c>
      <c r="K899" s="59">
        <v>1905.96</v>
      </c>
      <c r="L899" s="59">
        <v>5</v>
      </c>
      <c r="M899" s="59" t="s">
        <v>39</v>
      </c>
      <c r="N899" s="59" t="s">
        <v>80</v>
      </c>
      <c r="O899" s="59">
        <v>77</v>
      </c>
      <c r="P899" s="61">
        <v>45322</v>
      </c>
      <c r="Q899" s="62" t="str">
        <f t="shared" si="28"/>
        <v>Jan</v>
      </c>
      <c r="R899" s="62">
        <f t="shared" si="29"/>
        <v>2024</v>
      </c>
    </row>
    <row r="900" spans="1:18">
      <c r="A900" s="59" t="s">
        <v>1307</v>
      </c>
      <c r="B900" s="59" t="s">
        <v>4</v>
      </c>
      <c r="C900" s="59" t="s">
        <v>55</v>
      </c>
      <c r="D900" s="59" t="s">
        <v>16</v>
      </c>
      <c r="E900" s="59" t="s">
        <v>51</v>
      </c>
      <c r="F900" s="59" t="s">
        <v>1271</v>
      </c>
      <c r="G900" s="59">
        <v>4</v>
      </c>
      <c r="H900" s="59">
        <v>1130.24</v>
      </c>
      <c r="I900" s="59">
        <v>4520.96</v>
      </c>
      <c r="J900" s="59">
        <v>25</v>
      </c>
      <c r="K900" s="59">
        <v>3390.72</v>
      </c>
      <c r="L900" s="59">
        <v>2</v>
      </c>
      <c r="M900" s="59" t="s">
        <v>39</v>
      </c>
      <c r="N900" s="59" t="s">
        <v>77</v>
      </c>
      <c r="O900" s="59">
        <v>69</v>
      </c>
      <c r="P900" s="61">
        <v>45548</v>
      </c>
      <c r="Q900" s="62" t="str">
        <f t="shared" si="28"/>
        <v>Sep</v>
      </c>
      <c r="R900" s="62">
        <f t="shared" si="29"/>
        <v>2024</v>
      </c>
    </row>
    <row r="901" spans="1:18">
      <c r="A901" s="59" t="s">
        <v>1308</v>
      </c>
      <c r="B901" s="59" t="s">
        <v>2</v>
      </c>
      <c r="C901" s="59" t="s">
        <v>57</v>
      </c>
      <c r="D901" s="59" t="s">
        <v>15</v>
      </c>
      <c r="E901" s="59" t="s">
        <v>50</v>
      </c>
      <c r="F901" s="59" t="s">
        <v>178</v>
      </c>
      <c r="G901" s="59">
        <v>1</v>
      </c>
      <c r="H901" s="59">
        <v>680.94</v>
      </c>
      <c r="I901" s="59">
        <v>680.94</v>
      </c>
      <c r="J901" s="59">
        <v>15</v>
      </c>
      <c r="K901" s="59">
        <v>578.8</v>
      </c>
      <c r="L901" s="59">
        <v>1</v>
      </c>
      <c r="M901" s="59" t="s">
        <v>42</v>
      </c>
      <c r="N901" s="59" t="s">
        <v>83</v>
      </c>
      <c r="O901" s="59">
        <v>70</v>
      </c>
      <c r="P901" s="61">
        <v>45382</v>
      </c>
      <c r="Q901" s="62" t="str">
        <f t="shared" si="28"/>
        <v>Mar</v>
      </c>
      <c r="R901" s="62">
        <f t="shared" si="29"/>
        <v>2024</v>
      </c>
    </row>
    <row r="902" spans="1:18">
      <c r="A902" s="59" t="s">
        <v>1309</v>
      </c>
      <c r="B902" s="59" t="s">
        <v>11</v>
      </c>
      <c r="C902" s="59" t="s">
        <v>57</v>
      </c>
      <c r="D902" s="59" t="s">
        <v>23</v>
      </c>
      <c r="E902" s="59" t="s">
        <v>49</v>
      </c>
      <c r="F902" s="59" t="s">
        <v>1147</v>
      </c>
      <c r="G902" s="59">
        <v>1</v>
      </c>
      <c r="H902" s="59">
        <v>150.86</v>
      </c>
      <c r="I902" s="59">
        <v>150.86</v>
      </c>
      <c r="J902" s="59">
        <v>5</v>
      </c>
      <c r="K902" s="59">
        <v>143.32</v>
      </c>
      <c r="L902" s="59">
        <v>1</v>
      </c>
      <c r="M902" s="59" t="s">
        <v>39</v>
      </c>
      <c r="N902" s="59" t="s">
        <v>77</v>
      </c>
      <c r="O902" s="59">
        <v>40</v>
      </c>
      <c r="P902" s="61">
        <v>45550</v>
      </c>
      <c r="Q902" s="62" t="str">
        <f t="shared" si="28"/>
        <v>Sep</v>
      </c>
      <c r="R902" s="62">
        <f t="shared" si="29"/>
        <v>2024</v>
      </c>
    </row>
    <row r="903" spans="1:18">
      <c r="A903" s="59" t="s">
        <v>1310</v>
      </c>
      <c r="B903" s="59" t="s">
        <v>2</v>
      </c>
      <c r="C903" s="59" t="s">
        <v>56</v>
      </c>
      <c r="D903" s="59" t="s">
        <v>16</v>
      </c>
      <c r="E903" s="59" t="s">
        <v>47</v>
      </c>
      <c r="F903" s="59" t="s">
        <v>660</v>
      </c>
      <c r="G903" s="59">
        <v>5</v>
      </c>
      <c r="H903" s="59">
        <v>1041.61</v>
      </c>
      <c r="I903" s="59">
        <v>5208.05</v>
      </c>
      <c r="J903" s="59">
        <v>20</v>
      </c>
      <c r="K903" s="59">
        <v>4166.44</v>
      </c>
      <c r="L903" s="59">
        <v>2</v>
      </c>
      <c r="M903" s="59" t="s">
        <v>41</v>
      </c>
      <c r="N903" s="59" t="s">
        <v>77</v>
      </c>
      <c r="O903" s="59">
        <v>28</v>
      </c>
      <c r="P903" s="61">
        <v>45528</v>
      </c>
      <c r="Q903" s="62" t="str">
        <f t="shared" si="28"/>
        <v>Aug</v>
      </c>
      <c r="R903" s="62">
        <f t="shared" si="29"/>
        <v>2024</v>
      </c>
    </row>
    <row r="904" spans="1:18">
      <c r="A904" s="59" t="s">
        <v>1311</v>
      </c>
      <c r="B904" s="59" t="s">
        <v>8</v>
      </c>
      <c r="C904" s="59" t="s">
        <v>61</v>
      </c>
      <c r="D904" s="59" t="s">
        <v>22</v>
      </c>
      <c r="E904" s="59" t="s">
        <v>50</v>
      </c>
      <c r="F904" s="59" t="s">
        <v>468</v>
      </c>
      <c r="G904" s="59">
        <v>4</v>
      </c>
      <c r="H904" s="59">
        <v>554.92</v>
      </c>
      <c r="I904" s="59">
        <v>2219.68</v>
      </c>
      <c r="J904" s="59">
        <v>0</v>
      </c>
      <c r="K904" s="59">
        <v>2219.68</v>
      </c>
      <c r="L904" s="59">
        <v>1</v>
      </c>
      <c r="M904" s="59" t="s">
        <v>37</v>
      </c>
      <c r="N904" s="59" t="s">
        <v>96</v>
      </c>
      <c r="O904" s="59">
        <v>41</v>
      </c>
      <c r="P904" s="61">
        <v>45589</v>
      </c>
      <c r="Q904" s="62" t="str">
        <f t="shared" si="28"/>
        <v>Oct</v>
      </c>
      <c r="R904" s="62">
        <f t="shared" si="29"/>
        <v>2024</v>
      </c>
    </row>
    <row r="905" spans="1:18">
      <c r="A905" s="59" t="s">
        <v>1312</v>
      </c>
      <c r="B905" s="59" t="s">
        <v>4</v>
      </c>
      <c r="C905" s="59" t="s">
        <v>60</v>
      </c>
      <c r="D905" s="59" t="s">
        <v>18</v>
      </c>
      <c r="E905" s="59" t="s">
        <v>51</v>
      </c>
      <c r="F905" s="59" t="s">
        <v>285</v>
      </c>
      <c r="G905" s="59">
        <v>3</v>
      </c>
      <c r="H905" s="59">
        <v>409.73</v>
      </c>
      <c r="I905" s="59">
        <v>1229.19</v>
      </c>
      <c r="J905" s="59">
        <v>15</v>
      </c>
      <c r="K905" s="59">
        <v>1044.81</v>
      </c>
      <c r="L905" s="59">
        <v>1</v>
      </c>
      <c r="M905" s="59" t="s">
        <v>40</v>
      </c>
      <c r="N905" s="59" t="s">
        <v>77</v>
      </c>
      <c r="O905" s="59">
        <v>76</v>
      </c>
      <c r="P905" s="61">
        <v>45531</v>
      </c>
      <c r="Q905" s="62" t="str">
        <f t="shared" si="28"/>
        <v>Aug</v>
      </c>
      <c r="R905" s="62">
        <f t="shared" si="29"/>
        <v>2024</v>
      </c>
    </row>
    <row r="906" spans="1:18">
      <c r="A906" s="59" t="s">
        <v>1313</v>
      </c>
      <c r="B906" s="59" t="s">
        <v>11</v>
      </c>
      <c r="C906" s="59" t="s">
        <v>53</v>
      </c>
      <c r="D906" s="59" t="s">
        <v>20</v>
      </c>
      <c r="E906" s="59" t="s">
        <v>45</v>
      </c>
      <c r="F906" s="59" t="s">
        <v>347</v>
      </c>
      <c r="G906" s="59">
        <v>3</v>
      </c>
      <c r="H906" s="59">
        <v>1168.43</v>
      </c>
      <c r="I906" s="59">
        <v>3505.29</v>
      </c>
      <c r="J906" s="59">
        <v>10</v>
      </c>
      <c r="K906" s="59">
        <v>3154.76</v>
      </c>
      <c r="L906" s="59">
        <v>4</v>
      </c>
      <c r="M906" s="59" t="s">
        <v>40</v>
      </c>
      <c r="N906" s="59" t="s">
        <v>77</v>
      </c>
      <c r="O906" s="59">
        <v>58</v>
      </c>
      <c r="P906" s="61">
        <v>45569</v>
      </c>
      <c r="Q906" s="62" t="str">
        <f t="shared" si="28"/>
        <v>Oct</v>
      </c>
      <c r="R906" s="62">
        <f t="shared" si="29"/>
        <v>2024</v>
      </c>
    </row>
    <row r="907" spans="1:18">
      <c r="A907" s="59" t="s">
        <v>1314</v>
      </c>
      <c r="B907" s="59" t="s">
        <v>8</v>
      </c>
      <c r="C907" s="59" t="s">
        <v>54</v>
      </c>
      <c r="D907" s="59" t="s">
        <v>22</v>
      </c>
      <c r="E907" s="59" t="s">
        <v>45</v>
      </c>
      <c r="F907" s="59" t="s">
        <v>109</v>
      </c>
      <c r="G907" s="59">
        <v>2</v>
      </c>
      <c r="H907" s="59">
        <v>886.57</v>
      </c>
      <c r="I907" s="59">
        <v>1773.14</v>
      </c>
      <c r="J907" s="59">
        <v>5</v>
      </c>
      <c r="K907" s="59">
        <v>1684.48</v>
      </c>
      <c r="L907" s="59">
        <v>4</v>
      </c>
      <c r="M907" s="59" t="s">
        <v>41</v>
      </c>
      <c r="N907" s="59" t="s">
        <v>83</v>
      </c>
      <c r="O907" s="59">
        <v>69</v>
      </c>
      <c r="P907" s="61">
        <v>45565</v>
      </c>
      <c r="Q907" s="62" t="str">
        <f t="shared" si="28"/>
        <v>Sep</v>
      </c>
      <c r="R907" s="62">
        <f t="shared" si="29"/>
        <v>2024</v>
      </c>
    </row>
    <row r="908" spans="1:18">
      <c r="A908" s="59" t="s">
        <v>1315</v>
      </c>
      <c r="B908" s="59" t="s">
        <v>10</v>
      </c>
      <c r="C908" s="59" t="s">
        <v>61</v>
      </c>
      <c r="D908" s="59" t="s">
        <v>24</v>
      </c>
      <c r="E908" s="59" t="s">
        <v>51</v>
      </c>
      <c r="F908" s="59" t="s">
        <v>755</v>
      </c>
      <c r="G908" s="59">
        <v>2</v>
      </c>
      <c r="H908" s="59">
        <v>489.86</v>
      </c>
      <c r="I908" s="59">
        <v>979.72</v>
      </c>
      <c r="J908" s="59">
        <v>5</v>
      </c>
      <c r="K908" s="59">
        <v>930.73</v>
      </c>
      <c r="L908" s="59">
        <v>2</v>
      </c>
      <c r="M908" s="59" t="s">
        <v>41</v>
      </c>
      <c r="N908" s="59" t="s">
        <v>77</v>
      </c>
      <c r="O908" s="59">
        <v>61</v>
      </c>
      <c r="P908" s="61">
        <v>45467</v>
      </c>
      <c r="Q908" s="62" t="str">
        <f t="shared" si="28"/>
        <v>Jun</v>
      </c>
      <c r="R908" s="62">
        <f t="shared" si="29"/>
        <v>2024</v>
      </c>
    </row>
    <row r="909" spans="1:18">
      <c r="A909" s="59" t="s">
        <v>1316</v>
      </c>
      <c r="B909" s="59" t="s">
        <v>10</v>
      </c>
      <c r="C909" s="59" t="s">
        <v>58</v>
      </c>
      <c r="D909" s="59" t="s">
        <v>23</v>
      </c>
      <c r="E909" s="59" t="s">
        <v>45</v>
      </c>
      <c r="F909" s="59" t="s">
        <v>885</v>
      </c>
      <c r="G909" s="59">
        <v>1</v>
      </c>
      <c r="H909" s="59">
        <v>952.2</v>
      </c>
      <c r="I909" s="59">
        <v>952.2</v>
      </c>
      <c r="J909" s="59">
        <v>25</v>
      </c>
      <c r="K909" s="59">
        <v>714.15</v>
      </c>
      <c r="L909" s="59">
        <v>3</v>
      </c>
      <c r="M909" s="59" t="s">
        <v>39</v>
      </c>
      <c r="N909" s="59" t="s">
        <v>80</v>
      </c>
      <c r="O909" s="59">
        <v>54</v>
      </c>
      <c r="P909" s="61">
        <v>45519</v>
      </c>
      <c r="Q909" s="62" t="str">
        <f t="shared" si="28"/>
        <v>Aug</v>
      </c>
      <c r="R909" s="62">
        <f t="shared" si="29"/>
        <v>2024</v>
      </c>
    </row>
    <row r="910" spans="1:18">
      <c r="A910" s="59" t="s">
        <v>1317</v>
      </c>
      <c r="B910" s="59" t="s">
        <v>8</v>
      </c>
      <c r="C910" s="59" t="s">
        <v>54</v>
      </c>
      <c r="D910" s="59" t="s">
        <v>24</v>
      </c>
      <c r="E910" s="59" t="s">
        <v>50</v>
      </c>
      <c r="F910" s="59" t="s">
        <v>126</v>
      </c>
      <c r="G910" s="59">
        <v>5</v>
      </c>
      <c r="H910" s="59">
        <v>1187.89</v>
      </c>
      <c r="I910" s="59">
        <v>5939.45</v>
      </c>
      <c r="J910" s="59">
        <v>15</v>
      </c>
      <c r="K910" s="59">
        <v>5048.53</v>
      </c>
      <c r="L910" s="59">
        <v>3</v>
      </c>
      <c r="M910" s="59" t="s">
        <v>38</v>
      </c>
      <c r="N910" s="59" t="s">
        <v>83</v>
      </c>
      <c r="O910" s="59">
        <v>70</v>
      </c>
      <c r="P910" s="61">
        <v>45585</v>
      </c>
      <c r="Q910" s="62" t="str">
        <f t="shared" si="28"/>
        <v>Oct</v>
      </c>
      <c r="R910" s="62">
        <f t="shared" si="29"/>
        <v>2024</v>
      </c>
    </row>
    <row r="911" spans="1:18">
      <c r="A911" s="59" t="s">
        <v>1318</v>
      </c>
      <c r="B911" s="59" t="s">
        <v>3</v>
      </c>
      <c r="C911" s="59" t="s">
        <v>60</v>
      </c>
      <c r="D911" s="59" t="s">
        <v>22</v>
      </c>
      <c r="E911" s="59" t="s">
        <v>49</v>
      </c>
      <c r="F911" s="59" t="s">
        <v>676</v>
      </c>
      <c r="G911" s="59">
        <v>4</v>
      </c>
      <c r="H911" s="59">
        <v>472.34</v>
      </c>
      <c r="I911" s="59">
        <v>1889.36</v>
      </c>
      <c r="J911" s="59">
        <v>15</v>
      </c>
      <c r="K911" s="59">
        <v>1605.96</v>
      </c>
      <c r="L911" s="59">
        <v>4</v>
      </c>
      <c r="M911" s="59" t="s">
        <v>41</v>
      </c>
      <c r="N911" s="59" t="s">
        <v>96</v>
      </c>
      <c r="O911" s="59">
        <v>56</v>
      </c>
      <c r="P911" s="61">
        <v>45584</v>
      </c>
      <c r="Q911" s="62" t="str">
        <f t="shared" si="28"/>
        <v>Oct</v>
      </c>
      <c r="R911" s="62">
        <f t="shared" si="29"/>
        <v>2024</v>
      </c>
    </row>
    <row r="912" spans="1:18">
      <c r="A912" s="59" t="s">
        <v>1319</v>
      </c>
      <c r="B912" s="59" t="s">
        <v>7</v>
      </c>
      <c r="C912" s="59" t="s">
        <v>62</v>
      </c>
      <c r="D912" s="59" t="s">
        <v>20</v>
      </c>
      <c r="E912" s="59" t="s">
        <v>46</v>
      </c>
      <c r="F912" s="59" t="s">
        <v>410</v>
      </c>
      <c r="G912" s="59">
        <v>5</v>
      </c>
      <c r="H912" s="59">
        <v>1039.33</v>
      </c>
      <c r="I912" s="59">
        <v>5196.65</v>
      </c>
      <c r="J912" s="59">
        <v>15</v>
      </c>
      <c r="K912" s="59">
        <v>4417.15</v>
      </c>
      <c r="L912" s="59">
        <v>1</v>
      </c>
      <c r="M912" s="59" t="s">
        <v>37</v>
      </c>
      <c r="N912" s="59" t="s">
        <v>83</v>
      </c>
      <c r="O912" s="59">
        <v>56</v>
      </c>
      <c r="P912" s="61">
        <v>45416</v>
      </c>
      <c r="Q912" s="62" t="str">
        <f t="shared" si="28"/>
        <v>May</v>
      </c>
      <c r="R912" s="62">
        <f t="shared" si="29"/>
        <v>2024</v>
      </c>
    </row>
    <row r="913" spans="1:18">
      <c r="A913" s="59" t="s">
        <v>1320</v>
      </c>
      <c r="B913" s="59" t="s">
        <v>4</v>
      </c>
      <c r="C913" s="59" t="s">
        <v>61</v>
      </c>
      <c r="D913" s="59" t="s">
        <v>19</v>
      </c>
      <c r="E913" s="59" t="s">
        <v>50</v>
      </c>
      <c r="F913" s="59" t="s">
        <v>455</v>
      </c>
      <c r="G913" s="59">
        <v>5</v>
      </c>
      <c r="H913" s="59">
        <v>713.26</v>
      </c>
      <c r="I913" s="59">
        <v>3566.3</v>
      </c>
      <c r="J913" s="59">
        <v>0</v>
      </c>
      <c r="K913" s="59">
        <v>3566.3</v>
      </c>
      <c r="L913" s="59">
        <v>5</v>
      </c>
      <c r="M913" s="59" t="s">
        <v>38</v>
      </c>
      <c r="N913" s="59" t="s">
        <v>83</v>
      </c>
      <c r="O913" s="59">
        <v>88</v>
      </c>
      <c r="P913" s="61">
        <v>45441</v>
      </c>
      <c r="Q913" s="62" t="str">
        <f t="shared" si="28"/>
        <v>May</v>
      </c>
      <c r="R913" s="62">
        <f t="shared" si="29"/>
        <v>2024</v>
      </c>
    </row>
    <row r="914" spans="1:18">
      <c r="A914" s="59" t="s">
        <v>1321</v>
      </c>
      <c r="B914" s="59" t="s">
        <v>7</v>
      </c>
      <c r="C914" s="59" t="s">
        <v>58</v>
      </c>
      <c r="D914" s="59" t="s">
        <v>21</v>
      </c>
      <c r="E914" s="59" t="s">
        <v>47</v>
      </c>
      <c r="F914" s="59" t="s">
        <v>577</v>
      </c>
      <c r="G914" s="59">
        <v>2</v>
      </c>
      <c r="H914" s="59">
        <v>846.03</v>
      </c>
      <c r="I914" s="59">
        <v>1692.06</v>
      </c>
      <c r="J914" s="59">
        <v>0</v>
      </c>
      <c r="K914" s="59">
        <v>1692.06</v>
      </c>
      <c r="L914" s="59">
        <v>5</v>
      </c>
      <c r="M914" s="59" t="s">
        <v>37</v>
      </c>
      <c r="N914" s="59" t="s">
        <v>80</v>
      </c>
      <c r="O914" s="59">
        <v>41</v>
      </c>
      <c r="P914" s="61">
        <v>45459</v>
      </c>
      <c r="Q914" s="62" t="str">
        <f t="shared" si="28"/>
        <v>Jun</v>
      </c>
      <c r="R914" s="62">
        <f t="shared" si="29"/>
        <v>2024</v>
      </c>
    </row>
    <row r="915" spans="1:18">
      <c r="A915" s="59" t="s">
        <v>1322</v>
      </c>
      <c r="B915" s="59" t="s">
        <v>3</v>
      </c>
      <c r="C915" s="59" t="s">
        <v>54</v>
      </c>
      <c r="D915" s="59" t="s">
        <v>23</v>
      </c>
      <c r="E915" s="59" t="s">
        <v>46</v>
      </c>
      <c r="F915" s="59" t="s">
        <v>533</v>
      </c>
      <c r="G915" s="59">
        <v>1</v>
      </c>
      <c r="H915" s="59">
        <v>566.54</v>
      </c>
      <c r="I915" s="59">
        <v>566.54</v>
      </c>
      <c r="J915" s="59">
        <v>5</v>
      </c>
      <c r="K915" s="59">
        <v>538.21</v>
      </c>
      <c r="L915" s="59">
        <v>3</v>
      </c>
      <c r="M915" s="59" t="s">
        <v>40</v>
      </c>
      <c r="N915" s="59" t="s">
        <v>80</v>
      </c>
      <c r="O915" s="59">
        <v>89</v>
      </c>
      <c r="P915" s="61">
        <v>45301</v>
      </c>
      <c r="Q915" s="62" t="str">
        <f t="shared" si="28"/>
        <v>Jan</v>
      </c>
      <c r="R915" s="62">
        <f t="shared" si="29"/>
        <v>2024</v>
      </c>
    </row>
    <row r="916" spans="1:18">
      <c r="A916" s="59" t="s">
        <v>1323</v>
      </c>
      <c r="B916" s="59" t="s">
        <v>7</v>
      </c>
      <c r="C916" s="59" t="s">
        <v>60</v>
      </c>
      <c r="D916" s="59" t="s">
        <v>17</v>
      </c>
      <c r="E916" s="59" t="s">
        <v>48</v>
      </c>
      <c r="F916" s="59" t="s">
        <v>548</v>
      </c>
      <c r="G916" s="59">
        <v>1</v>
      </c>
      <c r="H916" s="59">
        <v>958.68</v>
      </c>
      <c r="I916" s="59">
        <v>958.68</v>
      </c>
      <c r="J916" s="59">
        <v>15</v>
      </c>
      <c r="K916" s="59">
        <v>814.88</v>
      </c>
      <c r="L916" s="59">
        <v>1</v>
      </c>
      <c r="M916" s="59" t="s">
        <v>40</v>
      </c>
      <c r="N916" s="59" t="s">
        <v>77</v>
      </c>
      <c r="O916" s="59">
        <v>62</v>
      </c>
      <c r="P916" s="61">
        <v>45313</v>
      </c>
      <c r="Q916" s="62" t="str">
        <f t="shared" si="28"/>
        <v>Jan</v>
      </c>
      <c r="R916" s="62">
        <f t="shared" si="29"/>
        <v>2024</v>
      </c>
    </row>
    <row r="917" spans="1:18">
      <c r="A917" s="59" t="s">
        <v>1324</v>
      </c>
      <c r="B917" s="59" t="s">
        <v>7</v>
      </c>
      <c r="C917" s="59" t="s">
        <v>60</v>
      </c>
      <c r="D917" s="59" t="s">
        <v>20</v>
      </c>
      <c r="E917" s="59" t="s">
        <v>46</v>
      </c>
      <c r="F917" s="59" t="s">
        <v>448</v>
      </c>
      <c r="G917" s="59">
        <v>5</v>
      </c>
      <c r="H917" s="59">
        <v>923.74</v>
      </c>
      <c r="I917" s="59">
        <v>4618.7</v>
      </c>
      <c r="J917" s="59">
        <v>15</v>
      </c>
      <c r="K917" s="59">
        <v>3925.89</v>
      </c>
      <c r="L917" s="59">
        <v>3</v>
      </c>
      <c r="M917" s="59" t="s">
        <v>42</v>
      </c>
      <c r="N917" s="59" t="s">
        <v>80</v>
      </c>
      <c r="O917" s="59">
        <v>64</v>
      </c>
      <c r="P917" s="61">
        <v>45575</v>
      </c>
      <c r="Q917" s="62" t="str">
        <f t="shared" si="28"/>
        <v>Oct</v>
      </c>
      <c r="R917" s="62">
        <f t="shared" si="29"/>
        <v>2024</v>
      </c>
    </row>
    <row r="918" spans="1:18">
      <c r="A918" s="59" t="s">
        <v>1325</v>
      </c>
      <c r="B918" s="59" t="s">
        <v>2</v>
      </c>
      <c r="C918" s="59" t="s">
        <v>59</v>
      </c>
      <c r="D918" s="59" t="s">
        <v>16</v>
      </c>
      <c r="E918" s="59" t="s">
        <v>50</v>
      </c>
      <c r="F918" s="59" t="s">
        <v>530</v>
      </c>
      <c r="G918" s="59">
        <v>1</v>
      </c>
      <c r="H918" s="59">
        <v>199.61</v>
      </c>
      <c r="I918" s="59">
        <v>199.61</v>
      </c>
      <c r="J918" s="59">
        <v>0</v>
      </c>
      <c r="K918" s="59">
        <v>199.61</v>
      </c>
      <c r="L918" s="59">
        <v>2</v>
      </c>
      <c r="M918" s="59" t="s">
        <v>38</v>
      </c>
      <c r="N918" s="59" t="s">
        <v>96</v>
      </c>
      <c r="O918" s="59">
        <v>71</v>
      </c>
      <c r="P918" s="61">
        <v>45491</v>
      </c>
      <c r="Q918" s="62" t="str">
        <f t="shared" si="28"/>
        <v>Jul</v>
      </c>
      <c r="R918" s="62">
        <f t="shared" si="29"/>
        <v>2024</v>
      </c>
    </row>
    <row r="919" spans="1:18">
      <c r="A919" s="59" t="s">
        <v>1326</v>
      </c>
      <c r="B919" s="59" t="s">
        <v>10</v>
      </c>
      <c r="C919" s="59" t="s">
        <v>56</v>
      </c>
      <c r="D919" s="59" t="s">
        <v>21</v>
      </c>
      <c r="E919" s="59" t="s">
        <v>45</v>
      </c>
      <c r="F919" s="59" t="s">
        <v>406</v>
      </c>
      <c r="G919" s="59">
        <v>1</v>
      </c>
      <c r="H919" s="59">
        <v>1106.72</v>
      </c>
      <c r="I919" s="59">
        <v>1106.72</v>
      </c>
      <c r="J919" s="59">
        <v>20</v>
      </c>
      <c r="K919" s="59">
        <v>885.38</v>
      </c>
      <c r="L919" s="59">
        <v>3</v>
      </c>
      <c r="M919" s="59" t="s">
        <v>37</v>
      </c>
      <c r="N919" s="59" t="s">
        <v>96</v>
      </c>
      <c r="O919" s="59">
        <v>53</v>
      </c>
      <c r="P919" s="61">
        <v>45341</v>
      </c>
      <c r="Q919" s="62" t="str">
        <f t="shared" si="28"/>
        <v>Feb</v>
      </c>
      <c r="R919" s="62">
        <f t="shared" si="29"/>
        <v>2024</v>
      </c>
    </row>
    <row r="920" spans="1:18">
      <c r="A920" s="59" t="s">
        <v>1327</v>
      </c>
      <c r="B920" s="59" t="s">
        <v>2</v>
      </c>
      <c r="C920" s="59" t="s">
        <v>53</v>
      </c>
      <c r="D920" s="59" t="s">
        <v>20</v>
      </c>
      <c r="E920" s="59" t="s">
        <v>45</v>
      </c>
      <c r="F920" s="59" t="s">
        <v>1084</v>
      </c>
      <c r="G920" s="59">
        <v>4</v>
      </c>
      <c r="H920" s="59">
        <v>621.27</v>
      </c>
      <c r="I920" s="59">
        <v>2485.08</v>
      </c>
      <c r="J920" s="59">
        <v>20</v>
      </c>
      <c r="K920" s="59">
        <v>1988.06</v>
      </c>
      <c r="L920" s="59">
        <v>1</v>
      </c>
      <c r="M920" s="59" t="s">
        <v>40</v>
      </c>
      <c r="N920" s="59" t="s">
        <v>83</v>
      </c>
      <c r="O920" s="59">
        <v>35</v>
      </c>
      <c r="P920" s="61">
        <v>45301</v>
      </c>
      <c r="Q920" s="62" t="str">
        <f t="shared" si="28"/>
        <v>Jan</v>
      </c>
      <c r="R920" s="62">
        <f t="shared" si="29"/>
        <v>2024</v>
      </c>
    </row>
    <row r="921" spans="1:18">
      <c r="A921" s="59" t="s">
        <v>1328</v>
      </c>
      <c r="B921" s="59" t="s">
        <v>8</v>
      </c>
      <c r="C921" s="59" t="s">
        <v>54</v>
      </c>
      <c r="D921" s="59" t="s">
        <v>23</v>
      </c>
      <c r="E921" s="59" t="s">
        <v>45</v>
      </c>
      <c r="F921" s="59" t="s">
        <v>277</v>
      </c>
      <c r="G921" s="59">
        <v>1</v>
      </c>
      <c r="H921" s="59">
        <v>268.65</v>
      </c>
      <c r="I921" s="59">
        <v>268.65</v>
      </c>
      <c r="J921" s="59">
        <v>5</v>
      </c>
      <c r="K921" s="59">
        <v>255.22</v>
      </c>
      <c r="L921" s="59">
        <v>2</v>
      </c>
      <c r="M921" s="59" t="s">
        <v>37</v>
      </c>
      <c r="N921" s="59" t="s">
        <v>96</v>
      </c>
      <c r="O921" s="59">
        <v>26</v>
      </c>
      <c r="P921" s="61">
        <v>45354</v>
      </c>
      <c r="Q921" s="62" t="str">
        <f t="shared" si="28"/>
        <v>Mar</v>
      </c>
      <c r="R921" s="62">
        <f t="shared" si="29"/>
        <v>2024</v>
      </c>
    </row>
    <row r="922" spans="1:18">
      <c r="A922" s="59" t="s">
        <v>1329</v>
      </c>
      <c r="B922" s="59" t="s">
        <v>7</v>
      </c>
      <c r="C922" s="59" t="s">
        <v>58</v>
      </c>
      <c r="D922" s="59" t="s">
        <v>17</v>
      </c>
      <c r="E922" s="59" t="s">
        <v>48</v>
      </c>
      <c r="F922" s="59" t="s">
        <v>709</v>
      </c>
      <c r="G922" s="59">
        <v>5</v>
      </c>
      <c r="H922" s="59">
        <v>775.07</v>
      </c>
      <c r="I922" s="59">
        <v>3875.35</v>
      </c>
      <c r="J922" s="59">
        <v>15</v>
      </c>
      <c r="K922" s="59">
        <v>3294.05</v>
      </c>
      <c r="L922" s="59">
        <v>1</v>
      </c>
      <c r="M922" s="59" t="s">
        <v>37</v>
      </c>
      <c r="N922" s="59" t="s">
        <v>83</v>
      </c>
      <c r="O922" s="59">
        <v>63</v>
      </c>
      <c r="P922" s="61">
        <v>45432</v>
      </c>
      <c r="Q922" s="62" t="str">
        <f t="shared" si="28"/>
        <v>May</v>
      </c>
      <c r="R922" s="62">
        <f t="shared" si="29"/>
        <v>2024</v>
      </c>
    </row>
    <row r="923" spans="1:18">
      <c r="A923" s="59" t="s">
        <v>1330</v>
      </c>
      <c r="B923" s="59" t="s">
        <v>4</v>
      </c>
      <c r="C923" s="59" t="s">
        <v>55</v>
      </c>
      <c r="D923" s="59" t="s">
        <v>21</v>
      </c>
      <c r="E923" s="59" t="s">
        <v>46</v>
      </c>
      <c r="F923" s="59" t="s">
        <v>257</v>
      </c>
      <c r="G923" s="59">
        <v>1</v>
      </c>
      <c r="H923" s="59">
        <v>546.72</v>
      </c>
      <c r="I923" s="59">
        <v>546.72</v>
      </c>
      <c r="J923" s="59">
        <v>15</v>
      </c>
      <c r="K923" s="59">
        <v>464.71</v>
      </c>
      <c r="L923" s="59">
        <v>2</v>
      </c>
      <c r="M923" s="59" t="s">
        <v>38</v>
      </c>
      <c r="N923" s="59" t="s">
        <v>96</v>
      </c>
      <c r="O923" s="59">
        <v>75</v>
      </c>
      <c r="P923" s="61">
        <v>45468</v>
      </c>
      <c r="Q923" s="62" t="str">
        <f t="shared" si="28"/>
        <v>Jun</v>
      </c>
      <c r="R923" s="62">
        <f t="shared" si="29"/>
        <v>2024</v>
      </c>
    </row>
    <row r="924" spans="1:18">
      <c r="A924" s="59" t="s">
        <v>1331</v>
      </c>
      <c r="B924" s="59" t="s">
        <v>5</v>
      </c>
      <c r="C924" s="59" t="s">
        <v>61</v>
      </c>
      <c r="D924" s="59" t="s">
        <v>23</v>
      </c>
      <c r="E924" s="59" t="s">
        <v>51</v>
      </c>
      <c r="F924" s="59" t="s">
        <v>1277</v>
      </c>
      <c r="G924" s="59">
        <v>2</v>
      </c>
      <c r="H924" s="59">
        <v>1135.89</v>
      </c>
      <c r="I924" s="59">
        <v>2271.78</v>
      </c>
      <c r="J924" s="59">
        <v>5</v>
      </c>
      <c r="K924" s="59">
        <v>2158.19</v>
      </c>
      <c r="L924" s="59">
        <v>2</v>
      </c>
      <c r="M924" s="59" t="s">
        <v>38</v>
      </c>
      <c r="N924" s="59" t="s">
        <v>80</v>
      </c>
      <c r="O924" s="59">
        <v>50</v>
      </c>
      <c r="P924" s="61">
        <v>45461</v>
      </c>
      <c r="Q924" s="62" t="str">
        <f t="shared" si="28"/>
        <v>Jun</v>
      </c>
      <c r="R924" s="62">
        <f t="shared" si="29"/>
        <v>2024</v>
      </c>
    </row>
    <row r="925" spans="1:18">
      <c r="A925" s="59" t="s">
        <v>1332</v>
      </c>
      <c r="B925" s="59" t="s">
        <v>7</v>
      </c>
      <c r="C925" s="59" t="s">
        <v>53</v>
      </c>
      <c r="D925" s="59" t="s">
        <v>22</v>
      </c>
      <c r="E925" s="59" t="s">
        <v>48</v>
      </c>
      <c r="F925" s="59" t="s">
        <v>305</v>
      </c>
      <c r="G925" s="59">
        <v>3</v>
      </c>
      <c r="H925" s="59">
        <v>654.42</v>
      </c>
      <c r="I925" s="59">
        <v>1963.26</v>
      </c>
      <c r="J925" s="59">
        <v>20</v>
      </c>
      <c r="K925" s="59">
        <v>1570.61</v>
      </c>
      <c r="L925" s="59">
        <v>4</v>
      </c>
      <c r="M925" s="59" t="s">
        <v>41</v>
      </c>
      <c r="N925" s="59" t="s">
        <v>96</v>
      </c>
      <c r="O925" s="59">
        <v>67</v>
      </c>
      <c r="P925" s="61">
        <v>45458</v>
      </c>
      <c r="Q925" s="62" t="str">
        <f t="shared" si="28"/>
        <v>Jun</v>
      </c>
      <c r="R925" s="62">
        <f t="shared" si="29"/>
        <v>2024</v>
      </c>
    </row>
    <row r="926" spans="1:18">
      <c r="A926" s="59" t="s">
        <v>1333</v>
      </c>
      <c r="B926" s="59" t="s">
        <v>2</v>
      </c>
      <c r="C926" s="59" t="s">
        <v>56</v>
      </c>
      <c r="D926" s="59" t="s">
        <v>23</v>
      </c>
      <c r="E926" s="59" t="s">
        <v>48</v>
      </c>
      <c r="F926" s="59" t="s">
        <v>266</v>
      </c>
      <c r="G926" s="59">
        <v>1</v>
      </c>
      <c r="H926" s="59">
        <v>1040.51</v>
      </c>
      <c r="I926" s="59">
        <v>1040.51</v>
      </c>
      <c r="J926" s="59">
        <v>15</v>
      </c>
      <c r="K926" s="59">
        <v>884.43</v>
      </c>
      <c r="L926" s="59">
        <v>2</v>
      </c>
      <c r="M926" s="59" t="s">
        <v>40</v>
      </c>
      <c r="N926" s="59" t="s">
        <v>77</v>
      </c>
      <c r="O926" s="59">
        <v>20</v>
      </c>
      <c r="P926" s="61">
        <v>45452</v>
      </c>
      <c r="Q926" s="62" t="str">
        <f t="shared" si="28"/>
        <v>Jun</v>
      </c>
      <c r="R926" s="62">
        <f t="shared" si="29"/>
        <v>2024</v>
      </c>
    </row>
    <row r="927" spans="1:18">
      <c r="A927" s="59" t="s">
        <v>1334</v>
      </c>
      <c r="B927" s="59" t="s">
        <v>11</v>
      </c>
      <c r="C927" s="59" t="s">
        <v>54</v>
      </c>
      <c r="D927" s="59" t="s">
        <v>17</v>
      </c>
      <c r="E927" s="59" t="s">
        <v>48</v>
      </c>
      <c r="F927" s="59" t="s">
        <v>396</v>
      </c>
      <c r="G927" s="59">
        <v>3</v>
      </c>
      <c r="H927" s="59">
        <v>379.07</v>
      </c>
      <c r="I927" s="59">
        <v>1137.21</v>
      </c>
      <c r="J927" s="59">
        <v>15</v>
      </c>
      <c r="K927" s="59">
        <v>966.63</v>
      </c>
      <c r="L927" s="59">
        <v>2</v>
      </c>
      <c r="M927" s="59" t="s">
        <v>42</v>
      </c>
      <c r="N927" s="59" t="s">
        <v>80</v>
      </c>
      <c r="O927" s="59">
        <v>51</v>
      </c>
      <c r="P927" s="61">
        <v>45293</v>
      </c>
      <c r="Q927" s="62" t="str">
        <f t="shared" si="28"/>
        <v>Jan</v>
      </c>
      <c r="R927" s="62">
        <f t="shared" si="29"/>
        <v>2024</v>
      </c>
    </row>
    <row r="928" spans="1:18">
      <c r="A928" s="59" t="s">
        <v>1335</v>
      </c>
      <c r="B928" s="59" t="s">
        <v>5</v>
      </c>
      <c r="C928" s="59" t="s">
        <v>54</v>
      </c>
      <c r="D928" s="59" t="s">
        <v>18</v>
      </c>
      <c r="E928" s="59" t="s">
        <v>51</v>
      </c>
      <c r="F928" s="59" t="s">
        <v>232</v>
      </c>
      <c r="G928" s="59">
        <v>4</v>
      </c>
      <c r="H928" s="59">
        <v>398.67</v>
      </c>
      <c r="I928" s="59">
        <v>1594.68</v>
      </c>
      <c r="J928" s="59">
        <v>15</v>
      </c>
      <c r="K928" s="59">
        <v>1355.48</v>
      </c>
      <c r="L928" s="59">
        <v>2</v>
      </c>
      <c r="M928" s="59" t="s">
        <v>42</v>
      </c>
      <c r="N928" s="59" t="s">
        <v>83</v>
      </c>
      <c r="O928" s="59">
        <v>40</v>
      </c>
      <c r="P928" s="61">
        <v>45545</v>
      </c>
      <c r="Q928" s="62" t="str">
        <f t="shared" si="28"/>
        <v>Sep</v>
      </c>
      <c r="R928" s="62">
        <f t="shared" si="29"/>
        <v>2024</v>
      </c>
    </row>
    <row r="929" spans="1:18">
      <c r="A929" s="59" t="s">
        <v>1336</v>
      </c>
      <c r="B929" s="59" t="s">
        <v>7</v>
      </c>
      <c r="C929" s="59" t="s">
        <v>60</v>
      </c>
      <c r="D929" s="59" t="s">
        <v>20</v>
      </c>
      <c r="E929" s="59" t="s">
        <v>45</v>
      </c>
      <c r="F929" s="59" t="s">
        <v>404</v>
      </c>
      <c r="G929" s="59">
        <v>5</v>
      </c>
      <c r="H929" s="59">
        <v>513.83</v>
      </c>
      <c r="I929" s="59">
        <v>2569.15</v>
      </c>
      <c r="J929" s="59">
        <v>5</v>
      </c>
      <c r="K929" s="59">
        <v>2440.69</v>
      </c>
      <c r="L929" s="59">
        <v>3</v>
      </c>
      <c r="M929" s="59" t="s">
        <v>42</v>
      </c>
      <c r="N929" s="59" t="s">
        <v>96</v>
      </c>
      <c r="O929" s="59">
        <v>61</v>
      </c>
      <c r="P929" s="61">
        <v>45575</v>
      </c>
      <c r="Q929" s="62" t="str">
        <f t="shared" si="28"/>
        <v>Oct</v>
      </c>
      <c r="R929" s="62">
        <f t="shared" si="29"/>
        <v>2024</v>
      </c>
    </row>
    <row r="930" spans="1:18">
      <c r="A930" s="59" t="s">
        <v>1337</v>
      </c>
      <c r="B930" s="59" t="s">
        <v>5</v>
      </c>
      <c r="C930" s="59" t="s">
        <v>56</v>
      </c>
      <c r="D930" s="59" t="s">
        <v>17</v>
      </c>
      <c r="E930" s="59" t="s">
        <v>46</v>
      </c>
      <c r="F930" s="59" t="s">
        <v>174</v>
      </c>
      <c r="G930" s="59">
        <v>3</v>
      </c>
      <c r="H930" s="59">
        <v>296.94</v>
      </c>
      <c r="I930" s="59">
        <v>890.82</v>
      </c>
      <c r="J930" s="59">
        <v>10</v>
      </c>
      <c r="K930" s="59">
        <v>801.74</v>
      </c>
      <c r="L930" s="59">
        <v>3</v>
      </c>
      <c r="M930" s="59" t="s">
        <v>38</v>
      </c>
      <c r="N930" s="59" t="s">
        <v>83</v>
      </c>
      <c r="O930" s="59">
        <v>84</v>
      </c>
      <c r="P930" s="61">
        <v>45351</v>
      </c>
      <c r="Q930" s="62" t="str">
        <f t="shared" si="28"/>
        <v>Feb</v>
      </c>
      <c r="R930" s="62">
        <f t="shared" si="29"/>
        <v>2024</v>
      </c>
    </row>
    <row r="931" spans="1:18">
      <c r="A931" s="59" t="s">
        <v>1338</v>
      </c>
      <c r="B931" s="59" t="s">
        <v>8</v>
      </c>
      <c r="C931" s="59" t="s">
        <v>61</v>
      </c>
      <c r="D931" s="59" t="s">
        <v>24</v>
      </c>
      <c r="E931" s="59" t="s">
        <v>47</v>
      </c>
      <c r="F931" s="59" t="s">
        <v>673</v>
      </c>
      <c r="G931" s="59">
        <v>1</v>
      </c>
      <c r="H931" s="59">
        <v>207.48</v>
      </c>
      <c r="I931" s="59">
        <v>207.48</v>
      </c>
      <c r="J931" s="59">
        <v>20</v>
      </c>
      <c r="K931" s="59">
        <v>165.98</v>
      </c>
      <c r="L931" s="59">
        <v>1</v>
      </c>
      <c r="M931" s="59" t="s">
        <v>40</v>
      </c>
      <c r="N931" s="59" t="s">
        <v>80</v>
      </c>
      <c r="O931" s="59">
        <v>59</v>
      </c>
      <c r="P931" s="61">
        <v>45477</v>
      </c>
      <c r="Q931" s="62" t="str">
        <f t="shared" si="28"/>
        <v>Jul</v>
      </c>
      <c r="R931" s="62">
        <f t="shared" si="29"/>
        <v>2024</v>
      </c>
    </row>
    <row r="932" spans="1:18">
      <c r="A932" s="59" t="s">
        <v>1339</v>
      </c>
      <c r="B932" s="59" t="s">
        <v>11</v>
      </c>
      <c r="C932" s="59" t="s">
        <v>58</v>
      </c>
      <c r="D932" s="59" t="s">
        <v>15</v>
      </c>
      <c r="E932" s="59" t="s">
        <v>50</v>
      </c>
      <c r="F932" s="59" t="s">
        <v>904</v>
      </c>
      <c r="G932" s="59">
        <v>3</v>
      </c>
      <c r="H932" s="59">
        <v>645.2</v>
      </c>
      <c r="I932" s="59">
        <v>1935.6</v>
      </c>
      <c r="J932" s="59">
        <v>10</v>
      </c>
      <c r="K932" s="59">
        <v>1742.04</v>
      </c>
      <c r="L932" s="59">
        <v>3</v>
      </c>
      <c r="M932" s="59" t="s">
        <v>42</v>
      </c>
      <c r="N932" s="59" t="s">
        <v>77</v>
      </c>
      <c r="O932" s="59">
        <v>38</v>
      </c>
      <c r="P932" s="61">
        <v>45474</v>
      </c>
      <c r="Q932" s="62" t="str">
        <f t="shared" si="28"/>
        <v>Jul</v>
      </c>
      <c r="R932" s="62">
        <f t="shared" si="29"/>
        <v>2024</v>
      </c>
    </row>
    <row r="933" spans="1:18">
      <c r="A933" s="59" t="s">
        <v>1340</v>
      </c>
      <c r="B933" s="59" t="s">
        <v>8</v>
      </c>
      <c r="C933" s="59" t="s">
        <v>60</v>
      </c>
      <c r="D933" s="59" t="s">
        <v>17</v>
      </c>
      <c r="E933" s="59" t="s">
        <v>47</v>
      </c>
      <c r="F933" s="59" t="s">
        <v>1105</v>
      </c>
      <c r="G933" s="59">
        <v>1</v>
      </c>
      <c r="H933" s="59">
        <v>524.23</v>
      </c>
      <c r="I933" s="59">
        <v>524.23</v>
      </c>
      <c r="J933" s="59">
        <v>10</v>
      </c>
      <c r="K933" s="59">
        <v>471.81</v>
      </c>
      <c r="L933" s="59">
        <v>3</v>
      </c>
      <c r="M933" s="59" t="s">
        <v>42</v>
      </c>
      <c r="N933" s="59" t="s">
        <v>83</v>
      </c>
      <c r="O933" s="59">
        <v>53</v>
      </c>
      <c r="P933" s="61">
        <v>45394</v>
      </c>
      <c r="Q933" s="62" t="str">
        <f t="shared" si="28"/>
        <v>Apr</v>
      </c>
      <c r="R933" s="62">
        <f t="shared" si="29"/>
        <v>2024</v>
      </c>
    </row>
    <row r="934" spans="1:18">
      <c r="A934" s="59" t="s">
        <v>1341</v>
      </c>
      <c r="B934" s="59" t="s">
        <v>10</v>
      </c>
      <c r="C934" s="59" t="s">
        <v>57</v>
      </c>
      <c r="D934" s="59" t="s">
        <v>22</v>
      </c>
      <c r="E934" s="59" t="s">
        <v>48</v>
      </c>
      <c r="F934" s="59" t="s">
        <v>244</v>
      </c>
      <c r="G934" s="59">
        <v>4</v>
      </c>
      <c r="H934" s="59">
        <v>686.07</v>
      </c>
      <c r="I934" s="59">
        <v>2744.28</v>
      </c>
      <c r="J934" s="59">
        <v>5</v>
      </c>
      <c r="K934" s="59">
        <v>2607.07</v>
      </c>
      <c r="L934" s="59">
        <v>1</v>
      </c>
      <c r="M934" s="59" t="s">
        <v>39</v>
      </c>
      <c r="N934" s="59" t="s">
        <v>77</v>
      </c>
      <c r="O934" s="59">
        <v>87</v>
      </c>
      <c r="P934" s="61">
        <v>45355</v>
      </c>
      <c r="Q934" s="62" t="str">
        <f t="shared" si="28"/>
        <v>Mar</v>
      </c>
      <c r="R934" s="62">
        <f t="shared" si="29"/>
        <v>2024</v>
      </c>
    </row>
    <row r="935" spans="1:18">
      <c r="A935" s="59" t="s">
        <v>1342</v>
      </c>
      <c r="B935" s="59" t="s">
        <v>9</v>
      </c>
      <c r="C935" s="59" t="s">
        <v>62</v>
      </c>
      <c r="D935" s="59" t="s">
        <v>18</v>
      </c>
      <c r="E935" s="59" t="s">
        <v>45</v>
      </c>
      <c r="F935" s="59" t="s">
        <v>698</v>
      </c>
      <c r="G935" s="59">
        <v>2</v>
      </c>
      <c r="H935" s="59">
        <v>1016.77</v>
      </c>
      <c r="I935" s="59">
        <v>2033.54</v>
      </c>
      <c r="J935" s="59">
        <v>20</v>
      </c>
      <c r="K935" s="59">
        <v>1626.83</v>
      </c>
      <c r="L935" s="59">
        <v>5</v>
      </c>
      <c r="M935" s="59" t="s">
        <v>40</v>
      </c>
      <c r="N935" s="59" t="s">
        <v>77</v>
      </c>
      <c r="O935" s="59">
        <v>24</v>
      </c>
      <c r="P935" s="61">
        <v>45510</v>
      </c>
      <c r="Q935" s="62" t="str">
        <f t="shared" si="28"/>
        <v>Aug</v>
      </c>
      <c r="R935" s="62">
        <f t="shared" si="29"/>
        <v>2024</v>
      </c>
    </row>
    <row r="936" spans="1:18">
      <c r="A936" s="59" t="s">
        <v>1343</v>
      </c>
      <c r="B936" s="59" t="s">
        <v>8</v>
      </c>
      <c r="C936" s="59" t="s">
        <v>60</v>
      </c>
      <c r="D936" s="59" t="s">
        <v>20</v>
      </c>
      <c r="E936" s="59" t="s">
        <v>46</v>
      </c>
      <c r="F936" s="59" t="s">
        <v>307</v>
      </c>
      <c r="G936" s="59">
        <v>1</v>
      </c>
      <c r="H936" s="59">
        <v>520.26</v>
      </c>
      <c r="I936" s="59">
        <v>520.26</v>
      </c>
      <c r="J936" s="59">
        <v>10</v>
      </c>
      <c r="K936" s="59">
        <v>468.23</v>
      </c>
      <c r="L936" s="59">
        <v>2</v>
      </c>
      <c r="M936" s="59" t="s">
        <v>37</v>
      </c>
      <c r="N936" s="59" t="s">
        <v>83</v>
      </c>
      <c r="O936" s="59">
        <v>21</v>
      </c>
      <c r="P936" s="61">
        <v>45392</v>
      </c>
      <c r="Q936" s="62" t="str">
        <f t="shared" si="28"/>
        <v>Apr</v>
      </c>
      <c r="R936" s="62">
        <f t="shared" si="29"/>
        <v>2024</v>
      </c>
    </row>
    <row r="937" spans="1:18">
      <c r="A937" s="59" t="s">
        <v>1344</v>
      </c>
      <c r="B937" s="59" t="s">
        <v>4</v>
      </c>
      <c r="C937" s="59" t="s">
        <v>55</v>
      </c>
      <c r="D937" s="59" t="s">
        <v>16</v>
      </c>
      <c r="E937" s="59" t="s">
        <v>48</v>
      </c>
      <c r="F937" s="59" t="s">
        <v>1071</v>
      </c>
      <c r="G937" s="59">
        <v>1</v>
      </c>
      <c r="H937" s="59">
        <v>479.13</v>
      </c>
      <c r="I937" s="59">
        <v>479.13</v>
      </c>
      <c r="J937" s="59">
        <v>25</v>
      </c>
      <c r="K937" s="59">
        <v>359.35</v>
      </c>
      <c r="L937" s="59">
        <v>1</v>
      </c>
      <c r="M937" s="59" t="s">
        <v>37</v>
      </c>
      <c r="N937" s="59" t="s">
        <v>96</v>
      </c>
      <c r="O937" s="59">
        <v>61</v>
      </c>
      <c r="P937" s="61">
        <v>45501</v>
      </c>
      <c r="Q937" s="62" t="str">
        <f t="shared" si="28"/>
        <v>Jul</v>
      </c>
      <c r="R937" s="62">
        <f t="shared" si="29"/>
        <v>2024</v>
      </c>
    </row>
    <row r="938" spans="1:18">
      <c r="A938" s="59" t="s">
        <v>1345</v>
      </c>
      <c r="B938" s="59" t="s">
        <v>2</v>
      </c>
      <c r="C938" s="59" t="s">
        <v>61</v>
      </c>
      <c r="D938" s="59" t="s">
        <v>19</v>
      </c>
      <c r="E938" s="59" t="s">
        <v>50</v>
      </c>
      <c r="F938" s="59" t="s">
        <v>162</v>
      </c>
      <c r="G938" s="59">
        <v>1</v>
      </c>
      <c r="H938" s="59">
        <v>256.6</v>
      </c>
      <c r="I938" s="59">
        <v>256.6</v>
      </c>
      <c r="J938" s="59">
        <v>5</v>
      </c>
      <c r="K938" s="59">
        <v>243.77</v>
      </c>
      <c r="L938" s="59">
        <v>5</v>
      </c>
      <c r="M938" s="59" t="s">
        <v>38</v>
      </c>
      <c r="N938" s="59" t="s">
        <v>96</v>
      </c>
      <c r="O938" s="59">
        <v>81</v>
      </c>
      <c r="P938" s="61">
        <v>45509</v>
      </c>
      <c r="Q938" s="62" t="str">
        <f t="shared" si="28"/>
        <v>Aug</v>
      </c>
      <c r="R938" s="62">
        <f t="shared" si="29"/>
        <v>2024</v>
      </c>
    </row>
    <row r="939" spans="1:18">
      <c r="A939" s="59" t="s">
        <v>1346</v>
      </c>
      <c r="B939" s="59" t="s">
        <v>7</v>
      </c>
      <c r="C939" s="59" t="s">
        <v>58</v>
      </c>
      <c r="D939" s="59" t="s">
        <v>23</v>
      </c>
      <c r="E939" s="59" t="s">
        <v>50</v>
      </c>
      <c r="F939" s="59" t="s">
        <v>416</v>
      </c>
      <c r="G939" s="59">
        <v>4</v>
      </c>
      <c r="H939" s="59">
        <v>614.83</v>
      </c>
      <c r="I939" s="59">
        <v>2459.32</v>
      </c>
      <c r="J939" s="59">
        <v>5</v>
      </c>
      <c r="K939" s="59">
        <v>2336.35</v>
      </c>
      <c r="L939" s="59">
        <v>4</v>
      </c>
      <c r="M939" s="59" t="s">
        <v>39</v>
      </c>
      <c r="N939" s="59" t="s">
        <v>83</v>
      </c>
      <c r="O939" s="59">
        <v>59</v>
      </c>
      <c r="P939" s="61">
        <v>45325</v>
      </c>
      <c r="Q939" s="62" t="str">
        <f t="shared" si="28"/>
        <v>Feb</v>
      </c>
      <c r="R939" s="62">
        <f t="shared" si="29"/>
        <v>2024</v>
      </c>
    </row>
    <row r="940" spans="1:18">
      <c r="A940" s="59" t="s">
        <v>1347</v>
      </c>
      <c r="B940" s="59" t="s">
        <v>2</v>
      </c>
      <c r="C940" s="59" t="s">
        <v>55</v>
      </c>
      <c r="D940" s="59" t="s">
        <v>16</v>
      </c>
      <c r="E940" s="59" t="s">
        <v>49</v>
      </c>
      <c r="F940" s="59" t="s">
        <v>676</v>
      </c>
      <c r="G940" s="59">
        <v>5</v>
      </c>
      <c r="H940" s="59">
        <v>419.8</v>
      </c>
      <c r="I940" s="59">
        <v>2099</v>
      </c>
      <c r="J940" s="59">
        <v>0</v>
      </c>
      <c r="K940" s="59">
        <v>2099</v>
      </c>
      <c r="L940" s="59">
        <v>4</v>
      </c>
      <c r="M940" s="59" t="s">
        <v>42</v>
      </c>
      <c r="N940" s="59" t="s">
        <v>83</v>
      </c>
      <c r="O940" s="59">
        <v>63</v>
      </c>
      <c r="P940" s="61">
        <v>45426</v>
      </c>
      <c r="Q940" s="62" t="str">
        <f t="shared" si="28"/>
        <v>May</v>
      </c>
      <c r="R940" s="62">
        <f t="shared" si="29"/>
        <v>2024</v>
      </c>
    </row>
    <row r="941" spans="1:18">
      <c r="A941" s="59" t="s">
        <v>1348</v>
      </c>
      <c r="B941" s="59" t="s">
        <v>10</v>
      </c>
      <c r="C941" s="59" t="s">
        <v>56</v>
      </c>
      <c r="D941" s="59" t="s">
        <v>24</v>
      </c>
      <c r="E941" s="59" t="s">
        <v>49</v>
      </c>
      <c r="F941" s="59" t="s">
        <v>620</v>
      </c>
      <c r="G941" s="59">
        <v>1</v>
      </c>
      <c r="H941" s="59">
        <v>267.77</v>
      </c>
      <c r="I941" s="59">
        <v>267.77</v>
      </c>
      <c r="J941" s="59">
        <v>20</v>
      </c>
      <c r="K941" s="59">
        <v>214.22</v>
      </c>
      <c r="L941" s="59">
        <v>5</v>
      </c>
      <c r="M941" s="59" t="s">
        <v>40</v>
      </c>
      <c r="N941" s="59" t="s">
        <v>96</v>
      </c>
      <c r="O941" s="59">
        <v>49</v>
      </c>
      <c r="P941" s="61">
        <v>45537</v>
      </c>
      <c r="Q941" s="62" t="str">
        <f t="shared" si="28"/>
        <v>Sep</v>
      </c>
      <c r="R941" s="62">
        <f t="shared" si="29"/>
        <v>2024</v>
      </c>
    </row>
    <row r="942" spans="1:18">
      <c r="A942" s="59" t="s">
        <v>1349</v>
      </c>
      <c r="B942" s="59" t="s">
        <v>3</v>
      </c>
      <c r="C942" s="59" t="s">
        <v>60</v>
      </c>
      <c r="D942" s="59" t="s">
        <v>19</v>
      </c>
      <c r="E942" s="59" t="s">
        <v>51</v>
      </c>
      <c r="F942" s="59" t="s">
        <v>194</v>
      </c>
      <c r="G942" s="59">
        <v>3</v>
      </c>
      <c r="H942" s="59">
        <v>321.91</v>
      </c>
      <c r="I942" s="59">
        <v>965.73</v>
      </c>
      <c r="J942" s="59">
        <v>10</v>
      </c>
      <c r="K942" s="59">
        <v>869.16</v>
      </c>
      <c r="L942" s="59">
        <v>1</v>
      </c>
      <c r="M942" s="59" t="s">
        <v>40</v>
      </c>
      <c r="N942" s="59" t="s">
        <v>83</v>
      </c>
      <c r="O942" s="59">
        <v>57</v>
      </c>
      <c r="P942" s="61">
        <v>45559</v>
      </c>
      <c r="Q942" s="62" t="str">
        <f t="shared" si="28"/>
        <v>Sep</v>
      </c>
      <c r="R942" s="62">
        <f t="shared" si="29"/>
        <v>2024</v>
      </c>
    </row>
    <row r="943" spans="1:18">
      <c r="A943" s="59" t="s">
        <v>1350</v>
      </c>
      <c r="B943" s="59" t="s">
        <v>5</v>
      </c>
      <c r="C943" s="59" t="s">
        <v>58</v>
      </c>
      <c r="D943" s="59" t="s">
        <v>23</v>
      </c>
      <c r="E943" s="59" t="s">
        <v>48</v>
      </c>
      <c r="F943" s="59" t="s">
        <v>289</v>
      </c>
      <c r="G943" s="59">
        <v>5</v>
      </c>
      <c r="H943" s="59">
        <v>965.3</v>
      </c>
      <c r="I943" s="59">
        <v>4826.5</v>
      </c>
      <c r="J943" s="59">
        <v>15</v>
      </c>
      <c r="K943" s="59">
        <v>4102.52</v>
      </c>
      <c r="L943" s="59">
        <v>3</v>
      </c>
      <c r="M943" s="59" t="s">
        <v>40</v>
      </c>
      <c r="N943" s="59" t="s">
        <v>83</v>
      </c>
      <c r="O943" s="59">
        <v>67</v>
      </c>
      <c r="P943" s="61">
        <v>45590</v>
      </c>
      <c r="Q943" s="62" t="str">
        <f t="shared" si="28"/>
        <v>Oct</v>
      </c>
      <c r="R943" s="62">
        <f t="shared" si="29"/>
        <v>2024</v>
      </c>
    </row>
    <row r="944" spans="1:18">
      <c r="A944" s="59" t="s">
        <v>1351</v>
      </c>
      <c r="B944" s="59" t="s">
        <v>5</v>
      </c>
      <c r="C944" s="59" t="s">
        <v>60</v>
      </c>
      <c r="D944" s="59" t="s">
        <v>21</v>
      </c>
      <c r="E944" s="59" t="s">
        <v>51</v>
      </c>
      <c r="F944" s="59" t="s">
        <v>828</v>
      </c>
      <c r="G944" s="59">
        <v>4</v>
      </c>
      <c r="H944" s="59">
        <v>495.02</v>
      </c>
      <c r="I944" s="59">
        <v>1980.08</v>
      </c>
      <c r="J944" s="59">
        <v>20</v>
      </c>
      <c r="K944" s="59">
        <v>1584.06</v>
      </c>
      <c r="L944" s="59">
        <v>5</v>
      </c>
      <c r="M944" s="59" t="s">
        <v>41</v>
      </c>
      <c r="N944" s="59" t="s">
        <v>77</v>
      </c>
      <c r="O944" s="59">
        <v>34</v>
      </c>
      <c r="P944" s="61">
        <v>45557</v>
      </c>
      <c r="Q944" s="62" t="str">
        <f t="shared" si="28"/>
        <v>Sep</v>
      </c>
      <c r="R944" s="62">
        <f t="shared" si="29"/>
        <v>2024</v>
      </c>
    </row>
    <row r="945" spans="1:18">
      <c r="A945" s="59" t="s">
        <v>1352</v>
      </c>
      <c r="B945" s="59" t="s">
        <v>3</v>
      </c>
      <c r="C945" s="59" t="s">
        <v>54</v>
      </c>
      <c r="D945" s="59" t="s">
        <v>16</v>
      </c>
      <c r="E945" s="59" t="s">
        <v>47</v>
      </c>
      <c r="F945" s="59" t="s">
        <v>673</v>
      </c>
      <c r="G945" s="59">
        <v>5</v>
      </c>
      <c r="H945" s="59">
        <v>635.9</v>
      </c>
      <c r="I945" s="59">
        <v>3179.5</v>
      </c>
      <c r="J945" s="59">
        <v>20</v>
      </c>
      <c r="K945" s="59">
        <v>2543.6</v>
      </c>
      <c r="L945" s="59">
        <v>5</v>
      </c>
      <c r="M945" s="59" t="s">
        <v>40</v>
      </c>
      <c r="N945" s="59" t="s">
        <v>80</v>
      </c>
      <c r="O945" s="59">
        <v>58</v>
      </c>
      <c r="P945" s="61">
        <v>45362</v>
      </c>
      <c r="Q945" s="62" t="str">
        <f t="shared" si="28"/>
        <v>Mar</v>
      </c>
      <c r="R945" s="62">
        <f t="shared" si="29"/>
        <v>2024</v>
      </c>
    </row>
    <row r="946" spans="1:18">
      <c r="A946" s="59" t="s">
        <v>1353</v>
      </c>
      <c r="B946" s="59" t="s">
        <v>4</v>
      </c>
      <c r="C946" s="59" t="s">
        <v>57</v>
      </c>
      <c r="D946" s="59" t="s">
        <v>24</v>
      </c>
      <c r="E946" s="59" t="s">
        <v>51</v>
      </c>
      <c r="F946" s="59" t="s">
        <v>275</v>
      </c>
      <c r="G946" s="59">
        <v>1</v>
      </c>
      <c r="H946" s="59">
        <v>635.23</v>
      </c>
      <c r="I946" s="59">
        <v>635.23</v>
      </c>
      <c r="J946" s="59">
        <v>0</v>
      </c>
      <c r="K946" s="59">
        <v>635.23</v>
      </c>
      <c r="L946" s="59">
        <v>3</v>
      </c>
      <c r="M946" s="59" t="s">
        <v>40</v>
      </c>
      <c r="N946" s="59" t="s">
        <v>96</v>
      </c>
      <c r="O946" s="59">
        <v>62</v>
      </c>
      <c r="P946" s="61">
        <v>45426</v>
      </c>
      <c r="Q946" s="62" t="str">
        <f t="shared" si="28"/>
        <v>May</v>
      </c>
      <c r="R946" s="62">
        <f t="shared" si="29"/>
        <v>2024</v>
      </c>
    </row>
    <row r="947" spans="1:18">
      <c r="A947" s="59" t="s">
        <v>1354</v>
      </c>
      <c r="B947" s="59" t="s">
        <v>7</v>
      </c>
      <c r="C947" s="59" t="s">
        <v>57</v>
      </c>
      <c r="D947" s="59" t="s">
        <v>23</v>
      </c>
      <c r="E947" s="59" t="s">
        <v>50</v>
      </c>
      <c r="F947" s="59" t="s">
        <v>440</v>
      </c>
      <c r="G947" s="59">
        <v>2</v>
      </c>
      <c r="H947" s="59">
        <v>699.23</v>
      </c>
      <c r="I947" s="59">
        <v>1398.46</v>
      </c>
      <c r="J947" s="59">
        <v>25</v>
      </c>
      <c r="K947" s="59">
        <v>1048.85</v>
      </c>
      <c r="L947" s="59">
        <v>4</v>
      </c>
      <c r="M947" s="59" t="s">
        <v>40</v>
      </c>
      <c r="N947" s="59" t="s">
        <v>80</v>
      </c>
      <c r="O947" s="59">
        <v>43</v>
      </c>
      <c r="P947" s="61">
        <v>45334</v>
      </c>
      <c r="Q947" s="62" t="str">
        <f t="shared" si="28"/>
        <v>Feb</v>
      </c>
      <c r="R947" s="62">
        <f t="shared" si="29"/>
        <v>2024</v>
      </c>
    </row>
    <row r="948" spans="1:18">
      <c r="A948" s="59" t="s">
        <v>1355</v>
      </c>
      <c r="B948" s="59" t="s">
        <v>2</v>
      </c>
      <c r="C948" s="59" t="s">
        <v>59</v>
      </c>
      <c r="D948" s="59" t="s">
        <v>19</v>
      </c>
      <c r="E948" s="59" t="s">
        <v>49</v>
      </c>
      <c r="F948" s="59" t="s">
        <v>1018</v>
      </c>
      <c r="G948" s="59">
        <v>3</v>
      </c>
      <c r="H948" s="59">
        <v>939.58</v>
      </c>
      <c r="I948" s="59">
        <v>2818.74</v>
      </c>
      <c r="J948" s="59">
        <v>20</v>
      </c>
      <c r="K948" s="59">
        <v>2254.99</v>
      </c>
      <c r="L948" s="59">
        <v>5</v>
      </c>
      <c r="M948" s="59" t="s">
        <v>38</v>
      </c>
      <c r="N948" s="59" t="s">
        <v>80</v>
      </c>
      <c r="O948" s="59">
        <v>51</v>
      </c>
      <c r="P948" s="61">
        <v>45587</v>
      </c>
      <c r="Q948" s="62" t="str">
        <f t="shared" si="28"/>
        <v>Oct</v>
      </c>
      <c r="R948" s="62">
        <f t="shared" si="29"/>
        <v>2024</v>
      </c>
    </row>
    <row r="949" spans="1:18">
      <c r="A949" s="59" t="s">
        <v>1356</v>
      </c>
      <c r="B949" s="59" t="s">
        <v>8</v>
      </c>
      <c r="C949" s="59" t="s">
        <v>60</v>
      </c>
      <c r="D949" s="59" t="s">
        <v>18</v>
      </c>
      <c r="E949" s="59" t="s">
        <v>48</v>
      </c>
      <c r="F949" s="59" t="s">
        <v>642</v>
      </c>
      <c r="G949" s="59">
        <v>5</v>
      </c>
      <c r="H949" s="59">
        <v>161.92</v>
      </c>
      <c r="I949" s="59">
        <v>809.6</v>
      </c>
      <c r="J949" s="59">
        <v>15</v>
      </c>
      <c r="K949" s="59">
        <v>688.16</v>
      </c>
      <c r="L949" s="59">
        <v>1</v>
      </c>
      <c r="M949" s="59" t="s">
        <v>42</v>
      </c>
      <c r="N949" s="59" t="s">
        <v>77</v>
      </c>
      <c r="O949" s="59">
        <v>76</v>
      </c>
      <c r="P949" s="61">
        <v>45345</v>
      </c>
      <c r="Q949" s="62" t="str">
        <f t="shared" si="28"/>
        <v>Feb</v>
      </c>
      <c r="R949" s="62">
        <f t="shared" si="29"/>
        <v>2024</v>
      </c>
    </row>
    <row r="950" spans="1:18">
      <c r="A950" s="59" t="s">
        <v>1357</v>
      </c>
      <c r="B950" s="59" t="s">
        <v>10</v>
      </c>
      <c r="C950" s="59" t="s">
        <v>59</v>
      </c>
      <c r="D950" s="59" t="s">
        <v>21</v>
      </c>
      <c r="E950" s="59" t="s">
        <v>48</v>
      </c>
      <c r="F950" s="59" t="s">
        <v>340</v>
      </c>
      <c r="G950" s="59">
        <v>5</v>
      </c>
      <c r="H950" s="59">
        <v>1054.52</v>
      </c>
      <c r="I950" s="59">
        <v>5272.6</v>
      </c>
      <c r="J950" s="59">
        <v>0</v>
      </c>
      <c r="K950" s="59">
        <v>5272.6</v>
      </c>
      <c r="L950" s="59">
        <v>4</v>
      </c>
      <c r="M950" s="59" t="s">
        <v>40</v>
      </c>
      <c r="N950" s="59" t="s">
        <v>77</v>
      </c>
      <c r="O950" s="59">
        <v>67</v>
      </c>
      <c r="P950" s="61">
        <v>45405</v>
      </c>
      <c r="Q950" s="62" t="str">
        <f t="shared" si="28"/>
        <v>Apr</v>
      </c>
      <c r="R950" s="62">
        <f t="shared" si="29"/>
        <v>2024</v>
      </c>
    </row>
    <row r="951" spans="1:18">
      <c r="A951" s="59" t="s">
        <v>1358</v>
      </c>
      <c r="B951" s="59" t="s">
        <v>6</v>
      </c>
      <c r="C951" s="59" t="s">
        <v>60</v>
      </c>
      <c r="D951" s="59" t="s">
        <v>20</v>
      </c>
      <c r="E951" s="59" t="s">
        <v>51</v>
      </c>
      <c r="F951" s="59" t="s">
        <v>115</v>
      </c>
      <c r="G951" s="59">
        <v>4</v>
      </c>
      <c r="H951" s="59">
        <v>1159.24</v>
      </c>
      <c r="I951" s="59">
        <v>4636.96</v>
      </c>
      <c r="J951" s="59">
        <v>25</v>
      </c>
      <c r="K951" s="59">
        <v>3477.72</v>
      </c>
      <c r="L951" s="59">
        <v>1</v>
      </c>
      <c r="M951" s="59" t="s">
        <v>42</v>
      </c>
      <c r="N951" s="59" t="s">
        <v>96</v>
      </c>
      <c r="O951" s="59">
        <v>36</v>
      </c>
      <c r="P951" s="61">
        <v>45391</v>
      </c>
      <c r="Q951" s="62" t="str">
        <f t="shared" si="28"/>
        <v>Apr</v>
      </c>
      <c r="R951" s="62">
        <f t="shared" si="29"/>
        <v>2024</v>
      </c>
    </row>
    <row r="952" spans="1:18">
      <c r="A952" s="59" t="s">
        <v>1359</v>
      </c>
      <c r="B952" s="59" t="s">
        <v>9</v>
      </c>
      <c r="C952" s="59" t="s">
        <v>59</v>
      </c>
      <c r="D952" s="59" t="s">
        <v>18</v>
      </c>
      <c r="E952" s="59" t="s">
        <v>47</v>
      </c>
      <c r="F952" s="59" t="s">
        <v>502</v>
      </c>
      <c r="G952" s="59">
        <v>2</v>
      </c>
      <c r="H952" s="59">
        <v>976.63</v>
      </c>
      <c r="I952" s="59">
        <v>1953.26</v>
      </c>
      <c r="J952" s="59">
        <v>20</v>
      </c>
      <c r="K952" s="59">
        <v>1562.61</v>
      </c>
      <c r="L952" s="59">
        <v>1</v>
      </c>
      <c r="M952" s="59" t="s">
        <v>38</v>
      </c>
      <c r="N952" s="59" t="s">
        <v>77</v>
      </c>
      <c r="O952" s="59">
        <v>36</v>
      </c>
      <c r="P952" s="61">
        <v>45564</v>
      </c>
      <c r="Q952" s="62" t="str">
        <f t="shared" si="28"/>
        <v>Sep</v>
      </c>
      <c r="R952" s="62">
        <f t="shared" si="29"/>
        <v>2024</v>
      </c>
    </row>
    <row r="953" spans="1:18">
      <c r="A953" s="59" t="s">
        <v>1360</v>
      </c>
      <c r="B953" s="59" t="s">
        <v>8</v>
      </c>
      <c r="C953" s="59" t="s">
        <v>58</v>
      </c>
      <c r="D953" s="59" t="s">
        <v>16</v>
      </c>
      <c r="E953" s="59" t="s">
        <v>45</v>
      </c>
      <c r="F953" s="59" t="s">
        <v>434</v>
      </c>
      <c r="G953" s="59">
        <v>3</v>
      </c>
      <c r="H953" s="59">
        <v>277.33</v>
      </c>
      <c r="I953" s="59">
        <v>831.99</v>
      </c>
      <c r="J953" s="59">
        <v>20</v>
      </c>
      <c r="K953" s="59">
        <v>665.59</v>
      </c>
      <c r="L953" s="59">
        <v>4</v>
      </c>
      <c r="M953" s="59" t="s">
        <v>38</v>
      </c>
      <c r="N953" s="59" t="s">
        <v>80</v>
      </c>
      <c r="O953" s="59">
        <v>61</v>
      </c>
      <c r="P953" s="61">
        <v>45563</v>
      </c>
      <c r="Q953" s="62" t="str">
        <f t="shared" si="28"/>
        <v>Sep</v>
      </c>
      <c r="R953" s="62">
        <f t="shared" si="29"/>
        <v>2024</v>
      </c>
    </row>
    <row r="954" spans="1:18">
      <c r="A954" s="59" t="s">
        <v>1361</v>
      </c>
      <c r="B954" s="59" t="s">
        <v>11</v>
      </c>
      <c r="C954" s="59" t="s">
        <v>60</v>
      </c>
      <c r="D954" s="59" t="s">
        <v>18</v>
      </c>
      <c r="E954" s="59" t="s">
        <v>47</v>
      </c>
      <c r="F954" s="59" t="s">
        <v>840</v>
      </c>
      <c r="G954" s="59">
        <v>3</v>
      </c>
      <c r="H954" s="59">
        <v>214.05</v>
      </c>
      <c r="I954" s="59">
        <v>642.15</v>
      </c>
      <c r="J954" s="59">
        <v>15</v>
      </c>
      <c r="K954" s="59">
        <v>545.83</v>
      </c>
      <c r="L954" s="59">
        <v>2</v>
      </c>
      <c r="M954" s="59" t="s">
        <v>41</v>
      </c>
      <c r="N954" s="59" t="s">
        <v>77</v>
      </c>
      <c r="O954" s="59">
        <v>46</v>
      </c>
      <c r="P954" s="61">
        <v>45528</v>
      </c>
      <c r="Q954" s="62" t="str">
        <f t="shared" si="28"/>
        <v>Aug</v>
      </c>
      <c r="R954" s="62">
        <f t="shared" si="29"/>
        <v>2024</v>
      </c>
    </row>
    <row r="955" spans="1:18">
      <c r="A955" s="59" t="s">
        <v>1362</v>
      </c>
      <c r="B955" s="59" t="s">
        <v>11</v>
      </c>
      <c r="C955" s="59" t="s">
        <v>61</v>
      </c>
      <c r="D955" s="59" t="s">
        <v>20</v>
      </c>
      <c r="E955" s="59" t="s">
        <v>50</v>
      </c>
      <c r="F955" s="59" t="s">
        <v>431</v>
      </c>
      <c r="G955" s="59">
        <v>4</v>
      </c>
      <c r="H955" s="59">
        <v>945.4</v>
      </c>
      <c r="I955" s="59">
        <v>3781.6</v>
      </c>
      <c r="J955" s="59">
        <v>20</v>
      </c>
      <c r="K955" s="59">
        <v>3025.28</v>
      </c>
      <c r="L955" s="59">
        <v>2</v>
      </c>
      <c r="M955" s="59" t="s">
        <v>37</v>
      </c>
      <c r="N955" s="59" t="s">
        <v>80</v>
      </c>
      <c r="O955" s="59">
        <v>64</v>
      </c>
      <c r="P955" s="61">
        <v>45403</v>
      </c>
      <c r="Q955" s="62" t="str">
        <f t="shared" si="28"/>
        <v>Apr</v>
      </c>
      <c r="R955" s="62">
        <f t="shared" si="29"/>
        <v>2024</v>
      </c>
    </row>
    <row r="956" spans="1:18">
      <c r="A956" s="59" t="s">
        <v>1363</v>
      </c>
      <c r="B956" s="59" t="s">
        <v>10</v>
      </c>
      <c r="C956" s="59" t="s">
        <v>55</v>
      </c>
      <c r="D956" s="59" t="s">
        <v>24</v>
      </c>
      <c r="E956" s="59" t="s">
        <v>46</v>
      </c>
      <c r="F956" s="59" t="s">
        <v>907</v>
      </c>
      <c r="G956" s="59">
        <v>3</v>
      </c>
      <c r="H956" s="59">
        <v>404.09</v>
      </c>
      <c r="I956" s="59">
        <v>1212.27</v>
      </c>
      <c r="J956" s="59">
        <v>10</v>
      </c>
      <c r="K956" s="59">
        <v>1091.04</v>
      </c>
      <c r="L956" s="59">
        <v>5</v>
      </c>
      <c r="M956" s="59" t="s">
        <v>38</v>
      </c>
      <c r="N956" s="59" t="s">
        <v>80</v>
      </c>
      <c r="O956" s="59">
        <v>89</v>
      </c>
      <c r="P956" s="61">
        <v>45462</v>
      </c>
      <c r="Q956" s="62" t="str">
        <f t="shared" si="28"/>
        <v>Jun</v>
      </c>
      <c r="R956" s="62">
        <f t="shared" si="29"/>
        <v>2024</v>
      </c>
    </row>
    <row r="957" spans="1:18">
      <c r="A957" s="59" t="s">
        <v>1364</v>
      </c>
      <c r="B957" s="59" t="s">
        <v>9</v>
      </c>
      <c r="C957" s="59" t="s">
        <v>62</v>
      </c>
      <c r="D957" s="59" t="s">
        <v>21</v>
      </c>
      <c r="E957" s="59" t="s">
        <v>45</v>
      </c>
      <c r="F957" s="59" t="s">
        <v>1084</v>
      </c>
      <c r="G957" s="59">
        <v>4</v>
      </c>
      <c r="H957" s="59">
        <v>848.94</v>
      </c>
      <c r="I957" s="59">
        <v>3395.76</v>
      </c>
      <c r="J957" s="59">
        <v>5</v>
      </c>
      <c r="K957" s="59">
        <v>3225.97</v>
      </c>
      <c r="L957" s="59">
        <v>1</v>
      </c>
      <c r="M957" s="59" t="s">
        <v>42</v>
      </c>
      <c r="N957" s="59" t="s">
        <v>96</v>
      </c>
      <c r="O957" s="59">
        <v>68</v>
      </c>
      <c r="P957" s="61">
        <v>45489</v>
      </c>
      <c r="Q957" s="62" t="str">
        <f t="shared" si="28"/>
        <v>Jul</v>
      </c>
      <c r="R957" s="62">
        <f t="shared" si="29"/>
        <v>2024</v>
      </c>
    </row>
    <row r="958" spans="1:18">
      <c r="A958" s="59" t="s">
        <v>1365</v>
      </c>
      <c r="B958" s="59" t="s">
        <v>10</v>
      </c>
      <c r="C958" s="59" t="s">
        <v>53</v>
      </c>
      <c r="D958" s="59" t="s">
        <v>24</v>
      </c>
      <c r="E958" s="59" t="s">
        <v>46</v>
      </c>
      <c r="F958" s="59" t="s">
        <v>744</v>
      </c>
      <c r="G958" s="59">
        <v>3</v>
      </c>
      <c r="H958" s="59">
        <v>979.35</v>
      </c>
      <c r="I958" s="59">
        <v>2938.05</v>
      </c>
      <c r="J958" s="59">
        <v>15</v>
      </c>
      <c r="K958" s="59">
        <v>2497.34</v>
      </c>
      <c r="L958" s="59">
        <v>1</v>
      </c>
      <c r="M958" s="59" t="s">
        <v>38</v>
      </c>
      <c r="N958" s="59" t="s">
        <v>83</v>
      </c>
      <c r="O958" s="59">
        <v>51</v>
      </c>
      <c r="P958" s="61">
        <v>45440</v>
      </c>
      <c r="Q958" s="62" t="str">
        <f t="shared" si="28"/>
        <v>May</v>
      </c>
      <c r="R958" s="62">
        <f t="shared" si="29"/>
        <v>2024</v>
      </c>
    </row>
    <row r="959" spans="1:18">
      <c r="A959" s="59" t="s">
        <v>1366</v>
      </c>
      <c r="B959" s="59" t="s">
        <v>10</v>
      </c>
      <c r="C959" s="59" t="s">
        <v>59</v>
      </c>
      <c r="D959" s="59" t="s">
        <v>16</v>
      </c>
      <c r="E959" s="59" t="s">
        <v>51</v>
      </c>
      <c r="F959" s="59" t="s">
        <v>952</v>
      </c>
      <c r="G959" s="59">
        <v>2</v>
      </c>
      <c r="H959" s="59">
        <v>645.11</v>
      </c>
      <c r="I959" s="59">
        <v>1290.22</v>
      </c>
      <c r="J959" s="59">
        <v>20</v>
      </c>
      <c r="K959" s="59">
        <v>1032.18</v>
      </c>
      <c r="L959" s="59">
        <v>2</v>
      </c>
      <c r="M959" s="59" t="s">
        <v>37</v>
      </c>
      <c r="N959" s="59" t="s">
        <v>80</v>
      </c>
      <c r="O959" s="59">
        <v>89</v>
      </c>
      <c r="P959" s="61">
        <v>45373</v>
      </c>
      <c r="Q959" s="62" t="str">
        <f t="shared" si="28"/>
        <v>Mar</v>
      </c>
      <c r="R959" s="62">
        <f t="shared" si="29"/>
        <v>2024</v>
      </c>
    </row>
    <row r="960" spans="1:18">
      <c r="A960" s="59" t="s">
        <v>1367</v>
      </c>
      <c r="B960" s="59" t="s">
        <v>9</v>
      </c>
      <c r="C960" s="59" t="s">
        <v>55</v>
      </c>
      <c r="D960" s="59" t="s">
        <v>23</v>
      </c>
      <c r="E960" s="59" t="s">
        <v>47</v>
      </c>
      <c r="F960" s="59" t="s">
        <v>421</v>
      </c>
      <c r="G960" s="59">
        <v>2</v>
      </c>
      <c r="H960" s="59">
        <v>459.73</v>
      </c>
      <c r="I960" s="59">
        <v>919.46</v>
      </c>
      <c r="J960" s="59">
        <v>0</v>
      </c>
      <c r="K960" s="59">
        <v>919.46</v>
      </c>
      <c r="L960" s="59">
        <v>5</v>
      </c>
      <c r="M960" s="59" t="s">
        <v>38</v>
      </c>
      <c r="N960" s="59" t="s">
        <v>83</v>
      </c>
      <c r="O960" s="59">
        <v>52</v>
      </c>
      <c r="P960" s="61">
        <v>45422</v>
      </c>
      <c r="Q960" s="62" t="str">
        <f t="shared" si="28"/>
        <v>May</v>
      </c>
      <c r="R960" s="62">
        <f t="shared" si="29"/>
        <v>2024</v>
      </c>
    </row>
    <row r="961" spans="1:18">
      <c r="A961" s="59" t="s">
        <v>1368</v>
      </c>
      <c r="B961" s="59" t="s">
        <v>9</v>
      </c>
      <c r="C961" s="59" t="s">
        <v>62</v>
      </c>
      <c r="D961" s="59" t="s">
        <v>22</v>
      </c>
      <c r="E961" s="59" t="s">
        <v>47</v>
      </c>
      <c r="F961" s="59" t="s">
        <v>572</v>
      </c>
      <c r="G961" s="59">
        <v>4</v>
      </c>
      <c r="H961" s="59">
        <v>1156.84</v>
      </c>
      <c r="I961" s="59">
        <v>4627.36</v>
      </c>
      <c r="J961" s="59">
        <v>25</v>
      </c>
      <c r="K961" s="59">
        <v>3470.52</v>
      </c>
      <c r="L961" s="59">
        <v>3</v>
      </c>
      <c r="M961" s="59" t="s">
        <v>42</v>
      </c>
      <c r="N961" s="59" t="s">
        <v>77</v>
      </c>
      <c r="O961" s="59">
        <v>88</v>
      </c>
      <c r="P961" s="61">
        <v>45463</v>
      </c>
      <c r="Q961" s="62" t="str">
        <f t="shared" si="28"/>
        <v>Jun</v>
      </c>
      <c r="R961" s="62">
        <f t="shared" si="29"/>
        <v>2024</v>
      </c>
    </row>
    <row r="962" spans="1:18">
      <c r="A962" s="59" t="s">
        <v>1369</v>
      </c>
      <c r="B962" s="59" t="s">
        <v>7</v>
      </c>
      <c r="C962" s="59" t="s">
        <v>55</v>
      </c>
      <c r="D962" s="59" t="s">
        <v>17</v>
      </c>
      <c r="E962" s="59" t="s">
        <v>47</v>
      </c>
      <c r="F962" s="59" t="s">
        <v>986</v>
      </c>
      <c r="G962" s="59">
        <v>1</v>
      </c>
      <c r="H962" s="59">
        <v>189.35</v>
      </c>
      <c r="I962" s="59">
        <v>189.35</v>
      </c>
      <c r="J962" s="59">
        <v>5</v>
      </c>
      <c r="K962" s="59">
        <v>179.88</v>
      </c>
      <c r="L962" s="59">
        <v>5</v>
      </c>
      <c r="M962" s="59" t="s">
        <v>40</v>
      </c>
      <c r="N962" s="59" t="s">
        <v>80</v>
      </c>
      <c r="O962" s="59">
        <v>82</v>
      </c>
      <c r="P962" s="61">
        <v>45361</v>
      </c>
      <c r="Q962" s="62" t="str">
        <f t="shared" ref="Q962:Q1001" si="30">TEXT(P962,"mmm")</f>
        <v>Mar</v>
      </c>
      <c r="R962" s="62">
        <f t="shared" ref="R962:R1001" si="31">YEAR(P962)</f>
        <v>2024</v>
      </c>
    </row>
    <row r="963" spans="1:18">
      <c r="A963" s="59" t="s">
        <v>1370</v>
      </c>
      <c r="B963" s="59" t="s">
        <v>3</v>
      </c>
      <c r="C963" s="59" t="s">
        <v>58</v>
      </c>
      <c r="D963" s="59" t="s">
        <v>16</v>
      </c>
      <c r="E963" s="59" t="s">
        <v>50</v>
      </c>
      <c r="F963" s="59" t="s">
        <v>299</v>
      </c>
      <c r="G963" s="59">
        <v>2</v>
      </c>
      <c r="H963" s="59">
        <v>593.33</v>
      </c>
      <c r="I963" s="59">
        <v>1186.66</v>
      </c>
      <c r="J963" s="59">
        <v>15</v>
      </c>
      <c r="K963" s="59">
        <v>1008.66</v>
      </c>
      <c r="L963" s="59">
        <v>5</v>
      </c>
      <c r="M963" s="59" t="s">
        <v>38</v>
      </c>
      <c r="N963" s="59" t="s">
        <v>96</v>
      </c>
      <c r="O963" s="59">
        <v>54</v>
      </c>
      <c r="P963" s="61">
        <v>45424</v>
      </c>
      <c r="Q963" s="62" t="str">
        <f t="shared" si="30"/>
        <v>May</v>
      </c>
      <c r="R963" s="62">
        <f t="shared" si="31"/>
        <v>2024</v>
      </c>
    </row>
    <row r="964" spans="1:18">
      <c r="A964" s="59" t="s">
        <v>1371</v>
      </c>
      <c r="B964" s="59" t="s">
        <v>11</v>
      </c>
      <c r="C964" s="59" t="s">
        <v>60</v>
      </c>
      <c r="D964" s="59" t="s">
        <v>24</v>
      </c>
      <c r="E964" s="59" t="s">
        <v>46</v>
      </c>
      <c r="F964" s="59" t="s">
        <v>1045</v>
      </c>
      <c r="G964" s="59">
        <v>3</v>
      </c>
      <c r="H964" s="59">
        <v>983.96</v>
      </c>
      <c r="I964" s="59">
        <v>2951.88</v>
      </c>
      <c r="J964" s="59">
        <v>15</v>
      </c>
      <c r="K964" s="59">
        <v>2509.1</v>
      </c>
      <c r="L964" s="59">
        <v>1</v>
      </c>
      <c r="M964" s="59" t="s">
        <v>40</v>
      </c>
      <c r="N964" s="59" t="s">
        <v>83</v>
      </c>
      <c r="O964" s="59">
        <v>25</v>
      </c>
      <c r="P964" s="61">
        <v>45586</v>
      </c>
      <c r="Q964" s="62" t="str">
        <f t="shared" si="30"/>
        <v>Oct</v>
      </c>
      <c r="R964" s="62">
        <f t="shared" si="31"/>
        <v>2024</v>
      </c>
    </row>
    <row r="965" spans="1:18">
      <c r="A965" s="59" t="s">
        <v>1372</v>
      </c>
      <c r="B965" s="59" t="s">
        <v>8</v>
      </c>
      <c r="C965" s="59" t="s">
        <v>55</v>
      </c>
      <c r="D965" s="59" t="s">
        <v>17</v>
      </c>
      <c r="E965" s="59" t="s">
        <v>45</v>
      </c>
      <c r="F965" s="59" t="s">
        <v>383</v>
      </c>
      <c r="G965" s="59">
        <v>5</v>
      </c>
      <c r="H965" s="59">
        <v>808.03</v>
      </c>
      <c r="I965" s="59">
        <v>4040.15</v>
      </c>
      <c r="J965" s="59">
        <v>20</v>
      </c>
      <c r="K965" s="59">
        <v>3232.12</v>
      </c>
      <c r="L965" s="59">
        <v>1</v>
      </c>
      <c r="M965" s="59" t="s">
        <v>40</v>
      </c>
      <c r="N965" s="59" t="s">
        <v>77</v>
      </c>
      <c r="O965" s="59">
        <v>84</v>
      </c>
      <c r="P965" s="61">
        <v>45380</v>
      </c>
      <c r="Q965" s="62" t="str">
        <f t="shared" si="30"/>
        <v>Mar</v>
      </c>
      <c r="R965" s="62">
        <f t="shared" si="31"/>
        <v>2024</v>
      </c>
    </row>
    <row r="966" spans="1:18">
      <c r="A966" s="59" t="s">
        <v>1373</v>
      </c>
      <c r="B966" s="59" t="s">
        <v>7</v>
      </c>
      <c r="C966" s="59" t="s">
        <v>56</v>
      </c>
      <c r="D966" s="59" t="s">
        <v>20</v>
      </c>
      <c r="E966" s="59" t="s">
        <v>50</v>
      </c>
      <c r="F966" s="59" t="s">
        <v>440</v>
      </c>
      <c r="G966" s="59">
        <v>3</v>
      </c>
      <c r="H966" s="59">
        <v>1064.73</v>
      </c>
      <c r="I966" s="59">
        <v>3194.19</v>
      </c>
      <c r="J966" s="59">
        <v>25</v>
      </c>
      <c r="K966" s="59">
        <v>2395.64</v>
      </c>
      <c r="L966" s="59">
        <v>3</v>
      </c>
      <c r="M966" s="59" t="s">
        <v>38</v>
      </c>
      <c r="N966" s="59" t="s">
        <v>77</v>
      </c>
      <c r="O966" s="59">
        <v>88</v>
      </c>
      <c r="P966" s="61">
        <v>45460</v>
      </c>
      <c r="Q966" s="62" t="str">
        <f t="shared" si="30"/>
        <v>Jun</v>
      </c>
      <c r="R966" s="62">
        <f t="shared" si="31"/>
        <v>2024</v>
      </c>
    </row>
    <row r="967" spans="1:18">
      <c r="A967" s="59" t="s">
        <v>1374</v>
      </c>
      <c r="B967" s="59" t="s">
        <v>8</v>
      </c>
      <c r="C967" s="59" t="s">
        <v>54</v>
      </c>
      <c r="D967" s="59" t="s">
        <v>15</v>
      </c>
      <c r="E967" s="59" t="s">
        <v>47</v>
      </c>
      <c r="F967" s="59" t="s">
        <v>1105</v>
      </c>
      <c r="G967" s="59">
        <v>3</v>
      </c>
      <c r="H967" s="59">
        <v>1082.68</v>
      </c>
      <c r="I967" s="59">
        <v>3248.04</v>
      </c>
      <c r="J967" s="59">
        <v>0</v>
      </c>
      <c r="K967" s="59">
        <v>3248.04</v>
      </c>
      <c r="L967" s="59">
        <v>1</v>
      </c>
      <c r="M967" s="59" t="s">
        <v>42</v>
      </c>
      <c r="N967" s="59" t="s">
        <v>83</v>
      </c>
      <c r="O967" s="59">
        <v>35</v>
      </c>
      <c r="P967" s="61">
        <v>45575</v>
      </c>
      <c r="Q967" s="62" t="str">
        <f t="shared" si="30"/>
        <v>Oct</v>
      </c>
      <c r="R967" s="62">
        <f t="shared" si="31"/>
        <v>2024</v>
      </c>
    </row>
    <row r="968" spans="1:18">
      <c r="A968" s="59" t="s">
        <v>1375</v>
      </c>
      <c r="B968" s="59" t="s">
        <v>9</v>
      </c>
      <c r="C968" s="59" t="s">
        <v>58</v>
      </c>
      <c r="D968" s="59" t="s">
        <v>22</v>
      </c>
      <c r="E968" s="59" t="s">
        <v>46</v>
      </c>
      <c r="F968" s="59" t="s">
        <v>257</v>
      </c>
      <c r="G968" s="59">
        <v>2</v>
      </c>
      <c r="H968" s="59">
        <v>770.18</v>
      </c>
      <c r="I968" s="59">
        <v>1540.36</v>
      </c>
      <c r="J968" s="59">
        <v>15</v>
      </c>
      <c r="K968" s="59">
        <v>1309.31</v>
      </c>
      <c r="L968" s="59">
        <v>5</v>
      </c>
      <c r="M968" s="59" t="s">
        <v>38</v>
      </c>
      <c r="N968" s="59" t="s">
        <v>83</v>
      </c>
      <c r="O968" s="59">
        <v>90</v>
      </c>
      <c r="P968" s="61">
        <v>45397</v>
      </c>
      <c r="Q968" s="62" t="str">
        <f t="shared" si="30"/>
        <v>Apr</v>
      </c>
      <c r="R968" s="62">
        <f t="shared" si="31"/>
        <v>2024</v>
      </c>
    </row>
    <row r="969" spans="1:18">
      <c r="A969" s="59" t="s">
        <v>1376</v>
      </c>
      <c r="B969" s="59" t="s">
        <v>8</v>
      </c>
      <c r="C969" s="59" t="s">
        <v>61</v>
      </c>
      <c r="D969" s="59" t="s">
        <v>20</v>
      </c>
      <c r="E969" s="59" t="s">
        <v>46</v>
      </c>
      <c r="F969" s="59" t="s">
        <v>988</v>
      </c>
      <c r="G969" s="59">
        <v>2</v>
      </c>
      <c r="H969" s="59">
        <v>375.17</v>
      </c>
      <c r="I969" s="59">
        <v>750.34</v>
      </c>
      <c r="J969" s="59">
        <v>0</v>
      </c>
      <c r="K969" s="59">
        <v>750.34</v>
      </c>
      <c r="L969" s="59">
        <v>3</v>
      </c>
      <c r="M969" s="59" t="s">
        <v>37</v>
      </c>
      <c r="N969" s="59" t="s">
        <v>83</v>
      </c>
      <c r="O969" s="59">
        <v>52</v>
      </c>
      <c r="P969" s="61">
        <v>45299</v>
      </c>
      <c r="Q969" s="62" t="str">
        <f t="shared" si="30"/>
        <v>Jan</v>
      </c>
      <c r="R969" s="62">
        <f t="shared" si="31"/>
        <v>2024</v>
      </c>
    </row>
    <row r="970" spans="1:18">
      <c r="A970" s="59" t="s">
        <v>1377</v>
      </c>
      <c r="B970" s="59" t="s">
        <v>2</v>
      </c>
      <c r="C970" s="59" t="s">
        <v>59</v>
      </c>
      <c r="D970" s="59" t="s">
        <v>24</v>
      </c>
      <c r="E970" s="59" t="s">
        <v>47</v>
      </c>
      <c r="F970" s="59" t="s">
        <v>572</v>
      </c>
      <c r="G970" s="59">
        <v>1</v>
      </c>
      <c r="H970" s="59">
        <v>1139.18</v>
      </c>
      <c r="I970" s="59">
        <v>1139.18</v>
      </c>
      <c r="J970" s="59">
        <v>20</v>
      </c>
      <c r="K970" s="59">
        <v>911.34</v>
      </c>
      <c r="L970" s="59">
        <v>3</v>
      </c>
      <c r="M970" s="59" t="s">
        <v>39</v>
      </c>
      <c r="N970" s="59" t="s">
        <v>83</v>
      </c>
      <c r="O970" s="59">
        <v>43</v>
      </c>
      <c r="P970" s="61">
        <v>45303</v>
      </c>
      <c r="Q970" s="62" t="str">
        <f t="shared" si="30"/>
        <v>Jan</v>
      </c>
      <c r="R970" s="62">
        <f t="shared" si="31"/>
        <v>2024</v>
      </c>
    </row>
    <row r="971" spans="1:18">
      <c r="A971" s="59" t="s">
        <v>1378</v>
      </c>
      <c r="B971" s="59" t="s">
        <v>5</v>
      </c>
      <c r="C971" s="59" t="s">
        <v>55</v>
      </c>
      <c r="D971" s="59" t="s">
        <v>16</v>
      </c>
      <c r="E971" s="59" t="s">
        <v>48</v>
      </c>
      <c r="F971" s="59" t="s">
        <v>878</v>
      </c>
      <c r="G971" s="59">
        <v>2</v>
      </c>
      <c r="H971" s="59">
        <v>1168.38</v>
      </c>
      <c r="I971" s="59">
        <v>2336.76</v>
      </c>
      <c r="J971" s="59">
        <v>20</v>
      </c>
      <c r="K971" s="59">
        <v>1869.41</v>
      </c>
      <c r="L971" s="59">
        <v>3</v>
      </c>
      <c r="M971" s="59" t="s">
        <v>38</v>
      </c>
      <c r="N971" s="59" t="s">
        <v>77</v>
      </c>
      <c r="O971" s="59">
        <v>30</v>
      </c>
      <c r="P971" s="61">
        <v>45411</v>
      </c>
      <c r="Q971" s="62" t="str">
        <f t="shared" si="30"/>
        <v>Apr</v>
      </c>
      <c r="R971" s="62">
        <f t="shared" si="31"/>
        <v>2024</v>
      </c>
    </row>
    <row r="972" spans="1:18">
      <c r="A972" s="59" t="s">
        <v>1379</v>
      </c>
      <c r="B972" s="59" t="s">
        <v>3</v>
      </c>
      <c r="C972" s="59" t="s">
        <v>61</v>
      </c>
      <c r="D972" s="59" t="s">
        <v>15</v>
      </c>
      <c r="E972" s="59" t="s">
        <v>50</v>
      </c>
      <c r="F972" s="59" t="s">
        <v>1006</v>
      </c>
      <c r="G972" s="59">
        <v>1</v>
      </c>
      <c r="H972" s="59">
        <v>431.96</v>
      </c>
      <c r="I972" s="59">
        <v>431.96</v>
      </c>
      <c r="J972" s="59">
        <v>25</v>
      </c>
      <c r="K972" s="59">
        <v>323.97</v>
      </c>
      <c r="L972" s="59">
        <v>3</v>
      </c>
      <c r="M972" s="59" t="s">
        <v>38</v>
      </c>
      <c r="N972" s="59" t="s">
        <v>80</v>
      </c>
      <c r="O972" s="59">
        <v>83</v>
      </c>
      <c r="P972" s="61">
        <v>45320</v>
      </c>
      <c r="Q972" s="62" t="str">
        <f t="shared" si="30"/>
        <v>Jan</v>
      </c>
      <c r="R972" s="62">
        <f t="shared" si="31"/>
        <v>2024</v>
      </c>
    </row>
    <row r="973" spans="1:18">
      <c r="A973" s="59" t="s">
        <v>1380</v>
      </c>
      <c r="B973" s="59" t="s">
        <v>10</v>
      </c>
      <c r="C973" s="59" t="s">
        <v>58</v>
      </c>
      <c r="D973" s="59" t="s">
        <v>18</v>
      </c>
      <c r="E973" s="59" t="s">
        <v>49</v>
      </c>
      <c r="F973" s="59" t="s">
        <v>253</v>
      </c>
      <c r="G973" s="59">
        <v>2</v>
      </c>
      <c r="H973" s="59">
        <v>434.26</v>
      </c>
      <c r="I973" s="59">
        <v>868.52</v>
      </c>
      <c r="J973" s="59">
        <v>25</v>
      </c>
      <c r="K973" s="59">
        <v>651.39</v>
      </c>
      <c r="L973" s="59">
        <v>2</v>
      </c>
      <c r="M973" s="59" t="s">
        <v>40</v>
      </c>
      <c r="N973" s="59" t="s">
        <v>80</v>
      </c>
      <c r="O973" s="59">
        <v>81</v>
      </c>
      <c r="P973" s="61">
        <v>45322</v>
      </c>
      <c r="Q973" s="62" t="str">
        <f t="shared" si="30"/>
        <v>Jan</v>
      </c>
      <c r="R973" s="62">
        <f t="shared" si="31"/>
        <v>2024</v>
      </c>
    </row>
    <row r="974" spans="1:18">
      <c r="A974" s="59" t="s">
        <v>1381</v>
      </c>
      <c r="B974" s="59" t="s">
        <v>10</v>
      </c>
      <c r="C974" s="59" t="s">
        <v>58</v>
      </c>
      <c r="D974" s="59" t="s">
        <v>18</v>
      </c>
      <c r="E974" s="59" t="s">
        <v>45</v>
      </c>
      <c r="F974" s="59" t="s">
        <v>364</v>
      </c>
      <c r="G974" s="59">
        <v>2</v>
      </c>
      <c r="H974" s="59">
        <v>938.19</v>
      </c>
      <c r="I974" s="59">
        <v>1876.38</v>
      </c>
      <c r="J974" s="59">
        <v>5</v>
      </c>
      <c r="K974" s="59">
        <v>1782.56</v>
      </c>
      <c r="L974" s="59">
        <v>5</v>
      </c>
      <c r="M974" s="59" t="s">
        <v>37</v>
      </c>
      <c r="N974" s="59" t="s">
        <v>80</v>
      </c>
      <c r="O974" s="59">
        <v>80</v>
      </c>
      <c r="P974" s="61">
        <v>45592</v>
      </c>
      <c r="Q974" s="62" t="str">
        <f t="shared" si="30"/>
        <v>Oct</v>
      </c>
      <c r="R974" s="62">
        <f t="shared" si="31"/>
        <v>2024</v>
      </c>
    </row>
    <row r="975" spans="1:18">
      <c r="A975" s="59" t="s">
        <v>1382</v>
      </c>
      <c r="B975" s="59" t="s">
        <v>9</v>
      </c>
      <c r="C975" s="59" t="s">
        <v>58</v>
      </c>
      <c r="D975" s="59" t="s">
        <v>24</v>
      </c>
      <c r="E975" s="59" t="s">
        <v>50</v>
      </c>
      <c r="F975" s="59" t="s">
        <v>431</v>
      </c>
      <c r="G975" s="59">
        <v>2</v>
      </c>
      <c r="H975" s="59">
        <v>336.33</v>
      </c>
      <c r="I975" s="59">
        <v>672.66</v>
      </c>
      <c r="J975" s="59">
        <v>10</v>
      </c>
      <c r="K975" s="59">
        <v>605.39</v>
      </c>
      <c r="L975" s="59">
        <v>1</v>
      </c>
      <c r="M975" s="59" t="s">
        <v>37</v>
      </c>
      <c r="N975" s="59" t="s">
        <v>96</v>
      </c>
      <c r="O975" s="59">
        <v>43</v>
      </c>
      <c r="P975" s="61">
        <v>45365</v>
      </c>
      <c r="Q975" s="62" t="str">
        <f t="shared" si="30"/>
        <v>Mar</v>
      </c>
      <c r="R975" s="62">
        <f t="shared" si="31"/>
        <v>2024</v>
      </c>
    </row>
    <row r="976" spans="1:18">
      <c r="A976" s="59" t="s">
        <v>1383</v>
      </c>
      <c r="B976" s="59" t="s">
        <v>3</v>
      </c>
      <c r="C976" s="59" t="s">
        <v>58</v>
      </c>
      <c r="D976" s="59" t="s">
        <v>19</v>
      </c>
      <c r="E976" s="59" t="s">
        <v>46</v>
      </c>
      <c r="F976" s="59" t="s">
        <v>337</v>
      </c>
      <c r="G976" s="59">
        <v>1</v>
      </c>
      <c r="H976" s="59">
        <v>263.28</v>
      </c>
      <c r="I976" s="59">
        <v>263.28</v>
      </c>
      <c r="J976" s="59">
        <v>15</v>
      </c>
      <c r="K976" s="59">
        <v>223.79</v>
      </c>
      <c r="L976" s="59">
        <v>5</v>
      </c>
      <c r="M976" s="59" t="s">
        <v>38</v>
      </c>
      <c r="N976" s="59" t="s">
        <v>80</v>
      </c>
      <c r="O976" s="59">
        <v>59</v>
      </c>
      <c r="P976" s="61">
        <v>45390</v>
      </c>
      <c r="Q976" s="62" t="str">
        <f t="shared" si="30"/>
        <v>Apr</v>
      </c>
      <c r="R976" s="62">
        <f t="shared" si="31"/>
        <v>2024</v>
      </c>
    </row>
    <row r="977" spans="1:18">
      <c r="A977" s="59" t="s">
        <v>1384</v>
      </c>
      <c r="B977" s="59" t="s">
        <v>4</v>
      </c>
      <c r="C977" s="59" t="s">
        <v>55</v>
      </c>
      <c r="D977" s="59" t="s">
        <v>18</v>
      </c>
      <c r="E977" s="59" t="s">
        <v>45</v>
      </c>
      <c r="F977" s="59" t="s">
        <v>623</v>
      </c>
      <c r="G977" s="59">
        <v>2</v>
      </c>
      <c r="H977" s="59">
        <v>202.77</v>
      </c>
      <c r="I977" s="59">
        <v>405.54</v>
      </c>
      <c r="J977" s="59">
        <v>0</v>
      </c>
      <c r="K977" s="59">
        <v>405.54</v>
      </c>
      <c r="L977" s="59">
        <v>1</v>
      </c>
      <c r="M977" s="59" t="s">
        <v>39</v>
      </c>
      <c r="N977" s="59" t="s">
        <v>83</v>
      </c>
      <c r="O977" s="59">
        <v>41</v>
      </c>
      <c r="P977" s="61">
        <v>45521</v>
      </c>
      <c r="Q977" s="62" t="str">
        <f t="shared" si="30"/>
        <v>Aug</v>
      </c>
      <c r="R977" s="62">
        <f t="shared" si="31"/>
        <v>2024</v>
      </c>
    </row>
    <row r="978" spans="1:18">
      <c r="A978" s="59" t="s">
        <v>1385</v>
      </c>
      <c r="B978" s="59" t="s">
        <v>5</v>
      </c>
      <c r="C978" s="59" t="s">
        <v>59</v>
      </c>
      <c r="D978" s="59" t="s">
        <v>22</v>
      </c>
      <c r="E978" s="59" t="s">
        <v>49</v>
      </c>
      <c r="F978" s="59" t="s">
        <v>446</v>
      </c>
      <c r="G978" s="59">
        <v>2</v>
      </c>
      <c r="H978" s="59">
        <v>560.47</v>
      </c>
      <c r="I978" s="59">
        <v>1120.94</v>
      </c>
      <c r="J978" s="59">
        <v>5</v>
      </c>
      <c r="K978" s="59">
        <v>1064.89</v>
      </c>
      <c r="L978" s="59">
        <v>4</v>
      </c>
      <c r="M978" s="59" t="s">
        <v>42</v>
      </c>
      <c r="N978" s="59" t="s">
        <v>77</v>
      </c>
      <c r="O978" s="59">
        <v>66</v>
      </c>
      <c r="P978" s="61">
        <v>45327</v>
      </c>
      <c r="Q978" s="62" t="str">
        <f t="shared" si="30"/>
        <v>Feb</v>
      </c>
      <c r="R978" s="62">
        <f t="shared" si="31"/>
        <v>2024</v>
      </c>
    </row>
    <row r="979" spans="1:18">
      <c r="A979" s="59" t="s">
        <v>1386</v>
      </c>
      <c r="B979" s="59" t="s">
        <v>9</v>
      </c>
      <c r="C979" s="59" t="s">
        <v>60</v>
      </c>
      <c r="D979" s="59" t="s">
        <v>24</v>
      </c>
      <c r="E979" s="59" t="s">
        <v>47</v>
      </c>
      <c r="F979" s="59" t="s">
        <v>188</v>
      </c>
      <c r="G979" s="59">
        <v>3</v>
      </c>
      <c r="H979" s="59">
        <v>638.09</v>
      </c>
      <c r="I979" s="59">
        <v>1914.27</v>
      </c>
      <c r="J979" s="59">
        <v>15</v>
      </c>
      <c r="K979" s="59">
        <v>1627.13</v>
      </c>
      <c r="L979" s="59">
        <v>5</v>
      </c>
      <c r="M979" s="59" t="s">
        <v>41</v>
      </c>
      <c r="N979" s="59" t="s">
        <v>80</v>
      </c>
      <c r="O979" s="59">
        <v>32</v>
      </c>
      <c r="P979" s="61">
        <v>45322</v>
      </c>
      <c r="Q979" s="62" t="str">
        <f t="shared" si="30"/>
        <v>Jan</v>
      </c>
      <c r="R979" s="62">
        <f t="shared" si="31"/>
        <v>2024</v>
      </c>
    </row>
    <row r="980" spans="1:18">
      <c r="A980" s="59" t="s">
        <v>1387</v>
      </c>
      <c r="B980" s="59" t="s">
        <v>2</v>
      </c>
      <c r="C980" s="59" t="s">
        <v>54</v>
      </c>
      <c r="D980" s="59" t="s">
        <v>21</v>
      </c>
      <c r="E980" s="59" t="s">
        <v>51</v>
      </c>
      <c r="F980" s="59" t="s">
        <v>555</v>
      </c>
      <c r="G980" s="59">
        <v>1</v>
      </c>
      <c r="H980" s="59">
        <v>177.3</v>
      </c>
      <c r="I980" s="59">
        <v>177.3</v>
      </c>
      <c r="J980" s="59">
        <v>0</v>
      </c>
      <c r="K980" s="59">
        <v>177.3</v>
      </c>
      <c r="L980" s="59">
        <v>4</v>
      </c>
      <c r="M980" s="59" t="s">
        <v>39</v>
      </c>
      <c r="N980" s="59" t="s">
        <v>83</v>
      </c>
      <c r="O980" s="59">
        <v>44</v>
      </c>
      <c r="P980" s="61">
        <v>45337</v>
      </c>
      <c r="Q980" s="62" t="str">
        <f t="shared" si="30"/>
        <v>Feb</v>
      </c>
      <c r="R980" s="62">
        <f t="shared" si="31"/>
        <v>2024</v>
      </c>
    </row>
    <row r="981" spans="1:18">
      <c r="A981" s="59" t="s">
        <v>1388</v>
      </c>
      <c r="B981" s="59" t="s">
        <v>8</v>
      </c>
      <c r="C981" s="59" t="s">
        <v>54</v>
      </c>
      <c r="D981" s="59" t="s">
        <v>16</v>
      </c>
      <c r="E981" s="59" t="s">
        <v>47</v>
      </c>
      <c r="F981" s="59" t="s">
        <v>283</v>
      </c>
      <c r="G981" s="59">
        <v>2</v>
      </c>
      <c r="H981" s="59">
        <v>717.56</v>
      </c>
      <c r="I981" s="59">
        <v>1435.12</v>
      </c>
      <c r="J981" s="59">
        <v>0</v>
      </c>
      <c r="K981" s="59">
        <v>1435.12</v>
      </c>
      <c r="L981" s="59">
        <v>4</v>
      </c>
      <c r="M981" s="59" t="s">
        <v>40</v>
      </c>
      <c r="N981" s="59" t="s">
        <v>80</v>
      </c>
      <c r="O981" s="59">
        <v>80</v>
      </c>
      <c r="P981" s="61">
        <v>45552</v>
      </c>
      <c r="Q981" s="62" t="str">
        <f t="shared" si="30"/>
        <v>Sep</v>
      </c>
      <c r="R981" s="62">
        <f t="shared" si="31"/>
        <v>2024</v>
      </c>
    </row>
    <row r="982" spans="1:18">
      <c r="A982" s="59" t="s">
        <v>1389</v>
      </c>
      <c r="B982" s="59" t="s">
        <v>9</v>
      </c>
      <c r="C982" s="59" t="s">
        <v>53</v>
      </c>
      <c r="D982" s="59" t="s">
        <v>16</v>
      </c>
      <c r="E982" s="59" t="s">
        <v>46</v>
      </c>
      <c r="F982" s="59" t="s">
        <v>166</v>
      </c>
      <c r="G982" s="59">
        <v>1</v>
      </c>
      <c r="H982" s="59">
        <v>994.48</v>
      </c>
      <c r="I982" s="59">
        <v>994.48</v>
      </c>
      <c r="J982" s="59">
        <v>15</v>
      </c>
      <c r="K982" s="59">
        <v>845.31</v>
      </c>
      <c r="L982" s="59">
        <v>3</v>
      </c>
      <c r="M982" s="59" t="s">
        <v>41</v>
      </c>
      <c r="N982" s="59" t="s">
        <v>96</v>
      </c>
      <c r="O982" s="59">
        <v>34</v>
      </c>
      <c r="P982" s="61">
        <v>45500</v>
      </c>
      <c r="Q982" s="62" t="str">
        <f t="shared" si="30"/>
        <v>Jul</v>
      </c>
      <c r="R982" s="62">
        <f t="shared" si="31"/>
        <v>2024</v>
      </c>
    </row>
    <row r="983" spans="1:18">
      <c r="A983" s="59" t="s">
        <v>1390</v>
      </c>
      <c r="B983" s="59" t="s">
        <v>11</v>
      </c>
      <c r="C983" s="59" t="s">
        <v>56</v>
      </c>
      <c r="D983" s="59" t="s">
        <v>16</v>
      </c>
      <c r="E983" s="59" t="s">
        <v>49</v>
      </c>
      <c r="F983" s="59" t="s">
        <v>134</v>
      </c>
      <c r="G983" s="59">
        <v>4</v>
      </c>
      <c r="H983" s="59">
        <v>1025.95</v>
      </c>
      <c r="I983" s="59">
        <v>4103.8</v>
      </c>
      <c r="J983" s="59">
        <v>0</v>
      </c>
      <c r="K983" s="59">
        <v>4103.8</v>
      </c>
      <c r="L983" s="59">
        <v>4</v>
      </c>
      <c r="M983" s="59" t="s">
        <v>41</v>
      </c>
      <c r="N983" s="59" t="s">
        <v>96</v>
      </c>
      <c r="O983" s="59">
        <v>72</v>
      </c>
      <c r="P983" s="61">
        <v>45417</v>
      </c>
      <c r="Q983" s="62" t="str">
        <f t="shared" si="30"/>
        <v>May</v>
      </c>
      <c r="R983" s="62">
        <f t="shared" si="31"/>
        <v>2024</v>
      </c>
    </row>
    <row r="984" spans="1:18">
      <c r="A984" s="59" t="s">
        <v>1391</v>
      </c>
      <c r="B984" s="59" t="s">
        <v>5</v>
      </c>
      <c r="C984" s="59" t="s">
        <v>57</v>
      </c>
      <c r="D984" s="59" t="s">
        <v>17</v>
      </c>
      <c r="E984" s="59" t="s">
        <v>48</v>
      </c>
      <c r="F984" s="59" t="s">
        <v>709</v>
      </c>
      <c r="G984" s="59">
        <v>2</v>
      </c>
      <c r="H984" s="59">
        <v>528.57</v>
      </c>
      <c r="I984" s="59">
        <v>1057.14</v>
      </c>
      <c r="J984" s="59">
        <v>10</v>
      </c>
      <c r="K984" s="59">
        <v>951.43</v>
      </c>
      <c r="L984" s="59">
        <v>1</v>
      </c>
      <c r="M984" s="59" t="s">
        <v>42</v>
      </c>
      <c r="N984" s="59" t="s">
        <v>83</v>
      </c>
      <c r="O984" s="59">
        <v>38</v>
      </c>
      <c r="P984" s="61">
        <v>45299</v>
      </c>
      <c r="Q984" s="62" t="str">
        <f t="shared" si="30"/>
        <v>Jan</v>
      </c>
      <c r="R984" s="62">
        <f t="shared" si="31"/>
        <v>2024</v>
      </c>
    </row>
    <row r="985" spans="1:18">
      <c r="A985" s="59" t="s">
        <v>1392</v>
      </c>
      <c r="B985" s="59" t="s">
        <v>5</v>
      </c>
      <c r="C985" s="59" t="s">
        <v>57</v>
      </c>
      <c r="D985" s="59" t="s">
        <v>24</v>
      </c>
      <c r="E985" s="59" t="s">
        <v>48</v>
      </c>
      <c r="F985" s="59" t="s">
        <v>438</v>
      </c>
      <c r="G985" s="59">
        <v>1</v>
      </c>
      <c r="H985" s="59">
        <v>299.01</v>
      </c>
      <c r="I985" s="59">
        <v>299.01</v>
      </c>
      <c r="J985" s="59">
        <v>15</v>
      </c>
      <c r="K985" s="59">
        <v>254.16</v>
      </c>
      <c r="L985" s="59">
        <v>1</v>
      </c>
      <c r="M985" s="59" t="s">
        <v>40</v>
      </c>
      <c r="N985" s="59" t="s">
        <v>96</v>
      </c>
      <c r="O985" s="59">
        <v>77</v>
      </c>
      <c r="P985" s="61">
        <v>45448</v>
      </c>
      <c r="Q985" s="62" t="str">
        <f t="shared" si="30"/>
        <v>Jun</v>
      </c>
      <c r="R985" s="62">
        <f t="shared" si="31"/>
        <v>2024</v>
      </c>
    </row>
    <row r="986" spans="1:18">
      <c r="A986" s="59" t="s">
        <v>1393</v>
      </c>
      <c r="B986" s="59" t="s">
        <v>5</v>
      </c>
      <c r="C986" s="59" t="s">
        <v>55</v>
      </c>
      <c r="D986" s="59" t="s">
        <v>24</v>
      </c>
      <c r="E986" s="59" t="s">
        <v>47</v>
      </c>
      <c r="F986" s="59" t="s">
        <v>950</v>
      </c>
      <c r="G986" s="59">
        <v>2</v>
      </c>
      <c r="H986" s="59">
        <v>591.7</v>
      </c>
      <c r="I986" s="59">
        <v>1183.4</v>
      </c>
      <c r="J986" s="59">
        <v>15</v>
      </c>
      <c r="K986" s="59">
        <v>1005.89</v>
      </c>
      <c r="L986" s="59">
        <v>3</v>
      </c>
      <c r="M986" s="59" t="s">
        <v>41</v>
      </c>
      <c r="N986" s="59" t="s">
        <v>80</v>
      </c>
      <c r="O986" s="59">
        <v>36</v>
      </c>
      <c r="P986" s="61">
        <v>45407</v>
      </c>
      <c r="Q986" s="62" t="str">
        <f t="shared" si="30"/>
        <v>Apr</v>
      </c>
      <c r="R986" s="62">
        <f t="shared" si="31"/>
        <v>2024</v>
      </c>
    </row>
    <row r="987" spans="1:18">
      <c r="A987" s="59" t="s">
        <v>1394</v>
      </c>
      <c r="B987" s="59" t="s">
        <v>9</v>
      </c>
      <c r="C987" s="59" t="s">
        <v>62</v>
      </c>
      <c r="D987" s="59" t="s">
        <v>15</v>
      </c>
      <c r="E987" s="59" t="s">
        <v>49</v>
      </c>
      <c r="F987" s="59" t="s">
        <v>1147</v>
      </c>
      <c r="G987" s="59">
        <v>5</v>
      </c>
      <c r="H987" s="59">
        <v>175.31</v>
      </c>
      <c r="I987" s="59">
        <v>876.55</v>
      </c>
      <c r="J987" s="59">
        <v>10</v>
      </c>
      <c r="K987" s="59">
        <v>788.89</v>
      </c>
      <c r="L987" s="59">
        <v>2</v>
      </c>
      <c r="M987" s="59" t="s">
        <v>41</v>
      </c>
      <c r="N987" s="59" t="s">
        <v>96</v>
      </c>
      <c r="O987" s="59">
        <v>89</v>
      </c>
      <c r="P987" s="61">
        <v>45475</v>
      </c>
      <c r="Q987" s="62" t="str">
        <f t="shared" si="30"/>
        <v>Jul</v>
      </c>
      <c r="R987" s="62">
        <f t="shared" si="31"/>
        <v>2024</v>
      </c>
    </row>
    <row r="988" spans="1:18">
      <c r="A988" s="59" t="s">
        <v>1395</v>
      </c>
      <c r="B988" s="59" t="s">
        <v>11</v>
      </c>
      <c r="C988" s="59" t="s">
        <v>55</v>
      </c>
      <c r="D988" s="59" t="s">
        <v>22</v>
      </c>
      <c r="E988" s="59" t="s">
        <v>46</v>
      </c>
      <c r="F988" s="59" t="s">
        <v>510</v>
      </c>
      <c r="G988" s="59">
        <v>1</v>
      </c>
      <c r="H988" s="59">
        <v>753.72</v>
      </c>
      <c r="I988" s="59">
        <v>753.72</v>
      </c>
      <c r="J988" s="59">
        <v>20</v>
      </c>
      <c r="K988" s="59">
        <v>602.98</v>
      </c>
      <c r="L988" s="59">
        <v>1</v>
      </c>
      <c r="M988" s="59" t="s">
        <v>41</v>
      </c>
      <c r="N988" s="59" t="s">
        <v>80</v>
      </c>
      <c r="O988" s="59">
        <v>75</v>
      </c>
      <c r="P988" s="61">
        <v>45379</v>
      </c>
      <c r="Q988" s="62" t="str">
        <f t="shared" si="30"/>
        <v>Mar</v>
      </c>
      <c r="R988" s="62">
        <f t="shared" si="31"/>
        <v>2024</v>
      </c>
    </row>
    <row r="989" spans="1:18">
      <c r="A989" s="59" t="s">
        <v>1396</v>
      </c>
      <c r="B989" s="59" t="s">
        <v>9</v>
      </c>
      <c r="C989" s="59" t="s">
        <v>58</v>
      </c>
      <c r="D989" s="59" t="s">
        <v>24</v>
      </c>
      <c r="E989" s="59" t="s">
        <v>51</v>
      </c>
      <c r="F989" s="59" t="s">
        <v>329</v>
      </c>
      <c r="G989" s="59">
        <v>4</v>
      </c>
      <c r="H989" s="59">
        <v>418.06</v>
      </c>
      <c r="I989" s="59">
        <v>1672.24</v>
      </c>
      <c r="J989" s="59">
        <v>15</v>
      </c>
      <c r="K989" s="59">
        <v>1421.4</v>
      </c>
      <c r="L989" s="59">
        <v>5</v>
      </c>
      <c r="M989" s="59" t="s">
        <v>37</v>
      </c>
      <c r="N989" s="59" t="s">
        <v>83</v>
      </c>
      <c r="O989" s="59">
        <v>47</v>
      </c>
      <c r="P989" s="61">
        <v>45356</v>
      </c>
      <c r="Q989" s="62" t="str">
        <f t="shared" si="30"/>
        <v>Mar</v>
      </c>
      <c r="R989" s="62">
        <f t="shared" si="31"/>
        <v>2024</v>
      </c>
    </row>
    <row r="990" spans="1:18">
      <c r="A990" s="59" t="s">
        <v>1397</v>
      </c>
      <c r="B990" s="59" t="s">
        <v>9</v>
      </c>
      <c r="C990" s="59" t="s">
        <v>59</v>
      </c>
      <c r="D990" s="59" t="s">
        <v>22</v>
      </c>
      <c r="E990" s="59" t="s">
        <v>49</v>
      </c>
      <c r="F990" s="59" t="s">
        <v>618</v>
      </c>
      <c r="G990" s="59">
        <v>3</v>
      </c>
      <c r="H990" s="59">
        <v>477.56</v>
      </c>
      <c r="I990" s="59">
        <v>1432.68</v>
      </c>
      <c r="J990" s="59">
        <v>20</v>
      </c>
      <c r="K990" s="59">
        <v>1146.14</v>
      </c>
      <c r="L990" s="59">
        <v>3</v>
      </c>
      <c r="M990" s="59" t="s">
        <v>38</v>
      </c>
      <c r="N990" s="59" t="s">
        <v>77</v>
      </c>
      <c r="O990" s="59">
        <v>31</v>
      </c>
      <c r="P990" s="61">
        <v>45516</v>
      </c>
      <c r="Q990" s="62" t="str">
        <f t="shared" si="30"/>
        <v>Aug</v>
      </c>
      <c r="R990" s="62">
        <f t="shared" si="31"/>
        <v>2024</v>
      </c>
    </row>
    <row r="991" spans="1:18">
      <c r="A991" s="59" t="s">
        <v>1398</v>
      </c>
      <c r="B991" s="59" t="s">
        <v>11</v>
      </c>
      <c r="C991" s="59" t="s">
        <v>56</v>
      </c>
      <c r="D991" s="59" t="s">
        <v>22</v>
      </c>
      <c r="E991" s="59" t="s">
        <v>50</v>
      </c>
      <c r="F991" s="59" t="s">
        <v>140</v>
      </c>
      <c r="G991" s="59">
        <v>5</v>
      </c>
      <c r="H991" s="59">
        <v>1038.69</v>
      </c>
      <c r="I991" s="59">
        <v>5193.45</v>
      </c>
      <c r="J991" s="59">
        <v>0</v>
      </c>
      <c r="K991" s="59">
        <v>5193.45</v>
      </c>
      <c r="L991" s="59">
        <v>2</v>
      </c>
      <c r="M991" s="59" t="s">
        <v>38</v>
      </c>
      <c r="N991" s="59" t="s">
        <v>83</v>
      </c>
      <c r="O991" s="59">
        <v>25</v>
      </c>
      <c r="P991" s="61">
        <v>45445</v>
      </c>
      <c r="Q991" s="62" t="str">
        <f t="shared" si="30"/>
        <v>Jun</v>
      </c>
      <c r="R991" s="62">
        <f t="shared" si="31"/>
        <v>2024</v>
      </c>
    </row>
    <row r="992" spans="1:18">
      <c r="A992" s="59" t="s">
        <v>1399</v>
      </c>
      <c r="B992" s="59" t="s">
        <v>9</v>
      </c>
      <c r="C992" s="59" t="s">
        <v>56</v>
      </c>
      <c r="D992" s="59" t="s">
        <v>20</v>
      </c>
      <c r="E992" s="59" t="s">
        <v>51</v>
      </c>
      <c r="F992" s="59" t="s">
        <v>828</v>
      </c>
      <c r="G992" s="59">
        <v>2</v>
      </c>
      <c r="H992" s="59">
        <v>562.69</v>
      </c>
      <c r="I992" s="59">
        <v>1125.38</v>
      </c>
      <c r="J992" s="59">
        <v>20</v>
      </c>
      <c r="K992" s="59">
        <v>900.3</v>
      </c>
      <c r="L992" s="59">
        <v>2</v>
      </c>
      <c r="M992" s="59" t="s">
        <v>39</v>
      </c>
      <c r="N992" s="59" t="s">
        <v>96</v>
      </c>
      <c r="O992" s="59">
        <v>55</v>
      </c>
      <c r="P992" s="61">
        <v>45409</v>
      </c>
      <c r="Q992" s="62" t="str">
        <f t="shared" si="30"/>
        <v>Apr</v>
      </c>
      <c r="R992" s="62">
        <f t="shared" si="31"/>
        <v>2024</v>
      </c>
    </row>
    <row r="993" spans="1:18">
      <c r="A993" s="59" t="s">
        <v>1400</v>
      </c>
      <c r="B993" s="59" t="s">
        <v>7</v>
      </c>
      <c r="C993" s="59" t="s">
        <v>60</v>
      </c>
      <c r="D993" s="59" t="s">
        <v>23</v>
      </c>
      <c r="E993" s="59" t="s">
        <v>48</v>
      </c>
      <c r="F993" s="59" t="s">
        <v>589</v>
      </c>
      <c r="G993" s="59">
        <v>1</v>
      </c>
      <c r="H993" s="59">
        <v>679.38</v>
      </c>
      <c r="I993" s="59">
        <v>679.38</v>
      </c>
      <c r="J993" s="59">
        <v>15</v>
      </c>
      <c r="K993" s="59">
        <v>577.47</v>
      </c>
      <c r="L993" s="59">
        <v>1</v>
      </c>
      <c r="M993" s="59" t="s">
        <v>39</v>
      </c>
      <c r="N993" s="59" t="s">
        <v>83</v>
      </c>
      <c r="O993" s="59">
        <v>55</v>
      </c>
      <c r="P993" s="61">
        <v>45455</v>
      </c>
      <c r="Q993" s="62" t="str">
        <f t="shared" si="30"/>
        <v>Jun</v>
      </c>
      <c r="R993" s="62">
        <f t="shared" si="31"/>
        <v>2024</v>
      </c>
    </row>
    <row r="994" spans="1:18">
      <c r="A994" s="59" t="s">
        <v>1401</v>
      </c>
      <c r="B994" s="59" t="s">
        <v>5</v>
      </c>
      <c r="C994" s="59" t="s">
        <v>54</v>
      </c>
      <c r="D994" s="59" t="s">
        <v>22</v>
      </c>
      <c r="E994" s="59" t="s">
        <v>46</v>
      </c>
      <c r="F994" s="59" t="s">
        <v>354</v>
      </c>
      <c r="G994" s="59">
        <v>2</v>
      </c>
      <c r="H994" s="59">
        <v>359.27</v>
      </c>
      <c r="I994" s="59">
        <v>718.54</v>
      </c>
      <c r="J994" s="59">
        <v>10</v>
      </c>
      <c r="K994" s="59">
        <v>646.69</v>
      </c>
      <c r="L994" s="59">
        <v>4</v>
      </c>
      <c r="M994" s="59" t="s">
        <v>42</v>
      </c>
      <c r="N994" s="59" t="s">
        <v>77</v>
      </c>
      <c r="O994" s="59">
        <v>65</v>
      </c>
      <c r="P994" s="61">
        <v>45299</v>
      </c>
      <c r="Q994" s="62" t="str">
        <f t="shared" si="30"/>
        <v>Jan</v>
      </c>
      <c r="R994" s="62">
        <f t="shared" si="31"/>
        <v>2024</v>
      </c>
    </row>
    <row r="995" spans="1:18">
      <c r="A995" s="59" t="s">
        <v>1402</v>
      </c>
      <c r="B995" s="59" t="s">
        <v>3</v>
      </c>
      <c r="C995" s="59" t="s">
        <v>57</v>
      </c>
      <c r="D995" s="59" t="s">
        <v>19</v>
      </c>
      <c r="E995" s="59" t="s">
        <v>47</v>
      </c>
      <c r="F995" s="59" t="s">
        <v>147</v>
      </c>
      <c r="G995" s="59">
        <v>1</v>
      </c>
      <c r="H995" s="59">
        <v>169.08</v>
      </c>
      <c r="I995" s="59">
        <v>169.08</v>
      </c>
      <c r="J995" s="59">
        <v>15</v>
      </c>
      <c r="K995" s="59">
        <v>143.72</v>
      </c>
      <c r="L995" s="59">
        <v>5</v>
      </c>
      <c r="M995" s="59" t="s">
        <v>37</v>
      </c>
      <c r="N995" s="59" t="s">
        <v>77</v>
      </c>
      <c r="O995" s="59">
        <v>71</v>
      </c>
      <c r="P995" s="61">
        <v>45441</v>
      </c>
      <c r="Q995" s="62" t="str">
        <f t="shared" si="30"/>
        <v>May</v>
      </c>
      <c r="R995" s="62">
        <f t="shared" si="31"/>
        <v>2024</v>
      </c>
    </row>
    <row r="996" spans="1:18">
      <c r="A996" s="59" t="s">
        <v>1403</v>
      </c>
      <c r="B996" s="59" t="s">
        <v>2</v>
      </c>
      <c r="C996" s="59" t="s">
        <v>56</v>
      </c>
      <c r="D996" s="59" t="s">
        <v>18</v>
      </c>
      <c r="E996" s="59" t="s">
        <v>49</v>
      </c>
      <c r="F996" s="59" t="s">
        <v>376</v>
      </c>
      <c r="G996" s="59">
        <v>1</v>
      </c>
      <c r="H996" s="59">
        <v>691.97</v>
      </c>
      <c r="I996" s="59">
        <v>691.97</v>
      </c>
      <c r="J996" s="59">
        <v>0</v>
      </c>
      <c r="K996" s="59">
        <v>691.97</v>
      </c>
      <c r="L996" s="59">
        <v>5</v>
      </c>
      <c r="M996" s="59" t="s">
        <v>40</v>
      </c>
      <c r="N996" s="59" t="s">
        <v>80</v>
      </c>
      <c r="O996" s="59">
        <v>52</v>
      </c>
      <c r="P996" s="61">
        <v>45354</v>
      </c>
      <c r="Q996" s="62" t="str">
        <f t="shared" si="30"/>
        <v>Mar</v>
      </c>
      <c r="R996" s="62">
        <f t="shared" si="31"/>
        <v>2024</v>
      </c>
    </row>
    <row r="997" spans="1:18">
      <c r="A997" s="59" t="s">
        <v>1404</v>
      </c>
      <c r="B997" s="59" t="s">
        <v>9</v>
      </c>
      <c r="C997" s="59" t="s">
        <v>59</v>
      </c>
      <c r="D997" s="59" t="s">
        <v>22</v>
      </c>
      <c r="E997" s="59" t="s">
        <v>49</v>
      </c>
      <c r="F997" s="59" t="s">
        <v>911</v>
      </c>
      <c r="G997" s="59">
        <v>4</v>
      </c>
      <c r="H997" s="59">
        <v>746.1</v>
      </c>
      <c r="I997" s="59">
        <v>2984.4</v>
      </c>
      <c r="J997" s="59">
        <v>15</v>
      </c>
      <c r="K997" s="59">
        <v>2536.74</v>
      </c>
      <c r="L997" s="59">
        <v>2</v>
      </c>
      <c r="M997" s="59" t="s">
        <v>39</v>
      </c>
      <c r="N997" s="59" t="s">
        <v>77</v>
      </c>
      <c r="O997" s="59">
        <v>45</v>
      </c>
      <c r="P997" s="61">
        <v>45545</v>
      </c>
      <c r="Q997" s="62" t="str">
        <f t="shared" si="30"/>
        <v>Sep</v>
      </c>
      <c r="R997" s="62">
        <f t="shared" si="31"/>
        <v>2024</v>
      </c>
    </row>
    <row r="998" spans="1:18">
      <c r="A998" s="59" t="s">
        <v>1405</v>
      </c>
      <c r="B998" s="59" t="s">
        <v>10</v>
      </c>
      <c r="C998" s="59" t="s">
        <v>60</v>
      </c>
      <c r="D998" s="59" t="s">
        <v>24</v>
      </c>
      <c r="E998" s="59" t="s">
        <v>45</v>
      </c>
      <c r="F998" s="59" t="s">
        <v>560</v>
      </c>
      <c r="G998" s="59">
        <v>5</v>
      </c>
      <c r="H998" s="59">
        <v>196.97</v>
      </c>
      <c r="I998" s="59">
        <v>984.85</v>
      </c>
      <c r="J998" s="59">
        <v>0</v>
      </c>
      <c r="K998" s="59">
        <v>984.85</v>
      </c>
      <c r="L998" s="59">
        <v>1</v>
      </c>
      <c r="M998" s="59" t="s">
        <v>40</v>
      </c>
      <c r="N998" s="59" t="s">
        <v>96</v>
      </c>
      <c r="O998" s="59">
        <v>89</v>
      </c>
      <c r="P998" s="61">
        <v>45445</v>
      </c>
      <c r="Q998" s="62" t="str">
        <f t="shared" si="30"/>
        <v>Jun</v>
      </c>
      <c r="R998" s="62">
        <f t="shared" si="31"/>
        <v>2024</v>
      </c>
    </row>
    <row r="999" spans="1:18">
      <c r="A999" s="59" t="s">
        <v>1406</v>
      </c>
      <c r="B999" s="59" t="s">
        <v>4</v>
      </c>
      <c r="C999" s="59" t="s">
        <v>55</v>
      </c>
      <c r="D999" s="59" t="s">
        <v>15</v>
      </c>
      <c r="E999" s="59" t="s">
        <v>48</v>
      </c>
      <c r="F999" s="59" t="s">
        <v>542</v>
      </c>
      <c r="G999" s="59">
        <v>2</v>
      </c>
      <c r="H999" s="59">
        <v>192.66</v>
      </c>
      <c r="I999" s="59">
        <v>385.32</v>
      </c>
      <c r="J999" s="59">
        <v>15</v>
      </c>
      <c r="K999" s="59">
        <v>327.52</v>
      </c>
      <c r="L999" s="59">
        <v>1</v>
      </c>
      <c r="M999" s="59" t="s">
        <v>40</v>
      </c>
      <c r="N999" s="59" t="s">
        <v>96</v>
      </c>
      <c r="O999" s="59">
        <v>51</v>
      </c>
      <c r="P999" s="61">
        <v>45404</v>
      </c>
      <c r="Q999" s="62" t="str">
        <f t="shared" si="30"/>
        <v>Apr</v>
      </c>
      <c r="R999" s="62">
        <f t="shared" si="31"/>
        <v>2024</v>
      </c>
    </row>
    <row r="1000" spans="1:18">
      <c r="A1000" s="59" t="s">
        <v>1407</v>
      </c>
      <c r="B1000" s="59" t="s">
        <v>11</v>
      </c>
      <c r="C1000" s="59" t="s">
        <v>62</v>
      </c>
      <c r="D1000" s="59" t="s">
        <v>19</v>
      </c>
      <c r="E1000" s="59" t="s">
        <v>50</v>
      </c>
      <c r="F1000" s="59" t="s">
        <v>416</v>
      </c>
      <c r="G1000" s="59">
        <v>1</v>
      </c>
      <c r="H1000" s="59">
        <v>699.56</v>
      </c>
      <c r="I1000" s="59">
        <v>699.56</v>
      </c>
      <c r="J1000" s="59">
        <v>25</v>
      </c>
      <c r="K1000" s="59">
        <v>524.67</v>
      </c>
      <c r="L1000" s="59">
        <v>1</v>
      </c>
      <c r="M1000" s="59" t="s">
        <v>41</v>
      </c>
      <c r="N1000" s="59" t="s">
        <v>80</v>
      </c>
      <c r="O1000" s="59">
        <v>67</v>
      </c>
      <c r="P1000" s="61">
        <v>45576</v>
      </c>
      <c r="Q1000" s="62" t="str">
        <f t="shared" si="30"/>
        <v>Oct</v>
      </c>
      <c r="R1000" s="62">
        <f t="shared" si="31"/>
        <v>2024</v>
      </c>
    </row>
    <row r="1001" spans="1:18">
      <c r="A1001" s="59" t="s">
        <v>1408</v>
      </c>
      <c r="B1001" s="59" t="s">
        <v>7</v>
      </c>
      <c r="C1001" s="59" t="s">
        <v>61</v>
      </c>
      <c r="D1001" s="59" t="s">
        <v>20</v>
      </c>
      <c r="E1001" s="59" t="s">
        <v>46</v>
      </c>
      <c r="F1001" s="59" t="s">
        <v>1078</v>
      </c>
      <c r="G1001" s="59">
        <v>5</v>
      </c>
      <c r="H1001" s="59">
        <v>1161</v>
      </c>
      <c r="I1001" s="59">
        <v>5805</v>
      </c>
      <c r="J1001" s="59">
        <v>25</v>
      </c>
      <c r="K1001" s="59">
        <v>4353.75</v>
      </c>
      <c r="L1001" s="59">
        <v>3</v>
      </c>
      <c r="M1001" s="59" t="s">
        <v>39</v>
      </c>
      <c r="N1001" s="59" t="s">
        <v>80</v>
      </c>
      <c r="O1001" s="59">
        <v>53</v>
      </c>
      <c r="P1001" s="61">
        <v>45388</v>
      </c>
      <c r="Q1001" s="62" t="str">
        <f t="shared" si="30"/>
        <v>Apr</v>
      </c>
      <c r="R1001" s="62">
        <f t="shared" si="31"/>
        <v>2024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workbookViewId="0">
      <selection activeCell="B14" sqref="B14"/>
    </sheetView>
  </sheetViews>
  <sheetFormatPr defaultColWidth="8.72727272727273" defaultRowHeight="16"/>
  <cols>
    <col min="1" max="1" width="15.6363636363636" style="12" customWidth="1"/>
    <col min="2" max="2" width="13.4545454545455" style="13" customWidth="1"/>
    <col min="3" max="3" width="18.9090909090909" style="12" customWidth="1"/>
    <col min="4" max="4" width="12" customWidth="1"/>
    <col min="5" max="5" width="31.6363636363636" style="7" customWidth="1"/>
    <col min="6" max="6" width="13.8181818181818" style="14" customWidth="1"/>
    <col min="7" max="7" width="11.9090909090909" style="14"/>
    <col min="8" max="8" width="17.3636363636364" style="15" customWidth="1"/>
    <col min="9" max="9" width="11.8181818181818" style="16" customWidth="1"/>
    <col min="10" max="10" width="14.0909090909091" style="12" customWidth="1"/>
    <col min="11" max="11" width="14.4545454545455" style="16" customWidth="1"/>
    <col min="12" max="12" width="16.2727272727273" style="16" customWidth="1"/>
    <col min="13" max="13" width="14.4545454545455" style="17" customWidth="1"/>
  </cols>
  <sheetData>
    <row r="1" spans="1:13">
      <c r="A1" s="18" t="s">
        <v>1409</v>
      </c>
      <c r="B1" s="19"/>
      <c r="C1" s="19"/>
      <c r="D1" s="20"/>
      <c r="E1" s="21" t="s">
        <v>1410</v>
      </c>
      <c r="F1" s="21"/>
      <c r="G1" s="21"/>
      <c r="H1" s="22"/>
      <c r="J1" s="19" t="s">
        <v>1411</v>
      </c>
      <c r="K1" s="19"/>
      <c r="L1" s="19"/>
      <c r="M1" s="48"/>
    </row>
    <row r="2" spans="1:13">
      <c r="A2" s="23" t="s">
        <v>1412</v>
      </c>
      <c r="B2" s="24" t="s">
        <v>1413</v>
      </c>
      <c r="C2" s="25" t="s">
        <v>1414</v>
      </c>
      <c r="D2" s="26"/>
      <c r="E2" s="27"/>
      <c r="F2" s="28" t="s">
        <v>1415</v>
      </c>
      <c r="G2" s="28"/>
      <c r="H2" s="29"/>
      <c r="J2" s="49" t="s">
        <v>25</v>
      </c>
      <c r="K2" s="50" t="s">
        <v>1416</v>
      </c>
      <c r="L2" s="51" t="s">
        <v>1417</v>
      </c>
      <c r="M2" s="52" t="s">
        <v>1418</v>
      </c>
    </row>
    <row r="3" spans="1:13">
      <c r="A3" s="30" t="str" cm="1">
        <f t="array" ref="A3:A12">_xlfn.UNIQUE(Rawdata!B2:B1001)</f>
        <v>Kabir</v>
      </c>
      <c r="B3" s="31">
        <f>SUMIFS(Rawdata!K2:K1001,Rawdata!B2:B1001,A3)</f>
        <v>192360.52</v>
      </c>
      <c r="C3" s="32">
        <f>AVERAGEIFS(Rawdata!J2:J1001,Rawdata!B2:B1001,A3)</f>
        <v>10.959595959596</v>
      </c>
      <c r="D3" s="20"/>
      <c r="E3" s="33" t="s">
        <v>1419</v>
      </c>
      <c r="F3" s="34">
        <f>SUM(B3:B12)</f>
        <v>1757615.81</v>
      </c>
      <c r="G3" s="34"/>
      <c r="H3" s="35"/>
      <c r="J3" s="44" t="str" cm="1">
        <f t="array" ref="J3:J12">_xlfn.UNIQUE(Rawdata!Q2:Q1001)</f>
        <v>Jun</v>
      </c>
      <c r="K3" s="53">
        <f>SUMIFS(Rawdata!K2:K1001,Rawdata!Q2:Q1001,J3)</f>
        <v>190166.67</v>
      </c>
      <c r="L3" s="53">
        <v>0</v>
      </c>
      <c r="M3" s="54" t="str">
        <f>IFERROR((K3-L3)/L3,"")</f>
        <v/>
      </c>
    </row>
    <row r="4" spans="1:13">
      <c r="A4" s="30" t="str">
        <v>Priya</v>
      </c>
      <c r="B4" s="31">
        <f>SUMIFS(Rawdata!K3:K1002,Rawdata!B3:B1002,A4)</f>
        <v>147979.43</v>
      </c>
      <c r="C4" s="32">
        <f>AVERAGEIFS(Rawdata!J3:J1002,Rawdata!B3:B1002,A4)</f>
        <v>11.280487804878</v>
      </c>
      <c r="D4" s="36"/>
      <c r="E4" s="33" t="s">
        <v>1420</v>
      </c>
      <c r="F4" s="37">
        <f>COUNTA(Rawdata!A2:A1001)</f>
        <v>1000</v>
      </c>
      <c r="G4" s="34"/>
      <c r="H4" s="35"/>
      <c r="J4" s="44" t="str">
        <v>Oct</v>
      </c>
      <c r="K4" s="53">
        <f>SUMIFS(Rawdata!K3:K1002,Rawdata!Q3:Q1002,J4)</f>
        <v>187152.98</v>
      </c>
      <c r="L4" s="53">
        <f t="shared" ref="L4:L12" si="0">K3</f>
        <v>190166.67</v>
      </c>
      <c r="M4" s="54">
        <f t="shared" ref="M4:M12" si="1">IFERROR((K4-L4)/L4,"")</f>
        <v>-0.0158476246126629</v>
      </c>
    </row>
    <row r="5" spans="1:13">
      <c r="A5" s="30" t="str">
        <v>Sneha</v>
      </c>
      <c r="B5" s="31">
        <f>SUMIFS(Rawdata!K4:K1003,Rawdata!B4:B1003,A5)</f>
        <v>201041.14</v>
      </c>
      <c r="C5" s="32">
        <f>AVERAGEIFS(Rawdata!J4:J1003,Rawdata!B4:B1003,A5)</f>
        <v>12.2093023255814</v>
      </c>
      <c r="D5" s="20"/>
      <c r="E5" s="33" t="s">
        <v>1421</v>
      </c>
      <c r="F5" s="38">
        <f>AVERAGE(C3:C12)</f>
        <v>12.0127959665394</v>
      </c>
      <c r="G5" s="34"/>
      <c r="H5" s="35"/>
      <c r="J5" s="44" t="str">
        <v>Apr</v>
      </c>
      <c r="K5" s="53">
        <f>SUMIFS(Rawdata!K4:K1003,Rawdata!Q4:Q1003,J5)</f>
        <v>146677.87</v>
      </c>
      <c r="L5" s="16">
        <f t="shared" si="0"/>
        <v>187152.98</v>
      </c>
      <c r="M5" s="54">
        <f t="shared" si="1"/>
        <v>-0.216267515483857</v>
      </c>
    </row>
    <row r="6" spans="1:13">
      <c r="A6" s="30" t="str">
        <v>Rohan</v>
      </c>
      <c r="B6" s="31">
        <f>SUMIFS(Rawdata!K5:K1004,Rawdata!B5:B1004,A6)</f>
        <v>167011.61</v>
      </c>
      <c r="C6" s="32">
        <f>AVERAGEIFS(Rawdata!J5:J1004,Rawdata!B5:B1004,A6)</f>
        <v>12.5806451612903</v>
      </c>
      <c r="D6" s="20"/>
      <c r="E6" s="33" t="s">
        <v>1422</v>
      </c>
      <c r="F6" s="37">
        <f>SUM(J16:J25)</f>
        <v>2952</v>
      </c>
      <c r="G6" s="34"/>
      <c r="H6" s="35"/>
      <c r="J6" s="44" t="str">
        <v>Jul</v>
      </c>
      <c r="K6" s="53">
        <f>SUMIFS(Rawdata!K5:K1004,Rawdata!Q5:Q1004,J6)</f>
        <v>191515.82</v>
      </c>
      <c r="L6" s="53">
        <f t="shared" si="0"/>
        <v>146677.87</v>
      </c>
      <c r="M6" s="54">
        <f t="shared" si="1"/>
        <v>0.305689944911254</v>
      </c>
    </row>
    <row r="7" spans="1:13">
      <c r="A7" s="30" t="str">
        <v>Aanya</v>
      </c>
      <c r="B7" s="31">
        <f>SUMIFS(Rawdata!K6:K1005,Rawdata!B6:B1005,A7)</f>
        <v>179195.98</v>
      </c>
      <c r="C7" s="32">
        <f>AVERAGEIFS(Rawdata!J6:J1005,Rawdata!B6:B1005,A7)</f>
        <v>11.9711538461538</v>
      </c>
      <c r="E7" s="33" t="s">
        <v>1423</v>
      </c>
      <c r="F7" s="34" t="str" cm="1">
        <f t="array" ref="F7">INDEX(_xlfn.ANCHORARRAY(A3),MATCH(MAX(B3:B12),B3:B12,0))</f>
        <v>Sneha</v>
      </c>
      <c r="G7" s="34">
        <f>MAX(B3:B12)</f>
        <v>201041.14</v>
      </c>
      <c r="H7" s="35"/>
      <c r="J7" s="44" t="str">
        <v>Aug</v>
      </c>
      <c r="K7" s="53">
        <f>SUMIFS(Rawdata!K6:K1005,Rawdata!Q6:Q1005,J7)</f>
        <v>195646.87</v>
      </c>
      <c r="L7" s="53">
        <f t="shared" si="0"/>
        <v>191515.82</v>
      </c>
      <c r="M7" s="54">
        <f t="shared" si="1"/>
        <v>0.0215702807214559</v>
      </c>
    </row>
    <row r="8" spans="1:13">
      <c r="A8" s="30" t="str">
        <v>Isha</v>
      </c>
      <c r="B8" s="31">
        <f>SUMIFS(Rawdata!K7:K1006,Rawdata!B7:B1006,A8)</f>
        <v>167272.26</v>
      </c>
      <c r="C8" s="32">
        <f>AVERAGEIFS(Rawdata!J7:J1006,Rawdata!B7:B1006,A8)</f>
        <v>13.2323232323232</v>
      </c>
      <c r="E8" s="33" t="s">
        <v>1424</v>
      </c>
      <c r="F8" s="34" t="str" cm="1">
        <f t="array" ref="F8">INDEX(_xlfn.ANCHORARRAY(A17),MATCH(MAX(B17:B26),B17:B26,0))</f>
        <v>Chennai</v>
      </c>
      <c r="G8" s="34">
        <f>MAX(B17:B26)</f>
        <v>198451.56</v>
      </c>
      <c r="H8" s="35"/>
      <c r="J8" s="44" t="str">
        <v>Jan</v>
      </c>
      <c r="K8" s="53">
        <f>SUMIFS(Rawdata!K7:K1006,Rawdata!Q7:Q1006,J8)</f>
        <v>160097.26</v>
      </c>
      <c r="L8" s="53">
        <f t="shared" si="0"/>
        <v>195646.87</v>
      </c>
      <c r="M8" s="54">
        <f t="shared" si="1"/>
        <v>-0.181702932431272</v>
      </c>
    </row>
    <row r="9" spans="1:13">
      <c r="A9" s="30" t="str">
        <v>Aarav</v>
      </c>
      <c r="B9" s="31">
        <f>SUMIFS(Rawdata!K8:K1007,Rawdata!B8:B1007,A9)</f>
        <v>179959.06</v>
      </c>
      <c r="C9" s="32">
        <f>AVERAGEIFS(Rawdata!J8:J1007,Rawdata!B8:B1007,A9)</f>
        <v>11.7894736842105</v>
      </c>
      <c r="E9" s="33" t="s">
        <v>1425</v>
      </c>
      <c r="F9" s="34" t="str" cm="1">
        <f t="array" ref="F9">INDEX(_xlfn.ANCHORARRAY(H16),MATCH(MAX(I16:I25),I16:I25,0))</f>
        <v>Curry Corner</v>
      </c>
      <c r="G9" s="34">
        <f>MAX(I16:I25)</f>
        <v>197290.2</v>
      </c>
      <c r="H9" s="35"/>
      <c r="J9" s="44" t="str">
        <v>Mar</v>
      </c>
      <c r="K9" s="53">
        <f>SUMIFS(Rawdata!K8:K1007,Rawdata!Q8:Q1007,J9)</f>
        <v>169968.72</v>
      </c>
      <c r="L9" s="53">
        <f t="shared" si="0"/>
        <v>160097.26</v>
      </c>
      <c r="M9" s="54">
        <f t="shared" si="1"/>
        <v>0.0616591439478726</v>
      </c>
    </row>
    <row r="10" spans="1:13">
      <c r="A10" s="30" t="str">
        <v>Arjun</v>
      </c>
      <c r="B10" s="31">
        <f>SUMIFS(Rawdata!K9:K1008,Rawdata!B9:B1008,A10)</f>
        <v>161050.91</v>
      </c>
      <c r="C10" s="32">
        <f>AVERAGEIFS(Rawdata!J9:J1008,Rawdata!B9:B1008,A10)</f>
        <v>11.9021739130435</v>
      </c>
      <c r="E10" s="33" t="s">
        <v>1426</v>
      </c>
      <c r="F10" s="34" t="str" cm="1">
        <f t="array" ref="F10">INDEX(_xlfn.ANCHORARRAY(J3),MATCH(MAX(K3:K12),K3:K12,0))</f>
        <v>Aug</v>
      </c>
      <c r="G10" s="34">
        <f>MAX(K3:K12)</f>
        <v>195646.87</v>
      </c>
      <c r="H10" s="35"/>
      <c r="J10" s="44" t="str">
        <v>Sep</v>
      </c>
      <c r="K10" s="53">
        <f>SUMIFS(Rawdata!K9:K1008,Rawdata!Q9:Q1008,J10)</f>
        <v>181924.61</v>
      </c>
      <c r="L10" s="53">
        <f t="shared" si="0"/>
        <v>169968.72</v>
      </c>
      <c r="M10" s="54">
        <f t="shared" si="1"/>
        <v>0.0703417075800768</v>
      </c>
    </row>
    <row r="11" spans="1:13">
      <c r="A11" s="30" t="str">
        <v>Diya</v>
      </c>
      <c r="B11" s="31">
        <f>SUMIFS(Rawdata!K10:K1009,Rawdata!B10:B1009,A11)</f>
        <v>164368.97</v>
      </c>
      <c r="C11" s="32">
        <f>AVERAGEIFS(Rawdata!J10:J1009,Rawdata!B10:B1009,A11)</f>
        <v>12.1</v>
      </c>
      <c r="E11" s="33" t="s">
        <v>1427</v>
      </c>
      <c r="F11" s="37">
        <f>AVERAGE(Rawdata!O2:O1001)</f>
        <v>54.401</v>
      </c>
      <c r="G11" s="34"/>
      <c r="H11" s="35"/>
      <c r="J11" s="44" t="str">
        <v>Feb</v>
      </c>
      <c r="K11" s="53">
        <f>SUMIFS(Rawdata!K10:K1009,Rawdata!Q10:Q1009,J11)</f>
        <v>166469.65</v>
      </c>
      <c r="L11" s="53">
        <f t="shared" si="0"/>
        <v>181924.61</v>
      </c>
      <c r="M11" s="54">
        <f t="shared" si="1"/>
        <v>-0.0849525525985735</v>
      </c>
    </row>
    <row r="12" spans="1:13">
      <c r="A12" s="30" t="str">
        <v>Vivaan</v>
      </c>
      <c r="B12" s="31">
        <f>SUMIFS(Rawdata!K11:K1010,Rawdata!B11:B1010,A12)</f>
        <v>197375.93</v>
      </c>
      <c r="C12" s="32">
        <f>AVERAGEIFS(Rawdata!J11:J1010,Rawdata!B11:B1010,A12)</f>
        <v>12.1028037383178</v>
      </c>
      <c r="E12" s="33" t="s">
        <v>1428</v>
      </c>
      <c r="F12" s="34">
        <f>AVERAGE(Rawdata!H2:H1001)</f>
        <v>677.690649999999</v>
      </c>
      <c r="G12" s="34"/>
      <c r="H12" s="35"/>
      <c r="J12" s="44" t="str">
        <v>May</v>
      </c>
      <c r="K12" s="53">
        <f>SUMIFS(Rawdata!K11:K1010,Rawdata!Q11:Q1010,J12)</f>
        <v>167995.36</v>
      </c>
      <c r="L12" s="53">
        <f t="shared" si="0"/>
        <v>166469.65</v>
      </c>
      <c r="M12" s="54">
        <f t="shared" si="1"/>
        <v>0.00916509405768484</v>
      </c>
    </row>
    <row r="13" spans="1:8">
      <c r="A13" s="39" t="s">
        <v>1429</v>
      </c>
      <c r="B13" s="40">
        <f>SUM(B3:B12)</f>
        <v>1757615.81</v>
      </c>
      <c r="C13" s="41"/>
      <c r="H13" s="35"/>
    </row>
    <row r="14" spans="8:8">
      <c r="H14" s="35"/>
    </row>
    <row r="15" spans="1:11">
      <c r="A15" s="18" t="s">
        <v>1430</v>
      </c>
      <c r="B15" s="19"/>
      <c r="D15" s="42"/>
      <c r="E15" s="27" t="s">
        <v>1431</v>
      </c>
      <c r="F15" s="28" t="s">
        <v>1422</v>
      </c>
      <c r="H15" s="43" t="s">
        <v>52</v>
      </c>
      <c r="I15" s="55" t="s">
        <v>1413</v>
      </c>
      <c r="J15" s="19" t="s">
        <v>1422</v>
      </c>
      <c r="K15" s="56" t="s">
        <v>1432</v>
      </c>
    </row>
    <row r="16" spans="1:11">
      <c r="A16" s="19" t="s">
        <v>13</v>
      </c>
      <c r="B16" s="24" t="s">
        <v>1413</v>
      </c>
      <c r="E16" s="33" t="str" cm="1">
        <f t="array" ref="E16:E22">_xlfn.UNIQUE(Rawdata!E2:E1001)</f>
        <v>Indian</v>
      </c>
      <c r="F16" s="34">
        <f>SUMIFS(Rawdata!K2:K1001,Rawdata!E2:E1001,E16)</f>
        <v>209059.63</v>
      </c>
      <c r="H16" s="15" t="str" cm="1">
        <f t="array" ref="H16:H25">_xlfn.UNIQUE(Rawdata!C2:C1001)</f>
        <v>Burger Hub</v>
      </c>
      <c r="I16" s="57">
        <f>SUMIFS(Rawdata!K2:K1001,Rawdata!C2:C1001,H16)</f>
        <v>197283.45</v>
      </c>
      <c r="J16" s="44">
        <f>SUMIFS(Rawdata!G2:G1001,Rawdata!C2:C1001,H16)</f>
        <v>333</v>
      </c>
      <c r="K16" s="58">
        <f>AVERAGEIFS(Rawdata!L2:L1001,Rawdata!C2:C1001,H16)</f>
        <v>2.79646017699115</v>
      </c>
    </row>
    <row r="17" spans="1:11">
      <c r="A17" s="44" t="str" cm="1">
        <f t="array" ref="A17:A26">_xlfn.UNIQUE(Rawdata!D2:D1001)</f>
        <v>Mumbai</v>
      </c>
      <c r="B17" s="45">
        <f>SUMIFS(Rawdata!K2:K1001,Rawdata!D2:D1001,A17)</f>
        <v>179927.72</v>
      </c>
      <c r="D17" s="46"/>
      <c r="E17" s="47" t="str">
        <v>American</v>
      </c>
      <c r="F17" s="34">
        <f>SUMIFS(Rawdata!K3:K1002,Rawdata!E3:E1002,E17)</f>
        <v>284680.1</v>
      </c>
      <c r="H17" s="15" t="str">
        <v>Sushi Spot</v>
      </c>
      <c r="I17" s="57">
        <f>SUMIFS(Rawdata!K3:K1002,Rawdata!C3:C1002,H17)</f>
        <v>174125.38</v>
      </c>
      <c r="J17" s="44">
        <f>SUMIFS(Rawdata!G3:G1002,Rawdata!C3:C1002,H17)</f>
        <v>306</v>
      </c>
      <c r="K17" s="58">
        <f>AVERAGEIFS(Rawdata!L3:L1002,Rawdata!C3:C1002,H17)</f>
        <v>2.88235294117647</v>
      </c>
    </row>
    <row r="18" spans="1:11">
      <c r="A18" s="44" t="str">
        <v>Bangalore</v>
      </c>
      <c r="B18" s="45">
        <f>SUMIFS(Rawdata!K3:K1002,Rawdata!D3:D1002,A18)</f>
        <v>195116.34</v>
      </c>
      <c r="E18" s="33" t="str">
        <v>Italian</v>
      </c>
      <c r="F18" s="34">
        <f>SUMIFS(Rawdata!K4:K1003,Rawdata!E4:E1003,E18)</f>
        <v>254945.45</v>
      </c>
      <c r="H18" s="15" t="str">
        <v>Grill Master</v>
      </c>
      <c r="I18" s="57">
        <f>SUMIFS(Rawdata!K4:K1003,Rawdata!C4:C1003,H18)</f>
        <v>190209.87</v>
      </c>
      <c r="J18" s="44">
        <f>SUMIFS(Rawdata!G4:G1003,Rawdata!C4:C1003,H18)</f>
        <v>307</v>
      </c>
      <c r="K18" s="58">
        <f>AVERAGEIFS(Rawdata!L4:L1003,Rawdata!C4:C1003,H18)</f>
        <v>3.03883495145631</v>
      </c>
    </row>
    <row r="19" spans="1:11">
      <c r="A19" s="44" t="str">
        <v>Jaipur</v>
      </c>
      <c r="B19" s="45">
        <f>SUMIFS(Rawdata!K4:K1003,Rawdata!D4:D1003,A19)</f>
        <v>196597.16</v>
      </c>
      <c r="E19" s="33" t="str">
        <v>Thai</v>
      </c>
      <c r="F19" s="34">
        <f>SUMIFS(Rawdata!K5:K1004,Rawdata!E5:E1004,E19)</f>
        <v>229907.95</v>
      </c>
      <c r="H19" s="15" t="str">
        <v>Pizza Point</v>
      </c>
      <c r="I19" s="57">
        <f>SUMIFS(Rawdata!K5:K1004,Rawdata!C5:C1004,H19)</f>
        <v>172570.01</v>
      </c>
      <c r="J19" s="44">
        <f>SUMIFS(Rawdata!G5:G1004,Rawdata!C5:C1004,H19)</f>
        <v>284</v>
      </c>
      <c r="K19" s="58">
        <f>AVERAGEIFS(Rawdata!L5:L1004,Rawdata!C5:C1004,H19)</f>
        <v>3.12745098039216</v>
      </c>
    </row>
    <row r="20" spans="1:11">
      <c r="A20" s="44" t="str">
        <v>Pune</v>
      </c>
      <c r="B20" s="45">
        <f>SUMIFS(Rawdata!K5:K1004,Rawdata!D5:D1004,A20)</f>
        <v>155222.37</v>
      </c>
      <c r="E20" s="33" t="str">
        <v>Japanese</v>
      </c>
      <c r="F20" s="34">
        <f>SUMIFS(Rawdata!K6:K1005,Rawdata!E6:E1005,E20)</f>
        <v>223555.9</v>
      </c>
      <c r="H20" s="15" t="str">
        <v>Pasta Palace</v>
      </c>
      <c r="I20" s="57">
        <f>SUMIFS(Rawdata!K6:K1005,Rawdata!C6:C1005,H20)</f>
        <v>144760.6</v>
      </c>
      <c r="J20" s="44">
        <f>SUMIFS(Rawdata!G6:G1005,Rawdata!C6:C1005,H20)</f>
        <v>238</v>
      </c>
      <c r="K20" s="58">
        <f>AVERAGEIFS(Rawdata!L6:L1005,Rawdata!C6:C1005,H20)</f>
        <v>2.82954545454545</v>
      </c>
    </row>
    <row r="21" spans="1:11">
      <c r="A21" s="44" t="str">
        <v>Chennai</v>
      </c>
      <c r="B21" s="45">
        <f>SUMIFS(Rawdata!K6:K1005,Rawdata!D6:D1005,A21)</f>
        <v>198451.56</v>
      </c>
      <c r="E21" s="33" t="str">
        <v>Mexican</v>
      </c>
      <c r="F21" s="34">
        <f>SUMIFS(Rawdata!K7:K1006,Rawdata!E7:E1006,E21)</f>
        <v>302477.07</v>
      </c>
      <c r="H21" s="15" t="str">
        <v>Spice Villa</v>
      </c>
      <c r="I21" s="57">
        <f>SUMIFS(Rawdata!K7:K1006,Rawdata!C7:C1006,H21)</f>
        <v>163045.65</v>
      </c>
      <c r="J21" s="44">
        <f>SUMIFS(Rawdata!G7:G1006,Rawdata!C7:C1006,H21)</f>
        <v>255</v>
      </c>
      <c r="K21" s="58">
        <f>AVERAGEIFS(Rawdata!L7:L1006,Rawdata!C7:C1006,H21)</f>
        <v>2.60975609756098</v>
      </c>
    </row>
    <row r="22" spans="1:11">
      <c r="A22" s="44" t="str">
        <v>Kolkata</v>
      </c>
      <c r="B22" s="45">
        <f>SUMIFS(Rawdata!K7:K1006,Rawdata!D7:D1006,A22)</f>
        <v>121475.08</v>
      </c>
      <c r="E22" s="33" t="str">
        <v>Chinese</v>
      </c>
      <c r="F22" s="34">
        <f>SUMIFS(Rawdata!K8:K1007,Rawdata!E8:E1007,E22)</f>
        <v>252989.71</v>
      </c>
      <c r="H22" s="15" t="str">
        <v>Curry Corner</v>
      </c>
      <c r="I22" s="57">
        <f>SUMIFS(Rawdata!K8:K1007,Rawdata!C8:C1007,H22)</f>
        <v>197290.2</v>
      </c>
      <c r="J22" s="44">
        <f>SUMIFS(Rawdata!G8:G1007,Rawdata!C8:C1007,H22)</f>
        <v>332</v>
      </c>
      <c r="K22" s="58">
        <f>AVERAGEIFS(Rawdata!L8:L1007,Rawdata!C8:C1007,H22)</f>
        <v>3.16379310344828</v>
      </c>
    </row>
    <row r="23" spans="1:11">
      <c r="A23" s="44" t="str">
        <v>Delhi</v>
      </c>
      <c r="B23" s="45">
        <f>SUMIFS(Rawdata!K8:K1007,Rawdata!D8:D1007,A23)</f>
        <v>196788.53</v>
      </c>
      <c r="H23" s="15" t="str">
        <v>Tandoori Treats</v>
      </c>
      <c r="I23" s="57">
        <f>SUMIFS(Rawdata!K9:K1008,Rawdata!C9:C1008,H23)</f>
        <v>179026.79</v>
      </c>
      <c r="J23" s="44">
        <f>SUMIFS(Rawdata!G9:G1008,Rawdata!C9:C1008,H23)</f>
        <v>314</v>
      </c>
      <c r="K23" s="58">
        <f>AVERAGEIFS(Rawdata!L9:L1008,Rawdata!C9:C1008,H23)</f>
        <v>2.72164948453608</v>
      </c>
    </row>
    <row r="24" spans="1:11">
      <c r="A24" s="44" t="str">
        <v>Hyderabad</v>
      </c>
      <c r="B24" s="45">
        <f>SUMIFS(Rawdata!K9:K1008,Rawdata!D9:D1008,A24)</f>
        <v>167547.83</v>
      </c>
      <c r="H24" s="15" t="str">
        <v>Biryani Bliss</v>
      </c>
      <c r="I24" s="57">
        <f>SUMIFS(Rawdata!K10:K1009,Rawdata!C10:C1009,H24)</f>
        <v>146815.91</v>
      </c>
      <c r="J24" s="44">
        <f>SUMIFS(Rawdata!G10:G1009,Rawdata!C10:C1009,H24)</f>
        <v>251</v>
      </c>
      <c r="K24" s="58">
        <f>AVERAGEIFS(Rawdata!L10:L1009,Rawdata!C10:C1009,H24)</f>
        <v>3.12359550561798</v>
      </c>
    </row>
    <row r="25" spans="1:11">
      <c r="A25" s="44" t="str">
        <v>Ahmedabad</v>
      </c>
      <c r="B25" s="45">
        <f>SUMIFS(Rawdata!K10:K1009,Rawdata!D10:D1009,A25)</f>
        <v>171473.81</v>
      </c>
      <c r="H25" s="15" t="str">
        <v>Sweet Tooth</v>
      </c>
      <c r="I25" s="57">
        <f>SUMIFS(Rawdata!K11:K1010,Rawdata!C11:C1010,H25)</f>
        <v>192487.95</v>
      </c>
      <c r="J25" s="44">
        <f>SUMIFS(Rawdata!G11:G1010,Rawdata!C11:C1010,H25)</f>
        <v>332</v>
      </c>
      <c r="K25" s="58">
        <f>AVERAGEIFS(Rawdata!L11:L1010,Rawdata!C11:C1010,H25)</f>
        <v>2.93518518518518</v>
      </c>
    </row>
    <row r="26" spans="1:2">
      <c r="A26" s="44" t="str">
        <v>Surat</v>
      </c>
      <c r="B26" s="45">
        <f>SUMIFS(Rawdata!K11:K1010,Rawdata!D11:D1010,A26)</f>
        <v>175015.41</v>
      </c>
    </row>
  </sheetData>
  <mergeCells count="4">
    <mergeCell ref="A1:C1"/>
    <mergeCell ref="E1:G1"/>
    <mergeCell ref="J1:M1"/>
    <mergeCell ref="A15:B15"/>
  </mergeCells>
  <conditionalFormatting sqref="M$1:M$104857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3"/>
  <sheetViews>
    <sheetView topLeftCell="A31" workbookViewId="0">
      <selection activeCell="A68" sqref="A68"/>
    </sheetView>
  </sheetViews>
  <sheetFormatPr defaultColWidth="8.72727272727273" defaultRowHeight="14.5" outlineLevelCol="6"/>
  <cols>
    <col min="1" max="1" width="9.90909090909091" customWidth="1"/>
    <col min="2" max="2" width="11.7272727272727" customWidth="1"/>
    <col min="3" max="3" width="7" customWidth="1"/>
  </cols>
  <sheetData>
    <row r="1" spans="1:7">
      <c r="A1" s="1"/>
      <c r="B1" s="1"/>
      <c r="C1" s="1"/>
      <c r="D1" s="1"/>
      <c r="E1" s="1"/>
      <c r="F1" s="1"/>
      <c r="G1" s="1"/>
    </row>
    <row r="3" ht="18.5" spans="1:1">
      <c r="A3" s="2" t="s">
        <v>1433</v>
      </c>
    </row>
    <row r="5" spans="1:1">
      <c r="A5" s="3" t="s">
        <v>1434</v>
      </c>
    </row>
    <row r="7" spans="1:1">
      <c r="A7" s="4" t="s">
        <v>1435</v>
      </c>
    </row>
    <row r="9" spans="1:1">
      <c r="A9" s="4" t="s">
        <v>1436</v>
      </c>
    </row>
    <row r="11" spans="1:1">
      <c r="A11" s="4" t="s">
        <v>1437</v>
      </c>
    </row>
    <row r="13" spans="1:1">
      <c r="A13" s="4" t="s">
        <v>1438</v>
      </c>
    </row>
    <row r="15" spans="1:1">
      <c r="A15" s="4" t="s">
        <v>1439</v>
      </c>
    </row>
    <row r="17" spans="1:1">
      <c r="A17" s="4" t="s">
        <v>1440</v>
      </c>
    </row>
    <row r="19" spans="1:1">
      <c r="A19" s="3" t="s">
        <v>1441</v>
      </c>
    </row>
    <row r="21" spans="1:1">
      <c r="A21" s="4" t="s">
        <v>1442</v>
      </c>
    </row>
    <row r="23" spans="1:1">
      <c r="A23" s="4" t="s">
        <v>1443</v>
      </c>
    </row>
    <row r="25" spans="1:1">
      <c r="A25" s="4" t="s">
        <v>1444</v>
      </c>
    </row>
    <row r="27" spans="1:1">
      <c r="A27" s="4" t="s">
        <v>1445</v>
      </c>
    </row>
    <row r="31" spans="1:1">
      <c r="A31" s="3" t="s">
        <v>1446</v>
      </c>
    </row>
    <row r="32" ht="15.25"/>
    <row r="33" ht="30.5" spans="1:3">
      <c r="A33" s="5" t="s">
        <v>25</v>
      </c>
      <c r="B33" s="5" t="s">
        <v>1413</v>
      </c>
      <c r="C33" s="5" t="s">
        <v>1447</v>
      </c>
    </row>
    <row r="34" ht="16" spans="1:3">
      <c r="A34" s="6" t="s">
        <v>1448</v>
      </c>
      <c r="B34" s="6" t="s">
        <v>1449</v>
      </c>
      <c r="C34" s="6" t="s">
        <v>1450</v>
      </c>
    </row>
    <row r="35" ht="16" spans="1:3">
      <c r="A35" s="6" t="s">
        <v>1451</v>
      </c>
      <c r="B35" s="6" t="s">
        <v>1452</v>
      </c>
      <c r="C35" s="6" t="s">
        <v>1453</v>
      </c>
    </row>
    <row r="36" ht="16" spans="1:3">
      <c r="A36" s="6" t="s">
        <v>1454</v>
      </c>
      <c r="B36" s="6" t="s">
        <v>1455</v>
      </c>
      <c r="C36" s="6" t="s">
        <v>1456</v>
      </c>
    </row>
    <row r="37" ht="16" spans="1:3">
      <c r="A37" s="6" t="s">
        <v>1457</v>
      </c>
      <c r="B37" s="6" t="s">
        <v>1458</v>
      </c>
      <c r="C37" s="6" t="s">
        <v>1459</v>
      </c>
    </row>
    <row r="38" ht="16" spans="1:3">
      <c r="A38" s="6" t="s">
        <v>1460</v>
      </c>
      <c r="B38" s="6" t="s">
        <v>1461</v>
      </c>
      <c r="C38" s="6" t="s">
        <v>1462</v>
      </c>
    </row>
    <row r="39" ht="30.5" spans="1:3">
      <c r="A39" s="6" t="s">
        <v>1463</v>
      </c>
      <c r="B39" s="6" t="s">
        <v>1464</v>
      </c>
      <c r="C39" s="6" t="s">
        <v>1450</v>
      </c>
    </row>
    <row r="40" ht="15.25"/>
    <row r="41" spans="1:1">
      <c r="A41" s="3" t="s">
        <v>1465</v>
      </c>
    </row>
    <row r="42" ht="15.25"/>
    <row r="43" ht="16" spans="1:2">
      <c r="A43" s="5" t="s">
        <v>13</v>
      </c>
      <c r="B43" s="5" t="s">
        <v>1413</v>
      </c>
    </row>
    <row r="44" ht="16" spans="1:2">
      <c r="A44" s="6" t="s">
        <v>17</v>
      </c>
      <c r="B44" s="6" t="s">
        <v>1466</v>
      </c>
    </row>
    <row r="45" ht="16" spans="1:2">
      <c r="A45" s="6" t="s">
        <v>18</v>
      </c>
      <c r="B45" s="6" t="s">
        <v>1467</v>
      </c>
    </row>
    <row r="46" ht="16" spans="1:2">
      <c r="A46" s="6" t="s">
        <v>20</v>
      </c>
      <c r="B46" s="6" t="s">
        <v>1468</v>
      </c>
    </row>
    <row r="47" ht="16" spans="1:2">
      <c r="A47" s="6" t="s">
        <v>16</v>
      </c>
      <c r="B47" s="6" t="s">
        <v>1469</v>
      </c>
    </row>
    <row r="48" ht="16" spans="1:2">
      <c r="A48" s="6" t="s">
        <v>22</v>
      </c>
      <c r="B48" s="6" t="s">
        <v>1470</v>
      </c>
    </row>
    <row r="49" ht="15.25"/>
    <row r="50" spans="1:1">
      <c r="A50" s="7" t="s">
        <v>1471</v>
      </c>
    </row>
    <row r="51" spans="1:1">
      <c r="A51" s="8" t="s">
        <v>1472</v>
      </c>
    </row>
    <row r="52" spans="1:2">
      <c r="A52" s="9"/>
      <c r="B52" s="9"/>
    </row>
    <row r="53" spans="1:1">
      <c r="A53" s="3" t="s">
        <v>1473</v>
      </c>
    </row>
    <row r="54" ht="15.25"/>
    <row r="55" ht="16" spans="1:3">
      <c r="A55" s="5" t="s">
        <v>1474</v>
      </c>
      <c r="B55" s="5" t="s">
        <v>1475</v>
      </c>
      <c r="C55" s="5" t="s">
        <v>70</v>
      </c>
    </row>
    <row r="56" ht="30.5" spans="1:3">
      <c r="A56" s="6" t="s">
        <v>55</v>
      </c>
      <c r="B56" s="6" t="s">
        <v>1476</v>
      </c>
      <c r="C56" s="6" t="s">
        <v>1477</v>
      </c>
    </row>
    <row r="57" ht="30.5" spans="1:3">
      <c r="A57" s="6" t="s">
        <v>54</v>
      </c>
      <c r="B57" s="6" t="s">
        <v>1478</v>
      </c>
      <c r="C57" s="6" t="s">
        <v>1477</v>
      </c>
    </row>
    <row r="58" ht="30.5" spans="1:3">
      <c r="A58" s="6" t="s">
        <v>61</v>
      </c>
      <c r="B58" s="6" t="s">
        <v>1479</v>
      </c>
      <c r="C58" s="6" t="s">
        <v>1477</v>
      </c>
    </row>
    <row r="59" ht="30.5" spans="1:3">
      <c r="A59" s="6" t="s">
        <v>56</v>
      </c>
      <c r="B59" s="6" t="s">
        <v>1480</v>
      </c>
      <c r="C59" s="6" t="s">
        <v>1477</v>
      </c>
    </row>
    <row r="60" ht="15.25"/>
    <row r="61" spans="1:1">
      <c r="A61" t="s">
        <v>1481</v>
      </c>
    </row>
    <row r="62" spans="1:1">
      <c r="A62" t="s">
        <v>1482</v>
      </c>
    </row>
    <row r="67" spans="2:3">
      <c r="B67" s="9"/>
      <c r="C67" s="9"/>
    </row>
    <row r="68" spans="2:3">
      <c r="B68" s="10"/>
      <c r="C68" s="10"/>
    </row>
    <row r="69" spans="1:3">
      <c r="A69" s="10"/>
      <c r="B69" s="10"/>
      <c r="C69" s="10"/>
    </row>
    <row r="70" spans="1:3">
      <c r="A70" s="10"/>
      <c r="B70" s="10"/>
      <c r="C70" s="10"/>
    </row>
    <row r="71" spans="1:3">
      <c r="A71" s="10"/>
      <c r="B71" s="10"/>
      <c r="C71" s="10"/>
    </row>
    <row r="78" spans="1:1">
      <c r="A78" s="7"/>
    </row>
    <row r="80" spans="1:3">
      <c r="A80" s="9"/>
      <c r="B80" s="9"/>
      <c r="C80" s="9"/>
    </row>
    <row r="81" spans="1:3">
      <c r="A81" s="10"/>
      <c r="B81" s="10"/>
      <c r="C81" s="11"/>
    </row>
    <row r="82" spans="1:3">
      <c r="A82" s="10"/>
      <c r="B82" s="10"/>
      <c r="C82" s="11"/>
    </row>
    <row r="83" spans="1:3">
      <c r="A83" s="10"/>
      <c r="B83" s="10"/>
      <c r="C83" s="11"/>
    </row>
  </sheetData>
  <mergeCells count="1">
    <mergeCell ref="A1:G1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7169" r:id="rId3">
          <controlPr defaultSize="0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0</xdr:colOff>
                <xdr:row>93</xdr:row>
                <xdr:rowOff>0</xdr:rowOff>
              </to>
            </anchor>
          </controlPr>
        </control>
      </mc:Choice>
      <mc:Fallback>
        <control shapeId="7169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Dashboard</vt:lpstr>
      <vt:lpstr>Top 5 customer by revenue</vt:lpstr>
      <vt:lpstr>City wise Customer</vt:lpstr>
      <vt:lpstr>Monthly Sales</vt:lpstr>
      <vt:lpstr>Payment By Sales</vt:lpstr>
      <vt:lpstr>Item per Quentity</vt:lpstr>
      <vt:lpstr>Resatorent By sales</vt:lpstr>
      <vt:lpstr>Rawdata</vt:lpstr>
      <vt:lpstr>analysis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2025-11-08T12:57:00Z</dcterms:created>
  <dcterms:modified xsi:type="dcterms:W3CDTF">2025-11-09T14:54:34Z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50E984E2FFF64E718C1CE82763A4317C_12</vt:lpwstr>
  </property>
  <property fmtid="{D5CDD505-2E9C-101B-9397-08002B2CF9AE}" pid="3" name="KSOProductBuildVer">
    <vt:lpwstr>1033-12.2.0.23155</vt:lpwstr>
  </property>
</Properties>
</file>