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_ANALYSIS" sheetId="1" r:id="rId4"/>
    <sheet state="visible" name="CATEGORICAL_ANALYSIS" sheetId="2" r:id="rId5"/>
    <sheet state="visible" name="TOPPERS" sheetId="3" r:id="rId6"/>
    <sheet state="visible" name="AVERAGE_PERCENTAGE" sheetId="4" r:id="rId7"/>
    <sheet state="visible" name="SUBJECT_ANALYSIS" sheetId="5" r:id="rId8"/>
    <sheet state="visible" name="TASKS" sheetId="6" r:id="rId9"/>
  </sheets>
  <definedNames/>
  <calcPr/>
</workbook>
</file>

<file path=xl/sharedStrings.xml><?xml version="1.0" encoding="utf-8"?>
<sst xmlns="http://schemas.openxmlformats.org/spreadsheetml/2006/main" count="255" uniqueCount="110">
  <si>
    <t>NAME</t>
  </si>
  <si>
    <t>WEEKLY TEST-1 (Total = 50)</t>
  </si>
  <si>
    <t>AVG_PERC1(%)</t>
  </si>
  <si>
    <t>WEEKLY TEST-2 (Total = 70)</t>
  </si>
  <si>
    <t>AVG_PERC2(%)</t>
  </si>
  <si>
    <t>WEEKLY TEST - 3</t>
  </si>
  <si>
    <t>AVG_PERC3(%)</t>
  </si>
  <si>
    <t>AGGREGATE</t>
  </si>
  <si>
    <t>HTML(30)</t>
  </si>
  <si>
    <t>CSS(20)</t>
  </si>
  <si>
    <t>Marks (T1)</t>
  </si>
  <si>
    <t>PercentageT1(%)</t>
  </si>
  <si>
    <t>HTML(20)</t>
  </si>
  <si>
    <t>CSS(32)</t>
  </si>
  <si>
    <t>BOOTSTRAP(18)</t>
  </si>
  <si>
    <t>Marks(T2)</t>
  </si>
  <si>
    <t>PercentageT2(%)</t>
  </si>
  <si>
    <t>JAVASCRIPT</t>
  </si>
  <si>
    <t>Marks(T3)</t>
  </si>
  <si>
    <t>PercentageT3(%)</t>
  </si>
  <si>
    <r>
      <rPr>
        <rFont val="Arial"/>
        <b/>
        <color theme="1"/>
      </rPr>
      <t>BES(</t>
    </r>
    <r>
      <rPr>
        <rFont val="Arial"/>
        <b val="0"/>
        <color theme="1"/>
      </rPr>
      <t>Basic Elements and Structure</t>
    </r>
    <r>
      <rPr>
        <rFont val="Arial"/>
        <b/>
        <color theme="1"/>
      </rPr>
      <t>)</t>
    </r>
  </si>
  <si>
    <r>
      <rPr>
        <rFont val="Arial"/>
        <b/>
        <color theme="1"/>
      </rPr>
      <t>F&amp;I(</t>
    </r>
    <r>
      <rPr>
        <rFont val="Arial"/>
        <b val="0"/>
        <color theme="1"/>
      </rPr>
      <t>Forms and Inputs</t>
    </r>
    <r>
      <rPr>
        <rFont val="Arial"/>
        <b/>
        <color theme="1"/>
      </rPr>
      <t>)</t>
    </r>
  </si>
  <si>
    <r>
      <rPr>
        <rFont val="Arial"/>
        <b/>
        <color theme="1"/>
      </rPr>
      <t>M&amp;E(</t>
    </r>
    <r>
      <rPr>
        <rFont val="Arial"/>
        <b val="0"/>
        <color theme="1"/>
      </rPr>
      <t>Media and Embedding</t>
    </r>
    <r>
      <rPr>
        <rFont val="Arial"/>
        <b/>
        <color theme="1"/>
      </rPr>
      <t>)</t>
    </r>
  </si>
  <si>
    <r>
      <rPr>
        <rFont val="Arial"/>
        <b/>
        <color theme="1"/>
      </rPr>
      <t>SE (</t>
    </r>
    <r>
      <rPr>
        <rFont val="Arial"/>
        <b val="0"/>
        <color theme="1"/>
      </rPr>
      <t>Scemantic Elements</t>
    </r>
    <r>
      <rPr>
        <rFont val="Arial"/>
        <b/>
        <color theme="1"/>
      </rPr>
      <t>)</t>
    </r>
  </si>
  <si>
    <r>
      <rPr>
        <rFont val="Arial"/>
        <b/>
        <color theme="1"/>
      </rPr>
      <t>A&amp;M(</t>
    </r>
    <r>
      <rPr>
        <rFont val="Arial"/>
        <b val="0"/>
        <color theme="1"/>
      </rPr>
      <t>Attributes and Miscellaneous</t>
    </r>
    <r>
      <rPr>
        <rFont val="Arial"/>
        <b/>
        <color theme="1"/>
      </rPr>
      <t>)</t>
    </r>
  </si>
  <si>
    <t>APIs &amp; Additional</t>
  </si>
  <si>
    <r>
      <rPr>
        <rFont val="Arial"/>
        <b/>
        <color theme="1"/>
      </rPr>
      <t>L&amp;F(</t>
    </r>
    <r>
      <rPr>
        <rFont val="Arial"/>
        <b val="0"/>
        <color theme="1"/>
      </rPr>
      <t>Layout and Flexbox</t>
    </r>
    <r>
      <rPr>
        <rFont val="Arial"/>
        <b/>
        <color theme="1"/>
      </rPr>
      <t>)</t>
    </r>
  </si>
  <si>
    <r>
      <rPr>
        <rFont val="Arial"/>
        <b/>
        <color theme="1"/>
      </rPr>
      <t>S&amp;BP (</t>
    </r>
    <r>
      <rPr>
        <rFont val="Arial"/>
        <b val="0"/>
        <color theme="1"/>
      </rPr>
      <t>Selectors and Basic Properties</t>
    </r>
    <r>
      <rPr>
        <rFont val="Arial"/>
        <b/>
        <color theme="1"/>
      </rPr>
      <t>)</t>
    </r>
  </si>
  <si>
    <r>
      <rPr>
        <rFont val="Arial"/>
        <b/>
        <color theme="1"/>
      </rPr>
      <t>T&amp;FS (</t>
    </r>
    <r>
      <rPr>
        <rFont val="Arial"/>
        <b val="0"/>
        <color theme="1"/>
      </rPr>
      <t>Text and Font Styling</t>
    </r>
    <r>
      <rPr>
        <rFont val="Arial"/>
        <b/>
        <color theme="1"/>
      </rPr>
      <t>)</t>
    </r>
  </si>
  <si>
    <r>
      <rPr>
        <rFont val="Arial"/>
        <b/>
        <color theme="1"/>
      </rPr>
      <t>BMP(</t>
    </r>
    <r>
      <rPr>
        <rFont val="Arial"/>
        <b val="0"/>
        <color theme="1"/>
      </rPr>
      <t>Box Model and Positioning</t>
    </r>
    <r>
      <rPr>
        <rFont val="Arial"/>
        <b/>
        <color theme="1"/>
      </rPr>
      <t>)</t>
    </r>
  </si>
  <si>
    <r>
      <rPr>
        <rFont val="Arial"/>
        <b/>
        <color theme="1"/>
      </rPr>
      <t>UI&amp;M(</t>
    </r>
    <r>
      <rPr>
        <rFont val="Arial"/>
        <b val="0"/>
        <color theme="1"/>
      </rPr>
      <t>User Interface and Miscellaneous</t>
    </r>
    <r>
      <rPr>
        <rFont val="Arial"/>
        <b/>
        <color theme="1"/>
      </rPr>
      <t>)</t>
    </r>
  </si>
  <si>
    <r>
      <rPr>
        <rFont val="Arial"/>
        <b/>
        <color theme="1"/>
      </rPr>
      <t>BES(</t>
    </r>
    <r>
      <rPr>
        <rFont val="Arial"/>
        <b val="0"/>
        <color theme="1"/>
      </rPr>
      <t>Basic Elements and Structure</t>
    </r>
    <r>
      <rPr>
        <rFont val="Arial"/>
        <b/>
        <color theme="1"/>
      </rPr>
      <t>)</t>
    </r>
  </si>
  <si>
    <r>
      <rPr>
        <rFont val="Arial"/>
        <b/>
        <color theme="1"/>
      </rPr>
      <t>F&amp;I(</t>
    </r>
    <r>
      <rPr>
        <rFont val="Arial"/>
        <b val="0"/>
        <color theme="1"/>
      </rPr>
      <t>Forms and Inputs</t>
    </r>
    <r>
      <rPr>
        <rFont val="Arial"/>
        <b/>
        <color theme="1"/>
      </rPr>
      <t>)</t>
    </r>
  </si>
  <si>
    <r>
      <rPr>
        <rFont val="Arial"/>
        <b/>
        <color theme="1"/>
      </rPr>
      <t>M&amp;E(</t>
    </r>
    <r>
      <rPr>
        <rFont val="Arial"/>
        <b val="0"/>
        <color theme="1"/>
      </rPr>
      <t>Media and Embedding</t>
    </r>
    <r>
      <rPr>
        <rFont val="Arial"/>
        <b/>
        <color theme="1"/>
      </rPr>
      <t>)</t>
    </r>
  </si>
  <si>
    <r>
      <rPr>
        <rFont val="Arial"/>
        <b/>
        <color theme="1"/>
      </rPr>
      <t>SE (</t>
    </r>
    <r>
      <rPr>
        <rFont val="Arial"/>
        <b val="0"/>
        <color theme="1"/>
      </rPr>
      <t>Scemantic Elements</t>
    </r>
    <r>
      <rPr>
        <rFont val="Arial"/>
        <b/>
        <color theme="1"/>
      </rPr>
      <t>)</t>
    </r>
  </si>
  <si>
    <r>
      <rPr>
        <rFont val="Arial"/>
        <b/>
        <color theme="1"/>
      </rPr>
      <t>A&amp;M(</t>
    </r>
    <r>
      <rPr>
        <rFont val="Arial"/>
        <b val="0"/>
        <color theme="1"/>
      </rPr>
      <t>Attributes and Miscellaneous</t>
    </r>
    <r>
      <rPr>
        <rFont val="Arial"/>
        <b/>
        <color theme="1"/>
      </rPr>
      <t>)</t>
    </r>
  </si>
  <si>
    <r>
      <rPr>
        <rFont val="Arial"/>
        <b/>
        <color theme="1"/>
      </rPr>
      <t>L&amp;F(</t>
    </r>
    <r>
      <rPr>
        <rFont val="Arial"/>
        <b val="0"/>
        <color theme="1"/>
      </rPr>
      <t>Layout and Flexbox</t>
    </r>
    <r>
      <rPr>
        <rFont val="Arial"/>
        <b/>
        <color theme="1"/>
      </rPr>
      <t>)</t>
    </r>
  </si>
  <si>
    <r>
      <rPr>
        <rFont val="Arial"/>
        <b/>
        <color theme="1"/>
      </rPr>
      <t>S&amp;BP (</t>
    </r>
    <r>
      <rPr>
        <rFont val="Arial"/>
        <b val="0"/>
        <color theme="1"/>
      </rPr>
      <t>Selectors and Basic Properties</t>
    </r>
    <r>
      <rPr>
        <rFont val="Arial"/>
        <b/>
        <color theme="1"/>
      </rPr>
      <t>)</t>
    </r>
  </si>
  <si>
    <r>
      <rPr>
        <rFont val="Arial"/>
        <b/>
        <color theme="1"/>
      </rPr>
      <t>T&amp;FS (</t>
    </r>
    <r>
      <rPr>
        <rFont val="Arial"/>
        <b val="0"/>
        <color theme="1"/>
      </rPr>
      <t>Text and Font Styling</t>
    </r>
    <r>
      <rPr>
        <rFont val="Arial"/>
        <b/>
        <color theme="1"/>
      </rPr>
      <t>)</t>
    </r>
  </si>
  <si>
    <r>
      <rPr>
        <rFont val="Arial"/>
        <b/>
        <color theme="1"/>
      </rPr>
      <t>BMP(</t>
    </r>
    <r>
      <rPr>
        <rFont val="Arial"/>
        <b val="0"/>
        <color theme="1"/>
      </rPr>
      <t>Box Model and Positioning</t>
    </r>
    <r>
      <rPr>
        <rFont val="Arial"/>
        <b/>
        <color theme="1"/>
      </rPr>
      <t>)</t>
    </r>
  </si>
  <si>
    <r>
      <rPr>
        <rFont val="Arial"/>
        <b/>
        <color theme="1"/>
      </rPr>
      <t>UI&amp;M(</t>
    </r>
    <r>
      <rPr>
        <rFont val="Arial"/>
        <b val="0"/>
        <color theme="1"/>
      </rPr>
      <t>User Interface and Miscellaneous</t>
    </r>
    <r>
      <rPr>
        <rFont val="Arial"/>
        <b/>
        <color theme="1"/>
      </rPr>
      <t>)</t>
    </r>
  </si>
  <si>
    <r>
      <rPr>
        <rFont val="Arial, sans-serif"/>
        <b/>
        <color rgb="FF000000"/>
        <sz val="11.0"/>
      </rPr>
      <t>GS</t>
    </r>
    <r>
      <rPr>
        <rFont val="Arial, sans-serif"/>
        <color rgb="FF000000"/>
        <sz val="11.0"/>
      </rPr>
      <t>(Grid System)</t>
    </r>
  </si>
  <si>
    <t>Components</t>
  </si>
  <si>
    <r>
      <rPr>
        <rFont val="Arial"/>
        <b/>
        <color theme="1"/>
      </rPr>
      <t>U&amp;H(</t>
    </r>
    <r>
      <rPr>
        <rFont val="Arial"/>
        <color theme="1"/>
      </rPr>
      <t>Utilities &amp; Helpers</t>
    </r>
    <r>
      <rPr>
        <rFont val="Arial"/>
        <b/>
        <color theme="1"/>
      </rPr>
      <t>)</t>
    </r>
  </si>
  <si>
    <t>F&amp;S (Functions and Scope)</t>
  </si>
  <si>
    <t>​O&amp;A (Objects and Arrays)</t>
  </si>
  <si>
    <t>AdvC(Advanced Concepts)</t>
  </si>
  <si>
    <t>DOM (Document Object Model)</t>
  </si>
  <si>
    <t>ES6+ (Modern JavaScript)</t>
  </si>
  <si>
    <t>JAA(JSON, AJAX, API)</t>
  </si>
  <si>
    <t>Total Marks Each</t>
  </si>
  <si>
    <t>Abdul Rehman Mujtaba</t>
  </si>
  <si>
    <t>NA</t>
  </si>
  <si>
    <t>Adnan Hussain</t>
  </si>
  <si>
    <t>Amol Aute</t>
  </si>
  <si>
    <t>Ehtesham Syed</t>
  </si>
  <si>
    <t>Jaydev Pawar</t>
  </si>
  <si>
    <t>Pratik Dawane</t>
  </si>
  <si>
    <t>Pratik Giri</t>
  </si>
  <si>
    <t>Rahul Mahato</t>
  </si>
  <si>
    <t>Rohini Sable</t>
  </si>
  <si>
    <t>Rushikesh Bhingare</t>
  </si>
  <si>
    <t>Rushikesh Zalte</t>
  </si>
  <si>
    <t>Sakshi Pothikar</t>
  </si>
  <si>
    <t>Swati Pawar</t>
  </si>
  <si>
    <t>Uddhav Agale</t>
  </si>
  <si>
    <t>Vaishnavi Padulkar</t>
  </si>
  <si>
    <t>Vishal Gote</t>
  </si>
  <si>
    <t>AVG_CATEGORY</t>
  </si>
  <si>
    <t>AVG_PERC(%)</t>
  </si>
  <si>
    <t>CATEGORY</t>
  </si>
  <si>
    <t>TEST</t>
  </si>
  <si>
    <t>AVG_MARKS</t>
  </si>
  <si>
    <t>AVG_PERC</t>
  </si>
  <si>
    <t>CAT_DROP</t>
  </si>
  <si>
    <t>PERCENTAGE DROP(⬇)</t>
  </si>
  <si>
    <t>MAX_DROP_CAT</t>
  </si>
  <si>
    <t>MAXDROP</t>
  </si>
  <si>
    <t>MAX_GAIN_CAT</t>
  </si>
  <si>
    <t>MAXGAIN</t>
  </si>
  <si>
    <t>BES(Basic Elements and Structure)</t>
  </si>
  <si>
    <t>TEST-1</t>
  </si>
  <si>
    <t>BMP(Box Model and Positioning)</t>
  </si>
  <si>
    <t>M&amp;E(Media and Embedding)</t>
  </si>
  <si>
    <t>T&amp;FS (Text and Font Styling)</t>
  </si>
  <si>
    <t>F&amp;I(Forms and Inputs)</t>
  </si>
  <si>
    <t>SE (Semantic Elements)</t>
  </si>
  <si>
    <t>A&amp;M(Attributes and Miscellaneous)</t>
  </si>
  <si>
    <t>UI&amp;M(User Interface and Miscellaneous)</t>
  </si>
  <si>
    <t>L&amp;F(Layout and Flexbox)</t>
  </si>
  <si>
    <t>S&amp;BP (Selectors and Basic Properties)</t>
  </si>
  <si>
    <t>TEST-2</t>
  </si>
  <si>
    <t>AGG(%)</t>
  </si>
  <si>
    <t>CSS_TASK</t>
  </si>
  <si>
    <t>JS_TASK</t>
  </si>
  <si>
    <t>GOOD</t>
  </si>
  <si>
    <t>DONE</t>
  </si>
  <si>
    <t>OK</t>
  </si>
  <si>
    <t>INCOMPLETE</t>
  </si>
  <si>
    <t>TEST-3</t>
  </si>
  <si>
    <t>SUBJECT</t>
  </si>
  <si>
    <t>AVG_%</t>
  </si>
  <si>
    <t>HTML</t>
  </si>
  <si>
    <t>CSS</t>
  </si>
  <si>
    <t>BOOTSTRAP</t>
  </si>
  <si>
    <t>CSS Task</t>
  </si>
  <si>
    <t>JavaScript(TASK)</t>
  </si>
  <si>
    <t>Neha muley</t>
  </si>
  <si>
    <t>Resigned</t>
  </si>
  <si>
    <t>NOT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</si>
</sst>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sz val="10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b/>
      <color rgb="FF000000"/>
      <name val="Arial"/>
      <scheme val="minor"/>
    </font>
    <font>
      <b/>
      <color rgb="FF000000"/>
      <name val="Arial"/>
    </font>
    <font>
      <b/>
      <sz val="11.0"/>
      <color rgb="FF000000"/>
      <name val="Arial"/>
    </font>
    <font>
      <color rgb="FF000000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72121"/>
        <bgColor rgb="FFE72121"/>
      </patternFill>
    </fill>
    <fill>
      <patternFill patternType="solid">
        <fgColor theme="4"/>
        <bgColor theme="4"/>
      </patternFill>
    </fill>
    <fill>
      <patternFill patternType="solid">
        <fgColor rgb="FF9900FF"/>
        <bgColor rgb="FF9900FF"/>
      </patternFill>
    </fill>
    <fill>
      <patternFill patternType="solid">
        <fgColor rgb="FFFFFF3F"/>
        <bgColor rgb="FFFFFF3F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1" fillId="2" fontId="1" numFmtId="0" xfId="0" applyAlignment="1" applyBorder="1" applyFill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4" fillId="3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1" fillId="4" fontId="1" numFmtId="0" xfId="0" applyAlignment="1" applyBorder="1" applyFill="1" applyFont="1">
      <alignment horizontal="center" readingOrder="0" vertical="center"/>
    </xf>
    <xf borderId="4" fillId="4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9" fillId="5" fontId="1" numFmtId="0" xfId="0" applyAlignment="1" applyBorder="1" applyFill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readingOrder="0" vertical="center"/>
    </xf>
    <xf borderId="11" fillId="2" fontId="1" numFmtId="0" xfId="0" applyAlignment="1" applyBorder="1" applyFont="1">
      <alignment readingOrder="0" shrinkToFit="0" vertical="center" wrapText="0"/>
    </xf>
    <xf borderId="11" fillId="3" fontId="1" numFmtId="0" xfId="0" applyAlignment="1" applyBorder="1" applyFont="1">
      <alignment readingOrder="0" vertical="center"/>
    </xf>
    <xf borderId="11" fillId="3" fontId="1" numFmtId="0" xfId="0" applyAlignment="1" applyBorder="1" applyFont="1">
      <alignment readingOrder="0" shrinkToFit="0" vertical="center" wrapText="0"/>
    </xf>
    <xf borderId="11" fillId="4" fontId="4" numFmtId="0" xfId="0" applyAlignment="1" applyBorder="1" applyFont="1">
      <alignment readingOrder="0" shrinkToFit="0" vertical="center" wrapText="0"/>
    </xf>
    <xf borderId="11" fillId="4" fontId="1" numFmtId="0" xfId="0" applyAlignment="1" applyBorder="1" applyFont="1">
      <alignment readingOrder="0" vertical="center"/>
    </xf>
    <xf borderId="11" fillId="4" fontId="5" numFmtId="0" xfId="0" applyAlignment="1" applyBorder="1" applyFont="1">
      <alignment readingOrder="0" shrinkToFit="0" vertical="center" wrapText="0"/>
    </xf>
    <xf borderId="12" fillId="0" fontId="2" numFmtId="0" xfId="0" applyBorder="1" applyFont="1"/>
    <xf borderId="3" fillId="5" fontId="6" numFmtId="0" xfId="0" applyAlignment="1" applyBorder="1" applyFont="1">
      <alignment readingOrder="0" shrinkToFit="0" vertical="center" wrapText="0"/>
    </xf>
    <xf borderId="0" fillId="5" fontId="6" numFmtId="0" xfId="0" applyAlignment="1" applyFont="1">
      <alignment readingOrder="0" shrinkToFit="0" vertical="center" wrapText="0"/>
    </xf>
    <xf borderId="11" fillId="5" fontId="1" numFmtId="0" xfId="0" applyAlignment="1" applyBorder="1" applyFont="1">
      <alignment readingOrder="0" shrinkToFit="0" vertical="center" wrapText="0"/>
    </xf>
    <xf borderId="11" fillId="5" fontId="7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/>
    </xf>
    <xf borderId="11" fillId="2" fontId="1" numFmtId="0" xfId="0" applyAlignment="1" applyBorder="1" applyFont="1">
      <alignment horizontal="center" readingOrder="0" vertical="center"/>
    </xf>
    <xf borderId="11" fillId="2" fontId="1" numFmtId="0" xfId="0" applyAlignment="1" applyBorder="1" applyFont="1">
      <alignment horizontal="center" readingOrder="0" shrinkToFit="0" vertical="center" wrapText="0"/>
    </xf>
    <xf borderId="13" fillId="0" fontId="2" numFmtId="0" xfId="0" applyBorder="1" applyFont="1"/>
    <xf borderId="11" fillId="3" fontId="1" numFmtId="0" xfId="0" applyAlignment="1" applyBorder="1" applyFont="1">
      <alignment horizontal="center" readingOrder="0" vertical="center"/>
    </xf>
    <xf borderId="11" fillId="4" fontId="8" numFmtId="0" xfId="0" applyAlignment="1" applyBorder="1" applyFont="1">
      <alignment horizontal="center" readingOrder="0" shrinkToFit="0" vertical="center" wrapText="0"/>
    </xf>
    <xf borderId="11" fillId="4" fontId="1" numFmtId="0" xfId="0" applyAlignment="1" applyBorder="1" applyFont="1">
      <alignment horizontal="center" readingOrder="0" vertical="center"/>
    </xf>
    <xf borderId="11" fillId="4" fontId="1" numFmtId="0" xfId="0" applyAlignment="1" applyBorder="1" applyFont="1">
      <alignment horizontal="center" readingOrder="0" shrinkToFit="0" vertical="center" wrapText="0"/>
    </xf>
    <xf borderId="14" fillId="0" fontId="2" numFmtId="0" xfId="0" applyBorder="1" applyFont="1"/>
    <xf borderId="3" fillId="5" fontId="1" numFmtId="0" xfId="0" applyAlignment="1" applyBorder="1" applyFont="1">
      <alignment horizontal="center" readingOrder="0"/>
    </xf>
    <xf borderId="11" fillId="5" fontId="1" numFmtId="0" xfId="0" applyAlignment="1" applyBorder="1" applyFont="1">
      <alignment horizontal="center"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4" fillId="6" fontId="5" numFmtId="0" xfId="0" applyAlignment="1" applyBorder="1" applyFill="1" applyFont="1">
      <alignment horizontal="center" vertical="center"/>
    </xf>
    <xf borderId="0" fillId="0" fontId="9" numFmtId="0" xfId="0" applyAlignment="1" applyFont="1">
      <alignment horizontal="center" readingOrder="0"/>
    </xf>
    <xf borderId="0" fillId="0" fontId="5" numFmtId="0" xfId="0" applyFont="1"/>
    <xf borderId="0" fillId="0" fontId="1" numFmtId="0" xfId="0" applyAlignment="1" applyFont="1">
      <alignment horizontal="center" readingOrder="0"/>
    </xf>
    <xf borderId="0" fillId="7" fontId="5" numFmtId="0" xfId="0" applyAlignment="1" applyFill="1" applyFont="1">
      <alignment horizontal="center"/>
    </xf>
    <xf borderId="0" fillId="7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6" fontId="5" numFmtId="0" xfId="0" applyFont="1"/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10" numFmtId="0" xfId="0" applyAlignment="1" applyFont="1">
      <alignment horizontal="center" vertical="bottom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6.38"/>
    <col customWidth="1" min="3" max="3" width="5.88"/>
    <col customWidth="1" min="4" max="4" width="6.38"/>
    <col customWidth="1" min="5" max="5" width="6.25"/>
    <col customWidth="1" min="6" max="6" width="6.13"/>
    <col customWidth="1" min="7" max="7" width="5.13"/>
    <col customWidth="1" min="8" max="8" width="7.5"/>
    <col customWidth="1" min="9" max="9" width="6.0"/>
    <col customWidth="1" min="10" max="10" width="5.5"/>
    <col customWidth="1" min="11" max="11" width="5.88"/>
    <col customWidth="1" min="12" max="12" width="6.25"/>
    <col customWidth="1" min="13" max="13" width="6.0"/>
    <col customWidth="1" min="14" max="14" width="7.13"/>
    <col customWidth="1" min="15" max="15" width="9.5"/>
    <col customWidth="1" min="16" max="16" width="14.63"/>
    <col customWidth="1" min="17" max="17" width="13.63"/>
    <col customWidth="1" min="18" max="18" width="7.13"/>
    <col customWidth="1" min="19" max="19" width="7.0"/>
    <col customWidth="1" min="20" max="20" width="7.63"/>
    <col customWidth="1" min="21" max="21" width="6.75"/>
    <col customWidth="1" min="22" max="22" width="5.63"/>
    <col customWidth="1" min="23" max="23" width="5.13"/>
    <col customWidth="1" min="24" max="24" width="6.13"/>
    <col customWidth="1" min="25" max="25" width="5.38"/>
    <col customWidth="1" min="26" max="26" width="6.0"/>
    <col customWidth="1" min="27" max="27" width="7.5"/>
    <col customWidth="1" min="28" max="28" width="7.13"/>
    <col customWidth="1" min="29" max="29" width="6.75"/>
    <col customWidth="1" min="30" max="30" width="8.5"/>
    <col customWidth="1" min="31" max="31" width="7.38"/>
    <col customWidth="1" min="32" max="32" width="6.88"/>
    <col customWidth="1" min="33" max="33" width="6.5"/>
    <col customWidth="1" min="34" max="34" width="7.38"/>
    <col customWidth="1" min="35" max="35" width="9.0"/>
    <col customWidth="1" min="36" max="36" width="14.63"/>
    <col customWidth="1" min="37" max="37" width="13.63"/>
    <col customWidth="1" min="38" max="43" width="4.63"/>
    <col customWidth="1" min="44" max="44" width="8.88"/>
    <col customWidth="1" min="45" max="45" width="14.63"/>
    <col customWidth="1" min="46" max="46" width="13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 t="s">
        <v>2</v>
      </c>
      <c r="R1" s="2" t="s">
        <v>3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5" t="s">
        <v>4</v>
      </c>
      <c r="AL1" s="6" t="s">
        <v>5</v>
      </c>
      <c r="AM1" s="7"/>
      <c r="AN1" s="7"/>
      <c r="AO1" s="7"/>
      <c r="AP1" s="7"/>
      <c r="AQ1" s="7"/>
      <c r="AR1" s="7"/>
      <c r="AS1" s="8"/>
      <c r="AT1" s="5" t="s">
        <v>6</v>
      </c>
      <c r="AU1" s="1" t="s">
        <v>7</v>
      </c>
    </row>
    <row r="2">
      <c r="B2" s="9" t="s">
        <v>8</v>
      </c>
      <c r="C2" s="3"/>
      <c r="D2" s="3"/>
      <c r="E2" s="3"/>
      <c r="F2" s="3"/>
      <c r="G2" s="4"/>
      <c r="H2" s="10">
        <v>30.0</v>
      </c>
      <c r="I2" s="11" t="s">
        <v>9</v>
      </c>
      <c r="J2" s="3"/>
      <c r="K2" s="3"/>
      <c r="L2" s="3"/>
      <c r="M2" s="4"/>
      <c r="N2" s="12">
        <v>20.0</v>
      </c>
      <c r="O2" s="5" t="s">
        <v>10</v>
      </c>
      <c r="P2" s="5" t="s">
        <v>11</v>
      </c>
      <c r="Q2" s="13"/>
      <c r="R2" s="9" t="s">
        <v>12</v>
      </c>
      <c r="S2" s="3"/>
      <c r="T2" s="3"/>
      <c r="U2" s="3"/>
      <c r="V2" s="3"/>
      <c r="W2" s="4"/>
      <c r="X2" s="10">
        <v>20.0</v>
      </c>
      <c r="Y2" s="11" t="s">
        <v>13</v>
      </c>
      <c r="Z2" s="3"/>
      <c r="AA2" s="3"/>
      <c r="AB2" s="3"/>
      <c r="AC2" s="4"/>
      <c r="AD2" s="12">
        <v>32.0</v>
      </c>
      <c r="AE2" s="14" t="s">
        <v>14</v>
      </c>
      <c r="AF2" s="3"/>
      <c r="AG2" s="4"/>
      <c r="AH2" s="15">
        <v>18.0</v>
      </c>
      <c r="AI2" s="16" t="s">
        <v>15</v>
      </c>
      <c r="AJ2" s="5" t="s">
        <v>16</v>
      </c>
      <c r="AK2" s="13"/>
      <c r="AL2" s="17" t="s">
        <v>17</v>
      </c>
      <c r="AM2" s="18"/>
      <c r="AN2" s="18"/>
      <c r="AO2" s="18"/>
      <c r="AP2" s="18"/>
      <c r="AQ2" s="19"/>
      <c r="AR2" s="16" t="s">
        <v>18</v>
      </c>
      <c r="AS2" s="5" t="s">
        <v>19</v>
      </c>
      <c r="AT2" s="13"/>
    </row>
    <row r="3">
      <c r="B3" s="20" t="s">
        <v>20</v>
      </c>
      <c r="C3" s="20" t="s">
        <v>21</v>
      </c>
      <c r="D3" s="20" t="s">
        <v>22</v>
      </c>
      <c r="E3" s="20" t="s">
        <v>23</v>
      </c>
      <c r="F3" s="20" t="s">
        <v>24</v>
      </c>
      <c r="G3" s="21" t="s">
        <v>25</v>
      </c>
      <c r="H3" s="13"/>
      <c r="I3" s="22" t="s">
        <v>26</v>
      </c>
      <c r="J3" s="22" t="s">
        <v>27</v>
      </c>
      <c r="K3" s="22" t="s">
        <v>28</v>
      </c>
      <c r="L3" s="22" t="s">
        <v>29</v>
      </c>
      <c r="M3" s="23" t="s">
        <v>30</v>
      </c>
      <c r="N3" s="13"/>
      <c r="O3" s="13"/>
      <c r="P3" s="13"/>
      <c r="Q3" s="13"/>
      <c r="R3" s="20" t="s">
        <v>31</v>
      </c>
      <c r="S3" s="20" t="s">
        <v>32</v>
      </c>
      <c r="T3" s="20" t="s">
        <v>33</v>
      </c>
      <c r="U3" s="20" t="s">
        <v>34</v>
      </c>
      <c r="V3" s="20" t="s">
        <v>35</v>
      </c>
      <c r="W3" s="21" t="s">
        <v>25</v>
      </c>
      <c r="X3" s="13"/>
      <c r="Y3" s="22" t="s">
        <v>36</v>
      </c>
      <c r="Z3" s="22" t="s">
        <v>37</v>
      </c>
      <c r="AA3" s="22" t="s">
        <v>38</v>
      </c>
      <c r="AB3" s="22" t="s">
        <v>39</v>
      </c>
      <c r="AC3" s="22" t="s">
        <v>40</v>
      </c>
      <c r="AD3" s="13"/>
      <c r="AE3" s="24" t="s">
        <v>41</v>
      </c>
      <c r="AF3" s="25" t="s">
        <v>42</v>
      </c>
      <c r="AG3" s="26" t="s">
        <v>43</v>
      </c>
      <c r="AH3" s="13"/>
      <c r="AI3" s="27"/>
      <c r="AJ3" s="13"/>
      <c r="AK3" s="13"/>
      <c r="AL3" s="28" t="s">
        <v>44</v>
      </c>
      <c r="AM3" s="29" t="s">
        <v>45</v>
      </c>
      <c r="AN3" s="30" t="s">
        <v>46</v>
      </c>
      <c r="AO3" s="30" t="s">
        <v>47</v>
      </c>
      <c r="AP3" s="30" t="s">
        <v>48</v>
      </c>
      <c r="AQ3" s="31" t="s">
        <v>49</v>
      </c>
      <c r="AR3" s="27"/>
      <c r="AS3" s="13"/>
      <c r="AT3" s="13"/>
    </row>
    <row r="4">
      <c r="A4" s="32" t="s">
        <v>50</v>
      </c>
      <c r="B4" s="33">
        <v>6.0</v>
      </c>
      <c r="C4" s="33">
        <v>6.0</v>
      </c>
      <c r="D4" s="33">
        <v>4.0</v>
      </c>
      <c r="E4" s="33">
        <v>10.0</v>
      </c>
      <c r="F4" s="33">
        <v>4.0</v>
      </c>
      <c r="G4" s="34">
        <v>0.0</v>
      </c>
      <c r="H4" s="35"/>
      <c r="I4" s="36">
        <v>7.0</v>
      </c>
      <c r="J4" s="36">
        <v>4.0</v>
      </c>
      <c r="K4" s="36">
        <v>3.0</v>
      </c>
      <c r="L4" s="36">
        <v>2.0</v>
      </c>
      <c r="M4" s="36">
        <v>4.0</v>
      </c>
      <c r="N4" s="35"/>
      <c r="O4" s="35"/>
      <c r="P4" s="35"/>
      <c r="Q4" s="35"/>
      <c r="R4" s="33">
        <v>5.0</v>
      </c>
      <c r="S4" s="33">
        <v>2.0</v>
      </c>
      <c r="T4" s="33">
        <v>3.0</v>
      </c>
      <c r="U4" s="33">
        <v>2.0</v>
      </c>
      <c r="V4" s="33">
        <v>6.0</v>
      </c>
      <c r="W4" s="33">
        <v>2.0</v>
      </c>
      <c r="X4" s="35"/>
      <c r="Y4" s="36">
        <v>8.0</v>
      </c>
      <c r="Z4" s="36">
        <v>7.0</v>
      </c>
      <c r="AA4" s="36">
        <v>5.0</v>
      </c>
      <c r="AB4" s="36">
        <v>7.0</v>
      </c>
      <c r="AC4" s="36">
        <v>5.0</v>
      </c>
      <c r="AD4" s="35"/>
      <c r="AE4" s="37">
        <v>5.0</v>
      </c>
      <c r="AF4" s="38">
        <v>10.0</v>
      </c>
      <c r="AG4" s="39">
        <v>3.0</v>
      </c>
      <c r="AH4" s="35"/>
      <c r="AI4" s="40"/>
      <c r="AJ4" s="35"/>
      <c r="AK4" s="35"/>
      <c r="AL4" s="41">
        <v>6.0</v>
      </c>
      <c r="AM4" s="42">
        <v>15.0</v>
      </c>
      <c r="AN4" s="42">
        <v>6.0</v>
      </c>
      <c r="AO4" s="42">
        <v>5.0</v>
      </c>
      <c r="AP4" s="42">
        <v>8.0</v>
      </c>
      <c r="AQ4" s="42">
        <v>10.0</v>
      </c>
      <c r="AR4" s="40"/>
      <c r="AS4" s="35"/>
      <c r="AT4" s="35"/>
    </row>
    <row r="5">
      <c r="A5" s="43" t="s">
        <v>51</v>
      </c>
      <c r="B5" s="44">
        <v>3.0</v>
      </c>
      <c r="C5" s="44">
        <v>4.0</v>
      </c>
      <c r="D5" s="44">
        <v>3.0</v>
      </c>
      <c r="E5" s="44">
        <v>9.0</v>
      </c>
      <c r="F5" s="44">
        <v>4.0</v>
      </c>
      <c r="G5" s="44" t="s">
        <v>52</v>
      </c>
      <c r="H5" s="44">
        <f t="shared" ref="H5:H21" si="1">SUM(B5:F5)</f>
        <v>23</v>
      </c>
      <c r="I5" s="44">
        <v>5.0</v>
      </c>
      <c r="J5" s="44">
        <v>3.0</v>
      </c>
      <c r="K5" s="44">
        <v>2.0</v>
      </c>
      <c r="L5" s="44">
        <v>2.0</v>
      </c>
      <c r="M5" s="44">
        <v>4.0</v>
      </c>
      <c r="N5" s="44">
        <f t="shared" ref="N5:N21" si="2">SUM(I5:M5)</f>
        <v>16</v>
      </c>
      <c r="O5" s="45">
        <f t="shared" ref="O5:O21" si="3">SUM(H5,N5)</f>
        <v>39</v>
      </c>
      <c r="P5" s="45">
        <f t="shared" ref="P5:P20" si="4">(O5/50)*100</f>
        <v>78</v>
      </c>
      <c r="Q5" s="46">
        <f>(O21/(H2+N2))*100</f>
        <v>65.875</v>
      </c>
      <c r="R5" s="44">
        <v>4.0</v>
      </c>
      <c r="S5" s="44">
        <v>0.5</v>
      </c>
      <c r="T5" s="44">
        <v>0.0</v>
      </c>
      <c r="U5" s="44">
        <v>1.0</v>
      </c>
      <c r="V5" s="44">
        <v>3.0</v>
      </c>
      <c r="W5" s="44">
        <v>2.0</v>
      </c>
      <c r="X5" s="44">
        <f t="shared" ref="X5:X21" si="5">SUM(R5:W5)</f>
        <v>10.5</v>
      </c>
      <c r="Y5" s="44">
        <v>4.0</v>
      </c>
      <c r="Z5" s="44">
        <v>4.0</v>
      </c>
      <c r="AA5" s="44">
        <v>4.0</v>
      </c>
      <c r="AB5" s="44">
        <v>5.0</v>
      </c>
      <c r="AC5" s="44">
        <v>1.5</v>
      </c>
      <c r="AD5" s="44">
        <f t="shared" ref="AD5:AD21" si="6">SUM(Y5:AC5)</f>
        <v>18.5</v>
      </c>
      <c r="AE5" s="44">
        <v>3.5</v>
      </c>
      <c r="AF5" s="44">
        <v>3.5</v>
      </c>
      <c r="AG5" s="44">
        <v>3.0</v>
      </c>
      <c r="AH5" s="44">
        <f t="shared" ref="AH5:AH21" si="7">SUM(AE5:AG5)</f>
        <v>10</v>
      </c>
      <c r="AI5" s="44">
        <f t="shared" ref="AI5:AI21" si="8">SUM(X5,AD5,AH5)</f>
        <v>39</v>
      </c>
      <c r="AJ5" s="44">
        <f t="shared" ref="AJ5:AJ20" si="9">(AI5/70)*100</f>
        <v>55.71428571</v>
      </c>
      <c r="AK5" s="46">
        <f>((AI21/(X2+AD2+AH2))*100)</f>
        <v>54.50892857</v>
      </c>
      <c r="AL5" s="45"/>
      <c r="AM5" s="45"/>
      <c r="AN5" s="45"/>
      <c r="AO5" s="45"/>
      <c r="AP5" s="45"/>
      <c r="AQ5" s="45"/>
      <c r="AR5" s="47">
        <v>23.0</v>
      </c>
      <c r="AS5" s="47">
        <f t="shared" ref="AS5:AS20" si="10">(AR5/50)*100</f>
        <v>46</v>
      </c>
      <c r="AT5" s="46">
        <f>(AR21/50)*100</f>
        <v>35.5</v>
      </c>
      <c r="AU5" s="48">
        <f t="shared" ref="AU5:AU20" si="11">AVERAGE(P5,AJ5,AS5)</f>
        <v>59.9047619</v>
      </c>
    </row>
    <row r="6">
      <c r="A6" s="43" t="s">
        <v>53</v>
      </c>
      <c r="B6" s="44">
        <v>5.0</v>
      </c>
      <c r="C6" s="44">
        <v>5.0</v>
      </c>
      <c r="D6" s="44">
        <v>4.0</v>
      </c>
      <c r="E6" s="44">
        <v>9.0</v>
      </c>
      <c r="F6" s="44">
        <v>4.0</v>
      </c>
      <c r="G6" s="44" t="s">
        <v>52</v>
      </c>
      <c r="H6" s="44">
        <f t="shared" si="1"/>
        <v>27</v>
      </c>
      <c r="I6" s="44">
        <v>3.0</v>
      </c>
      <c r="J6" s="44">
        <v>3.0</v>
      </c>
      <c r="K6" s="44">
        <v>2.0</v>
      </c>
      <c r="L6" s="44">
        <v>2.0</v>
      </c>
      <c r="M6" s="44">
        <v>3.0</v>
      </c>
      <c r="N6" s="44">
        <f t="shared" si="2"/>
        <v>13</v>
      </c>
      <c r="O6" s="45">
        <f t="shared" si="3"/>
        <v>40</v>
      </c>
      <c r="P6" s="45">
        <f t="shared" si="4"/>
        <v>80</v>
      </c>
      <c r="Q6" s="13"/>
      <c r="R6" s="44">
        <v>3.0</v>
      </c>
      <c r="S6" s="44">
        <v>1.0</v>
      </c>
      <c r="T6" s="44">
        <v>1.0</v>
      </c>
      <c r="U6" s="44">
        <v>1.0</v>
      </c>
      <c r="V6" s="44">
        <v>3.0</v>
      </c>
      <c r="W6" s="44">
        <v>0.0</v>
      </c>
      <c r="X6" s="44">
        <f t="shared" si="5"/>
        <v>9</v>
      </c>
      <c r="Y6" s="44">
        <v>3.5</v>
      </c>
      <c r="Z6" s="44">
        <v>6.5</v>
      </c>
      <c r="AA6" s="44">
        <v>3.0</v>
      </c>
      <c r="AB6" s="44">
        <v>5.0</v>
      </c>
      <c r="AC6" s="44">
        <v>3.0</v>
      </c>
      <c r="AD6" s="44">
        <f t="shared" si="6"/>
        <v>21</v>
      </c>
      <c r="AE6" s="44">
        <v>4.0</v>
      </c>
      <c r="AF6" s="44">
        <v>6.0</v>
      </c>
      <c r="AG6" s="44">
        <v>2.5</v>
      </c>
      <c r="AH6" s="44">
        <f t="shared" si="7"/>
        <v>12.5</v>
      </c>
      <c r="AI6" s="44">
        <f t="shared" si="8"/>
        <v>42.5</v>
      </c>
      <c r="AJ6" s="44">
        <f t="shared" si="9"/>
        <v>60.71428571</v>
      </c>
      <c r="AK6" s="13"/>
      <c r="AL6" s="45"/>
      <c r="AM6" s="45"/>
      <c r="AN6" s="45"/>
      <c r="AO6" s="45"/>
      <c r="AP6" s="45"/>
      <c r="AQ6" s="45"/>
      <c r="AR6" s="47">
        <v>17.0</v>
      </c>
      <c r="AS6" s="47">
        <f t="shared" si="10"/>
        <v>34</v>
      </c>
      <c r="AT6" s="13"/>
      <c r="AU6" s="48">
        <f t="shared" si="11"/>
        <v>58.23809524</v>
      </c>
    </row>
    <row r="7">
      <c r="A7" s="43" t="s">
        <v>54</v>
      </c>
      <c r="B7" s="44">
        <v>3.0</v>
      </c>
      <c r="C7" s="44">
        <v>5.0</v>
      </c>
      <c r="D7" s="44">
        <v>2.0</v>
      </c>
      <c r="E7" s="44">
        <v>7.0</v>
      </c>
      <c r="F7" s="44">
        <v>2.0</v>
      </c>
      <c r="G7" s="44" t="s">
        <v>52</v>
      </c>
      <c r="H7" s="44">
        <f t="shared" si="1"/>
        <v>19</v>
      </c>
      <c r="I7" s="44">
        <v>4.0</v>
      </c>
      <c r="J7" s="44">
        <v>4.0</v>
      </c>
      <c r="K7" s="44">
        <v>2.0</v>
      </c>
      <c r="L7" s="44">
        <v>2.0</v>
      </c>
      <c r="M7" s="44">
        <v>3.0</v>
      </c>
      <c r="N7" s="44">
        <f t="shared" si="2"/>
        <v>15</v>
      </c>
      <c r="O7" s="45">
        <f t="shared" si="3"/>
        <v>34</v>
      </c>
      <c r="P7" s="45">
        <f t="shared" si="4"/>
        <v>68</v>
      </c>
      <c r="Q7" s="13"/>
      <c r="R7" s="44">
        <v>2.0</v>
      </c>
      <c r="S7" s="44">
        <v>1.0</v>
      </c>
      <c r="T7" s="44">
        <v>0.0</v>
      </c>
      <c r="U7" s="44">
        <v>1.0</v>
      </c>
      <c r="V7" s="44">
        <v>4.0</v>
      </c>
      <c r="W7" s="44">
        <v>1.0</v>
      </c>
      <c r="X7" s="44">
        <f t="shared" si="5"/>
        <v>9</v>
      </c>
      <c r="Y7" s="44">
        <v>3.5</v>
      </c>
      <c r="Z7" s="44">
        <v>6.5</v>
      </c>
      <c r="AA7" s="44">
        <v>3.0</v>
      </c>
      <c r="AB7" s="44">
        <v>5.0</v>
      </c>
      <c r="AC7" s="44">
        <v>3.0</v>
      </c>
      <c r="AD7" s="44">
        <f t="shared" si="6"/>
        <v>21</v>
      </c>
      <c r="AE7" s="44">
        <v>3.5</v>
      </c>
      <c r="AF7" s="44">
        <v>7.5</v>
      </c>
      <c r="AG7" s="44">
        <v>3.0</v>
      </c>
      <c r="AH7" s="44">
        <f t="shared" si="7"/>
        <v>14</v>
      </c>
      <c r="AI7" s="44">
        <f t="shared" si="8"/>
        <v>44</v>
      </c>
      <c r="AJ7" s="44">
        <f t="shared" si="9"/>
        <v>62.85714286</v>
      </c>
      <c r="AK7" s="13"/>
      <c r="AL7" s="45"/>
      <c r="AM7" s="45"/>
      <c r="AN7" s="45"/>
      <c r="AO7" s="45"/>
      <c r="AP7" s="45"/>
      <c r="AQ7" s="45"/>
      <c r="AR7" s="47">
        <v>21.0</v>
      </c>
      <c r="AS7" s="47">
        <f t="shared" si="10"/>
        <v>42</v>
      </c>
      <c r="AT7" s="13"/>
      <c r="AU7" s="48">
        <f t="shared" si="11"/>
        <v>57.61904762</v>
      </c>
    </row>
    <row r="8">
      <c r="A8" s="43" t="s">
        <v>55</v>
      </c>
      <c r="B8" s="44">
        <v>5.0</v>
      </c>
      <c r="C8" s="44">
        <v>5.0</v>
      </c>
      <c r="D8" s="44">
        <v>3.0</v>
      </c>
      <c r="E8" s="44">
        <v>6.0</v>
      </c>
      <c r="F8" s="44">
        <v>3.0</v>
      </c>
      <c r="G8" s="44" t="s">
        <v>52</v>
      </c>
      <c r="H8" s="44">
        <f t="shared" si="1"/>
        <v>22</v>
      </c>
      <c r="I8" s="44">
        <v>5.0</v>
      </c>
      <c r="J8" s="44">
        <v>3.0</v>
      </c>
      <c r="K8" s="44">
        <v>1.0</v>
      </c>
      <c r="L8" s="44">
        <v>2.0</v>
      </c>
      <c r="M8" s="44">
        <v>4.0</v>
      </c>
      <c r="N8" s="44">
        <f t="shared" si="2"/>
        <v>15</v>
      </c>
      <c r="O8" s="45">
        <f t="shared" si="3"/>
        <v>37</v>
      </c>
      <c r="P8" s="45">
        <f t="shared" si="4"/>
        <v>74</v>
      </c>
      <c r="Q8" s="13"/>
      <c r="R8" s="44">
        <v>3.0</v>
      </c>
      <c r="S8" s="44">
        <v>2.0</v>
      </c>
      <c r="T8" s="44">
        <v>1.0</v>
      </c>
      <c r="U8" s="44">
        <v>2.0</v>
      </c>
      <c r="V8" s="44">
        <v>1.0</v>
      </c>
      <c r="W8" s="44">
        <v>2.0</v>
      </c>
      <c r="X8" s="44">
        <f t="shared" si="5"/>
        <v>11</v>
      </c>
      <c r="Y8" s="44">
        <v>6.0</v>
      </c>
      <c r="Z8" s="44">
        <v>7.0</v>
      </c>
      <c r="AA8" s="44">
        <v>4.5</v>
      </c>
      <c r="AB8" s="44">
        <v>5.0</v>
      </c>
      <c r="AC8" s="44">
        <v>3.0</v>
      </c>
      <c r="AD8" s="44">
        <f t="shared" si="6"/>
        <v>25.5</v>
      </c>
      <c r="AE8" s="44">
        <v>2.0</v>
      </c>
      <c r="AF8" s="44">
        <v>8.0</v>
      </c>
      <c r="AG8" s="44">
        <v>3.0</v>
      </c>
      <c r="AH8" s="44">
        <f t="shared" si="7"/>
        <v>13</v>
      </c>
      <c r="AI8" s="44">
        <f t="shared" si="8"/>
        <v>49.5</v>
      </c>
      <c r="AJ8" s="44">
        <f t="shared" si="9"/>
        <v>70.71428571</v>
      </c>
      <c r="AK8" s="13"/>
      <c r="AL8" s="45"/>
      <c r="AM8" s="45"/>
      <c r="AN8" s="45"/>
      <c r="AO8" s="45"/>
      <c r="AP8" s="45"/>
      <c r="AQ8" s="45"/>
      <c r="AR8" s="47">
        <v>14.5</v>
      </c>
      <c r="AS8" s="47">
        <f t="shared" si="10"/>
        <v>29</v>
      </c>
      <c r="AT8" s="13"/>
      <c r="AU8" s="48">
        <f t="shared" si="11"/>
        <v>57.9047619</v>
      </c>
    </row>
    <row r="9">
      <c r="A9" s="43" t="s">
        <v>56</v>
      </c>
      <c r="B9" s="44">
        <v>6.0</v>
      </c>
      <c r="C9" s="44">
        <v>5.0</v>
      </c>
      <c r="D9" s="44">
        <v>4.0</v>
      </c>
      <c r="E9" s="44">
        <v>7.0</v>
      </c>
      <c r="F9" s="44">
        <v>3.0</v>
      </c>
      <c r="G9" s="44" t="s">
        <v>52</v>
      </c>
      <c r="H9" s="44">
        <f t="shared" si="1"/>
        <v>25</v>
      </c>
      <c r="I9" s="44">
        <v>4.0</v>
      </c>
      <c r="J9" s="44">
        <v>3.0</v>
      </c>
      <c r="K9" s="44">
        <v>2.0</v>
      </c>
      <c r="L9" s="44">
        <v>2.0</v>
      </c>
      <c r="M9" s="44">
        <v>3.0</v>
      </c>
      <c r="N9" s="44">
        <f t="shared" si="2"/>
        <v>14</v>
      </c>
      <c r="O9" s="45">
        <f t="shared" si="3"/>
        <v>39</v>
      </c>
      <c r="P9" s="45">
        <f t="shared" si="4"/>
        <v>78</v>
      </c>
      <c r="Q9" s="13"/>
      <c r="R9" s="44">
        <v>1.5</v>
      </c>
      <c r="S9" s="44">
        <v>1.0</v>
      </c>
      <c r="T9" s="44">
        <v>2.0</v>
      </c>
      <c r="U9" s="44">
        <v>0.0</v>
      </c>
      <c r="V9" s="44">
        <v>3.0</v>
      </c>
      <c r="W9" s="44">
        <v>1.0</v>
      </c>
      <c r="X9" s="44">
        <f t="shared" si="5"/>
        <v>8.5</v>
      </c>
      <c r="Y9" s="44">
        <v>1.0</v>
      </c>
      <c r="Z9" s="44">
        <v>4.5</v>
      </c>
      <c r="AA9" s="44">
        <v>1.0</v>
      </c>
      <c r="AB9" s="44">
        <v>3.0</v>
      </c>
      <c r="AC9" s="44">
        <v>3.0</v>
      </c>
      <c r="AD9" s="44">
        <f t="shared" si="6"/>
        <v>12.5</v>
      </c>
      <c r="AE9" s="44">
        <v>1.5</v>
      </c>
      <c r="AF9" s="44">
        <v>7.5</v>
      </c>
      <c r="AG9" s="44">
        <v>2.0</v>
      </c>
      <c r="AH9" s="44">
        <f t="shared" si="7"/>
        <v>11</v>
      </c>
      <c r="AI9" s="44">
        <f t="shared" si="8"/>
        <v>32</v>
      </c>
      <c r="AJ9" s="44">
        <f t="shared" si="9"/>
        <v>45.71428571</v>
      </c>
      <c r="AK9" s="13"/>
      <c r="AL9" s="45"/>
      <c r="AM9" s="45"/>
      <c r="AN9" s="45"/>
      <c r="AO9" s="45"/>
      <c r="AP9" s="45"/>
      <c r="AQ9" s="45"/>
      <c r="AR9" s="47">
        <v>20.0</v>
      </c>
      <c r="AS9" s="47">
        <f t="shared" si="10"/>
        <v>40</v>
      </c>
      <c r="AT9" s="13"/>
      <c r="AU9" s="48">
        <f t="shared" si="11"/>
        <v>54.57142857</v>
      </c>
    </row>
    <row r="10">
      <c r="A10" s="43" t="s">
        <v>57</v>
      </c>
      <c r="B10" s="44">
        <v>3.0</v>
      </c>
      <c r="C10" s="44">
        <v>5.0</v>
      </c>
      <c r="D10" s="44">
        <v>3.0</v>
      </c>
      <c r="E10" s="44">
        <v>5.0</v>
      </c>
      <c r="F10" s="44">
        <v>2.0</v>
      </c>
      <c r="G10" s="44" t="s">
        <v>52</v>
      </c>
      <c r="H10" s="44">
        <f t="shared" si="1"/>
        <v>18</v>
      </c>
      <c r="I10" s="44">
        <v>3.0</v>
      </c>
      <c r="J10" s="44">
        <v>3.0</v>
      </c>
      <c r="K10" s="44">
        <v>2.0</v>
      </c>
      <c r="L10" s="44">
        <v>2.0</v>
      </c>
      <c r="M10" s="44">
        <v>4.0</v>
      </c>
      <c r="N10" s="44">
        <f t="shared" si="2"/>
        <v>14</v>
      </c>
      <c r="O10" s="45">
        <f t="shared" si="3"/>
        <v>32</v>
      </c>
      <c r="P10" s="45">
        <f t="shared" si="4"/>
        <v>64</v>
      </c>
      <c r="Q10" s="13"/>
      <c r="R10" s="44">
        <v>2.5</v>
      </c>
      <c r="S10" s="44">
        <v>0.0</v>
      </c>
      <c r="T10" s="44">
        <v>2.0</v>
      </c>
      <c r="U10" s="44">
        <v>1.0</v>
      </c>
      <c r="V10" s="44">
        <v>1.0</v>
      </c>
      <c r="W10" s="44">
        <v>1.0</v>
      </c>
      <c r="X10" s="44">
        <f t="shared" si="5"/>
        <v>7.5</v>
      </c>
      <c r="Y10" s="44">
        <v>2.5</v>
      </c>
      <c r="Z10" s="44">
        <v>4.0</v>
      </c>
      <c r="AA10" s="44">
        <v>1.0</v>
      </c>
      <c r="AB10" s="44">
        <v>4.0</v>
      </c>
      <c r="AC10" s="44">
        <v>2.0</v>
      </c>
      <c r="AD10" s="44">
        <f t="shared" si="6"/>
        <v>13.5</v>
      </c>
      <c r="AE10" s="44">
        <v>1.5</v>
      </c>
      <c r="AF10" s="44">
        <v>6.5</v>
      </c>
      <c r="AG10" s="44">
        <v>1.0</v>
      </c>
      <c r="AH10" s="44">
        <f t="shared" si="7"/>
        <v>9</v>
      </c>
      <c r="AI10" s="44">
        <f t="shared" si="8"/>
        <v>30</v>
      </c>
      <c r="AJ10" s="44">
        <f t="shared" si="9"/>
        <v>42.85714286</v>
      </c>
      <c r="AK10" s="13"/>
      <c r="AL10" s="45"/>
      <c r="AM10" s="45"/>
      <c r="AN10" s="45"/>
      <c r="AO10" s="45"/>
      <c r="AP10" s="45"/>
      <c r="AQ10" s="45"/>
      <c r="AR10" s="47">
        <v>14.0</v>
      </c>
      <c r="AS10" s="47">
        <f t="shared" si="10"/>
        <v>28</v>
      </c>
      <c r="AT10" s="13"/>
      <c r="AU10" s="48">
        <f t="shared" si="11"/>
        <v>44.95238095</v>
      </c>
    </row>
    <row r="11">
      <c r="A11" s="43" t="s">
        <v>58</v>
      </c>
      <c r="B11" s="44">
        <v>4.0</v>
      </c>
      <c r="C11" s="44">
        <v>3.0</v>
      </c>
      <c r="D11" s="44">
        <v>2.0</v>
      </c>
      <c r="E11" s="44">
        <v>5.0</v>
      </c>
      <c r="F11" s="44">
        <v>2.0</v>
      </c>
      <c r="G11" s="44" t="s">
        <v>52</v>
      </c>
      <c r="H11" s="44">
        <f t="shared" si="1"/>
        <v>16</v>
      </c>
      <c r="I11" s="44">
        <v>1.0</v>
      </c>
      <c r="J11" s="44">
        <v>3.0</v>
      </c>
      <c r="K11" s="44">
        <v>2.0</v>
      </c>
      <c r="L11" s="44">
        <v>2.0</v>
      </c>
      <c r="M11" s="44">
        <v>3.0</v>
      </c>
      <c r="N11" s="44">
        <f t="shared" si="2"/>
        <v>11</v>
      </c>
      <c r="O11" s="45">
        <f t="shared" si="3"/>
        <v>27</v>
      </c>
      <c r="P11" s="45">
        <f t="shared" si="4"/>
        <v>54</v>
      </c>
      <c r="Q11" s="13"/>
      <c r="R11" s="44">
        <v>2.0</v>
      </c>
      <c r="S11" s="44">
        <v>1.0</v>
      </c>
      <c r="T11" s="44">
        <v>2.0</v>
      </c>
      <c r="U11" s="44">
        <v>1.0</v>
      </c>
      <c r="V11" s="44">
        <v>2.0</v>
      </c>
      <c r="W11" s="44">
        <v>1.0</v>
      </c>
      <c r="X11" s="44">
        <f t="shared" si="5"/>
        <v>9</v>
      </c>
      <c r="Y11" s="44">
        <v>3.0</v>
      </c>
      <c r="Z11" s="44">
        <v>5.0</v>
      </c>
      <c r="AA11" s="44">
        <v>3.0</v>
      </c>
      <c r="AB11" s="44">
        <v>4.5</v>
      </c>
      <c r="AC11" s="44">
        <v>1.5</v>
      </c>
      <c r="AD11" s="44">
        <f t="shared" si="6"/>
        <v>17</v>
      </c>
      <c r="AE11" s="44">
        <v>1.5</v>
      </c>
      <c r="AF11" s="44">
        <v>8.5</v>
      </c>
      <c r="AG11" s="44">
        <v>1.0</v>
      </c>
      <c r="AH11" s="44">
        <f t="shared" si="7"/>
        <v>11</v>
      </c>
      <c r="AI11" s="44">
        <f t="shared" si="8"/>
        <v>37</v>
      </c>
      <c r="AJ11" s="44">
        <f t="shared" si="9"/>
        <v>52.85714286</v>
      </c>
      <c r="AK11" s="13"/>
      <c r="AL11" s="45"/>
      <c r="AM11" s="45"/>
      <c r="AN11" s="45"/>
      <c r="AO11" s="45"/>
      <c r="AP11" s="45"/>
      <c r="AQ11" s="45"/>
      <c r="AR11" s="47">
        <v>14.5</v>
      </c>
      <c r="AS11" s="47">
        <f t="shared" si="10"/>
        <v>29</v>
      </c>
      <c r="AT11" s="13"/>
      <c r="AU11" s="48">
        <f t="shared" si="11"/>
        <v>45.28571429</v>
      </c>
    </row>
    <row r="12">
      <c r="A12" s="43" t="s">
        <v>59</v>
      </c>
      <c r="B12" s="44">
        <v>4.0</v>
      </c>
      <c r="C12" s="44">
        <v>5.0</v>
      </c>
      <c r="D12" s="44">
        <v>3.0</v>
      </c>
      <c r="E12" s="44">
        <v>6.0</v>
      </c>
      <c r="F12" s="44">
        <v>3.0</v>
      </c>
      <c r="G12" s="44" t="s">
        <v>52</v>
      </c>
      <c r="H12" s="44">
        <f t="shared" si="1"/>
        <v>21</v>
      </c>
      <c r="I12" s="44">
        <v>4.0</v>
      </c>
      <c r="J12" s="44">
        <v>4.0</v>
      </c>
      <c r="K12" s="44">
        <v>2.0</v>
      </c>
      <c r="L12" s="44">
        <v>2.0</v>
      </c>
      <c r="M12" s="44">
        <v>4.0</v>
      </c>
      <c r="N12" s="44">
        <f t="shared" si="2"/>
        <v>16</v>
      </c>
      <c r="O12" s="45">
        <f t="shared" si="3"/>
        <v>37</v>
      </c>
      <c r="P12" s="45">
        <f t="shared" si="4"/>
        <v>74</v>
      </c>
      <c r="Q12" s="13"/>
      <c r="R12" s="44">
        <v>4.0</v>
      </c>
      <c r="S12" s="44">
        <v>1.0</v>
      </c>
      <c r="T12" s="44">
        <v>2.0</v>
      </c>
      <c r="U12" s="44">
        <v>1.0</v>
      </c>
      <c r="V12" s="44">
        <v>5.5</v>
      </c>
      <c r="W12" s="44">
        <v>2.0</v>
      </c>
      <c r="X12" s="44">
        <f t="shared" si="5"/>
        <v>15.5</v>
      </c>
      <c r="Y12" s="44">
        <v>5.5</v>
      </c>
      <c r="Z12" s="44">
        <v>6.0</v>
      </c>
      <c r="AA12" s="44">
        <v>4.0</v>
      </c>
      <c r="AB12" s="44">
        <v>5.5</v>
      </c>
      <c r="AC12" s="44">
        <v>4.0</v>
      </c>
      <c r="AD12" s="44">
        <f t="shared" si="6"/>
        <v>25</v>
      </c>
      <c r="AE12" s="44">
        <v>2.5</v>
      </c>
      <c r="AF12" s="44">
        <v>5.5</v>
      </c>
      <c r="AG12" s="44">
        <v>2.5</v>
      </c>
      <c r="AH12" s="44">
        <f t="shared" si="7"/>
        <v>10.5</v>
      </c>
      <c r="AI12" s="44">
        <f t="shared" si="8"/>
        <v>51</v>
      </c>
      <c r="AJ12" s="44">
        <f t="shared" si="9"/>
        <v>72.85714286</v>
      </c>
      <c r="AK12" s="13"/>
      <c r="AL12" s="45"/>
      <c r="AM12" s="45"/>
      <c r="AN12" s="45"/>
      <c r="AO12" s="45"/>
      <c r="AP12" s="45"/>
      <c r="AQ12" s="45"/>
      <c r="AR12" s="47">
        <v>32.0</v>
      </c>
      <c r="AS12" s="47">
        <f t="shared" si="10"/>
        <v>64</v>
      </c>
      <c r="AT12" s="13"/>
      <c r="AU12" s="48">
        <f t="shared" si="11"/>
        <v>70.28571429</v>
      </c>
    </row>
    <row r="13">
      <c r="A13" s="43" t="s">
        <v>60</v>
      </c>
      <c r="B13" s="44">
        <v>4.0</v>
      </c>
      <c r="C13" s="44">
        <v>3.0</v>
      </c>
      <c r="D13" s="44">
        <v>2.0</v>
      </c>
      <c r="E13" s="44">
        <v>6.0</v>
      </c>
      <c r="F13" s="44">
        <v>3.0</v>
      </c>
      <c r="G13" s="44" t="s">
        <v>52</v>
      </c>
      <c r="H13" s="44">
        <f t="shared" si="1"/>
        <v>18</v>
      </c>
      <c r="I13" s="44">
        <v>3.0</v>
      </c>
      <c r="J13" s="44">
        <v>2.0</v>
      </c>
      <c r="K13" s="44">
        <v>1.0</v>
      </c>
      <c r="L13" s="44">
        <v>1.0</v>
      </c>
      <c r="M13" s="44">
        <v>3.0</v>
      </c>
      <c r="N13" s="44">
        <f t="shared" si="2"/>
        <v>10</v>
      </c>
      <c r="O13" s="45">
        <f t="shared" si="3"/>
        <v>28</v>
      </c>
      <c r="P13" s="45">
        <f t="shared" si="4"/>
        <v>56</v>
      </c>
      <c r="Q13" s="13"/>
      <c r="R13" s="44">
        <v>2.0</v>
      </c>
      <c r="S13" s="44">
        <v>1.0</v>
      </c>
      <c r="T13" s="44">
        <v>1.5</v>
      </c>
      <c r="U13" s="44">
        <v>1.0</v>
      </c>
      <c r="V13" s="44">
        <v>2.0</v>
      </c>
      <c r="W13" s="44">
        <v>0.0</v>
      </c>
      <c r="X13" s="44">
        <f t="shared" si="5"/>
        <v>7.5</v>
      </c>
      <c r="Y13" s="44">
        <v>6.5</v>
      </c>
      <c r="Z13" s="44">
        <v>3.5</v>
      </c>
      <c r="AA13" s="44">
        <v>4.0</v>
      </c>
      <c r="AB13" s="44">
        <v>4.5</v>
      </c>
      <c r="AC13" s="44">
        <v>2.5</v>
      </c>
      <c r="AD13" s="44">
        <f t="shared" si="6"/>
        <v>21</v>
      </c>
      <c r="AE13" s="44">
        <v>4.0</v>
      </c>
      <c r="AF13" s="44">
        <v>5.5</v>
      </c>
      <c r="AG13" s="44">
        <v>2.0</v>
      </c>
      <c r="AH13" s="44">
        <f t="shared" si="7"/>
        <v>11.5</v>
      </c>
      <c r="AI13" s="44">
        <f t="shared" si="8"/>
        <v>40</v>
      </c>
      <c r="AJ13" s="44">
        <f t="shared" si="9"/>
        <v>57.14285714</v>
      </c>
      <c r="AK13" s="13"/>
      <c r="AL13" s="45"/>
      <c r="AM13" s="45"/>
      <c r="AN13" s="45"/>
      <c r="AO13" s="45"/>
      <c r="AP13" s="45"/>
      <c r="AQ13" s="45"/>
      <c r="AR13" s="47">
        <v>11.0</v>
      </c>
      <c r="AS13" s="47">
        <f t="shared" si="10"/>
        <v>22</v>
      </c>
      <c r="AT13" s="13"/>
      <c r="AU13" s="48">
        <f t="shared" si="11"/>
        <v>45.04761905</v>
      </c>
    </row>
    <row r="14">
      <c r="A14" s="43" t="s">
        <v>61</v>
      </c>
      <c r="B14" s="44">
        <v>4.0</v>
      </c>
      <c r="C14" s="44">
        <v>5.0</v>
      </c>
      <c r="D14" s="44">
        <v>4.0</v>
      </c>
      <c r="E14" s="44">
        <v>6.0</v>
      </c>
      <c r="F14" s="44">
        <v>3.0</v>
      </c>
      <c r="G14" s="44" t="s">
        <v>52</v>
      </c>
      <c r="H14" s="44">
        <f t="shared" si="1"/>
        <v>22</v>
      </c>
      <c r="I14" s="44">
        <v>1.0</v>
      </c>
      <c r="J14" s="44">
        <v>4.0</v>
      </c>
      <c r="K14" s="44">
        <v>1.0</v>
      </c>
      <c r="L14" s="44">
        <v>2.0</v>
      </c>
      <c r="M14" s="44">
        <v>1.0</v>
      </c>
      <c r="N14" s="44">
        <f t="shared" si="2"/>
        <v>9</v>
      </c>
      <c r="O14" s="45">
        <f t="shared" si="3"/>
        <v>31</v>
      </c>
      <c r="P14" s="45">
        <f t="shared" si="4"/>
        <v>62</v>
      </c>
      <c r="Q14" s="13"/>
      <c r="R14" s="44">
        <v>1.0</v>
      </c>
      <c r="S14" s="44">
        <v>0.0</v>
      </c>
      <c r="T14" s="44">
        <v>0.0</v>
      </c>
      <c r="U14" s="44">
        <v>0.0</v>
      </c>
      <c r="V14" s="44">
        <v>3.0</v>
      </c>
      <c r="W14" s="44">
        <v>0.0</v>
      </c>
      <c r="X14" s="44">
        <f t="shared" si="5"/>
        <v>4</v>
      </c>
      <c r="Y14" s="44">
        <v>4.0</v>
      </c>
      <c r="Z14" s="44">
        <v>1.5</v>
      </c>
      <c r="AA14" s="44">
        <v>1.5</v>
      </c>
      <c r="AB14" s="44">
        <v>2.5</v>
      </c>
      <c r="AC14" s="44">
        <v>2.0</v>
      </c>
      <c r="AD14" s="44">
        <f t="shared" si="6"/>
        <v>11.5</v>
      </c>
      <c r="AE14" s="44">
        <v>2.5</v>
      </c>
      <c r="AF14" s="44">
        <v>5.0</v>
      </c>
      <c r="AG14" s="44">
        <v>2.0</v>
      </c>
      <c r="AH14" s="44">
        <f t="shared" si="7"/>
        <v>9.5</v>
      </c>
      <c r="AI14" s="44">
        <f t="shared" si="8"/>
        <v>25</v>
      </c>
      <c r="AJ14" s="44">
        <f t="shared" si="9"/>
        <v>35.71428571</v>
      </c>
      <c r="AK14" s="13"/>
      <c r="AL14" s="45"/>
      <c r="AM14" s="45"/>
      <c r="AN14" s="45"/>
      <c r="AO14" s="45"/>
      <c r="AP14" s="45"/>
      <c r="AQ14" s="45"/>
      <c r="AR14" s="47">
        <v>20.0</v>
      </c>
      <c r="AS14" s="47">
        <f t="shared" si="10"/>
        <v>40</v>
      </c>
      <c r="AT14" s="13"/>
      <c r="AU14" s="48">
        <f t="shared" si="11"/>
        <v>45.9047619</v>
      </c>
    </row>
    <row r="15">
      <c r="A15" s="43" t="s">
        <v>62</v>
      </c>
      <c r="B15" s="44">
        <v>5.0</v>
      </c>
      <c r="C15" s="44">
        <v>5.0</v>
      </c>
      <c r="D15" s="44">
        <v>3.0</v>
      </c>
      <c r="E15" s="44">
        <v>7.0</v>
      </c>
      <c r="F15" s="44">
        <v>4.0</v>
      </c>
      <c r="G15" s="44" t="s">
        <v>52</v>
      </c>
      <c r="H15" s="44">
        <f t="shared" si="1"/>
        <v>24</v>
      </c>
      <c r="I15" s="44">
        <v>4.0</v>
      </c>
      <c r="J15" s="44">
        <v>3.0</v>
      </c>
      <c r="K15" s="44">
        <v>1.0</v>
      </c>
      <c r="L15" s="44">
        <v>2.0</v>
      </c>
      <c r="M15" s="44">
        <v>2.0</v>
      </c>
      <c r="N15" s="44">
        <f t="shared" si="2"/>
        <v>12</v>
      </c>
      <c r="O15" s="45">
        <f t="shared" si="3"/>
        <v>36</v>
      </c>
      <c r="P15" s="45">
        <f t="shared" si="4"/>
        <v>72</v>
      </c>
      <c r="Q15" s="13"/>
      <c r="R15" s="44">
        <v>2.0</v>
      </c>
      <c r="S15" s="44">
        <v>1.5</v>
      </c>
      <c r="T15" s="44">
        <v>0.0</v>
      </c>
      <c r="U15" s="44">
        <v>2.0</v>
      </c>
      <c r="V15" s="44">
        <v>4.0</v>
      </c>
      <c r="W15" s="44">
        <v>1.0</v>
      </c>
      <c r="X15" s="44">
        <f t="shared" si="5"/>
        <v>10.5</v>
      </c>
      <c r="Y15" s="44">
        <v>4.0</v>
      </c>
      <c r="Z15" s="44">
        <v>6.0</v>
      </c>
      <c r="AA15" s="44">
        <v>4.0</v>
      </c>
      <c r="AB15" s="44">
        <v>4.0</v>
      </c>
      <c r="AC15" s="44">
        <v>2.0</v>
      </c>
      <c r="AD15" s="44">
        <f t="shared" si="6"/>
        <v>20</v>
      </c>
      <c r="AE15" s="44">
        <v>4.0</v>
      </c>
      <c r="AF15" s="44">
        <v>4.5</v>
      </c>
      <c r="AG15" s="44">
        <v>3.0</v>
      </c>
      <c r="AH15" s="44">
        <f t="shared" si="7"/>
        <v>11.5</v>
      </c>
      <c r="AI15" s="44">
        <f t="shared" si="8"/>
        <v>42</v>
      </c>
      <c r="AJ15" s="44">
        <f t="shared" si="9"/>
        <v>60</v>
      </c>
      <c r="AK15" s="13"/>
      <c r="AL15" s="45"/>
      <c r="AM15" s="45"/>
      <c r="AN15" s="45"/>
      <c r="AO15" s="45"/>
      <c r="AP15" s="45"/>
      <c r="AQ15" s="45"/>
      <c r="AR15" s="47">
        <v>21.0</v>
      </c>
      <c r="AS15" s="47">
        <f t="shared" si="10"/>
        <v>42</v>
      </c>
      <c r="AT15" s="13"/>
      <c r="AU15" s="48">
        <f t="shared" si="11"/>
        <v>58</v>
      </c>
    </row>
    <row r="16">
      <c r="A16" s="43" t="s">
        <v>63</v>
      </c>
      <c r="B16" s="44">
        <v>5.0</v>
      </c>
      <c r="C16" s="44">
        <v>5.0</v>
      </c>
      <c r="D16" s="44">
        <v>2.0</v>
      </c>
      <c r="E16" s="44">
        <v>4.0</v>
      </c>
      <c r="F16" s="44">
        <v>2.0</v>
      </c>
      <c r="G16" s="44" t="s">
        <v>52</v>
      </c>
      <c r="H16" s="44">
        <f t="shared" si="1"/>
        <v>18</v>
      </c>
      <c r="I16" s="44">
        <v>2.0</v>
      </c>
      <c r="J16" s="44">
        <v>2.0</v>
      </c>
      <c r="K16" s="44">
        <v>1.0</v>
      </c>
      <c r="L16" s="44">
        <v>2.0</v>
      </c>
      <c r="M16" s="44">
        <v>3.0</v>
      </c>
      <c r="N16" s="44">
        <f t="shared" si="2"/>
        <v>10</v>
      </c>
      <c r="O16" s="45">
        <f t="shared" si="3"/>
        <v>28</v>
      </c>
      <c r="P16" s="45">
        <f t="shared" si="4"/>
        <v>56</v>
      </c>
      <c r="Q16" s="13"/>
      <c r="R16" s="44">
        <v>2.0</v>
      </c>
      <c r="S16" s="44">
        <v>0.5</v>
      </c>
      <c r="T16" s="44">
        <v>1.0</v>
      </c>
      <c r="U16" s="44">
        <v>0.0</v>
      </c>
      <c r="V16" s="44">
        <v>2.0</v>
      </c>
      <c r="W16" s="44">
        <v>0.0</v>
      </c>
      <c r="X16" s="44">
        <f t="shared" si="5"/>
        <v>5.5</v>
      </c>
      <c r="Y16" s="44">
        <v>3.0</v>
      </c>
      <c r="Z16" s="44">
        <v>4.5</v>
      </c>
      <c r="AA16" s="44">
        <v>1.5</v>
      </c>
      <c r="AB16" s="44">
        <v>4.0</v>
      </c>
      <c r="AC16" s="44">
        <v>2.5</v>
      </c>
      <c r="AD16" s="44">
        <f t="shared" si="6"/>
        <v>15.5</v>
      </c>
      <c r="AE16" s="44">
        <v>2.0</v>
      </c>
      <c r="AF16" s="44">
        <v>6.0</v>
      </c>
      <c r="AG16" s="44">
        <v>2.0</v>
      </c>
      <c r="AH16" s="44">
        <f t="shared" si="7"/>
        <v>10</v>
      </c>
      <c r="AI16" s="44">
        <f t="shared" si="8"/>
        <v>31</v>
      </c>
      <c r="AJ16" s="44">
        <f t="shared" si="9"/>
        <v>44.28571429</v>
      </c>
      <c r="AK16" s="13"/>
      <c r="AL16" s="45"/>
      <c r="AM16" s="45"/>
      <c r="AN16" s="45"/>
      <c r="AO16" s="45"/>
      <c r="AP16" s="45"/>
      <c r="AQ16" s="45"/>
      <c r="AR16" s="47">
        <v>12.0</v>
      </c>
      <c r="AS16" s="47">
        <f t="shared" si="10"/>
        <v>24</v>
      </c>
      <c r="AT16" s="13"/>
      <c r="AU16" s="48">
        <f t="shared" si="11"/>
        <v>41.42857143</v>
      </c>
    </row>
    <row r="17">
      <c r="A17" s="43" t="s">
        <v>64</v>
      </c>
      <c r="B17" s="44">
        <v>4.0</v>
      </c>
      <c r="C17" s="44">
        <v>4.0</v>
      </c>
      <c r="D17" s="44">
        <v>4.0</v>
      </c>
      <c r="E17" s="44">
        <v>7.0</v>
      </c>
      <c r="F17" s="44">
        <v>4.0</v>
      </c>
      <c r="G17" s="44" t="s">
        <v>52</v>
      </c>
      <c r="H17" s="44">
        <f t="shared" si="1"/>
        <v>23</v>
      </c>
      <c r="I17" s="44">
        <v>3.0</v>
      </c>
      <c r="J17" s="44">
        <v>4.0</v>
      </c>
      <c r="K17" s="44">
        <v>1.0</v>
      </c>
      <c r="L17" s="44">
        <v>2.0</v>
      </c>
      <c r="M17" s="44">
        <v>3.0</v>
      </c>
      <c r="N17" s="44">
        <f t="shared" si="2"/>
        <v>13</v>
      </c>
      <c r="O17" s="45">
        <f t="shared" si="3"/>
        <v>36</v>
      </c>
      <c r="P17" s="45">
        <f t="shared" si="4"/>
        <v>72</v>
      </c>
      <c r="Q17" s="13"/>
      <c r="R17" s="44">
        <v>2.0</v>
      </c>
      <c r="S17" s="44">
        <v>2.0</v>
      </c>
      <c r="T17" s="44">
        <v>0.0</v>
      </c>
      <c r="U17" s="44">
        <v>1.0</v>
      </c>
      <c r="V17" s="44">
        <v>2.5</v>
      </c>
      <c r="W17" s="44">
        <v>1.0</v>
      </c>
      <c r="X17" s="44">
        <f t="shared" si="5"/>
        <v>8.5</v>
      </c>
      <c r="Y17" s="44">
        <v>5.0</v>
      </c>
      <c r="Z17" s="44">
        <v>5.5</v>
      </c>
      <c r="AA17" s="44">
        <v>4.5</v>
      </c>
      <c r="AB17" s="44">
        <v>5.0</v>
      </c>
      <c r="AC17" s="44">
        <v>3.0</v>
      </c>
      <c r="AD17" s="44">
        <f t="shared" si="6"/>
        <v>23</v>
      </c>
      <c r="AE17" s="44">
        <v>2.5</v>
      </c>
      <c r="AF17" s="44">
        <v>7.0</v>
      </c>
      <c r="AG17" s="44">
        <v>1.5</v>
      </c>
      <c r="AH17" s="44">
        <f t="shared" si="7"/>
        <v>11</v>
      </c>
      <c r="AI17" s="44">
        <f t="shared" si="8"/>
        <v>42.5</v>
      </c>
      <c r="AJ17" s="44">
        <f t="shared" si="9"/>
        <v>60.71428571</v>
      </c>
      <c r="AK17" s="13"/>
      <c r="AL17" s="45"/>
      <c r="AM17" s="45"/>
      <c r="AN17" s="45"/>
      <c r="AO17" s="45"/>
      <c r="AP17" s="45"/>
      <c r="AQ17" s="45"/>
      <c r="AR17" s="47">
        <v>18.0</v>
      </c>
      <c r="AS17" s="47">
        <f t="shared" si="10"/>
        <v>36</v>
      </c>
      <c r="AT17" s="13"/>
      <c r="AU17" s="48">
        <f t="shared" si="11"/>
        <v>56.23809524</v>
      </c>
    </row>
    <row r="18">
      <c r="A18" s="43" t="s">
        <v>65</v>
      </c>
      <c r="B18" s="44">
        <v>3.0</v>
      </c>
      <c r="C18" s="44">
        <v>3.0</v>
      </c>
      <c r="D18" s="44">
        <v>2.0</v>
      </c>
      <c r="E18" s="44">
        <v>3.0</v>
      </c>
      <c r="F18" s="44">
        <v>2.0</v>
      </c>
      <c r="G18" s="44" t="s">
        <v>52</v>
      </c>
      <c r="H18" s="44">
        <f t="shared" si="1"/>
        <v>13</v>
      </c>
      <c r="I18" s="44">
        <v>4.0</v>
      </c>
      <c r="J18" s="44">
        <v>3.0</v>
      </c>
      <c r="K18" s="44">
        <v>2.0</v>
      </c>
      <c r="L18" s="44">
        <v>2.0</v>
      </c>
      <c r="M18" s="44">
        <v>3.0</v>
      </c>
      <c r="N18" s="44">
        <f t="shared" si="2"/>
        <v>14</v>
      </c>
      <c r="O18" s="45">
        <f t="shared" si="3"/>
        <v>27</v>
      </c>
      <c r="P18" s="45">
        <f t="shared" si="4"/>
        <v>54</v>
      </c>
      <c r="Q18" s="13"/>
      <c r="R18" s="44">
        <v>2.5</v>
      </c>
      <c r="S18" s="44">
        <v>1.0</v>
      </c>
      <c r="T18" s="44">
        <v>1.0</v>
      </c>
      <c r="U18" s="44">
        <v>0.0</v>
      </c>
      <c r="V18" s="44">
        <v>0.0</v>
      </c>
      <c r="W18" s="44">
        <v>2.0</v>
      </c>
      <c r="X18" s="44">
        <f t="shared" si="5"/>
        <v>6.5</v>
      </c>
      <c r="Y18" s="44">
        <v>3.5</v>
      </c>
      <c r="Z18" s="44">
        <v>6.0</v>
      </c>
      <c r="AA18" s="44">
        <v>3.0</v>
      </c>
      <c r="AB18" s="44">
        <v>5.5</v>
      </c>
      <c r="AC18" s="44">
        <v>1.5</v>
      </c>
      <c r="AD18" s="44">
        <f t="shared" si="6"/>
        <v>19.5</v>
      </c>
      <c r="AE18" s="44">
        <v>3.0</v>
      </c>
      <c r="AF18" s="44">
        <v>7.5</v>
      </c>
      <c r="AG18" s="44">
        <v>2.5</v>
      </c>
      <c r="AH18" s="44">
        <f t="shared" si="7"/>
        <v>13</v>
      </c>
      <c r="AI18" s="44">
        <f t="shared" si="8"/>
        <v>39</v>
      </c>
      <c r="AJ18" s="44">
        <f t="shared" si="9"/>
        <v>55.71428571</v>
      </c>
      <c r="AK18" s="13"/>
      <c r="AL18" s="45"/>
      <c r="AM18" s="45"/>
      <c r="AN18" s="45"/>
      <c r="AO18" s="45"/>
      <c r="AP18" s="45"/>
      <c r="AQ18" s="45"/>
      <c r="AR18" s="47">
        <v>16.0</v>
      </c>
      <c r="AS18" s="47">
        <f t="shared" si="10"/>
        <v>32</v>
      </c>
      <c r="AT18" s="13"/>
      <c r="AU18" s="48">
        <f t="shared" si="11"/>
        <v>47.23809524</v>
      </c>
    </row>
    <row r="19">
      <c r="A19" s="43" t="s">
        <v>66</v>
      </c>
      <c r="B19" s="44">
        <v>3.0</v>
      </c>
      <c r="C19" s="44">
        <v>4.0</v>
      </c>
      <c r="D19" s="44">
        <v>2.0</v>
      </c>
      <c r="E19" s="44">
        <v>4.0</v>
      </c>
      <c r="F19" s="44">
        <v>2.0</v>
      </c>
      <c r="G19" s="44" t="s">
        <v>52</v>
      </c>
      <c r="H19" s="44">
        <f t="shared" si="1"/>
        <v>15</v>
      </c>
      <c r="I19" s="44">
        <v>3.0</v>
      </c>
      <c r="J19" s="44">
        <v>4.0</v>
      </c>
      <c r="K19" s="44">
        <v>1.0</v>
      </c>
      <c r="L19" s="44">
        <v>2.0</v>
      </c>
      <c r="M19" s="44">
        <v>2.0</v>
      </c>
      <c r="N19" s="44">
        <f t="shared" si="2"/>
        <v>12</v>
      </c>
      <c r="O19" s="45">
        <f t="shared" si="3"/>
        <v>27</v>
      </c>
      <c r="P19" s="45">
        <f t="shared" si="4"/>
        <v>54</v>
      </c>
      <c r="Q19" s="13"/>
      <c r="R19" s="44">
        <v>2.0</v>
      </c>
      <c r="S19" s="44">
        <v>0.0</v>
      </c>
      <c r="T19" s="44">
        <v>1.0</v>
      </c>
      <c r="U19" s="44">
        <v>0.0</v>
      </c>
      <c r="V19" s="44">
        <v>2.0</v>
      </c>
      <c r="W19" s="44">
        <v>1.0</v>
      </c>
      <c r="X19" s="44">
        <f t="shared" si="5"/>
        <v>6</v>
      </c>
      <c r="Y19" s="44">
        <v>4.0</v>
      </c>
      <c r="Z19" s="44">
        <v>4.5</v>
      </c>
      <c r="AA19" s="44">
        <v>1.5</v>
      </c>
      <c r="AB19" s="44">
        <v>2.5</v>
      </c>
      <c r="AC19" s="44">
        <v>1.0</v>
      </c>
      <c r="AD19" s="44">
        <f t="shared" si="6"/>
        <v>13.5</v>
      </c>
      <c r="AE19" s="44">
        <v>3.5</v>
      </c>
      <c r="AF19" s="44">
        <v>7.0</v>
      </c>
      <c r="AG19" s="44">
        <v>3.0</v>
      </c>
      <c r="AH19" s="44">
        <f t="shared" si="7"/>
        <v>13.5</v>
      </c>
      <c r="AI19" s="44">
        <f t="shared" si="8"/>
        <v>33</v>
      </c>
      <c r="AJ19" s="44">
        <f t="shared" si="9"/>
        <v>47.14285714</v>
      </c>
      <c r="AK19" s="13"/>
      <c r="AL19" s="45"/>
      <c r="AM19" s="45"/>
      <c r="AN19" s="45"/>
      <c r="AO19" s="45"/>
      <c r="AP19" s="45"/>
      <c r="AQ19" s="45"/>
      <c r="AR19" s="47">
        <v>20.0</v>
      </c>
      <c r="AS19" s="47">
        <f t="shared" si="10"/>
        <v>40</v>
      </c>
      <c r="AT19" s="13"/>
      <c r="AU19" s="48">
        <f t="shared" si="11"/>
        <v>47.04761905</v>
      </c>
    </row>
    <row r="20">
      <c r="A20" s="43" t="s">
        <v>67</v>
      </c>
      <c r="B20" s="44">
        <v>4.0</v>
      </c>
      <c r="C20" s="44">
        <v>3.0</v>
      </c>
      <c r="D20" s="44">
        <v>2.0</v>
      </c>
      <c r="E20" s="44">
        <v>6.0</v>
      </c>
      <c r="F20" s="44">
        <v>3.0</v>
      </c>
      <c r="G20" s="44" t="s">
        <v>52</v>
      </c>
      <c r="H20" s="44">
        <f t="shared" si="1"/>
        <v>18</v>
      </c>
      <c r="I20" s="44">
        <v>1.0</v>
      </c>
      <c r="J20" s="44">
        <v>4.0</v>
      </c>
      <c r="K20" s="44">
        <v>2.0</v>
      </c>
      <c r="L20" s="44">
        <v>2.0</v>
      </c>
      <c r="M20" s="44">
        <v>2.0</v>
      </c>
      <c r="N20" s="44">
        <f t="shared" si="2"/>
        <v>11</v>
      </c>
      <c r="O20" s="45">
        <f t="shared" si="3"/>
        <v>29</v>
      </c>
      <c r="P20" s="45">
        <f t="shared" si="4"/>
        <v>58</v>
      </c>
      <c r="Q20" s="13"/>
      <c r="R20" s="44">
        <v>1.0</v>
      </c>
      <c r="S20" s="44">
        <v>0.0</v>
      </c>
      <c r="T20" s="44">
        <v>1.0</v>
      </c>
      <c r="U20" s="44">
        <v>0.5</v>
      </c>
      <c r="V20" s="44">
        <v>2.0</v>
      </c>
      <c r="W20" s="44">
        <v>1.0</v>
      </c>
      <c r="X20" s="44">
        <f t="shared" si="5"/>
        <v>5.5</v>
      </c>
      <c r="Y20" s="44">
        <v>3.0</v>
      </c>
      <c r="Z20" s="44">
        <v>5.0</v>
      </c>
      <c r="AA20" s="44">
        <v>3.0</v>
      </c>
      <c r="AB20" s="44">
        <v>3.5</v>
      </c>
      <c r="AC20" s="44">
        <v>2.0</v>
      </c>
      <c r="AD20" s="44">
        <f t="shared" si="6"/>
        <v>16.5</v>
      </c>
      <c r="AE20" s="44">
        <v>2.0</v>
      </c>
      <c r="AF20" s="44">
        <v>6.0</v>
      </c>
      <c r="AG20" s="44">
        <v>3.0</v>
      </c>
      <c r="AH20" s="44">
        <f t="shared" si="7"/>
        <v>11</v>
      </c>
      <c r="AI20" s="44">
        <f t="shared" si="8"/>
        <v>33</v>
      </c>
      <c r="AJ20" s="44">
        <f t="shared" si="9"/>
        <v>47.14285714</v>
      </c>
      <c r="AK20" s="13"/>
      <c r="AL20" s="45"/>
      <c r="AM20" s="45"/>
      <c r="AN20" s="45"/>
      <c r="AO20" s="45"/>
      <c r="AP20" s="45"/>
      <c r="AQ20" s="45"/>
      <c r="AR20" s="47">
        <v>10.0</v>
      </c>
      <c r="AS20" s="47">
        <f t="shared" si="10"/>
        <v>20</v>
      </c>
      <c r="AT20" s="35"/>
      <c r="AU20" s="48">
        <f t="shared" si="11"/>
        <v>41.71428571</v>
      </c>
    </row>
    <row r="21">
      <c r="A21" s="49" t="s">
        <v>68</v>
      </c>
      <c r="B21" s="50">
        <f t="shared" ref="B21:F21" si="12">AVERAGE(B5:B20)</f>
        <v>4.0625</v>
      </c>
      <c r="C21" s="50">
        <f t="shared" si="12"/>
        <v>4.3125</v>
      </c>
      <c r="D21" s="50">
        <f t="shared" si="12"/>
        <v>2.8125</v>
      </c>
      <c r="E21" s="50">
        <f t="shared" si="12"/>
        <v>6.0625</v>
      </c>
      <c r="F21" s="50">
        <f t="shared" si="12"/>
        <v>2.875</v>
      </c>
      <c r="G21" s="51" t="s">
        <v>52</v>
      </c>
      <c r="H21" s="51">
        <f t="shared" si="1"/>
        <v>20.125</v>
      </c>
      <c r="I21" s="50">
        <f t="shared" ref="I21:M21" si="13">AVERAGE(I5:I20)</f>
        <v>3.125</v>
      </c>
      <c r="J21" s="50">
        <f t="shared" si="13"/>
        <v>3.25</v>
      </c>
      <c r="K21" s="50">
        <f t="shared" si="13"/>
        <v>1.5625</v>
      </c>
      <c r="L21" s="50">
        <f t="shared" si="13"/>
        <v>1.9375</v>
      </c>
      <c r="M21" s="50">
        <f t="shared" si="13"/>
        <v>2.9375</v>
      </c>
      <c r="N21" s="51">
        <f t="shared" si="2"/>
        <v>12.8125</v>
      </c>
      <c r="O21" s="52">
        <f t="shared" si="3"/>
        <v>32.9375</v>
      </c>
      <c r="P21" s="52"/>
      <c r="Q21" s="35"/>
      <c r="R21" s="50">
        <f t="shared" ref="R21:W21" si="14">AVERAGE(R5:R20)</f>
        <v>2.28125</v>
      </c>
      <c r="S21" s="50">
        <f t="shared" si="14"/>
        <v>0.84375</v>
      </c>
      <c r="T21" s="50">
        <f t="shared" si="14"/>
        <v>0.96875</v>
      </c>
      <c r="U21" s="50">
        <f t="shared" si="14"/>
        <v>0.78125</v>
      </c>
      <c r="V21" s="50">
        <f t="shared" si="14"/>
        <v>2.5</v>
      </c>
      <c r="W21" s="50">
        <f t="shared" si="14"/>
        <v>1</v>
      </c>
      <c r="X21" s="51">
        <f t="shared" si="5"/>
        <v>8.375</v>
      </c>
      <c r="Y21" s="50">
        <f t="shared" ref="Y21:AC21" si="15">AVERAGE(Y5:Y20)</f>
        <v>3.875</v>
      </c>
      <c r="Z21" s="50">
        <f t="shared" si="15"/>
        <v>5</v>
      </c>
      <c r="AA21" s="50">
        <f t="shared" si="15"/>
        <v>2.90625</v>
      </c>
      <c r="AB21" s="50">
        <f t="shared" si="15"/>
        <v>4.28125</v>
      </c>
      <c r="AC21" s="50">
        <f t="shared" si="15"/>
        <v>2.34375</v>
      </c>
      <c r="AD21" s="51">
        <f t="shared" si="6"/>
        <v>18.40625</v>
      </c>
      <c r="AE21" s="50">
        <f t="shared" ref="AE21:AG21" si="16">AVERAGE(AE5:AE20)</f>
        <v>2.71875</v>
      </c>
      <c r="AF21" s="50">
        <f t="shared" si="16"/>
        <v>6.34375</v>
      </c>
      <c r="AG21" s="50">
        <f t="shared" si="16"/>
        <v>2.3125</v>
      </c>
      <c r="AH21" s="51">
        <f t="shared" si="7"/>
        <v>11.375</v>
      </c>
      <c r="AI21" s="49">
        <f t="shared" si="8"/>
        <v>38.15625</v>
      </c>
      <c r="AJ21" s="44"/>
      <c r="AK21" s="35"/>
      <c r="AR21" s="52">
        <f>AVERAGE(AR5:AR20)</f>
        <v>17.75</v>
      </c>
      <c r="AS21" s="47"/>
    </row>
    <row r="22">
      <c r="A22" s="49" t="s">
        <v>69</v>
      </c>
      <c r="B22" s="48">
        <f t="shared" ref="B22:F22" si="17">(B21/B4)*100</f>
        <v>67.70833333</v>
      </c>
      <c r="C22" s="48">
        <f t="shared" si="17"/>
        <v>71.875</v>
      </c>
      <c r="D22" s="48">
        <f t="shared" si="17"/>
        <v>70.3125</v>
      </c>
      <c r="E22" s="48">
        <f t="shared" si="17"/>
        <v>60.625</v>
      </c>
      <c r="F22" s="48">
        <f t="shared" si="17"/>
        <v>71.875</v>
      </c>
      <c r="H22" s="53">
        <f>(H21/H2)*100</f>
        <v>67.08333333</v>
      </c>
      <c r="I22" s="48">
        <f t="shared" ref="I22:M22" si="18">(I21/I4)*100</f>
        <v>44.64285714</v>
      </c>
      <c r="J22" s="48">
        <f t="shared" si="18"/>
        <v>81.25</v>
      </c>
      <c r="K22" s="48">
        <f t="shared" si="18"/>
        <v>52.08333333</v>
      </c>
      <c r="L22" s="48">
        <f t="shared" si="18"/>
        <v>96.875</v>
      </c>
      <c r="M22" s="48">
        <f t="shared" si="18"/>
        <v>73.4375</v>
      </c>
      <c r="N22" s="53">
        <f>(N21/N2)*100</f>
        <v>64.0625</v>
      </c>
      <c r="Q22" s="45"/>
      <c r="R22" s="48">
        <f t="shared" ref="R22:W22" si="19">(R21/R4)*100</f>
        <v>45.625</v>
      </c>
      <c r="S22" s="48">
        <f t="shared" si="19"/>
        <v>42.1875</v>
      </c>
      <c r="T22" s="48">
        <f t="shared" si="19"/>
        <v>32.29166667</v>
      </c>
      <c r="U22" s="48">
        <f t="shared" si="19"/>
        <v>39.0625</v>
      </c>
      <c r="V22" s="48">
        <f t="shared" si="19"/>
        <v>41.66666667</v>
      </c>
      <c r="W22" s="48">
        <f t="shared" si="19"/>
        <v>50</v>
      </c>
      <c r="X22" s="53">
        <f>(X21/X2)*100</f>
        <v>41.875</v>
      </c>
      <c r="Y22" s="48">
        <f t="shared" ref="Y22:AC22" si="20">(Y21/Y4)*100</f>
        <v>48.4375</v>
      </c>
      <c r="Z22" s="48">
        <f t="shared" si="20"/>
        <v>71.42857143</v>
      </c>
      <c r="AA22" s="48">
        <f t="shared" si="20"/>
        <v>58.125</v>
      </c>
      <c r="AB22" s="48">
        <f t="shared" si="20"/>
        <v>61.16071429</v>
      </c>
      <c r="AC22" s="48">
        <f t="shared" si="20"/>
        <v>46.875</v>
      </c>
      <c r="AD22" s="53">
        <f>(AD21/AD2)*100</f>
        <v>57.51953125</v>
      </c>
      <c r="AH22" s="53">
        <f>(AH21/AH2)*100</f>
        <v>63.19444444</v>
      </c>
      <c r="AJ22" s="44"/>
      <c r="AS22" s="47"/>
    </row>
  </sheetData>
  <mergeCells count="28">
    <mergeCell ref="B1:P1"/>
    <mergeCell ref="B2:G2"/>
    <mergeCell ref="I2:M2"/>
    <mergeCell ref="Q1:Q4"/>
    <mergeCell ref="N2:N4"/>
    <mergeCell ref="O2:O4"/>
    <mergeCell ref="P2:P4"/>
    <mergeCell ref="Q5:Q21"/>
    <mergeCell ref="R2:W2"/>
    <mergeCell ref="X2:X4"/>
    <mergeCell ref="Y2:AC2"/>
    <mergeCell ref="AD2:AD4"/>
    <mergeCell ref="AE2:AG2"/>
    <mergeCell ref="AH2:AH4"/>
    <mergeCell ref="AI2:AI4"/>
    <mergeCell ref="AJ2:AJ4"/>
    <mergeCell ref="AK5:AK21"/>
    <mergeCell ref="AT1:AT4"/>
    <mergeCell ref="AR2:AR4"/>
    <mergeCell ref="AS2:AS4"/>
    <mergeCell ref="AT5:AT20"/>
    <mergeCell ref="A1:A3"/>
    <mergeCell ref="R1:AJ1"/>
    <mergeCell ref="AK1:AK4"/>
    <mergeCell ref="AL1:AS1"/>
    <mergeCell ref="AU1:AU4"/>
    <mergeCell ref="H2:H4"/>
    <mergeCell ref="AL2:AQ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5" max="5" width="31.0"/>
    <col customWidth="1" min="6" max="6" width="20.5"/>
    <col customWidth="1" min="7" max="7" width="22.38"/>
    <col customWidth="1" min="9" max="9" width="22.38"/>
  </cols>
  <sheetData>
    <row r="1">
      <c r="A1" s="49" t="s">
        <v>70</v>
      </c>
      <c r="B1" s="54" t="s">
        <v>71</v>
      </c>
      <c r="C1" s="49" t="s">
        <v>72</v>
      </c>
      <c r="D1" s="49" t="s">
        <v>73</v>
      </c>
      <c r="E1" s="49" t="s">
        <v>74</v>
      </c>
      <c r="F1" s="49" t="s">
        <v>75</v>
      </c>
      <c r="G1" s="49" t="s">
        <v>76</v>
      </c>
      <c r="H1" s="49" t="s">
        <v>77</v>
      </c>
      <c r="I1" s="49" t="s">
        <v>78</v>
      </c>
      <c r="J1" s="49" t="s">
        <v>79</v>
      </c>
    </row>
    <row r="2">
      <c r="A2" s="55" t="s">
        <v>80</v>
      </c>
      <c r="B2" s="55" t="s">
        <v>81</v>
      </c>
      <c r="C2" s="55">
        <v>4.0625</v>
      </c>
      <c r="D2" s="55">
        <v>67.70833333</v>
      </c>
      <c r="E2" s="55" t="s">
        <v>82</v>
      </c>
      <c r="F2" s="48">
        <f>((D11-D22)/D11)*100</f>
        <v>36.86635944</v>
      </c>
      <c r="G2" s="55" t="s">
        <v>83</v>
      </c>
      <c r="H2" s="56">
        <v>0.5407407407</v>
      </c>
      <c r="I2" s="55" t="s">
        <v>84</v>
      </c>
      <c r="J2" s="56">
        <v>0.1160000001</v>
      </c>
    </row>
    <row r="3">
      <c r="A3" s="55" t="s">
        <v>85</v>
      </c>
      <c r="B3" s="55" t="s">
        <v>81</v>
      </c>
      <c r="C3" s="55">
        <v>4.3125</v>
      </c>
      <c r="D3" s="55">
        <v>71.875</v>
      </c>
      <c r="E3" s="55" t="s">
        <v>83</v>
      </c>
      <c r="F3" s="48">
        <f>((D4-D15)/D4)*100</f>
        <v>54.07407407</v>
      </c>
    </row>
    <row r="4">
      <c r="A4" s="55" t="s">
        <v>83</v>
      </c>
      <c r="B4" s="55" t="s">
        <v>81</v>
      </c>
      <c r="C4" s="55">
        <v>2.8125</v>
      </c>
      <c r="D4" s="55">
        <v>70.3125</v>
      </c>
      <c r="E4" s="55" t="s">
        <v>85</v>
      </c>
      <c r="F4" s="48">
        <f>((D3-D14)/D3)*100</f>
        <v>41.30434783</v>
      </c>
    </row>
    <row r="5">
      <c r="A5" s="44" t="s">
        <v>86</v>
      </c>
      <c r="B5" s="55" t="s">
        <v>81</v>
      </c>
      <c r="C5" s="55">
        <v>6.0625</v>
      </c>
      <c r="D5" s="55">
        <v>60.625</v>
      </c>
      <c r="E5" s="55" t="s">
        <v>87</v>
      </c>
      <c r="F5" s="48">
        <f>((D6-D17)/D6)*100</f>
        <v>42.0289855</v>
      </c>
    </row>
    <row r="6">
      <c r="A6" s="55" t="s">
        <v>87</v>
      </c>
      <c r="B6" s="55" t="s">
        <v>81</v>
      </c>
      <c r="C6" s="55">
        <v>2.875</v>
      </c>
      <c r="D6" s="55">
        <v>71.875</v>
      </c>
      <c r="E6" s="55" t="s">
        <v>88</v>
      </c>
      <c r="F6" s="48">
        <f>((D12-D23)/D12)*100</f>
        <v>36.17021277</v>
      </c>
    </row>
    <row r="7">
      <c r="A7" s="55" t="s">
        <v>25</v>
      </c>
      <c r="B7" s="55" t="s">
        <v>81</v>
      </c>
      <c r="C7" s="55" t="s">
        <v>52</v>
      </c>
      <c r="D7" s="55" t="s">
        <v>52</v>
      </c>
    </row>
    <row r="8">
      <c r="A8" s="55" t="s">
        <v>89</v>
      </c>
      <c r="B8" s="55" t="s">
        <v>81</v>
      </c>
      <c r="C8" s="55">
        <v>3.125</v>
      </c>
      <c r="D8" s="55">
        <v>44.64285714</v>
      </c>
    </row>
    <row r="9">
      <c r="A9" s="55" t="s">
        <v>90</v>
      </c>
      <c r="B9" s="55" t="s">
        <v>81</v>
      </c>
      <c r="C9" s="55">
        <v>3.25</v>
      </c>
      <c r="D9" s="55">
        <v>81.25</v>
      </c>
    </row>
    <row r="10">
      <c r="A10" s="55" t="s">
        <v>84</v>
      </c>
      <c r="B10" s="55" t="s">
        <v>81</v>
      </c>
      <c r="C10" s="55">
        <v>1.5625</v>
      </c>
      <c r="D10" s="55">
        <v>52.08333333</v>
      </c>
    </row>
    <row r="11">
      <c r="A11" s="55" t="s">
        <v>82</v>
      </c>
      <c r="B11" s="55" t="s">
        <v>81</v>
      </c>
      <c r="C11" s="55">
        <v>1.9375</v>
      </c>
      <c r="D11" s="55">
        <v>96.875</v>
      </c>
    </row>
    <row r="12">
      <c r="A12" s="55" t="s">
        <v>88</v>
      </c>
      <c r="B12" s="55" t="s">
        <v>81</v>
      </c>
      <c r="C12" s="55">
        <v>2.9375</v>
      </c>
      <c r="D12" s="55">
        <v>73.4375</v>
      </c>
    </row>
    <row r="13">
      <c r="A13" s="57" t="s">
        <v>80</v>
      </c>
      <c r="B13" s="57" t="s">
        <v>91</v>
      </c>
      <c r="C13" s="57">
        <v>2.28125</v>
      </c>
      <c r="D13" s="57">
        <v>45.625</v>
      </c>
    </row>
    <row r="14">
      <c r="A14" s="57" t="s">
        <v>85</v>
      </c>
      <c r="B14" s="57" t="s">
        <v>91</v>
      </c>
      <c r="C14" s="57">
        <v>0.84375</v>
      </c>
      <c r="D14" s="57">
        <v>42.1875</v>
      </c>
    </row>
    <row r="15">
      <c r="A15" s="57" t="s">
        <v>83</v>
      </c>
      <c r="B15" s="57" t="s">
        <v>91</v>
      </c>
      <c r="C15" s="57">
        <v>0.96875</v>
      </c>
      <c r="D15" s="57">
        <v>32.29166667</v>
      </c>
    </row>
    <row r="16">
      <c r="A16" s="57" t="s">
        <v>86</v>
      </c>
      <c r="B16" s="57" t="s">
        <v>91</v>
      </c>
      <c r="C16" s="57">
        <v>0.78125</v>
      </c>
      <c r="D16" s="57">
        <v>39.0625</v>
      </c>
    </row>
    <row r="17">
      <c r="A17" s="57" t="s">
        <v>87</v>
      </c>
      <c r="B17" s="57" t="s">
        <v>91</v>
      </c>
      <c r="C17" s="57">
        <v>2.5</v>
      </c>
      <c r="D17" s="57">
        <v>41.66666667</v>
      </c>
    </row>
    <row r="18">
      <c r="A18" s="55" t="s">
        <v>25</v>
      </c>
      <c r="B18" s="55" t="s">
        <v>91</v>
      </c>
      <c r="C18" s="55">
        <v>1.0</v>
      </c>
      <c r="D18" s="55">
        <v>50.0</v>
      </c>
    </row>
    <row r="19">
      <c r="A19" s="55" t="s">
        <v>89</v>
      </c>
      <c r="B19" s="55" t="s">
        <v>91</v>
      </c>
      <c r="C19" s="55">
        <v>3.875</v>
      </c>
      <c r="D19" s="55">
        <v>48.4375</v>
      </c>
    </row>
    <row r="20">
      <c r="A20" s="55" t="s">
        <v>90</v>
      </c>
      <c r="B20" s="55" t="s">
        <v>91</v>
      </c>
      <c r="C20" s="55">
        <v>5.0</v>
      </c>
      <c r="D20" s="55">
        <v>71.42857143</v>
      </c>
    </row>
    <row r="21">
      <c r="A21" s="55" t="s">
        <v>84</v>
      </c>
      <c r="B21" s="55" t="s">
        <v>91</v>
      </c>
      <c r="C21" s="55">
        <v>2.90625</v>
      </c>
      <c r="D21" s="55">
        <v>58.125</v>
      </c>
    </row>
    <row r="22">
      <c r="A22" s="55" t="s">
        <v>82</v>
      </c>
      <c r="B22" s="55" t="s">
        <v>91</v>
      </c>
      <c r="C22" s="55">
        <v>4.28125</v>
      </c>
      <c r="D22" s="55">
        <v>61.16071429</v>
      </c>
    </row>
    <row r="23">
      <c r="A23" s="55" t="s">
        <v>88</v>
      </c>
      <c r="B23" s="55" t="s">
        <v>91</v>
      </c>
      <c r="C23" s="55">
        <v>2.34375</v>
      </c>
      <c r="D23" s="55">
        <v>46.875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49" t="s">
        <v>0</v>
      </c>
      <c r="B1" s="49" t="s">
        <v>92</v>
      </c>
      <c r="C1" s="49" t="s">
        <v>93</v>
      </c>
      <c r="D1" s="49" t="s">
        <v>94</v>
      </c>
    </row>
    <row r="2">
      <c r="A2" s="47" t="s">
        <v>59</v>
      </c>
      <c r="B2" s="44">
        <v>70.28571429</v>
      </c>
      <c r="C2" s="44" t="s">
        <v>95</v>
      </c>
      <c r="D2" s="44" t="s">
        <v>96</v>
      </c>
    </row>
    <row r="3">
      <c r="A3" s="47" t="s">
        <v>51</v>
      </c>
      <c r="B3" s="55">
        <v>59.9047619</v>
      </c>
      <c r="C3" s="44" t="s">
        <v>97</v>
      </c>
      <c r="D3" s="44" t="s">
        <v>96</v>
      </c>
    </row>
    <row r="4">
      <c r="A4" s="47" t="s">
        <v>53</v>
      </c>
      <c r="B4" s="55">
        <v>58.23809524</v>
      </c>
      <c r="C4" s="47" t="s">
        <v>95</v>
      </c>
      <c r="D4" s="47" t="s">
        <v>96</v>
      </c>
    </row>
    <row r="5">
      <c r="A5" s="47" t="s">
        <v>62</v>
      </c>
      <c r="B5" s="44">
        <v>58.0</v>
      </c>
      <c r="C5" s="47" t="s">
        <v>95</v>
      </c>
      <c r="D5" s="47" t="s">
        <v>96</v>
      </c>
    </row>
    <row r="6">
      <c r="A6" s="47" t="s">
        <v>55</v>
      </c>
      <c r="B6" s="55">
        <v>57.9047619</v>
      </c>
      <c r="C6" s="47" t="s">
        <v>95</v>
      </c>
      <c r="D6" s="47" t="s">
        <v>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</cols>
  <sheetData>
    <row r="1">
      <c r="A1" s="49" t="s">
        <v>71</v>
      </c>
      <c r="B1" s="49" t="s">
        <v>69</v>
      </c>
      <c r="D1" s="49"/>
      <c r="E1" s="49"/>
      <c r="G1" s="49"/>
      <c r="H1" s="49"/>
    </row>
    <row r="2">
      <c r="A2" s="49" t="s">
        <v>81</v>
      </c>
      <c r="B2" s="55">
        <v>65.875</v>
      </c>
      <c r="G2" s="49"/>
    </row>
    <row r="3">
      <c r="A3" s="49" t="s">
        <v>91</v>
      </c>
      <c r="B3" s="55">
        <v>54.50892857</v>
      </c>
      <c r="G3" s="49"/>
    </row>
    <row r="4">
      <c r="A4" s="49" t="s">
        <v>99</v>
      </c>
      <c r="B4" s="44">
        <v>35.5</v>
      </c>
      <c r="G4" s="4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 t="s">
        <v>100</v>
      </c>
      <c r="B1" s="49" t="s">
        <v>71</v>
      </c>
      <c r="C1" s="49" t="s">
        <v>101</v>
      </c>
    </row>
    <row r="2">
      <c r="A2" s="49" t="s">
        <v>102</v>
      </c>
      <c r="B2" s="49" t="s">
        <v>81</v>
      </c>
      <c r="C2" s="44">
        <v>67.08333333</v>
      </c>
    </row>
    <row r="3">
      <c r="A3" s="49" t="s">
        <v>103</v>
      </c>
      <c r="B3" s="49" t="s">
        <v>81</v>
      </c>
      <c r="C3" s="44">
        <v>64.0625</v>
      </c>
    </row>
    <row r="4">
      <c r="A4" s="49" t="s">
        <v>104</v>
      </c>
      <c r="B4" s="49" t="s">
        <v>81</v>
      </c>
      <c r="C4" s="44">
        <v>0.0</v>
      </c>
    </row>
    <row r="5">
      <c r="A5" s="49" t="s">
        <v>17</v>
      </c>
      <c r="B5" s="49" t="s">
        <v>81</v>
      </c>
      <c r="C5" s="44">
        <v>0.0</v>
      </c>
    </row>
    <row r="6">
      <c r="A6" s="49" t="s">
        <v>102</v>
      </c>
      <c r="B6" s="49" t="s">
        <v>91</v>
      </c>
      <c r="C6" s="44">
        <v>41.875</v>
      </c>
    </row>
    <row r="7">
      <c r="A7" s="49" t="s">
        <v>103</v>
      </c>
      <c r="B7" s="49" t="s">
        <v>91</v>
      </c>
      <c r="C7" s="44">
        <v>57.51953125</v>
      </c>
    </row>
    <row r="8">
      <c r="A8" s="49" t="s">
        <v>104</v>
      </c>
      <c r="B8" s="49" t="s">
        <v>91</v>
      </c>
      <c r="C8" s="44">
        <v>63.19444444</v>
      </c>
    </row>
    <row r="9">
      <c r="A9" s="49" t="s">
        <v>17</v>
      </c>
      <c r="B9" s="49" t="s">
        <v>91</v>
      </c>
      <c r="C9" s="44">
        <v>0.0</v>
      </c>
    </row>
    <row r="10">
      <c r="A10" s="49" t="s">
        <v>102</v>
      </c>
      <c r="B10" s="49" t="s">
        <v>99</v>
      </c>
      <c r="C10" s="44">
        <v>0.0</v>
      </c>
    </row>
    <row r="11">
      <c r="A11" s="49" t="s">
        <v>103</v>
      </c>
      <c r="B11" s="49" t="s">
        <v>99</v>
      </c>
      <c r="C11" s="44">
        <v>0.0</v>
      </c>
    </row>
    <row r="12">
      <c r="A12" s="49" t="s">
        <v>104</v>
      </c>
      <c r="B12" s="49" t="s">
        <v>99</v>
      </c>
      <c r="C12" s="44">
        <v>0.0</v>
      </c>
    </row>
    <row r="13">
      <c r="A13" s="49" t="s">
        <v>17</v>
      </c>
      <c r="B13" s="49" t="s">
        <v>99</v>
      </c>
      <c r="C13" s="44">
        <v>35.5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3" max="3" width="15.0"/>
  </cols>
  <sheetData>
    <row r="1">
      <c r="A1" s="58" t="s">
        <v>0</v>
      </c>
      <c r="B1" s="58" t="s">
        <v>105</v>
      </c>
      <c r="C1" s="58" t="s">
        <v>106</v>
      </c>
    </row>
    <row r="2">
      <c r="A2" s="47" t="s">
        <v>51</v>
      </c>
      <c r="B2" s="47" t="s">
        <v>97</v>
      </c>
      <c r="C2" s="47" t="s">
        <v>96</v>
      </c>
    </row>
    <row r="3">
      <c r="A3" s="47" t="s">
        <v>53</v>
      </c>
      <c r="B3" s="47" t="s">
        <v>95</v>
      </c>
      <c r="C3" s="47" t="s">
        <v>96</v>
      </c>
    </row>
    <row r="4">
      <c r="A4" s="47" t="s">
        <v>54</v>
      </c>
      <c r="B4" s="47" t="s">
        <v>97</v>
      </c>
      <c r="C4" s="47" t="s">
        <v>98</v>
      </c>
    </row>
    <row r="5">
      <c r="A5" s="47" t="s">
        <v>55</v>
      </c>
      <c r="B5" s="47" t="s">
        <v>95</v>
      </c>
      <c r="C5" s="47" t="s">
        <v>98</v>
      </c>
    </row>
    <row r="6">
      <c r="A6" s="47" t="s">
        <v>56</v>
      </c>
      <c r="B6" s="47" t="s">
        <v>95</v>
      </c>
      <c r="C6" s="47" t="s">
        <v>98</v>
      </c>
    </row>
    <row r="7">
      <c r="A7" s="47" t="s">
        <v>107</v>
      </c>
      <c r="B7" s="47" t="s">
        <v>97</v>
      </c>
      <c r="C7" s="47" t="s">
        <v>108</v>
      </c>
    </row>
    <row r="8">
      <c r="A8" s="47" t="s">
        <v>57</v>
      </c>
      <c r="B8" s="47" t="s">
        <v>97</v>
      </c>
      <c r="C8" s="47" t="s">
        <v>98</v>
      </c>
    </row>
    <row r="9">
      <c r="A9" s="47" t="s">
        <v>58</v>
      </c>
      <c r="B9" s="47" t="s">
        <v>97</v>
      </c>
      <c r="C9" s="47" t="s">
        <v>98</v>
      </c>
    </row>
    <row r="10">
      <c r="A10" s="47" t="s">
        <v>59</v>
      </c>
      <c r="B10" s="47" t="s">
        <v>95</v>
      </c>
      <c r="C10" s="47" t="s">
        <v>96</v>
      </c>
    </row>
    <row r="11">
      <c r="A11" s="47" t="s">
        <v>60</v>
      </c>
      <c r="B11" s="47" t="s">
        <v>97</v>
      </c>
      <c r="C11" s="47" t="s">
        <v>109</v>
      </c>
    </row>
    <row r="12">
      <c r="A12" s="47" t="s">
        <v>61</v>
      </c>
      <c r="B12" s="47" t="s">
        <v>97</v>
      </c>
      <c r="C12" s="47" t="s">
        <v>109</v>
      </c>
    </row>
    <row r="13">
      <c r="A13" s="47" t="s">
        <v>62</v>
      </c>
      <c r="B13" s="47" t="s">
        <v>95</v>
      </c>
      <c r="C13" s="47" t="s">
        <v>96</v>
      </c>
    </row>
    <row r="14">
      <c r="A14" s="47" t="s">
        <v>63</v>
      </c>
      <c r="B14" s="47" t="s">
        <v>95</v>
      </c>
      <c r="C14" s="47" t="s">
        <v>98</v>
      </c>
    </row>
    <row r="15">
      <c r="A15" s="47" t="s">
        <v>64</v>
      </c>
      <c r="B15" s="47" t="s">
        <v>95</v>
      </c>
      <c r="C15" s="47" t="s">
        <v>98</v>
      </c>
    </row>
    <row r="16">
      <c r="A16" s="47" t="s">
        <v>65</v>
      </c>
      <c r="B16" s="47" t="s">
        <v>97</v>
      </c>
      <c r="C16" s="47" t="s">
        <v>109</v>
      </c>
    </row>
    <row r="17">
      <c r="A17" s="47" t="s">
        <v>66</v>
      </c>
      <c r="B17" s="47" t="s">
        <v>97</v>
      </c>
      <c r="C17" s="47" t="s">
        <v>109</v>
      </c>
    </row>
    <row r="18">
      <c r="A18" s="47" t="s">
        <v>67</v>
      </c>
      <c r="B18" s="47" t="s">
        <v>95</v>
      </c>
      <c r="C18" s="47" t="s">
        <v>98</v>
      </c>
    </row>
  </sheetData>
  <drawing r:id="rId1"/>
</worksheet>
</file>