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HISH\Documents\GitHub\IIT-B-Internship\Financial Data and Graphs\.xlsx files\"/>
    </mc:Choice>
  </mc:AlternateContent>
  <bookViews>
    <workbookView xWindow="0" yWindow="0" windowWidth="28800" windowHeight="11835" firstSheet="17" activeTab="20"/>
  </bookViews>
  <sheets>
    <sheet name="Details" sheetId="18" r:id="rId1"/>
    <sheet name="Bank Credit" sheetId="2" r:id="rId2"/>
    <sheet name="Bank credit trends " sheetId="17" r:id="rId3"/>
    <sheet name="Bank Credit Forecast " sheetId="4" r:id="rId4"/>
    <sheet name="Bank Credit forecasting " sheetId="5" r:id="rId5"/>
    <sheet name="Estimated unpaid credit" sheetId="16" r:id="rId6"/>
    <sheet name="Aggregate Deposit" sheetId="1" r:id="rId7"/>
    <sheet name="Delhi credit regression stat" sheetId="6" r:id="rId8"/>
    <sheet name="Telangana Reg Stats" sheetId="23" r:id="rId9"/>
    <sheet name="Rajasthan Cr. regression stat" sheetId="7" r:id="rId10"/>
    <sheet name="Kerala Reg Stats" sheetId="19" r:id="rId11"/>
    <sheet name="Bihar Cr. regression stat" sheetId="8" r:id="rId12"/>
    <sheet name="Karnataka Reg Stats" sheetId="22" r:id="rId13"/>
    <sheet name="West Bengal Cr. regression stat" sheetId="9" r:id="rId14"/>
    <sheet name="MP Cr. regression stat" sheetId="10" r:id="rId15"/>
    <sheet name="UP Cr. regression stat" sheetId="11" r:id="rId16"/>
    <sheet name="Gujarat Cr. regression stat" sheetId="12" r:id="rId17"/>
    <sheet name="Maharashtra Cr. regression stat" sheetId="13" r:id="rId18"/>
    <sheet name="Andhra Pradesh Cr. reg. stat" sheetId="14" r:id="rId19"/>
    <sheet name="Tamil Nadu Cr. regression stat" sheetId="15" r:id="rId20"/>
    <sheet name="bank credit trend graph data" sheetId="3" r:id="rId2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5" i="16" l="1"/>
  <c r="C15" i="16"/>
  <c r="D15" i="16"/>
  <c r="E15" i="16"/>
  <c r="F15" i="16"/>
  <c r="G15" i="16"/>
  <c r="H15" i="16"/>
  <c r="I15" i="16"/>
  <c r="J15" i="16"/>
  <c r="K15" i="16"/>
  <c r="L15" i="16"/>
  <c r="M15" i="16"/>
  <c r="N15" i="16"/>
  <c r="O15" i="16"/>
  <c r="P15" i="16"/>
  <c r="Q15" i="16"/>
  <c r="R15" i="16"/>
  <c r="S15" i="16"/>
  <c r="P12" i="16"/>
  <c r="P13" i="16"/>
  <c r="P14" i="16"/>
  <c r="P11" i="16"/>
  <c r="Q12" i="16"/>
  <c r="Q13" i="16"/>
  <c r="Q14" i="16"/>
  <c r="R14" i="16" s="1"/>
  <c r="T12" i="16"/>
  <c r="T13" i="16"/>
  <c r="T14" i="16"/>
  <c r="U14" i="16" s="1"/>
  <c r="B15" i="16"/>
  <c r="H196" i="5"/>
  <c r="H197" i="5"/>
  <c r="H198" i="5"/>
  <c r="H199" i="5"/>
  <c r="H200" i="5"/>
  <c r="H201" i="5"/>
  <c r="H202" i="5"/>
  <c r="H203" i="5"/>
  <c r="H204" i="5"/>
  <c r="H205" i="5"/>
  <c r="H206" i="5"/>
  <c r="H207" i="5"/>
  <c r="H195" i="5"/>
  <c r="H180" i="5"/>
  <c r="H181" i="5"/>
  <c r="H182" i="5"/>
  <c r="H183" i="5"/>
  <c r="H184" i="5"/>
  <c r="H185" i="5"/>
  <c r="H186" i="5"/>
  <c r="H187" i="5"/>
  <c r="H188" i="5"/>
  <c r="H189" i="5"/>
  <c r="H190" i="5"/>
  <c r="H191" i="5"/>
  <c r="H179" i="5"/>
  <c r="H164" i="5"/>
  <c r="H165" i="5"/>
  <c r="H166" i="5"/>
  <c r="H167" i="5"/>
  <c r="H168" i="5"/>
  <c r="H169" i="5"/>
  <c r="H170" i="5"/>
  <c r="H171" i="5"/>
  <c r="H172" i="5"/>
  <c r="H173" i="5"/>
  <c r="H174" i="5"/>
  <c r="H175" i="5"/>
  <c r="H163" i="5"/>
  <c r="U13" i="16" l="1"/>
  <c r="R13" i="16"/>
  <c r="R12" i="16"/>
  <c r="U12" i="16"/>
  <c r="T3" i="16" l="1"/>
  <c r="T4" i="16"/>
  <c r="T5" i="16"/>
  <c r="T6" i="16"/>
  <c r="T7" i="16"/>
  <c r="T8" i="16"/>
  <c r="T9" i="16"/>
  <c r="T10" i="16"/>
  <c r="T11" i="16"/>
  <c r="T2" i="16"/>
  <c r="C3" i="2" l="1"/>
  <c r="D3" i="2"/>
  <c r="E3" i="2"/>
  <c r="F3" i="2"/>
  <c r="G3" i="2"/>
  <c r="H3" i="2"/>
  <c r="I3" i="2"/>
  <c r="J3" i="2"/>
  <c r="K3" i="2"/>
  <c r="L3" i="2"/>
  <c r="B3" i="2"/>
  <c r="Q3" i="16" l="1"/>
  <c r="U3" i="16" s="1"/>
  <c r="Q4" i="16"/>
  <c r="U4" i="16" s="1"/>
  <c r="Q5" i="16"/>
  <c r="U5" i="16" s="1"/>
  <c r="Q6" i="16"/>
  <c r="U6" i="16" s="1"/>
  <c r="Q7" i="16"/>
  <c r="U7" i="16" s="1"/>
  <c r="Q8" i="16"/>
  <c r="U8" i="16" s="1"/>
  <c r="Q9" i="16"/>
  <c r="U9" i="16" s="1"/>
  <c r="Q10" i="16"/>
  <c r="U10" i="16" s="1"/>
  <c r="Q11" i="16"/>
  <c r="U11" i="16" s="1"/>
  <c r="Q2" i="16"/>
  <c r="U2" i="16" s="1"/>
  <c r="P3" i="16"/>
  <c r="P4" i="16"/>
  <c r="P5" i="16"/>
  <c r="P6" i="16"/>
  <c r="P7" i="16"/>
  <c r="P8" i="16"/>
  <c r="R8" i="16" s="1"/>
  <c r="P9" i="16"/>
  <c r="R9" i="16" s="1"/>
  <c r="P10" i="16"/>
  <c r="P2" i="16"/>
  <c r="H147" i="5"/>
  <c r="H131" i="5"/>
  <c r="H115" i="5"/>
  <c r="H99" i="5"/>
  <c r="H83" i="5"/>
  <c r="H67" i="5"/>
  <c r="H51" i="5"/>
  <c r="H35" i="5"/>
  <c r="H19" i="5"/>
  <c r="F14" i="5"/>
  <c r="R2" i="16" l="1"/>
  <c r="R6" i="16"/>
  <c r="R5" i="16"/>
  <c r="R7" i="16"/>
  <c r="R4" i="16"/>
  <c r="R11" i="16"/>
  <c r="R3" i="16"/>
  <c r="R10" i="16"/>
  <c r="F8" i="5"/>
  <c r="F9" i="5"/>
  <c r="F10" i="5"/>
  <c r="F11" i="5"/>
  <c r="F12" i="5"/>
  <c r="F13" i="5"/>
  <c r="F15" i="5" s="1"/>
  <c r="F7" i="5"/>
  <c r="D7" i="5"/>
  <c r="E7" i="5"/>
  <c r="D8" i="5"/>
  <c r="E8" i="5"/>
  <c r="D9" i="5"/>
  <c r="E9" i="5"/>
  <c r="D10" i="5"/>
  <c r="E10" i="5"/>
  <c r="D11" i="5"/>
  <c r="E11" i="5"/>
  <c r="D12" i="5"/>
  <c r="E12" i="5"/>
  <c r="D13" i="5"/>
  <c r="E13" i="5"/>
  <c r="F6" i="5"/>
  <c r="F5" i="5"/>
  <c r="F4" i="5"/>
  <c r="F3" i="5"/>
  <c r="E6" i="5"/>
  <c r="E5" i="5"/>
  <c r="E4" i="5"/>
  <c r="E3" i="5"/>
  <c r="D6" i="5"/>
  <c r="D5" i="5"/>
  <c r="D4" i="5"/>
  <c r="D3" i="5"/>
  <c r="D15" i="5" l="1"/>
  <c r="D14" i="5"/>
  <c r="E14" i="5"/>
  <c r="E15" i="5"/>
</calcChain>
</file>

<file path=xl/sharedStrings.xml><?xml version="1.0" encoding="utf-8"?>
<sst xmlns="http://schemas.openxmlformats.org/spreadsheetml/2006/main" count="1307" uniqueCount="143">
  <si>
    <t>(Amount in Rs Crore)</t>
  </si>
  <si>
    <t xml:space="preserve"> State or UTs</t>
  </si>
  <si>
    <t>2019-20:Q3</t>
  </si>
  <si>
    <t>2019-20:Q2</t>
  </si>
  <si>
    <t>2019-20:Q1</t>
  </si>
  <si>
    <t>2018-19:Q4</t>
  </si>
  <si>
    <t>2018-19:Q3</t>
  </si>
  <si>
    <t>2018-19:Q2</t>
  </si>
  <si>
    <t>2018-19:Q1</t>
  </si>
  <si>
    <t>2017-18:Q4</t>
  </si>
  <si>
    <t>2017-18:Q3</t>
  </si>
  <si>
    <t>2017-18:Q2</t>
  </si>
  <si>
    <t>2017-18:Q1</t>
  </si>
  <si>
    <t>Credit</t>
  </si>
  <si>
    <t>CHANDIGARH</t>
  </si>
  <si>
    <t>HARYANA</t>
  </si>
  <si>
    <t>HIMACHAL PRADESH</t>
  </si>
  <si>
    <t>JAMMU &amp; KASHMIR</t>
  </si>
  <si>
    <t>LADAKH</t>
  </si>
  <si>
    <t>NCT OF DELHI</t>
  </si>
  <si>
    <t>PUNJAB</t>
  </si>
  <si>
    <t>RAJASTHAN</t>
  </si>
  <si>
    <t>ARUNACHAL PRADESH</t>
  </si>
  <si>
    <t>ASSAM</t>
  </si>
  <si>
    <t>MANIPUR</t>
  </si>
  <si>
    <t>MEGHALAYA</t>
  </si>
  <si>
    <t>MIZORAM</t>
  </si>
  <si>
    <t>NAGALAND</t>
  </si>
  <si>
    <t>TRIPURA</t>
  </si>
  <si>
    <t>ANDAMAN &amp; NICOBAR ISLANDS</t>
  </si>
  <si>
    <t>BIHAR</t>
  </si>
  <si>
    <t>JHARKHAND</t>
  </si>
  <si>
    <t>ODISHA</t>
  </si>
  <si>
    <t>SIKKIM</t>
  </si>
  <si>
    <t>WEST BENGAL</t>
  </si>
  <si>
    <t>CHHATTISGARH</t>
  </si>
  <si>
    <t>MADHYA PRADESH</t>
  </si>
  <si>
    <t>UTTARAKHAND</t>
  </si>
  <si>
    <t>UTTAR PRADESH</t>
  </si>
  <si>
    <t>DADRA &amp; NAGAR HAVELI</t>
  </si>
  <si>
    <t>DAMAN &amp; DIU</t>
  </si>
  <si>
    <t>GOA</t>
  </si>
  <si>
    <t>GUJARAT</t>
  </si>
  <si>
    <t>MAHARASHTRA</t>
  </si>
  <si>
    <t>ANDHRA PRADESH</t>
  </si>
  <si>
    <t>KARNATAKA</t>
  </si>
  <si>
    <t>KERALA</t>
  </si>
  <si>
    <t>LAKSHADWEEP</t>
  </si>
  <si>
    <t>PUDUCHERRY</t>
  </si>
  <si>
    <t>TAMIL NADU</t>
  </si>
  <si>
    <t>TELANGANA</t>
  </si>
  <si>
    <t>Delhi</t>
  </si>
  <si>
    <t>2019-20:Q4</t>
  </si>
  <si>
    <t>2020-21:Q1</t>
  </si>
  <si>
    <t>Year</t>
  </si>
  <si>
    <t>Quarter</t>
  </si>
  <si>
    <t>Q1</t>
  </si>
  <si>
    <t>Q2</t>
  </si>
  <si>
    <t>Q3</t>
  </si>
  <si>
    <t>Q4</t>
  </si>
  <si>
    <t>2017-18</t>
  </si>
  <si>
    <t>2018-19</t>
  </si>
  <si>
    <t>2019-20</t>
  </si>
  <si>
    <t>Period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</si>
  <si>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</si>
  <si>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</si>
  <si>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</si>
  <si>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</si>
  <si>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</si>
  <si>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</si>
  <si>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</si>
  <si>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</si>
  <si>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</si>
  <si>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</si>
  <si>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</si>
  <si>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</si>
  <si>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</si>
  <si>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</si>
  <si>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</si>
  <si>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</si>
  <si>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</si>
  <si>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</si>
  <si>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</si>
  <si>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</si>
  <si>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</si>
  <si>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</si>
  <si>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</si>
  <si>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</si>
  <si>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</si>
  <si>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</si>
  <si>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Credit</t>
  </si>
  <si>
    <t>Residuals</t>
  </si>
  <si>
    <t>2020-21</t>
  </si>
  <si>
    <t>DELHI</t>
  </si>
  <si>
    <t>CREDIT (in CR.)</t>
  </si>
  <si>
    <t>Covid cases</t>
  </si>
  <si>
    <t>Total number of confirmed Covid cases in IND (29/05)</t>
  </si>
  <si>
    <t>Jan 20' to June 20' Credit in CR. (M1+N1)</t>
  </si>
  <si>
    <t>% Covid cases</t>
  </si>
  <si>
    <t>TOTAL</t>
  </si>
  <si>
    <t xml:space="preserve">Bank Credit Trend Graphs for Top 10 worst affected COVID states as of 29/05
</t>
  </si>
  <si>
    <t>Individual states -</t>
  </si>
  <si>
    <t>All 10 states together</t>
  </si>
  <si>
    <t>Sheet Name</t>
  </si>
  <si>
    <t>Description</t>
  </si>
  <si>
    <t>Bank Credit</t>
  </si>
  <si>
    <t>Bank Credit Forecast</t>
  </si>
  <si>
    <t>Bank Credit forecasting</t>
  </si>
  <si>
    <t>Seasonal forecasting using Q2,Q3,Q4,period as independent variables and bank credit as dependent variable for top 10 worst affected COVID states. Values of regression coefficients and predicted bank credit for each state is listed.</t>
  </si>
  <si>
    <t>Estimated unpaid credit</t>
  </si>
  <si>
    <t>Bank credit trend graphs for top 10 worst affected COVID states as of 29/05. These 10 states have 87 % of India's confirmed COVID cases.</t>
  </si>
  <si>
    <t>Forecasted values for next two quarters (2019-20 Q4 and 2020-21 Q1) for top 10 worst affected COVID states .</t>
  </si>
  <si>
    <t>Bank credit trends</t>
  </si>
  <si>
    <t>Aggregate Deposit</t>
  </si>
  <si>
    <t>State wise Bank credit data for all states for 11 quarters.</t>
  </si>
  <si>
    <t>State wise aggregate deposit data for all states for 11 quarters.</t>
  </si>
  <si>
    <t>Delhi credit regression stat</t>
  </si>
  <si>
    <t>Rajasthan Cr. regression stat</t>
  </si>
  <si>
    <t>Bihar Cr. regression stat</t>
  </si>
  <si>
    <t>West Bengal Cr. regression stat</t>
  </si>
  <si>
    <t>MP Cr. regression stat</t>
  </si>
  <si>
    <t>UP Cr. regression stat</t>
  </si>
  <si>
    <t>Gujarat Cr. regression stat</t>
  </si>
  <si>
    <t>Maharashtra Cr. regression stat</t>
  </si>
  <si>
    <t>Andhra Pradesh Cr. reg. stat</t>
  </si>
  <si>
    <t>Tamil Nadu Cr. regression stat</t>
  </si>
  <si>
    <t>bank credit trend graph data</t>
  </si>
  <si>
    <t>Bank credit regression statistics for Delhi.</t>
  </si>
  <si>
    <t>Bank credit regression statistics for Rajasthan.</t>
  </si>
  <si>
    <t>Bank credit regression statistics for Bihar.</t>
  </si>
  <si>
    <t>Bank credit regression statistics for Gujarat.</t>
  </si>
  <si>
    <t>Bank credit regression statistics for Maharashtra.</t>
  </si>
  <si>
    <t>Bank credit regression statistics for Madhya Pradesh.</t>
  </si>
  <si>
    <t>Bank credit regression statistics for Uttar Pradesh.</t>
  </si>
  <si>
    <t>Bank credit regression statistics for West Bengal.</t>
  </si>
  <si>
    <t>Bank credit regression statistics for Tamil Nadu.</t>
  </si>
  <si>
    <t>Bank credit regression statistics for Andhra Pradesh.</t>
  </si>
  <si>
    <t>Bank credit trend graph data.</t>
  </si>
  <si>
    <t>Estimated NPA in CR. (Assumption 1)</t>
  </si>
  <si>
    <t>Population</t>
  </si>
  <si>
    <t>% COVID affected population state wise</t>
  </si>
  <si>
    <t>Estimated NPA in CR. (Assumption 2)</t>
  </si>
  <si>
    <t xml:space="preserve">Estimated bank credit that won't be paid due to COVID.As discussed the assumption 1 made is : % of unpaid credit amount = contribution % of COVID cases in India for each state.This again for top 10 worst affected COVID states. Assumption 2 - multipilcative factor is % COVID affected population state wise.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</si>
</sst>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0">
    <font>
      <sz val="11"/>
      <color theme="1"/>
      <name val="Calibri"/>
      <family val="2"/>
      <scheme val="minor"/>
    </font>
    <font>
      <sz val="11"/>
      <color theme="1"/>
      <name val="Calibri"/>
      <family val="2"/>
      <scheme val="minor"/>
    </font>
    <font>
      <b/>
      <sz val="11"/>
      <color theme="1"/>
      <name val="Calibri"/>
      <family val="2"/>
      <scheme val="minor"/>
    </font>
    <font>
      <sz val="10"/>
      <color rgb="FF000000"/>
      <name val="Arial"/>
      <family val="2"/>
    </font>
    <font>
      <sz val="6"/>
      <color rgb="FF000000"/>
      <name val="Arial"/>
      <family val="2"/>
    </font>
    <font>
      <b/>
      <sz val="9"/>
      <color rgb="FFFFFFFF"/>
      <name val="Arial"/>
      <family val="2"/>
    </font>
    <font>
      <b/>
      <sz val="8"/>
      <color rgb="FF000000"/>
      <name val="Arial"/>
      <family val="2"/>
    </font>
    <font>
      <i/>
      <sz val="11"/>
      <color theme="1"/>
      <name val="Calibri"/>
      <family val="2"/>
      <scheme val="minor"/>
    </font>
    <font>
      <sz val="9"/>
      <name val="Arial"/>
      <family val="2"/>
    </font>
    <font>
      <sz val="11"/>
      <color rgb="FF000000"/>
      <name val="Calibri"/>
      <family val="2"/>
      <scheme val="minor"/>
    </font>
    <font>
      <sz val="10"/>
      <name val="Calibri "/>
    </font>
    <font>
      <sz val="10"/>
      <name val="Calibri  "/>
    </font>
    <font>
      <b/>
      <sz val="10"/>
      <color rgb="FF000000"/>
      <name val="Calibri  "/>
    </font>
    <font>
      <sz val="10"/>
      <color rgb="FF000000"/>
      <name val="Calibri  "/>
    </font>
    <font>
      <sz val="10"/>
      <name val="Arial"/>
      <family val="2"/>
    </font>
    <font>
      <sz val="9"/>
      <color rgb="FF000000"/>
      <name val="Calibri  "/>
    </font>
    <font>
      <sz val="9"/>
      <color rgb="FF000000"/>
      <name val="Arial"/>
      <family val="2"/>
    </font>
    <font>
      <sz val="10"/>
      <color theme="1"/>
      <name val="Calibri  "/>
    </font>
    <font>
      <sz val="10"/>
      <color rgb="FF24292E"/>
      <name val="Calibri  "/>
    </font>
    <font>
      <sz val="10"/>
      <color theme="1"/>
      <name val="Arial"/>
      <family val="2"/>
    </font>
  </fonts>
  <fills count="11">
    <fill>
      <patternFill patternType="none"/>
    </fill>
    <fill>
      <patternFill patternType="gray125"/>
    </fill>
    <fill>
      <patternFill patternType="solid">
        <fgColor rgb="FFFFFFFF"/>
        <bgColor rgb="FFFFFFFF"/>
      </patternFill>
    </fill>
    <fill>
      <patternFill patternType="solid">
        <fgColor rgb="FF488AC7"/>
        <bgColor rgb="FFFFFFFF"/>
      </patternFill>
    </fill>
    <fill>
      <patternFill patternType="solid">
        <fgColor theme="0"/>
        <bgColor rgb="FFFFFFFF"/>
      </patternFill>
    </fill>
    <fill>
      <patternFill patternType="solid">
        <fgColor theme="9" tint="0.59999389629810485"/>
        <bgColor rgb="FFFFFFFF"/>
      </patternFill>
    </fill>
    <fill>
      <patternFill patternType="solid">
        <fgColor theme="9" tint="0.79998168889431442"/>
        <bgColor rgb="FFFFFFFF"/>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79998168889431442"/>
        <bgColor rgb="FFFFFFFF"/>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cellStyleXfs>
  <cellXfs count="79">
    <xf numFmtId="0" fontId="0" fillId="0" borderId="0" xfId="0"/>
    <xf numFmtId="0" fontId="3" fillId="0" borderId="0" xfId="1"/>
    <xf numFmtId="49" fontId="5" fillId="3" borderId="1" xfId="1" applyNumberFormat="1" applyFont="1" applyFill="1" applyBorder="1" applyAlignment="1">
      <alignment horizontal="left" vertical="center"/>
    </xf>
    <xf numFmtId="49" fontId="5" fillId="3" borderId="1" xfId="1" applyNumberFormat="1" applyFont="1" applyFill="1" applyBorder="1" applyAlignment="1">
      <alignment horizontal="center"/>
    </xf>
    <xf numFmtId="0" fontId="0" fillId="0" borderId="1" xfId="0" applyBorder="1"/>
    <xf numFmtId="49" fontId="6" fillId="2" borderId="1" xfId="1" applyNumberFormat="1" applyFont="1" applyFill="1" applyBorder="1" applyAlignment="1">
      <alignment horizontal="left" vertical="center"/>
    </xf>
    <xf numFmtId="1" fontId="6" fillId="2" borderId="1" xfId="1" applyNumberFormat="1" applyFont="1" applyFill="1" applyBorder="1" applyAlignment="1">
      <alignment horizontal="right" vertical="center"/>
    </xf>
    <xf numFmtId="0" fontId="4" fillId="2" borderId="1" xfId="1" applyFont="1" applyFill="1" applyBorder="1" applyAlignment="1">
      <alignment horizontal="left"/>
    </xf>
    <xf numFmtId="1" fontId="6" fillId="2" borderId="2" xfId="1" applyNumberFormat="1" applyFont="1" applyFill="1" applyBorder="1" applyAlignment="1">
      <alignment horizontal="right" vertical="center"/>
    </xf>
    <xf numFmtId="49" fontId="6" fillId="2" borderId="1" xfId="1" applyNumberFormat="1" applyFont="1" applyFill="1" applyBorder="1" applyAlignment="1">
      <alignment horizontal="right" vertical="center"/>
    </xf>
    <xf numFmtId="0" fontId="0" fillId="0" borderId="0" xfId="0" applyAlignment="1">
      <alignment horizontal="right"/>
    </xf>
    <xf numFmtId="14" fontId="5" fillId="3" borderId="1" xfId="1" applyNumberFormat="1" applyFont="1" applyFill="1" applyBorder="1" applyAlignment="1">
      <alignment horizontal="center"/>
    </xf>
    <xf numFmtId="14" fontId="5" fillId="3" borderId="2" xfId="1" applyNumberFormat="1" applyFont="1" applyFill="1" applyBorder="1" applyAlignment="1">
      <alignment horizontal="center"/>
    </xf>
    <xf numFmtId="0" fontId="0" fillId="0" borderId="0" xfId="0" applyFill="1" applyBorder="1" applyAlignment="1"/>
    <xf numFmtId="0" fontId="0" fillId="0" borderId="3" xfId="0" applyFill="1" applyBorder="1" applyAlignment="1"/>
    <xf numFmtId="0" fontId="7" fillId="0" borderId="4" xfId="0" applyFont="1" applyFill="1" applyBorder="1" applyAlignment="1">
      <alignment horizontal="center"/>
    </xf>
    <xf numFmtId="0" fontId="7" fillId="0" borderId="4" xfId="0" applyFont="1" applyFill="1" applyBorder="1" applyAlignment="1">
      <alignment horizontal="centerContinuous"/>
    </xf>
    <xf numFmtId="0" fontId="0" fillId="0" borderId="1" xfId="0" applyBorder="1" applyAlignment="1">
      <alignment horizontal="right"/>
    </xf>
    <xf numFmtId="14" fontId="8" fillId="4" borderId="1" xfId="1" applyNumberFormat="1" applyFont="1" applyFill="1" applyBorder="1" applyAlignment="1">
      <alignment horizontal="right"/>
    </xf>
    <xf numFmtId="0" fontId="0" fillId="0" borderId="1" xfId="0" applyFill="1" applyBorder="1" applyAlignment="1">
      <alignment horizontal="right"/>
    </xf>
    <xf numFmtId="0" fontId="0" fillId="0" borderId="1" xfId="0" applyFont="1" applyBorder="1" applyAlignment="1">
      <alignment horizontal="right"/>
    </xf>
    <xf numFmtId="0" fontId="1" fillId="0" borderId="1" xfId="0" applyFont="1" applyBorder="1" applyAlignment="1">
      <alignment horizontal="right"/>
    </xf>
    <xf numFmtId="1" fontId="9" fillId="2" borderId="1" xfId="1" applyNumberFormat="1" applyFont="1" applyFill="1" applyBorder="1" applyAlignment="1">
      <alignment horizontal="right" vertical="center"/>
    </xf>
    <xf numFmtId="0" fontId="0" fillId="8" borderId="1" xfId="0" applyFill="1" applyBorder="1" applyAlignment="1">
      <alignment horizontal="right"/>
    </xf>
    <xf numFmtId="0" fontId="0" fillId="8" borderId="1" xfId="0" applyFont="1" applyFill="1" applyBorder="1" applyAlignment="1">
      <alignment horizontal="right"/>
    </xf>
    <xf numFmtId="0" fontId="1" fillId="8" borderId="1" xfId="0" applyFont="1" applyFill="1" applyBorder="1" applyAlignment="1">
      <alignment horizontal="right"/>
    </xf>
    <xf numFmtId="14" fontId="8" fillId="9" borderId="1" xfId="1" applyNumberFormat="1" applyFont="1" applyFill="1" applyBorder="1" applyAlignment="1">
      <alignment horizontal="right"/>
    </xf>
    <xf numFmtId="0" fontId="0" fillId="10" borderId="1" xfId="0" applyFill="1" applyBorder="1" applyAlignment="1">
      <alignment horizontal="right"/>
    </xf>
    <xf numFmtId="0" fontId="0" fillId="10" borderId="1" xfId="0" applyFont="1" applyFill="1" applyBorder="1" applyAlignment="1">
      <alignment horizontal="right"/>
    </xf>
    <xf numFmtId="0" fontId="1" fillId="10" borderId="1" xfId="0" applyFont="1" applyFill="1" applyBorder="1" applyAlignment="1">
      <alignment horizontal="right"/>
    </xf>
    <xf numFmtId="14" fontId="10" fillId="4" borderId="1" xfId="1" applyNumberFormat="1" applyFont="1" applyFill="1" applyBorder="1" applyAlignment="1">
      <alignment horizontal="right"/>
    </xf>
    <xf numFmtId="1" fontId="13" fillId="2" borderId="1" xfId="1" applyNumberFormat="1" applyFont="1" applyFill="1" applyBorder="1" applyAlignment="1">
      <alignment horizontal="right" vertical="center"/>
    </xf>
    <xf numFmtId="14" fontId="14" fillId="9" borderId="1" xfId="1" applyNumberFormat="1" applyFont="1" applyFill="1" applyBorder="1" applyAlignment="1">
      <alignment horizontal="center"/>
    </xf>
    <xf numFmtId="49" fontId="11" fillId="5" borderId="1" xfId="1" applyNumberFormat="1" applyFont="1" applyFill="1" applyBorder="1" applyAlignment="1">
      <alignment horizontal="left" vertical="center"/>
    </xf>
    <xf numFmtId="49" fontId="15" fillId="4" borderId="1" xfId="1" applyNumberFormat="1" applyFont="1" applyFill="1" applyBorder="1" applyAlignment="1">
      <alignment horizontal="center" vertical="center" wrapText="1"/>
    </xf>
    <xf numFmtId="1" fontId="15" fillId="2" borderId="1" xfId="1" applyNumberFormat="1" applyFont="1" applyFill="1" applyBorder="1" applyAlignment="1">
      <alignment horizontal="center" vertical="center"/>
    </xf>
    <xf numFmtId="0" fontId="1" fillId="0" borderId="0" xfId="0" applyFont="1"/>
    <xf numFmtId="0" fontId="0" fillId="0" borderId="5" xfId="0" applyBorder="1"/>
    <xf numFmtId="0" fontId="6" fillId="2" borderId="1" xfId="1" applyFont="1" applyFill="1" applyBorder="1" applyAlignment="1">
      <alignment horizontal="left"/>
    </xf>
    <xf numFmtId="1" fontId="16" fillId="2" borderId="1" xfId="1" applyNumberFormat="1" applyFont="1" applyFill="1" applyBorder="1" applyAlignment="1">
      <alignment horizontal="left"/>
    </xf>
    <xf numFmtId="0" fontId="2" fillId="0" borderId="0" xfId="0" applyFont="1"/>
    <xf numFmtId="0" fontId="2" fillId="0" borderId="0" xfId="0" applyFont="1" applyAlignment="1"/>
    <xf numFmtId="0" fontId="0" fillId="0" borderId="0" xfId="0" applyAlignment="1">
      <alignment wrapText="1"/>
    </xf>
    <xf numFmtId="0" fontId="2" fillId="0" borderId="1" xfId="0" applyFont="1" applyBorder="1"/>
    <xf numFmtId="0" fontId="0" fillId="0" borderId="1" xfId="0" applyBorder="1" applyAlignment="1">
      <alignment wrapText="1"/>
    </xf>
    <xf numFmtId="0" fontId="2" fillId="7" borderId="1" xfId="0" applyFont="1" applyFill="1" applyBorder="1"/>
    <xf numFmtId="0" fontId="0" fillId="7" borderId="1" xfId="0" applyFill="1" applyBorder="1"/>
    <xf numFmtId="0" fontId="0" fillId="7" borderId="1" xfId="0" applyFill="1" applyBorder="1" applyAlignment="1">
      <alignment wrapText="1"/>
    </xf>
    <xf numFmtId="14" fontId="11" fillId="5" borderId="1" xfId="1" applyNumberFormat="1" applyFont="1" applyFill="1" applyBorder="1" applyAlignment="1">
      <alignment horizontal="center" vertical="center"/>
    </xf>
    <xf numFmtId="14" fontId="11" fillId="6" borderId="1" xfId="1" applyNumberFormat="1" applyFont="1" applyFill="1" applyBorder="1" applyAlignment="1">
      <alignment horizontal="center" vertical="center"/>
    </xf>
    <xf numFmtId="0" fontId="11" fillId="4" borderId="1" xfId="1" applyNumberFormat="1" applyFont="1" applyFill="1" applyBorder="1" applyAlignment="1">
      <alignment horizontal="center" vertical="center"/>
    </xf>
    <xf numFmtId="0" fontId="13" fillId="0" borderId="1" xfId="1" applyFont="1" applyBorder="1" applyAlignment="1">
      <alignment horizontal="center" vertical="center"/>
    </xf>
    <xf numFmtId="0" fontId="17" fillId="0" borderId="1" xfId="0" applyFont="1" applyBorder="1" applyAlignment="1">
      <alignment horizontal="center" vertical="center" wrapText="1"/>
    </xf>
    <xf numFmtId="0" fontId="17" fillId="10" borderId="1" xfId="0" applyFont="1" applyFill="1" applyBorder="1" applyAlignment="1">
      <alignment horizontal="center" vertical="center" wrapText="1"/>
    </xf>
    <xf numFmtId="49" fontId="13" fillId="4" borderId="1" xfId="1" applyNumberFormat="1" applyFont="1" applyFill="1" applyBorder="1" applyAlignment="1">
      <alignment horizontal="right" vertical="center"/>
    </xf>
    <xf numFmtId="0" fontId="13" fillId="7" borderId="1" xfId="1" applyFont="1" applyFill="1" applyBorder="1"/>
    <xf numFmtId="1" fontId="13" fillId="7" borderId="1" xfId="1" applyNumberFormat="1" applyFont="1" applyFill="1" applyBorder="1"/>
    <xf numFmtId="0" fontId="18" fillId="0" borderId="1" xfId="0" applyFont="1" applyBorder="1"/>
    <xf numFmtId="2" fontId="13" fillId="0" borderId="1" xfId="1" applyNumberFormat="1" applyFont="1" applyBorder="1"/>
    <xf numFmtId="1" fontId="17" fillId="0" borderId="1" xfId="0" applyNumberFormat="1" applyFont="1" applyBorder="1"/>
    <xf numFmtId="1" fontId="17" fillId="10" borderId="1" xfId="0" applyNumberFormat="1" applyFont="1" applyFill="1" applyBorder="1"/>
    <xf numFmtId="164" fontId="13" fillId="7" borderId="1" xfId="1" applyNumberFormat="1" applyFont="1" applyFill="1" applyBorder="1"/>
    <xf numFmtId="49" fontId="12" fillId="4" borderId="1" xfId="1" applyNumberFormat="1" applyFont="1" applyFill="1" applyBorder="1" applyAlignment="1">
      <alignment horizontal="right" vertical="center"/>
    </xf>
    <xf numFmtId="0" fontId="17" fillId="0" borderId="1" xfId="0" applyFont="1" applyBorder="1"/>
    <xf numFmtId="165" fontId="17" fillId="0" borderId="1" xfId="0" applyNumberFormat="1" applyFont="1" applyBorder="1"/>
    <xf numFmtId="0" fontId="17" fillId="10" borderId="1" xfId="0" applyFont="1" applyFill="1" applyBorder="1"/>
    <xf numFmtId="0" fontId="17" fillId="0" borderId="1" xfId="0" applyFont="1" applyBorder="1" applyAlignment="1">
      <alignment horizontal="center" vertical="center"/>
    </xf>
    <xf numFmtId="1" fontId="0" fillId="0" borderId="0" xfId="0" applyNumberFormat="1"/>
    <xf numFmtId="49" fontId="14" fillId="6" borderId="1" xfId="1" applyNumberFormat="1" applyFont="1" applyFill="1" applyBorder="1" applyAlignment="1">
      <alignment horizontal="left" vertical="center"/>
    </xf>
    <xf numFmtId="49" fontId="3" fillId="6" borderId="1" xfId="1" applyNumberFormat="1" applyFont="1" applyFill="1" applyBorder="1" applyAlignment="1">
      <alignment horizontal="right" vertical="center"/>
    </xf>
    <xf numFmtId="0" fontId="19" fillId="0" borderId="1" xfId="0" applyFont="1" applyBorder="1"/>
    <xf numFmtId="14" fontId="14" fillId="4" borderId="1" xfId="1" applyNumberFormat="1" applyFont="1" applyFill="1" applyBorder="1" applyAlignment="1">
      <alignment horizontal="center"/>
    </xf>
    <xf numFmtId="1" fontId="3" fillId="2" borderId="1" xfId="1" applyNumberFormat="1" applyFont="1" applyFill="1" applyBorder="1" applyAlignment="1">
      <alignment horizontal="right" vertical="center"/>
    </xf>
    <xf numFmtId="1" fontId="19" fillId="0" borderId="1" xfId="0" applyNumberFormat="1" applyFont="1" applyBorder="1"/>
    <xf numFmtId="1" fontId="19" fillId="10" borderId="1" xfId="0" applyNumberFormat="1" applyFont="1" applyFill="1" applyBorder="1" applyAlignment="1">
      <alignment horizontal="right"/>
    </xf>
    <xf numFmtId="1" fontId="19" fillId="10" borderId="1" xfId="0" applyNumberFormat="1" applyFont="1" applyFill="1" applyBorder="1"/>
    <xf numFmtId="1" fontId="19" fillId="7" borderId="1" xfId="0" applyNumberFormat="1" applyFont="1" applyFill="1" applyBorder="1"/>
    <xf numFmtId="0" fontId="0" fillId="0" borderId="0" xfId="0" applyBorder="1"/>
    <xf numFmtId="1" fontId="12" fillId="2" borderId="1" xfId="1" applyNumberFormat="1" applyFont="1" applyFill="1" applyBorder="1" applyAlignment="1">
      <alignment horizontal="right" vertical="center"/>
    </xf>
  </cellXfs>
  <cellStyles count="2">
    <cellStyle name="Normal" xfId="0" builtinId="0"/>
    <cellStyle name="Normal 2" xfId="1"/>
  </cellStyles>
  <dxfs count="0"/>
  <tableStyles count="0" defaultTableStyle="TableStyleMedium2" defaultPivotStyle="PivotStyleLight16"/>
  <colors>
    <mruColors>
      <color rgb="FFEE5C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Maharashtra</a:t>
            </a:r>
          </a:p>
        </c:rich>
      </c:tx>
      <c:layout>
        <c:manualLayout>
          <c:xMode val="edge"/>
          <c:yMode val="edge"/>
          <c:x val="0.3906596675415572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data'!$D$39:$D$49</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data'!$E$39:$E$49</c:f>
              <c:numCache>
                <c:formatCode>0</c:formatCode>
                <c:ptCount val="11"/>
                <c:pt idx="0">
                  <c:v>2250943.7948500002</c:v>
                </c:pt>
                <c:pt idx="1">
                  <c:v>2305295.8955700002</c:v>
                </c:pt>
                <c:pt idx="2">
                  <c:v>2316438.4854700002</c:v>
                </c:pt>
                <c:pt idx="3">
                  <c:v>2404766.2034999998</c:v>
                </c:pt>
                <c:pt idx="4">
                  <c:v>2408224.1230500001</c:v>
                </c:pt>
                <c:pt idx="5">
                  <c:v>2507600.9253600002</c:v>
                </c:pt>
                <c:pt idx="6">
                  <c:v>2583258.4237600002</c:v>
                </c:pt>
                <c:pt idx="7">
                  <c:v>2714809.4341799999</c:v>
                </c:pt>
                <c:pt idx="8">
                  <c:v>2656559.3062785198</c:v>
                </c:pt>
                <c:pt idx="9">
                  <c:v>2695456.1774021299</c:v>
                </c:pt>
                <c:pt idx="10">
                  <c:v>2718451.9972912902</c:v>
                </c:pt>
              </c:numCache>
            </c:numRef>
          </c:val>
          <c:smooth val="0"/>
          <c:extLst xmlns:c16r2="http://schemas.microsoft.com/office/drawing/2015/06/chart">
            <c:ext xmlns:c16="http://schemas.microsoft.com/office/drawing/2014/chart" uri="{C3380CC4-5D6E-409C-BE32-E72D297353CC}">
              <c16:uniqueId val="{00000000-1DF4-4429-BC0B-21148285BCBD}"/>
            </c:ext>
          </c:extLst>
        </c:ser>
        <c:dLbls>
          <c:showLegendKey val="0"/>
          <c:showVal val="0"/>
          <c:showCatName val="0"/>
          <c:showSerName val="0"/>
          <c:showPercent val="0"/>
          <c:showBubbleSize val="0"/>
        </c:dLbls>
        <c:smooth val="0"/>
        <c:axId val="446498232"/>
        <c:axId val="446493528"/>
      </c:lineChart>
      <c:catAx>
        <c:axId val="44649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93528"/>
        <c:crosses val="autoZero"/>
        <c:auto val="1"/>
        <c:lblAlgn val="ctr"/>
        <c:lblOffset val="100"/>
        <c:noMultiLvlLbl val="0"/>
      </c:catAx>
      <c:valAx>
        <c:axId val="446493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u="none" strike="noStrike" baseline="0">
                    <a:solidFill>
                      <a:sysClr val="windowText" lastClr="000000"/>
                    </a:solidFill>
                    <a:effectLst/>
                  </a:rPr>
                  <a:t>CREDIT (in Cr.)</a:t>
                </a:r>
                <a:endParaRPr lang="en-IN" sz="1050">
                  <a:solidFill>
                    <a:sysClr val="windowText" lastClr="000000"/>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98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Bihar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data'!$A$39:$A$49</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data'!$B$39:$B$49</c:f>
              <c:numCache>
                <c:formatCode>0</c:formatCode>
                <c:ptCount val="11"/>
                <c:pt idx="0">
                  <c:v>91209.997499999998</c:v>
                </c:pt>
                <c:pt idx="1">
                  <c:v>91522.731700000004</c:v>
                </c:pt>
                <c:pt idx="2">
                  <c:v>95856.035810000001</c:v>
                </c:pt>
                <c:pt idx="3">
                  <c:v>101510.57809</c:v>
                </c:pt>
                <c:pt idx="4">
                  <c:v>102553.74256</c:v>
                </c:pt>
                <c:pt idx="5">
                  <c:v>106850.78273000001</c:v>
                </c:pt>
                <c:pt idx="6">
                  <c:v>110130.90691999999</c:v>
                </c:pt>
                <c:pt idx="7">
                  <c:v>120287.13906</c:v>
                </c:pt>
                <c:pt idx="8">
                  <c:v>124561.58493020599</c:v>
                </c:pt>
                <c:pt idx="9">
                  <c:v>126013.79256633999</c:v>
                </c:pt>
                <c:pt idx="10">
                  <c:v>131169.72645667</c:v>
                </c:pt>
              </c:numCache>
            </c:numRef>
          </c:val>
          <c:smooth val="0"/>
          <c:extLst xmlns:c16r2="http://schemas.microsoft.com/office/drawing/2015/06/chart">
            <c:ext xmlns:c16="http://schemas.microsoft.com/office/drawing/2014/chart" uri="{C3380CC4-5D6E-409C-BE32-E72D297353CC}">
              <c16:uniqueId val="{00000000-726F-4D04-886A-09F606AB5392}"/>
            </c:ext>
          </c:extLst>
        </c:ser>
        <c:dLbls>
          <c:showLegendKey val="0"/>
          <c:showVal val="0"/>
          <c:showCatName val="0"/>
          <c:showSerName val="0"/>
          <c:showPercent val="0"/>
          <c:showBubbleSize val="0"/>
        </c:dLbls>
        <c:smooth val="0"/>
        <c:axId val="559113304"/>
        <c:axId val="559116440"/>
      </c:lineChart>
      <c:catAx>
        <c:axId val="559113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16440"/>
        <c:crosses val="autoZero"/>
        <c:auto val="1"/>
        <c:lblAlgn val="ctr"/>
        <c:lblOffset val="100"/>
        <c:noMultiLvlLbl val="0"/>
      </c:catAx>
      <c:valAx>
        <c:axId val="5591164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sz="1050" b="0" i="0" baseline="0">
                    <a:solidFill>
                      <a:sysClr val="windowText" lastClr="000000"/>
                    </a:solidFill>
                    <a:effectLst/>
                  </a:rPr>
                  <a:t>CREDIT (in Cr.)</a:t>
                </a:r>
                <a:endParaRPr lang="en-IN" sz="1050">
                  <a:solidFill>
                    <a:sysClr val="windowText" lastClr="000000"/>
                  </a:solidFill>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13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u="none">
                <a:effectLst/>
              </a:rPr>
              <a:t>Top 10 worst affected COVID states as of 29/05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'bank credit trend graph data'!$B$86</c:f>
              <c:strCache>
                <c:ptCount val="1"/>
                <c:pt idx="0">
                  <c:v>NCT OF DELHI</c:v>
                </c:pt>
              </c:strCache>
            </c:strRef>
          </c:tx>
          <c:spPr>
            <a:ln w="28575" cap="rnd">
              <a:solidFill>
                <a:srgbClr val="7030A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data'!$B$87:$B$97</c:f>
              <c:numCache>
                <c:formatCode>0</c:formatCode>
                <c:ptCount val="11"/>
                <c:pt idx="0">
                  <c:v>933238.82926999999</c:v>
                </c:pt>
                <c:pt idx="1">
                  <c:v>939834.21319000004</c:v>
                </c:pt>
                <c:pt idx="2">
                  <c:v>972052.81857</c:v>
                </c:pt>
                <c:pt idx="3">
                  <c:v>1069998.43413</c:v>
                </c:pt>
                <c:pt idx="4">
                  <c:v>1052119.4785199999</c:v>
                </c:pt>
                <c:pt idx="5">
                  <c:v>1131043.0446500001</c:v>
                </c:pt>
                <c:pt idx="6">
                  <c:v>1183746.07</c:v>
                </c:pt>
                <c:pt idx="7">
                  <c:v>1287041.9385500001</c:v>
                </c:pt>
                <c:pt idx="8">
                  <c:v>1218199.8968473901</c:v>
                </c:pt>
                <c:pt idx="9">
                  <c:v>1204536.10771303</c:v>
                </c:pt>
                <c:pt idx="10">
                  <c:v>1227001.5741615</c:v>
                </c:pt>
              </c:numCache>
            </c:numRef>
          </c:val>
          <c:smooth val="0"/>
          <c:extLst xmlns:c16r2="http://schemas.microsoft.com/office/drawing/2015/06/chart">
            <c:ext xmlns:c16="http://schemas.microsoft.com/office/drawing/2014/chart" uri="{C3380CC4-5D6E-409C-BE32-E72D297353CC}">
              <c16:uniqueId val="{00000000-6079-4D13-896F-AA0991348E31}"/>
            </c:ext>
          </c:extLst>
        </c:ser>
        <c:ser>
          <c:idx val="1"/>
          <c:order val="1"/>
          <c:tx>
            <c:strRef>
              <c:f>'bank credit trend graph data'!$C$86</c:f>
              <c:strCache>
                <c:ptCount val="1"/>
                <c:pt idx="0">
                  <c:v>RAJASTHAN</c:v>
                </c:pt>
              </c:strCache>
            </c:strRef>
          </c:tx>
          <c:spPr>
            <a:ln w="28575" cap="rnd">
              <a:solidFill>
                <a:schemeClr val="accent2"/>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data'!$C$87:$C$97</c:f>
              <c:numCache>
                <c:formatCode>0</c:formatCode>
                <c:ptCount val="11"/>
                <c:pt idx="0">
                  <c:v>210381.21687999999</c:v>
                </c:pt>
                <c:pt idx="1">
                  <c:v>219642.88902999999</c:v>
                </c:pt>
                <c:pt idx="2">
                  <c:v>239794.16031000001</c:v>
                </c:pt>
                <c:pt idx="3">
                  <c:v>254381.59377000001</c:v>
                </c:pt>
                <c:pt idx="4">
                  <c:v>258400.09106000001</c:v>
                </c:pt>
                <c:pt idx="5">
                  <c:v>267522.86287000001</c:v>
                </c:pt>
                <c:pt idx="6">
                  <c:v>287761.12274000002</c:v>
                </c:pt>
                <c:pt idx="7">
                  <c:v>307134.11463000003</c:v>
                </c:pt>
                <c:pt idx="8">
                  <c:v>309782.11241026298</c:v>
                </c:pt>
                <c:pt idx="9">
                  <c:v>315149.03420296003</c:v>
                </c:pt>
                <c:pt idx="10">
                  <c:v>327128.72278628999</c:v>
                </c:pt>
              </c:numCache>
            </c:numRef>
          </c:val>
          <c:smooth val="0"/>
          <c:extLst xmlns:c16r2="http://schemas.microsoft.com/office/drawing/2015/06/chart">
            <c:ext xmlns:c16="http://schemas.microsoft.com/office/drawing/2014/chart" uri="{C3380CC4-5D6E-409C-BE32-E72D297353CC}">
              <c16:uniqueId val="{00000001-6079-4D13-896F-AA0991348E31}"/>
            </c:ext>
          </c:extLst>
        </c:ser>
        <c:ser>
          <c:idx val="2"/>
          <c:order val="2"/>
          <c:tx>
            <c:strRef>
              <c:f>'bank credit trend graph data'!$D$86</c:f>
              <c:strCache>
                <c:ptCount val="1"/>
                <c:pt idx="0">
                  <c:v>BIHAR</c:v>
                </c:pt>
              </c:strCache>
            </c:strRef>
          </c:tx>
          <c:spPr>
            <a:ln w="28575" cap="rnd">
              <a:solidFill>
                <a:srgbClr val="EE5C7F"/>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data'!$D$87:$D$97</c:f>
              <c:numCache>
                <c:formatCode>0</c:formatCode>
                <c:ptCount val="11"/>
                <c:pt idx="0">
                  <c:v>91209.997499999998</c:v>
                </c:pt>
                <c:pt idx="1">
                  <c:v>91522.731700000004</c:v>
                </c:pt>
                <c:pt idx="2">
                  <c:v>95856.035810000001</c:v>
                </c:pt>
                <c:pt idx="3">
                  <c:v>101510.57809</c:v>
                </c:pt>
                <c:pt idx="4">
                  <c:v>102553.74256</c:v>
                </c:pt>
                <c:pt idx="5">
                  <c:v>106850.78273000001</c:v>
                </c:pt>
                <c:pt idx="6">
                  <c:v>110130.90691999999</c:v>
                </c:pt>
                <c:pt idx="7">
                  <c:v>120287.13906</c:v>
                </c:pt>
                <c:pt idx="8">
                  <c:v>124561.58493020599</c:v>
                </c:pt>
                <c:pt idx="9">
                  <c:v>126013.79256633999</c:v>
                </c:pt>
                <c:pt idx="10">
                  <c:v>131169.72645667</c:v>
                </c:pt>
              </c:numCache>
            </c:numRef>
          </c:val>
          <c:smooth val="0"/>
          <c:extLst xmlns:c16r2="http://schemas.microsoft.com/office/drawing/2015/06/chart">
            <c:ext xmlns:c16="http://schemas.microsoft.com/office/drawing/2014/chart" uri="{C3380CC4-5D6E-409C-BE32-E72D297353CC}">
              <c16:uniqueId val="{00000002-6079-4D13-896F-AA0991348E31}"/>
            </c:ext>
          </c:extLst>
        </c:ser>
        <c:ser>
          <c:idx val="3"/>
          <c:order val="3"/>
          <c:tx>
            <c:strRef>
              <c:f>'bank credit trend graph data'!$E$86</c:f>
              <c:strCache>
                <c:ptCount val="1"/>
                <c:pt idx="0">
                  <c:v>WEST BENGAL</c:v>
                </c:pt>
              </c:strCache>
            </c:strRef>
          </c:tx>
          <c:spPr>
            <a:ln w="28575" cap="rnd">
              <a:solidFill>
                <a:schemeClr val="accent4"/>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data'!$E$87:$E$97</c:f>
              <c:numCache>
                <c:formatCode>0</c:formatCode>
                <c:ptCount val="11"/>
                <c:pt idx="0">
                  <c:v>343167.72480000003</c:v>
                </c:pt>
                <c:pt idx="1">
                  <c:v>346241.89951000002</c:v>
                </c:pt>
                <c:pt idx="2">
                  <c:v>356041.54577999999</c:v>
                </c:pt>
                <c:pt idx="3">
                  <c:v>364453.54902999999</c:v>
                </c:pt>
                <c:pt idx="4">
                  <c:v>360731.15583</c:v>
                </c:pt>
                <c:pt idx="5">
                  <c:v>368262.65626000002</c:v>
                </c:pt>
                <c:pt idx="6">
                  <c:v>366720.57023999997</c:v>
                </c:pt>
                <c:pt idx="7">
                  <c:v>379817.16281000001</c:v>
                </c:pt>
                <c:pt idx="8">
                  <c:v>375670.55021839601</c:v>
                </c:pt>
                <c:pt idx="9">
                  <c:v>383383.41927302</c:v>
                </c:pt>
                <c:pt idx="10">
                  <c:v>388390.21600041998</c:v>
                </c:pt>
              </c:numCache>
            </c:numRef>
          </c:val>
          <c:smooth val="0"/>
          <c:extLst xmlns:c16r2="http://schemas.microsoft.com/office/drawing/2015/06/chart">
            <c:ext xmlns:c16="http://schemas.microsoft.com/office/drawing/2014/chart" uri="{C3380CC4-5D6E-409C-BE32-E72D297353CC}">
              <c16:uniqueId val="{00000003-6079-4D13-896F-AA0991348E31}"/>
            </c:ext>
          </c:extLst>
        </c:ser>
        <c:ser>
          <c:idx val="4"/>
          <c:order val="4"/>
          <c:tx>
            <c:strRef>
              <c:f>'bank credit trend graph data'!$F$86</c:f>
              <c:strCache>
                <c:ptCount val="1"/>
                <c:pt idx="0">
                  <c:v>MADHYA PRADESH</c:v>
                </c:pt>
              </c:strCache>
            </c:strRef>
          </c:tx>
          <c:spPr>
            <a:ln w="28575" cap="rnd">
              <a:solidFill>
                <a:schemeClr val="accent6">
                  <a:lumMod val="60000"/>
                  <a:lumOff val="40000"/>
                </a:schemeClr>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data'!$F$87:$F$97</c:f>
              <c:numCache>
                <c:formatCode>0</c:formatCode>
                <c:ptCount val="11"/>
                <c:pt idx="0">
                  <c:v>200807.95447</c:v>
                </c:pt>
                <c:pt idx="1">
                  <c:v>205860.11150999999</c:v>
                </c:pt>
                <c:pt idx="2">
                  <c:v>214726.13333000001</c:v>
                </c:pt>
                <c:pt idx="3">
                  <c:v>221512.29303</c:v>
                </c:pt>
                <c:pt idx="4">
                  <c:v>228875.35931999999</c:v>
                </c:pt>
                <c:pt idx="5">
                  <c:v>235715.66177000001</c:v>
                </c:pt>
                <c:pt idx="6">
                  <c:v>242710.34697000001</c:v>
                </c:pt>
                <c:pt idx="7">
                  <c:v>249289.85315000001</c:v>
                </c:pt>
                <c:pt idx="8">
                  <c:v>253399.85293187099</c:v>
                </c:pt>
                <c:pt idx="9">
                  <c:v>256985.29355899</c:v>
                </c:pt>
                <c:pt idx="10">
                  <c:v>268310.25844026997</c:v>
                </c:pt>
              </c:numCache>
            </c:numRef>
          </c:val>
          <c:smooth val="0"/>
          <c:extLst xmlns:c16r2="http://schemas.microsoft.com/office/drawing/2015/06/chart">
            <c:ext xmlns:c16="http://schemas.microsoft.com/office/drawing/2014/chart" uri="{C3380CC4-5D6E-409C-BE32-E72D297353CC}">
              <c16:uniqueId val="{00000004-6079-4D13-896F-AA0991348E31}"/>
            </c:ext>
          </c:extLst>
        </c:ser>
        <c:ser>
          <c:idx val="5"/>
          <c:order val="5"/>
          <c:tx>
            <c:strRef>
              <c:f>'bank credit trend graph data'!$G$86</c:f>
              <c:strCache>
                <c:ptCount val="1"/>
                <c:pt idx="0">
                  <c:v>UTTAR PRADESH</c:v>
                </c:pt>
              </c:strCache>
            </c:strRef>
          </c:tx>
          <c:spPr>
            <a:ln w="28575" cap="rnd">
              <a:solidFill>
                <a:srgbClr val="00B05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data'!$G$87:$G$97</c:f>
              <c:numCache>
                <c:formatCode>0</c:formatCode>
                <c:ptCount val="11"/>
                <c:pt idx="0">
                  <c:v>350917.99864000001</c:v>
                </c:pt>
                <c:pt idx="1">
                  <c:v>349848.94198</c:v>
                </c:pt>
                <c:pt idx="2">
                  <c:v>370498.47</c:v>
                </c:pt>
                <c:pt idx="3">
                  <c:v>391891.67862000002</c:v>
                </c:pt>
                <c:pt idx="4">
                  <c:v>392451.09125</c:v>
                </c:pt>
                <c:pt idx="5">
                  <c:v>404092.98719999997</c:v>
                </c:pt>
                <c:pt idx="6">
                  <c:v>419468.58058000001</c:v>
                </c:pt>
                <c:pt idx="7">
                  <c:v>439715.92048999999</c:v>
                </c:pt>
                <c:pt idx="8">
                  <c:v>441716.41237783403</c:v>
                </c:pt>
                <c:pt idx="9">
                  <c:v>450319.06385760999</c:v>
                </c:pt>
                <c:pt idx="10">
                  <c:v>460417.19115442998</c:v>
                </c:pt>
              </c:numCache>
            </c:numRef>
          </c:val>
          <c:smooth val="0"/>
          <c:extLst xmlns:c16r2="http://schemas.microsoft.com/office/drawing/2015/06/chart">
            <c:ext xmlns:c16="http://schemas.microsoft.com/office/drawing/2014/chart" uri="{C3380CC4-5D6E-409C-BE32-E72D297353CC}">
              <c16:uniqueId val="{00000005-6079-4D13-896F-AA0991348E31}"/>
            </c:ext>
          </c:extLst>
        </c:ser>
        <c:ser>
          <c:idx val="6"/>
          <c:order val="6"/>
          <c:tx>
            <c:strRef>
              <c:f>'bank credit trend graph data'!$H$86</c:f>
              <c:strCache>
                <c:ptCount val="1"/>
                <c:pt idx="0">
                  <c:v>GUJARAT</c:v>
                </c:pt>
              </c:strCache>
            </c:strRef>
          </c:tx>
          <c:spPr>
            <a:ln w="28575" cap="rnd">
              <a:solidFill>
                <a:srgbClr val="00B0F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data'!$H$87:$H$97</c:f>
              <c:numCache>
                <c:formatCode>0</c:formatCode>
                <c:ptCount val="11"/>
                <c:pt idx="0">
                  <c:v>420001.5048</c:v>
                </c:pt>
                <c:pt idx="1">
                  <c:v>423774.96925999998</c:v>
                </c:pt>
                <c:pt idx="2">
                  <c:v>450679.52737000003</c:v>
                </c:pt>
                <c:pt idx="3">
                  <c:v>482778.60524</c:v>
                </c:pt>
                <c:pt idx="4">
                  <c:v>484745.72872000001</c:v>
                </c:pt>
                <c:pt idx="5">
                  <c:v>505779.038</c:v>
                </c:pt>
                <c:pt idx="6">
                  <c:v>520939.36343000003</c:v>
                </c:pt>
                <c:pt idx="7">
                  <c:v>531396.06116000004</c:v>
                </c:pt>
                <c:pt idx="8">
                  <c:v>527191.33088013902</c:v>
                </c:pt>
                <c:pt idx="9">
                  <c:v>530740.12570723996</c:v>
                </c:pt>
                <c:pt idx="10">
                  <c:v>542121.67744308</c:v>
                </c:pt>
              </c:numCache>
            </c:numRef>
          </c:val>
          <c:smooth val="0"/>
          <c:extLst xmlns:c16r2="http://schemas.microsoft.com/office/drawing/2015/06/chart">
            <c:ext xmlns:c16="http://schemas.microsoft.com/office/drawing/2014/chart" uri="{C3380CC4-5D6E-409C-BE32-E72D297353CC}">
              <c16:uniqueId val="{00000006-6079-4D13-896F-AA0991348E31}"/>
            </c:ext>
          </c:extLst>
        </c:ser>
        <c:ser>
          <c:idx val="7"/>
          <c:order val="7"/>
          <c:tx>
            <c:strRef>
              <c:f>'bank credit trend graph data'!$I$86</c:f>
              <c:strCache>
                <c:ptCount val="1"/>
                <c:pt idx="0">
                  <c:v>MAHARASHTRA</c:v>
                </c:pt>
              </c:strCache>
            </c:strRef>
          </c:tx>
          <c:spPr>
            <a:ln w="28575" cap="rnd">
              <a:solidFill>
                <a:srgbClr val="FF000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data'!$I$87:$I$97</c:f>
              <c:numCache>
                <c:formatCode>0</c:formatCode>
                <c:ptCount val="11"/>
                <c:pt idx="0">
                  <c:v>2250943.7948500002</c:v>
                </c:pt>
                <c:pt idx="1">
                  <c:v>2305295.8955700002</c:v>
                </c:pt>
                <c:pt idx="2">
                  <c:v>2316438.4854700002</c:v>
                </c:pt>
                <c:pt idx="3">
                  <c:v>2404766.2034999998</c:v>
                </c:pt>
                <c:pt idx="4">
                  <c:v>2408224.1230500001</c:v>
                </c:pt>
                <c:pt idx="5">
                  <c:v>2507600.9253600002</c:v>
                </c:pt>
                <c:pt idx="6">
                  <c:v>2583258.4237600002</c:v>
                </c:pt>
                <c:pt idx="7">
                  <c:v>2714809.4341799999</c:v>
                </c:pt>
                <c:pt idx="8">
                  <c:v>2656559.3062785198</c:v>
                </c:pt>
                <c:pt idx="9">
                  <c:v>2695456.1774021299</c:v>
                </c:pt>
                <c:pt idx="10">
                  <c:v>2718451.9972912902</c:v>
                </c:pt>
              </c:numCache>
            </c:numRef>
          </c:val>
          <c:smooth val="0"/>
          <c:extLst xmlns:c16r2="http://schemas.microsoft.com/office/drawing/2015/06/chart">
            <c:ext xmlns:c16="http://schemas.microsoft.com/office/drawing/2014/chart" uri="{C3380CC4-5D6E-409C-BE32-E72D297353CC}">
              <c16:uniqueId val="{00000007-6079-4D13-896F-AA0991348E31}"/>
            </c:ext>
          </c:extLst>
        </c:ser>
        <c:ser>
          <c:idx val="8"/>
          <c:order val="8"/>
          <c:tx>
            <c:strRef>
              <c:f>'bank credit trend graph data'!$J$86</c:f>
              <c:strCache>
                <c:ptCount val="1"/>
                <c:pt idx="0">
                  <c:v>ANDHRA PRADESH</c:v>
                </c:pt>
              </c:strCache>
            </c:strRef>
          </c:tx>
          <c:spPr>
            <a:ln w="28575" cap="rnd">
              <a:solidFill>
                <a:schemeClr val="accent3">
                  <a:lumMod val="60000"/>
                </a:schemeClr>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data'!$J$87:$J$97</c:f>
              <c:numCache>
                <c:formatCode>0</c:formatCode>
                <c:ptCount val="11"/>
                <c:pt idx="0">
                  <c:v>256876.43536</c:v>
                </c:pt>
                <c:pt idx="1">
                  <c:v>267815.66288000002</c:v>
                </c:pt>
                <c:pt idx="2">
                  <c:v>291350.11978000001</c:v>
                </c:pt>
                <c:pt idx="3">
                  <c:v>310457.32990999997</c:v>
                </c:pt>
                <c:pt idx="4">
                  <c:v>315511.36803999997</c:v>
                </c:pt>
                <c:pt idx="5">
                  <c:v>327806.26486</c:v>
                </c:pt>
                <c:pt idx="6">
                  <c:v>346736.45791</c:v>
                </c:pt>
                <c:pt idx="7">
                  <c:v>366563.46520999999</c:v>
                </c:pt>
                <c:pt idx="8">
                  <c:v>368120.47358250298</c:v>
                </c:pt>
                <c:pt idx="9">
                  <c:v>379017.19822826999</c:v>
                </c:pt>
                <c:pt idx="10">
                  <c:v>391642.77317220002</c:v>
                </c:pt>
              </c:numCache>
            </c:numRef>
          </c:val>
          <c:smooth val="0"/>
          <c:extLst xmlns:c16r2="http://schemas.microsoft.com/office/drawing/2015/06/chart">
            <c:ext xmlns:c16="http://schemas.microsoft.com/office/drawing/2014/chart" uri="{C3380CC4-5D6E-409C-BE32-E72D297353CC}">
              <c16:uniqueId val="{00000008-6079-4D13-896F-AA0991348E31}"/>
            </c:ext>
          </c:extLst>
        </c:ser>
        <c:ser>
          <c:idx val="9"/>
          <c:order val="9"/>
          <c:tx>
            <c:strRef>
              <c:f>'bank credit trend graph data'!$K$86</c:f>
              <c:strCache>
                <c:ptCount val="1"/>
                <c:pt idx="0">
                  <c:v>TAMIL NADU</c:v>
                </c:pt>
              </c:strCache>
            </c:strRef>
          </c:tx>
          <c:spPr>
            <a:ln w="28575" cap="rnd">
              <a:solidFill>
                <a:srgbClr val="00206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data'!$K$87:$K$97</c:f>
              <c:numCache>
                <c:formatCode>0</c:formatCode>
                <c:ptCount val="11"/>
                <c:pt idx="0">
                  <c:v>722895.81305999996</c:v>
                </c:pt>
                <c:pt idx="1">
                  <c:v>740730.18856000004</c:v>
                </c:pt>
                <c:pt idx="2">
                  <c:v>771462.44177000003</c:v>
                </c:pt>
                <c:pt idx="3">
                  <c:v>784172.08334000001</c:v>
                </c:pt>
                <c:pt idx="4">
                  <c:v>785311.88659999997</c:v>
                </c:pt>
                <c:pt idx="5">
                  <c:v>817633.35153999995</c:v>
                </c:pt>
                <c:pt idx="6">
                  <c:v>835950.04221999994</c:v>
                </c:pt>
                <c:pt idx="7">
                  <c:v>876432.95134000003</c:v>
                </c:pt>
                <c:pt idx="8">
                  <c:v>884226.99813667603</c:v>
                </c:pt>
                <c:pt idx="9">
                  <c:v>914610.31154641998</c:v>
                </c:pt>
                <c:pt idx="10">
                  <c:v>929017.95390357997</c:v>
                </c:pt>
              </c:numCache>
            </c:numRef>
          </c:val>
          <c:smooth val="0"/>
          <c:extLst xmlns:c16r2="http://schemas.microsoft.com/office/drawing/2015/06/chart">
            <c:ext xmlns:c16="http://schemas.microsoft.com/office/drawing/2014/chart" uri="{C3380CC4-5D6E-409C-BE32-E72D297353CC}">
              <c16:uniqueId val="{00000009-6079-4D13-896F-AA0991348E31}"/>
            </c:ext>
          </c:extLst>
        </c:ser>
        <c:dLbls>
          <c:showLegendKey val="0"/>
          <c:showVal val="0"/>
          <c:showCatName val="0"/>
          <c:showSerName val="0"/>
          <c:showPercent val="0"/>
          <c:showBubbleSize val="0"/>
        </c:dLbls>
        <c:smooth val="0"/>
        <c:axId val="559112912"/>
        <c:axId val="559116832"/>
      </c:lineChart>
      <c:catAx>
        <c:axId val="55911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16832"/>
        <c:crosses val="autoZero"/>
        <c:auto val="1"/>
        <c:lblAlgn val="ctr"/>
        <c:lblOffset val="100"/>
        <c:noMultiLvlLbl val="0"/>
      </c:catAx>
      <c:valAx>
        <c:axId val="5591168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ysClr val="windowText" lastClr="000000"/>
                    </a:solidFill>
                  </a:rPr>
                  <a:t>CREDIT (in CR.)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1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u="none">
                <a:effectLst/>
              </a:rPr>
              <a:t>Top 10 worst affected COVID states as of 29/05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'bank credit trend graph data'!$B$86</c:f>
              <c:strCache>
                <c:ptCount val="1"/>
                <c:pt idx="0">
                  <c:v>NCT OF DELHI</c:v>
                </c:pt>
              </c:strCache>
            </c:strRef>
          </c:tx>
          <c:spPr>
            <a:ln w="28575" cap="rnd">
              <a:solidFill>
                <a:srgbClr val="7030A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data'!$B$87:$B$97</c:f>
              <c:numCache>
                <c:formatCode>0</c:formatCode>
                <c:ptCount val="11"/>
                <c:pt idx="0">
                  <c:v>933238.82926999999</c:v>
                </c:pt>
                <c:pt idx="1">
                  <c:v>939834.21319000004</c:v>
                </c:pt>
                <c:pt idx="2">
                  <c:v>972052.81857</c:v>
                </c:pt>
                <c:pt idx="3">
                  <c:v>1069998.43413</c:v>
                </c:pt>
                <c:pt idx="4">
                  <c:v>1052119.4785199999</c:v>
                </c:pt>
                <c:pt idx="5">
                  <c:v>1131043.0446500001</c:v>
                </c:pt>
                <c:pt idx="6">
                  <c:v>1183746.07</c:v>
                </c:pt>
                <c:pt idx="7">
                  <c:v>1287041.9385500001</c:v>
                </c:pt>
                <c:pt idx="8">
                  <c:v>1218199.8968473901</c:v>
                </c:pt>
                <c:pt idx="9">
                  <c:v>1204536.10771303</c:v>
                </c:pt>
                <c:pt idx="10">
                  <c:v>1227001.5741615</c:v>
                </c:pt>
              </c:numCache>
            </c:numRef>
          </c:val>
          <c:smooth val="0"/>
          <c:extLst xmlns:c16r2="http://schemas.microsoft.com/office/drawing/2015/06/chart">
            <c:ext xmlns:c16="http://schemas.microsoft.com/office/drawing/2014/chart" uri="{C3380CC4-5D6E-409C-BE32-E72D297353CC}">
              <c16:uniqueId val="{00000000-4DCC-4655-9E4F-1FD6A407A1D0}"/>
            </c:ext>
          </c:extLst>
        </c:ser>
        <c:ser>
          <c:idx val="1"/>
          <c:order val="1"/>
          <c:tx>
            <c:strRef>
              <c:f>'bank credit trend graph data'!$C$86</c:f>
              <c:strCache>
                <c:ptCount val="1"/>
                <c:pt idx="0">
                  <c:v>RAJASTHAN</c:v>
                </c:pt>
              </c:strCache>
            </c:strRef>
          </c:tx>
          <c:spPr>
            <a:ln w="28575" cap="rnd">
              <a:solidFill>
                <a:schemeClr val="accent2"/>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data'!$C$87:$C$97</c:f>
              <c:numCache>
                <c:formatCode>0</c:formatCode>
                <c:ptCount val="11"/>
                <c:pt idx="0">
                  <c:v>210381.21687999999</c:v>
                </c:pt>
                <c:pt idx="1">
                  <c:v>219642.88902999999</c:v>
                </c:pt>
                <c:pt idx="2">
                  <c:v>239794.16031000001</c:v>
                </c:pt>
                <c:pt idx="3">
                  <c:v>254381.59377000001</c:v>
                </c:pt>
                <c:pt idx="4">
                  <c:v>258400.09106000001</c:v>
                </c:pt>
                <c:pt idx="5">
                  <c:v>267522.86287000001</c:v>
                </c:pt>
                <c:pt idx="6">
                  <c:v>287761.12274000002</c:v>
                </c:pt>
                <c:pt idx="7">
                  <c:v>307134.11463000003</c:v>
                </c:pt>
                <c:pt idx="8">
                  <c:v>309782.11241026298</c:v>
                </c:pt>
                <c:pt idx="9">
                  <c:v>315149.03420296003</c:v>
                </c:pt>
                <c:pt idx="10">
                  <c:v>327128.72278628999</c:v>
                </c:pt>
              </c:numCache>
            </c:numRef>
          </c:val>
          <c:smooth val="0"/>
          <c:extLst xmlns:c16r2="http://schemas.microsoft.com/office/drawing/2015/06/chart">
            <c:ext xmlns:c16="http://schemas.microsoft.com/office/drawing/2014/chart" uri="{C3380CC4-5D6E-409C-BE32-E72D297353CC}">
              <c16:uniqueId val="{00000001-4DCC-4655-9E4F-1FD6A407A1D0}"/>
            </c:ext>
          </c:extLst>
        </c:ser>
        <c:ser>
          <c:idx val="2"/>
          <c:order val="2"/>
          <c:tx>
            <c:strRef>
              <c:f>'bank credit trend graph data'!$D$86</c:f>
              <c:strCache>
                <c:ptCount val="1"/>
                <c:pt idx="0">
                  <c:v>BIHAR</c:v>
                </c:pt>
              </c:strCache>
            </c:strRef>
          </c:tx>
          <c:spPr>
            <a:ln w="28575" cap="rnd">
              <a:solidFill>
                <a:srgbClr val="EE5C7F"/>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data'!$D$87:$D$97</c:f>
              <c:numCache>
                <c:formatCode>0</c:formatCode>
                <c:ptCount val="11"/>
                <c:pt idx="0">
                  <c:v>91209.997499999998</c:v>
                </c:pt>
                <c:pt idx="1">
                  <c:v>91522.731700000004</c:v>
                </c:pt>
                <c:pt idx="2">
                  <c:v>95856.035810000001</c:v>
                </c:pt>
                <c:pt idx="3">
                  <c:v>101510.57809</c:v>
                </c:pt>
                <c:pt idx="4">
                  <c:v>102553.74256</c:v>
                </c:pt>
                <c:pt idx="5">
                  <c:v>106850.78273000001</c:v>
                </c:pt>
                <c:pt idx="6">
                  <c:v>110130.90691999999</c:v>
                </c:pt>
                <c:pt idx="7">
                  <c:v>120287.13906</c:v>
                </c:pt>
                <c:pt idx="8">
                  <c:v>124561.58493020599</c:v>
                </c:pt>
                <c:pt idx="9">
                  <c:v>126013.79256633999</c:v>
                </c:pt>
                <c:pt idx="10">
                  <c:v>131169.72645667</c:v>
                </c:pt>
              </c:numCache>
            </c:numRef>
          </c:val>
          <c:smooth val="0"/>
          <c:extLst xmlns:c16r2="http://schemas.microsoft.com/office/drawing/2015/06/chart">
            <c:ext xmlns:c16="http://schemas.microsoft.com/office/drawing/2014/chart" uri="{C3380CC4-5D6E-409C-BE32-E72D297353CC}">
              <c16:uniqueId val="{00000002-4DCC-4655-9E4F-1FD6A407A1D0}"/>
            </c:ext>
          </c:extLst>
        </c:ser>
        <c:ser>
          <c:idx val="3"/>
          <c:order val="3"/>
          <c:tx>
            <c:strRef>
              <c:f>'bank credit trend graph data'!$E$86</c:f>
              <c:strCache>
                <c:ptCount val="1"/>
                <c:pt idx="0">
                  <c:v>WEST BENGAL</c:v>
                </c:pt>
              </c:strCache>
            </c:strRef>
          </c:tx>
          <c:spPr>
            <a:ln w="28575" cap="rnd">
              <a:solidFill>
                <a:schemeClr val="accent4"/>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data'!$E$87:$E$97</c:f>
              <c:numCache>
                <c:formatCode>0</c:formatCode>
                <c:ptCount val="11"/>
                <c:pt idx="0">
                  <c:v>343167.72480000003</c:v>
                </c:pt>
                <c:pt idx="1">
                  <c:v>346241.89951000002</c:v>
                </c:pt>
                <c:pt idx="2">
                  <c:v>356041.54577999999</c:v>
                </c:pt>
                <c:pt idx="3">
                  <c:v>364453.54902999999</c:v>
                </c:pt>
                <c:pt idx="4">
                  <c:v>360731.15583</c:v>
                </c:pt>
                <c:pt idx="5">
                  <c:v>368262.65626000002</c:v>
                </c:pt>
                <c:pt idx="6">
                  <c:v>366720.57023999997</c:v>
                </c:pt>
                <c:pt idx="7">
                  <c:v>379817.16281000001</c:v>
                </c:pt>
                <c:pt idx="8">
                  <c:v>375670.55021839601</c:v>
                </c:pt>
                <c:pt idx="9">
                  <c:v>383383.41927302</c:v>
                </c:pt>
                <c:pt idx="10">
                  <c:v>388390.21600041998</c:v>
                </c:pt>
              </c:numCache>
            </c:numRef>
          </c:val>
          <c:smooth val="0"/>
          <c:extLst xmlns:c16r2="http://schemas.microsoft.com/office/drawing/2015/06/chart">
            <c:ext xmlns:c16="http://schemas.microsoft.com/office/drawing/2014/chart" uri="{C3380CC4-5D6E-409C-BE32-E72D297353CC}">
              <c16:uniqueId val="{00000003-4DCC-4655-9E4F-1FD6A407A1D0}"/>
            </c:ext>
          </c:extLst>
        </c:ser>
        <c:ser>
          <c:idx val="4"/>
          <c:order val="4"/>
          <c:tx>
            <c:strRef>
              <c:f>'bank credit trend graph data'!$F$86</c:f>
              <c:strCache>
                <c:ptCount val="1"/>
                <c:pt idx="0">
                  <c:v>MADHYA PRADESH</c:v>
                </c:pt>
              </c:strCache>
            </c:strRef>
          </c:tx>
          <c:spPr>
            <a:ln w="28575" cap="rnd">
              <a:solidFill>
                <a:schemeClr val="accent6">
                  <a:lumMod val="60000"/>
                  <a:lumOff val="40000"/>
                </a:schemeClr>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data'!$F$87:$F$97</c:f>
              <c:numCache>
                <c:formatCode>0</c:formatCode>
                <c:ptCount val="11"/>
                <c:pt idx="0">
                  <c:v>200807.95447</c:v>
                </c:pt>
                <c:pt idx="1">
                  <c:v>205860.11150999999</c:v>
                </c:pt>
                <c:pt idx="2">
                  <c:v>214726.13333000001</c:v>
                </c:pt>
                <c:pt idx="3">
                  <c:v>221512.29303</c:v>
                </c:pt>
                <c:pt idx="4">
                  <c:v>228875.35931999999</c:v>
                </c:pt>
                <c:pt idx="5">
                  <c:v>235715.66177000001</c:v>
                </c:pt>
                <c:pt idx="6">
                  <c:v>242710.34697000001</c:v>
                </c:pt>
                <c:pt idx="7">
                  <c:v>249289.85315000001</c:v>
                </c:pt>
                <c:pt idx="8">
                  <c:v>253399.85293187099</c:v>
                </c:pt>
                <c:pt idx="9">
                  <c:v>256985.29355899</c:v>
                </c:pt>
                <c:pt idx="10">
                  <c:v>268310.25844026997</c:v>
                </c:pt>
              </c:numCache>
            </c:numRef>
          </c:val>
          <c:smooth val="0"/>
          <c:extLst xmlns:c16r2="http://schemas.microsoft.com/office/drawing/2015/06/chart">
            <c:ext xmlns:c16="http://schemas.microsoft.com/office/drawing/2014/chart" uri="{C3380CC4-5D6E-409C-BE32-E72D297353CC}">
              <c16:uniqueId val="{00000004-4DCC-4655-9E4F-1FD6A407A1D0}"/>
            </c:ext>
          </c:extLst>
        </c:ser>
        <c:ser>
          <c:idx val="5"/>
          <c:order val="5"/>
          <c:tx>
            <c:strRef>
              <c:f>'bank credit trend graph data'!$G$86</c:f>
              <c:strCache>
                <c:ptCount val="1"/>
                <c:pt idx="0">
                  <c:v>UTTAR PRADESH</c:v>
                </c:pt>
              </c:strCache>
            </c:strRef>
          </c:tx>
          <c:spPr>
            <a:ln w="28575" cap="rnd">
              <a:solidFill>
                <a:srgbClr val="00B05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data'!$G$87:$G$97</c:f>
              <c:numCache>
                <c:formatCode>0</c:formatCode>
                <c:ptCount val="11"/>
                <c:pt idx="0">
                  <c:v>350917.99864000001</c:v>
                </c:pt>
                <c:pt idx="1">
                  <c:v>349848.94198</c:v>
                </c:pt>
                <c:pt idx="2">
                  <c:v>370498.47</c:v>
                </c:pt>
                <c:pt idx="3">
                  <c:v>391891.67862000002</c:v>
                </c:pt>
                <c:pt idx="4">
                  <c:v>392451.09125</c:v>
                </c:pt>
                <c:pt idx="5">
                  <c:v>404092.98719999997</c:v>
                </c:pt>
                <c:pt idx="6">
                  <c:v>419468.58058000001</c:v>
                </c:pt>
                <c:pt idx="7">
                  <c:v>439715.92048999999</c:v>
                </c:pt>
                <c:pt idx="8">
                  <c:v>441716.41237783403</c:v>
                </c:pt>
                <c:pt idx="9">
                  <c:v>450319.06385760999</c:v>
                </c:pt>
                <c:pt idx="10">
                  <c:v>460417.19115442998</c:v>
                </c:pt>
              </c:numCache>
            </c:numRef>
          </c:val>
          <c:smooth val="0"/>
          <c:extLst xmlns:c16r2="http://schemas.microsoft.com/office/drawing/2015/06/chart">
            <c:ext xmlns:c16="http://schemas.microsoft.com/office/drawing/2014/chart" uri="{C3380CC4-5D6E-409C-BE32-E72D297353CC}">
              <c16:uniqueId val="{00000005-4DCC-4655-9E4F-1FD6A407A1D0}"/>
            </c:ext>
          </c:extLst>
        </c:ser>
        <c:ser>
          <c:idx val="6"/>
          <c:order val="6"/>
          <c:tx>
            <c:strRef>
              <c:f>'bank credit trend graph data'!$H$86</c:f>
              <c:strCache>
                <c:ptCount val="1"/>
                <c:pt idx="0">
                  <c:v>GUJARAT</c:v>
                </c:pt>
              </c:strCache>
            </c:strRef>
          </c:tx>
          <c:spPr>
            <a:ln w="28575" cap="rnd">
              <a:solidFill>
                <a:srgbClr val="00B0F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data'!$H$87:$H$97</c:f>
              <c:numCache>
                <c:formatCode>0</c:formatCode>
                <c:ptCount val="11"/>
                <c:pt idx="0">
                  <c:v>420001.5048</c:v>
                </c:pt>
                <c:pt idx="1">
                  <c:v>423774.96925999998</c:v>
                </c:pt>
                <c:pt idx="2">
                  <c:v>450679.52737000003</c:v>
                </c:pt>
                <c:pt idx="3">
                  <c:v>482778.60524</c:v>
                </c:pt>
                <c:pt idx="4">
                  <c:v>484745.72872000001</c:v>
                </c:pt>
                <c:pt idx="5">
                  <c:v>505779.038</c:v>
                </c:pt>
                <c:pt idx="6">
                  <c:v>520939.36343000003</c:v>
                </c:pt>
                <c:pt idx="7">
                  <c:v>531396.06116000004</c:v>
                </c:pt>
                <c:pt idx="8">
                  <c:v>527191.33088013902</c:v>
                </c:pt>
                <c:pt idx="9">
                  <c:v>530740.12570723996</c:v>
                </c:pt>
                <c:pt idx="10">
                  <c:v>542121.67744308</c:v>
                </c:pt>
              </c:numCache>
            </c:numRef>
          </c:val>
          <c:smooth val="0"/>
          <c:extLst xmlns:c16r2="http://schemas.microsoft.com/office/drawing/2015/06/chart">
            <c:ext xmlns:c16="http://schemas.microsoft.com/office/drawing/2014/chart" uri="{C3380CC4-5D6E-409C-BE32-E72D297353CC}">
              <c16:uniqueId val="{00000006-4DCC-4655-9E4F-1FD6A407A1D0}"/>
            </c:ext>
          </c:extLst>
        </c:ser>
        <c:ser>
          <c:idx val="7"/>
          <c:order val="7"/>
          <c:tx>
            <c:strRef>
              <c:f>'bank credit trend graph data'!$I$86</c:f>
              <c:strCache>
                <c:ptCount val="1"/>
                <c:pt idx="0">
                  <c:v>MAHARASHTRA</c:v>
                </c:pt>
              </c:strCache>
            </c:strRef>
          </c:tx>
          <c:spPr>
            <a:ln w="28575" cap="rnd">
              <a:solidFill>
                <a:srgbClr val="FF000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data'!$I$87:$I$97</c:f>
              <c:numCache>
                <c:formatCode>0</c:formatCode>
                <c:ptCount val="11"/>
                <c:pt idx="0">
                  <c:v>2250943.7948500002</c:v>
                </c:pt>
                <c:pt idx="1">
                  <c:v>2305295.8955700002</c:v>
                </c:pt>
                <c:pt idx="2">
                  <c:v>2316438.4854700002</c:v>
                </c:pt>
                <c:pt idx="3">
                  <c:v>2404766.2034999998</c:v>
                </c:pt>
                <c:pt idx="4">
                  <c:v>2408224.1230500001</c:v>
                </c:pt>
                <c:pt idx="5">
                  <c:v>2507600.9253600002</c:v>
                </c:pt>
                <c:pt idx="6">
                  <c:v>2583258.4237600002</c:v>
                </c:pt>
                <c:pt idx="7">
                  <c:v>2714809.4341799999</c:v>
                </c:pt>
                <c:pt idx="8">
                  <c:v>2656559.3062785198</c:v>
                </c:pt>
                <c:pt idx="9">
                  <c:v>2695456.1774021299</c:v>
                </c:pt>
                <c:pt idx="10">
                  <c:v>2718451.9972912902</c:v>
                </c:pt>
              </c:numCache>
            </c:numRef>
          </c:val>
          <c:smooth val="0"/>
          <c:extLst xmlns:c16r2="http://schemas.microsoft.com/office/drawing/2015/06/chart">
            <c:ext xmlns:c16="http://schemas.microsoft.com/office/drawing/2014/chart" uri="{C3380CC4-5D6E-409C-BE32-E72D297353CC}">
              <c16:uniqueId val="{00000007-4DCC-4655-9E4F-1FD6A407A1D0}"/>
            </c:ext>
          </c:extLst>
        </c:ser>
        <c:ser>
          <c:idx val="8"/>
          <c:order val="8"/>
          <c:tx>
            <c:strRef>
              <c:f>'bank credit trend graph data'!$J$86</c:f>
              <c:strCache>
                <c:ptCount val="1"/>
                <c:pt idx="0">
                  <c:v>ANDHRA PRADESH</c:v>
                </c:pt>
              </c:strCache>
            </c:strRef>
          </c:tx>
          <c:spPr>
            <a:ln w="28575" cap="rnd">
              <a:solidFill>
                <a:schemeClr val="accent3">
                  <a:lumMod val="60000"/>
                </a:schemeClr>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data'!$J$87:$J$97</c:f>
              <c:numCache>
                <c:formatCode>0</c:formatCode>
                <c:ptCount val="11"/>
                <c:pt idx="0">
                  <c:v>256876.43536</c:v>
                </c:pt>
                <c:pt idx="1">
                  <c:v>267815.66288000002</c:v>
                </c:pt>
                <c:pt idx="2">
                  <c:v>291350.11978000001</c:v>
                </c:pt>
                <c:pt idx="3">
                  <c:v>310457.32990999997</c:v>
                </c:pt>
                <c:pt idx="4">
                  <c:v>315511.36803999997</c:v>
                </c:pt>
                <c:pt idx="5">
                  <c:v>327806.26486</c:v>
                </c:pt>
                <c:pt idx="6">
                  <c:v>346736.45791</c:v>
                </c:pt>
                <c:pt idx="7">
                  <c:v>366563.46520999999</c:v>
                </c:pt>
                <c:pt idx="8">
                  <c:v>368120.47358250298</c:v>
                </c:pt>
                <c:pt idx="9">
                  <c:v>379017.19822826999</c:v>
                </c:pt>
                <c:pt idx="10">
                  <c:v>391642.77317220002</c:v>
                </c:pt>
              </c:numCache>
            </c:numRef>
          </c:val>
          <c:smooth val="0"/>
          <c:extLst xmlns:c16r2="http://schemas.microsoft.com/office/drawing/2015/06/chart">
            <c:ext xmlns:c16="http://schemas.microsoft.com/office/drawing/2014/chart" uri="{C3380CC4-5D6E-409C-BE32-E72D297353CC}">
              <c16:uniqueId val="{00000008-4DCC-4655-9E4F-1FD6A407A1D0}"/>
            </c:ext>
          </c:extLst>
        </c:ser>
        <c:ser>
          <c:idx val="9"/>
          <c:order val="9"/>
          <c:tx>
            <c:strRef>
              <c:f>'bank credit trend graph data'!$K$86</c:f>
              <c:strCache>
                <c:ptCount val="1"/>
                <c:pt idx="0">
                  <c:v>TAMIL NADU</c:v>
                </c:pt>
              </c:strCache>
            </c:strRef>
          </c:tx>
          <c:spPr>
            <a:ln w="28575" cap="rnd">
              <a:solidFill>
                <a:srgbClr val="00206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data'!$K$87:$K$97</c:f>
              <c:numCache>
                <c:formatCode>0</c:formatCode>
                <c:ptCount val="11"/>
                <c:pt idx="0">
                  <c:v>722895.81305999996</c:v>
                </c:pt>
                <c:pt idx="1">
                  <c:v>740730.18856000004</c:v>
                </c:pt>
                <c:pt idx="2">
                  <c:v>771462.44177000003</c:v>
                </c:pt>
                <c:pt idx="3">
                  <c:v>784172.08334000001</c:v>
                </c:pt>
                <c:pt idx="4">
                  <c:v>785311.88659999997</c:v>
                </c:pt>
                <c:pt idx="5">
                  <c:v>817633.35153999995</c:v>
                </c:pt>
                <c:pt idx="6">
                  <c:v>835950.04221999994</c:v>
                </c:pt>
                <c:pt idx="7">
                  <c:v>876432.95134000003</c:v>
                </c:pt>
                <c:pt idx="8">
                  <c:v>884226.99813667603</c:v>
                </c:pt>
                <c:pt idx="9">
                  <c:v>914610.31154641998</c:v>
                </c:pt>
                <c:pt idx="10">
                  <c:v>929017.95390357997</c:v>
                </c:pt>
              </c:numCache>
            </c:numRef>
          </c:val>
          <c:smooth val="0"/>
          <c:extLst xmlns:c16r2="http://schemas.microsoft.com/office/drawing/2015/06/chart">
            <c:ext xmlns:c16="http://schemas.microsoft.com/office/drawing/2014/chart" uri="{C3380CC4-5D6E-409C-BE32-E72D297353CC}">
              <c16:uniqueId val="{00000009-4DCC-4655-9E4F-1FD6A407A1D0}"/>
            </c:ext>
          </c:extLst>
        </c:ser>
        <c:dLbls>
          <c:showLegendKey val="0"/>
          <c:showVal val="0"/>
          <c:showCatName val="0"/>
          <c:showSerName val="0"/>
          <c:showPercent val="0"/>
          <c:showBubbleSize val="0"/>
        </c:dLbls>
        <c:smooth val="0"/>
        <c:axId val="559114872"/>
        <c:axId val="559111736"/>
      </c:lineChart>
      <c:catAx>
        <c:axId val="559114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11736"/>
        <c:crosses val="autoZero"/>
        <c:auto val="1"/>
        <c:lblAlgn val="ctr"/>
        <c:lblOffset val="100"/>
        <c:noMultiLvlLbl val="0"/>
      </c:catAx>
      <c:valAx>
        <c:axId val="5591117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ysClr val="windowText" lastClr="000000"/>
                    </a:solidFill>
                  </a:rPr>
                  <a:t>CREDIT (in CR.)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14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Tamil Nadu</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data'!$D$63:$D$73</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data'!$E$63:$E$73</c:f>
              <c:numCache>
                <c:formatCode>0</c:formatCode>
                <c:ptCount val="11"/>
                <c:pt idx="0">
                  <c:v>722895.81305999996</c:v>
                </c:pt>
                <c:pt idx="1">
                  <c:v>740730.18856000004</c:v>
                </c:pt>
                <c:pt idx="2">
                  <c:v>771462.44177000003</c:v>
                </c:pt>
                <c:pt idx="3">
                  <c:v>784172.08334000001</c:v>
                </c:pt>
                <c:pt idx="4">
                  <c:v>785311.88659999997</c:v>
                </c:pt>
                <c:pt idx="5">
                  <c:v>817633.35153999995</c:v>
                </c:pt>
                <c:pt idx="6">
                  <c:v>835950.04221999994</c:v>
                </c:pt>
                <c:pt idx="7">
                  <c:v>876432.95134000003</c:v>
                </c:pt>
                <c:pt idx="8">
                  <c:v>884226.99813667603</c:v>
                </c:pt>
                <c:pt idx="9">
                  <c:v>914610.31154641998</c:v>
                </c:pt>
                <c:pt idx="10">
                  <c:v>929017.95390357997</c:v>
                </c:pt>
              </c:numCache>
            </c:numRef>
          </c:val>
          <c:smooth val="0"/>
          <c:extLst xmlns:c16r2="http://schemas.microsoft.com/office/drawing/2015/06/chart">
            <c:ext xmlns:c16="http://schemas.microsoft.com/office/drawing/2014/chart" uri="{C3380CC4-5D6E-409C-BE32-E72D297353CC}">
              <c16:uniqueId val="{00000000-ACFC-4D44-AF72-040F4BE37B7F}"/>
            </c:ext>
          </c:extLst>
        </c:ser>
        <c:dLbls>
          <c:showLegendKey val="0"/>
          <c:showVal val="0"/>
          <c:showCatName val="0"/>
          <c:showSerName val="0"/>
          <c:showPercent val="0"/>
          <c:showBubbleSize val="0"/>
        </c:dLbls>
        <c:smooth val="0"/>
        <c:axId val="556998368"/>
        <c:axId val="556996800"/>
      </c:lineChart>
      <c:catAx>
        <c:axId val="55699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96800"/>
        <c:crosses val="autoZero"/>
        <c:auto val="1"/>
        <c:lblAlgn val="ctr"/>
        <c:lblOffset val="100"/>
        <c:noMultiLvlLbl val="0"/>
      </c:catAx>
      <c:valAx>
        <c:axId val="556996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solidFill>
                      <a:sysClr val="windowText" lastClr="000000"/>
                    </a:solidFill>
                    <a:effectLst/>
                  </a:rPr>
                  <a:t>CREDIT (in Cr.)</a:t>
                </a:r>
                <a:endParaRPr lang="en-IN" sz="1050">
                  <a:solidFill>
                    <a:sysClr val="windowText" lastClr="000000"/>
                  </a:solidFill>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98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Delhi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data'!$A$15:$A$25</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data'!$B$15:$B$25</c:f>
              <c:numCache>
                <c:formatCode>0</c:formatCode>
                <c:ptCount val="11"/>
                <c:pt idx="0">
                  <c:v>933238.82926999999</c:v>
                </c:pt>
                <c:pt idx="1">
                  <c:v>939834.21319000004</c:v>
                </c:pt>
                <c:pt idx="2">
                  <c:v>972052.81857</c:v>
                </c:pt>
                <c:pt idx="3">
                  <c:v>1069998.43413</c:v>
                </c:pt>
                <c:pt idx="4">
                  <c:v>1052119.4785199999</c:v>
                </c:pt>
                <c:pt idx="5">
                  <c:v>1131043.0446500001</c:v>
                </c:pt>
                <c:pt idx="6">
                  <c:v>1183746.07</c:v>
                </c:pt>
                <c:pt idx="7">
                  <c:v>1287041.9385500001</c:v>
                </c:pt>
                <c:pt idx="8">
                  <c:v>1218199.8968473901</c:v>
                </c:pt>
                <c:pt idx="9">
                  <c:v>1204536.10771303</c:v>
                </c:pt>
                <c:pt idx="10">
                  <c:v>1227001.5741615</c:v>
                </c:pt>
              </c:numCache>
            </c:numRef>
          </c:val>
          <c:smooth val="0"/>
          <c:extLst xmlns:c16r2="http://schemas.microsoft.com/office/drawing/2015/06/chart">
            <c:ext xmlns:c16="http://schemas.microsoft.com/office/drawing/2014/chart" uri="{C3380CC4-5D6E-409C-BE32-E72D297353CC}">
              <c16:uniqueId val="{00000000-5C60-49AD-917A-CD6AD22E3396}"/>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556994840"/>
        <c:axId val="556998760"/>
      </c:lineChart>
      <c:catAx>
        <c:axId val="556994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98760"/>
        <c:crosses val="autoZero"/>
        <c:auto val="1"/>
        <c:lblAlgn val="ctr"/>
        <c:lblOffset val="100"/>
        <c:noMultiLvlLbl val="0"/>
      </c:catAx>
      <c:valAx>
        <c:axId val="5569987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a:solidFill>
                      <a:sysClr val="windowText" lastClr="000000"/>
                    </a:solidFill>
                    <a:latin typeface="Arial" panose="020B0604020202020204" pitchFamily="34" charset="0"/>
                    <a:cs typeface="Arial" panose="020B0604020202020204" pitchFamily="34" charset="0"/>
                  </a:rPr>
                  <a:t>Credit (in Cr.)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94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Gujarat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data'!$D$27:$D$37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data'!$E$27:$E$37</c:f>
              <c:numCache>
                <c:formatCode>0</c:formatCode>
                <c:ptCount val="11"/>
                <c:pt idx="0">
                  <c:v>420001.5048</c:v>
                </c:pt>
                <c:pt idx="1">
                  <c:v>423774.96925999998</c:v>
                </c:pt>
                <c:pt idx="2">
                  <c:v>450679.52737000003</c:v>
                </c:pt>
                <c:pt idx="3">
                  <c:v>482778.60524</c:v>
                </c:pt>
                <c:pt idx="4">
                  <c:v>484745.72872000001</c:v>
                </c:pt>
                <c:pt idx="5">
                  <c:v>505779.038</c:v>
                </c:pt>
                <c:pt idx="6">
                  <c:v>520939.36343000003</c:v>
                </c:pt>
                <c:pt idx="7">
                  <c:v>531396.06116000004</c:v>
                </c:pt>
                <c:pt idx="8">
                  <c:v>527191.33088013902</c:v>
                </c:pt>
                <c:pt idx="9">
                  <c:v>530740.12570723996</c:v>
                </c:pt>
                <c:pt idx="10">
                  <c:v>542121.67744308</c:v>
                </c:pt>
              </c:numCache>
            </c:numRef>
          </c:val>
          <c:smooth val="0"/>
          <c:extLst xmlns:c16r2="http://schemas.microsoft.com/office/drawing/2015/06/chart">
            <c:ext xmlns:c16="http://schemas.microsoft.com/office/drawing/2014/chart" uri="{C3380CC4-5D6E-409C-BE32-E72D297353CC}">
              <c16:uniqueId val="{00000000-E6DA-4FC6-843C-F446B4EA176F}"/>
            </c:ext>
          </c:extLst>
        </c:ser>
        <c:dLbls>
          <c:showLegendKey val="0"/>
          <c:showVal val="0"/>
          <c:showCatName val="0"/>
          <c:showSerName val="0"/>
          <c:showPercent val="0"/>
          <c:showBubbleSize val="0"/>
        </c:dLbls>
        <c:smooth val="0"/>
        <c:axId val="556999936"/>
        <c:axId val="556995624"/>
      </c:lineChart>
      <c:catAx>
        <c:axId val="55699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95624"/>
        <c:crosses val="autoZero"/>
        <c:auto val="1"/>
        <c:lblAlgn val="ctr"/>
        <c:lblOffset val="100"/>
        <c:noMultiLvlLbl val="0"/>
      </c:catAx>
      <c:valAx>
        <c:axId val="5569956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effectLst/>
                  </a:rPr>
                  <a:t>CREDIT (in Cr.)</a:t>
                </a:r>
                <a:endParaRPr lang="en-IN" sz="105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99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Rajasthan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data'!$A$27:$A$37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data'!$B$27:$B$37</c:f>
              <c:numCache>
                <c:formatCode>0</c:formatCode>
                <c:ptCount val="11"/>
                <c:pt idx="0">
                  <c:v>210381.21687999999</c:v>
                </c:pt>
                <c:pt idx="1">
                  <c:v>219642.88902999999</c:v>
                </c:pt>
                <c:pt idx="2">
                  <c:v>239794.16031000001</c:v>
                </c:pt>
                <c:pt idx="3">
                  <c:v>254381.59377000001</c:v>
                </c:pt>
                <c:pt idx="4">
                  <c:v>258400.09106000001</c:v>
                </c:pt>
                <c:pt idx="5">
                  <c:v>267522.86287000001</c:v>
                </c:pt>
                <c:pt idx="6">
                  <c:v>287761.12274000002</c:v>
                </c:pt>
                <c:pt idx="7">
                  <c:v>307134.11463000003</c:v>
                </c:pt>
                <c:pt idx="8">
                  <c:v>309782.11241026298</c:v>
                </c:pt>
                <c:pt idx="9">
                  <c:v>315149.03420296003</c:v>
                </c:pt>
                <c:pt idx="10">
                  <c:v>327128.72278628999</c:v>
                </c:pt>
              </c:numCache>
            </c:numRef>
          </c:val>
          <c:smooth val="0"/>
          <c:extLst xmlns:c16r2="http://schemas.microsoft.com/office/drawing/2015/06/chart">
            <c:ext xmlns:c16="http://schemas.microsoft.com/office/drawing/2014/chart" uri="{C3380CC4-5D6E-409C-BE32-E72D297353CC}">
              <c16:uniqueId val="{00000000-D37C-4112-B111-4F26F0AF7A04}"/>
            </c:ext>
          </c:extLst>
        </c:ser>
        <c:dLbls>
          <c:showLegendKey val="0"/>
          <c:showVal val="0"/>
          <c:showCatName val="0"/>
          <c:showSerName val="0"/>
          <c:showPercent val="0"/>
          <c:showBubbleSize val="0"/>
        </c:dLbls>
        <c:smooth val="0"/>
        <c:axId val="556997192"/>
        <c:axId val="557000328"/>
      </c:lineChart>
      <c:catAx>
        <c:axId val="556997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000328"/>
        <c:crosses val="autoZero"/>
        <c:auto val="1"/>
        <c:lblAlgn val="ctr"/>
        <c:lblOffset val="100"/>
        <c:noMultiLvlLbl val="0"/>
      </c:catAx>
      <c:valAx>
        <c:axId val="5570003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rPr>
                  <a:t>CREDIT (in </a:t>
                </a:r>
                <a:r>
                  <a:rPr lang="en-IN" sz="1050">
                    <a:solidFill>
                      <a:sysClr val="windowText" lastClr="000000"/>
                    </a:solidFill>
                  </a:rPr>
                  <a:t>Cr</a:t>
                </a:r>
                <a:r>
                  <a:rPr lang="en-IN">
                    <a:solidFill>
                      <a:sysClr val="windowText" lastClr="000000"/>
                    </a:solidFill>
                  </a:rPr>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97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Madhya Pradesh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data'!$A$63:$A$73</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data'!$B$63:$B$73</c:f>
              <c:numCache>
                <c:formatCode>0</c:formatCode>
                <c:ptCount val="11"/>
                <c:pt idx="0">
                  <c:v>200807.95447</c:v>
                </c:pt>
                <c:pt idx="1">
                  <c:v>205860.11150999999</c:v>
                </c:pt>
                <c:pt idx="2">
                  <c:v>214726.13333000001</c:v>
                </c:pt>
                <c:pt idx="3">
                  <c:v>221512.29303</c:v>
                </c:pt>
                <c:pt idx="4">
                  <c:v>228875.35931999999</c:v>
                </c:pt>
                <c:pt idx="5">
                  <c:v>235715.66177000001</c:v>
                </c:pt>
                <c:pt idx="6">
                  <c:v>242710.34697000001</c:v>
                </c:pt>
                <c:pt idx="7">
                  <c:v>249289.85315000001</c:v>
                </c:pt>
                <c:pt idx="8">
                  <c:v>253399.85293187099</c:v>
                </c:pt>
                <c:pt idx="9">
                  <c:v>256985.29355899</c:v>
                </c:pt>
                <c:pt idx="10">
                  <c:v>268310.25844026997</c:v>
                </c:pt>
              </c:numCache>
            </c:numRef>
          </c:val>
          <c:smooth val="0"/>
          <c:extLst xmlns:c16r2="http://schemas.microsoft.com/office/drawing/2015/06/chart">
            <c:ext xmlns:c16="http://schemas.microsoft.com/office/drawing/2014/chart" uri="{C3380CC4-5D6E-409C-BE32-E72D297353CC}">
              <c16:uniqueId val="{00000000-90D5-4EEF-A18E-94D1B4B00010}"/>
            </c:ext>
          </c:extLst>
        </c:ser>
        <c:dLbls>
          <c:showLegendKey val="0"/>
          <c:showVal val="0"/>
          <c:showCatName val="0"/>
          <c:showSerName val="0"/>
          <c:showPercent val="0"/>
          <c:showBubbleSize val="0"/>
        </c:dLbls>
        <c:smooth val="0"/>
        <c:axId val="556999544"/>
        <c:axId val="556997976"/>
      </c:lineChart>
      <c:catAx>
        <c:axId val="55699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97976"/>
        <c:crosses val="autoZero"/>
        <c:auto val="1"/>
        <c:lblAlgn val="ctr"/>
        <c:lblOffset val="100"/>
        <c:noMultiLvlLbl val="0"/>
      </c:catAx>
      <c:valAx>
        <c:axId val="5569979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effectLst/>
                  </a:rPr>
                  <a:t>CREDIT (in Cr.)</a:t>
                </a:r>
                <a:endParaRPr lang="en-IN" sz="105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99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Uttar Pradesh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data'!$D$15:$D$25</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data'!$E$15:$E$25</c:f>
              <c:numCache>
                <c:formatCode>0</c:formatCode>
                <c:ptCount val="11"/>
                <c:pt idx="0">
                  <c:v>350917.99864000001</c:v>
                </c:pt>
                <c:pt idx="1">
                  <c:v>349848.94198</c:v>
                </c:pt>
                <c:pt idx="2">
                  <c:v>370498.47</c:v>
                </c:pt>
                <c:pt idx="3">
                  <c:v>391891.67862000002</c:v>
                </c:pt>
                <c:pt idx="4">
                  <c:v>392451.09125</c:v>
                </c:pt>
                <c:pt idx="5">
                  <c:v>404092.98719999997</c:v>
                </c:pt>
                <c:pt idx="6">
                  <c:v>419468.58058000001</c:v>
                </c:pt>
                <c:pt idx="7">
                  <c:v>439715.92048999999</c:v>
                </c:pt>
                <c:pt idx="8">
                  <c:v>441716.41237783403</c:v>
                </c:pt>
                <c:pt idx="9">
                  <c:v>450319.06385760999</c:v>
                </c:pt>
                <c:pt idx="10">
                  <c:v>460417.19115442998</c:v>
                </c:pt>
              </c:numCache>
            </c:numRef>
          </c:val>
          <c:smooth val="0"/>
          <c:extLst xmlns:c16r2="http://schemas.microsoft.com/office/drawing/2015/06/chart">
            <c:ext xmlns:c16="http://schemas.microsoft.com/office/drawing/2014/chart" uri="{C3380CC4-5D6E-409C-BE32-E72D297353CC}">
              <c16:uniqueId val="{00000000-7908-41EC-A343-DBEDCB75B1E3}"/>
            </c:ext>
          </c:extLst>
        </c:ser>
        <c:dLbls>
          <c:showLegendKey val="0"/>
          <c:showVal val="0"/>
          <c:showCatName val="0"/>
          <c:showSerName val="0"/>
          <c:showPercent val="0"/>
          <c:showBubbleSize val="0"/>
        </c:dLbls>
        <c:smooth val="0"/>
        <c:axId val="557000720"/>
        <c:axId val="556994448"/>
      </c:lineChart>
      <c:catAx>
        <c:axId val="55700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94448"/>
        <c:crosses val="autoZero"/>
        <c:auto val="1"/>
        <c:lblAlgn val="ctr"/>
        <c:lblOffset val="100"/>
        <c:noMultiLvlLbl val="0"/>
      </c:catAx>
      <c:valAx>
        <c:axId val="5569944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solidFill>
                      <a:sysClr val="windowText" lastClr="000000"/>
                    </a:solidFill>
                    <a:effectLst/>
                  </a:rPr>
                  <a:t>CREDIT (in Cr.)</a:t>
                </a:r>
                <a:endParaRPr lang="en-IN" sz="1050">
                  <a:solidFill>
                    <a:sysClr val="windowText" lastClr="000000"/>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000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West Bengal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data'!$A$51:$A$61</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data'!$B$51:$B$61</c:f>
              <c:numCache>
                <c:formatCode>0</c:formatCode>
                <c:ptCount val="11"/>
                <c:pt idx="0">
                  <c:v>343167.72480000003</c:v>
                </c:pt>
                <c:pt idx="1">
                  <c:v>346241.89951000002</c:v>
                </c:pt>
                <c:pt idx="2">
                  <c:v>356041.54577999999</c:v>
                </c:pt>
                <c:pt idx="3">
                  <c:v>364453.54902999999</c:v>
                </c:pt>
                <c:pt idx="4">
                  <c:v>360731.15583</c:v>
                </c:pt>
                <c:pt idx="5">
                  <c:v>368262.65626000002</c:v>
                </c:pt>
                <c:pt idx="6">
                  <c:v>366720.57023999997</c:v>
                </c:pt>
                <c:pt idx="7">
                  <c:v>379817.16281000001</c:v>
                </c:pt>
                <c:pt idx="8">
                  <c:v>375670.55021839601</c:v>
                </c:pt>
                <c:pt idx="9">
                  <c:v>383383.41927302</c:v>
                </c:pt>
                <c:pt idx="10">
                  <c:v>388390.21600041998</c:v>
                </c:pt>
              </c:numCache>
            </c:numRef>
          </c:val>
          <c:smooth val="0"/>
          <c:extLst xmlns:c16r2="http://schemas.microsoft.com/office/drawing/2015/06/chart">
            <c:ext xmlns:c16="http://schemas.microsoft.com/office/drawing/2014/chart" uri="{C3380CC4-5D6E-409C-BE32-E72D297353CC}">
              <c16:uniqueId val="{00000000-C175-4B7A-AEBA-8921B75EC7C3}"/>
            </c:ext>
          </c:extLst>
        </c:ser>
        <c:dLbls>
          <c:showLegendKey val="0"/>
          <c:showVal val="0"/>
          <c:showCatName val="0"/>
          <c:showSerName val="0"/>
          <c:showPercent val="0"/>
          <c:showBubbleSize val="0"/>
        </c:dLbls>
        <c:smooth val="0"/>
        <c:axId val="559117616"/>
        <c:axId val="559117224"/>
      </c:lineChart>
      <c:catAx>
        <c:axId val="55911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17224"/>
        <c:crosses val="autoZero"/>
        <c:auto val="1"/>
        <c:lblAlgn val="ctr"/>
        <c:lblOffset val="100"/>
        <c:noMultiLvlLbl val="0"/>
      </c:catAx>
      <c:valAx>
        <c:axId val="5591172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solidFill>
                      <a:sysClr val="windowText" lastClr="000000"/>
                    </a:solidFill>
                    <a:effectLst/>
                  </a:rPr>
                  <a:t>CREDIT (in Cr.)</a:t>
                </a:r>
                <a:endParaRPr lang="en-IN" sz="1050">
                  <a:solidFill>
                    <a:sysClr val="windowText" lastClr="000000"/>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17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Andhra Pradesh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data'!$D$51:$D$61</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data'!$E$51:$E$61</c:f>
              <c:numCache>
                <c:formatCode>0</c:formatCode>
                <c:ptCount val="11"/>
                <c:pt idx="0">
                  <c:v>256876.43536</c:v>
                </c:pt>
                <c:pt idx="1">
                  <c:v>267815.66288000002</c:v>
                </c:pt>
                <c:pt idx="2">
                  <c:v>291350.11978000001</c:v>
                </c:pt>
                <c:pt idx="3">
                  <c:v>310457.32990999997</c:v>
                </c:pt>
                <c:pt idx="4">
                  <c:v>315511.36803999997</c:v>
                </c:pt>
                <c:pt idx="5">
                  <c:v>327806.26486</c:v>
                </c:pt>
                <c:pt idx="6">
                  <c:v>346736.45791</c:v>
                </c:pt>
                <c:pt idx="7">
                  <c:v>366563.46520999999</c:v>
                </c:pt>
                <c:pt idx="8">
                  <c:v>368120.47358250298</c:v>
                </c:pt>
                <c:pt idx="9">
                  <c:v>379017.19822826999</c:v>
                </c:pt>
                <c:pt idx="10">
                  <c:v>391642.77317220002</c:v>
                </c:pt>
              </c:numCache>
            </c:numRef>
          </c:val>
          <c:smooth val="0"/>
          <c:extLst xmlns:c16r2="http://schemas.microsoft.com/office/drawing/2015/06/chart">
            <c:ext xmlns:c16="http://schemas.microsoft.com/office/drawing/2014/chart" uri="{C3380CC4-5D6E-409C-BE32-E72D297353CC}">
              <c16:uniqueId val="{00000000-5A9A-403B-BE9C-D58D2AD5BC03}"/>
            </c:ext>
          </c:extLst>
        </c:ser>
        <c:dLbls>
          <c:showLegendKey val="0"/>
          <c:showVal val="0"/>
          <c:showCatName val="0"/>
          <c:showSerName val="0"/>
          <c:showPercent val="0"/>
          <c:showBubbleSize val="0"/>
        </c:dLbls>
        <c:smooth val="0"/>
        <c:axId val="559110952"/>
        <c:axId val="559115264"/>
      </c:lineChart>
      <c:catAx>
        <c:axId val="559110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15264"/>
        <c:crosses val="autoZero"/>
        <c:auto val="1"/>
        <c:lblAlgn val="ctr"/>
        <c:lblOffset val="100"/>
        <c:noMultiLvlLbl val="0"/>
      </c:catAx>
      <c:valAx>
        <c:axId val="5591152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solidFill>
                      <a:sysClr val="windowText" lastClr="000000"/>
                    </a:solidFill>
                    <a:effectLst/>
                  </a:rPr>
                  <a:t>CREDIT (in Cr.)</a:t>
                </a:r>
                <a:endParaRPr lang="en-IN" sz="1050">
                  <a:solidFill>
                    <a:sysClr val="windowText" lastClr="000000"/>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10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9525</xdr:rowOff>
    </xdr:from>
    <xdr:to>
      <xdr:col>7</xdr:col>
      <xdr:colOff>600075</xdr:colOff>
      <xdr:row>18</xdr:row>
      <xdr:rowOff>180975</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xdr:row>
      <xdr:rowOff>0</xdr:rowOff>
    </xdr:from>
    <xdr:to>
      <xdr:col>16</xdr:col>
      <xdr:colOff>600074</xdr:colOff>
      <xdr:row>19</xdr:row>
      <xdr:rowOff>0</xdr:rowOff>
    </xdr:to>
    <xdr:graphicFrame macro="">
      <xdr:nvGraphicFramePr>
        <xdr:cNvPr id="3" name="Chart 2">
          <a:extLst>
            <a:ext uri="{FF2B5EF4-FFF2-40B4-BE49-F238E27FC236}">
              <a16:creationId xmlns=""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180974</xdr:rowOff>
    </xdr:from>
    <xdr:to>
      <xdr:col>7</xdr:col>
      <xdr:colOff>600075</xdr:colOff>
      <xdr:row>34</xdr:row>
      <xdr:rowOff>171449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9524</xdr:colOff>
      <xdr:row>19</xdr:row>
      <xdr:rowOff>190499</xdr:rowOff>
    </xdr:from>
    <xdr:to>
      <xdr:col>16</xdr:col>
      <xdr:colOff>609599</xdr:colOff>
      <xdr:row>34</xdr:row>
      <xdr:rowOff>180974</xdr:rowOff>
    </xdr:to>
    <xdr:graphicFrame macro="">
      <xdr:nvGraphicFramePr>
        <xdr:cNvPr id="5" name="Chart 4">
          <a:extLst>
            <a:ext uri="{FF2B5EF4-FFF2-40B4-BE49-F238E27FC236}">
              <a16:creationId xmlns=""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35</xdr:row>
      <xdr:rowOff>190499</xdr:rowOff>
    </xdr:from>
    <xdr:to>
      <xdr:col>8</xdr:col>
      <xdr:colOff>0</xdr:colOff>
      <xdr:row>50</xdr:row>
      <xdr:rowOff>180974</xdr:rowOff>
    </xdr:to>
    <xdr:graphicFrame macro="">
      <xdr:nvGraphicFramePr>
        <xdr:cNvPr id="6" name="Chart 5">
          <a:extLst>
            <a:ext uri="{FF2B5EF4-FFF2-40B4-BE49-F238E27FC236}">
              <a16:creationId xmlns=""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9525</xdr:colOff>
      <xdr:row>35</xdr:row>
      <xdr:rowOff>190499</xdr:rowOff>
    </xdr:from>
    <xdr:to>
      <xdr:col>17</xdr:col>
      <xdr:colOff>9525</xdr:colOff>
      <xdr:row>50</xdr:row>
      <xdr:rowOff>180974</xdr:rowOff>
    </xdr:to>
    <xdr:graphicFrame macro="">
      <xdr:nvGraphicFramePr>
        <xdr:cNvPr id="7" name="Chart 6">
          <a:extLst>
            <a:ext uri="{FF2B5EF4-FFF2-40B4-BE49-F238E27FC236}">
              <a16:creationId xmlns=""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51</xdr:row>
      <xdr:rowOff>171450</xdr:rowOff>
    </xdr:from>
    <xdr:to>
      <xdr:col>8</xdr:col>
      <xdr:colOff>0</xdr:colOff>
      <xdr:row>67</xdr:row>
      <xdr:rowOff>0</xdr:rowOff>
    </xdr:to>
    <xdr:graphicFrame macro="">
      <xdr:nvGraphicFramePr>
        <xdr:cNvPr id="8" name="Chart 7">
          <a:extLst>
            <a:ext uri="{FF2B5EF4-FFF2-40B4-BE49-F238E27FC236}">
              <a16:creationId xmlns=""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609599</xdr:colOff>
      <xdr:row>52</xdr:row>
      <xdr:rowOff>0</xdr:rowOff>
    </xdr:from>
    <xdr:to>
      <xdr:col>16</xdr:col>
      <xdr:colOff>600074</xdr:colOff>
      <xdr:row>67</xdr:row>
      <xdr:rowOff>0</xdr:rowOff>
    </xdr:to>
    <xdr:graphicFrame macro="">
      <xdr:nvGraphicFramePr>
        <xdr:cNvPr id="9" name="Chart 8">
          <a:extLst>
            <a:ext uri="{FF2B5EF4-FFF2-40B4-BE49-F238E27FC236}">
              <a16:creationId xmlns=""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68</xdr:row>
      <xdr:rowOff>0</xdr:rowOff>
    </xdr:from>
    <xdr:to>
      <xdr:col>7</xdr:col>
      <xdr:colOff>600074</xdr:colOff>
      <xdr:row>82</xdr:row>
      <xdr:rowOff>171450</xdr:rowOff>
    </xdr:to>
    <xdr:graphicFrame macro="">
      <xdr:nvGraphicFramePr>
        <xdr:cNvPr id="10" name="Chart 9">
          <a:extLst>
            <a:ext uri="{FF2B5EF4-FFF2-40B4-BE49-F238E27FC236}">
              <a16:creationId xmlns=""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609599</xdr:colOff>
      <xdr:row>67</xdr:row>
      <xdr:rowOff>190499</xdr:rowOff>
    </xdr:from>
    <xdr:to>
      <xdr:col>16</xdr:col>
      <xdr:colOff>600074</xdr:colOff>
      <xdr:row>82</xdr:row>
      <xdr:rowOff>180974</xdr:rowOff>
    </xdr:to>
    <xdr:graphicFrame macro="">
      <xdr:nvGraphicFramePr>
        <xdr:cNvPr id="11" name="Chart 10">
          <a:extLst>
            <a:ext uri="{FF2B5EF4-FFF2-40B4-BE49-F238E27FC236}">
              <a16:creationId xmlns=""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86</xdr:row>
      <xdr:rowOff>0</xdr:rowOff>
    </xdr:from>
    <xdr:to>
      <xdr:col>12</xdr:col>
      <xdr:colOff>411742</xdr:colOff>
      <xdr:row>115</xdr:row>
      <xdr:rowOff>33339</xdr:rowOff>
    </xdr:to>
    <xdr:graphicFrame macro="">
      <xdr:nvGraphicFramePr>
        <xdr:cNvPr id="12" name="Chart 11">
          <a:extLst>
            <a:ext uri="{FF2B5EF4-FFF2-40B4-BE49-F238E27FC236}">
              <a16:creationId xmlns=""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14286</xdr:colOff>
      <xdr:row>97</xdr:row>
      <xdr:rowOff>61911</xdr:rowOff>
    </xdr:from>
    <xdr:to>
      <xdr:col>9</xdr:col>
      <xdr:colOff>831273</xdr:colOff>
      <xdr:row>126</xdr:row>
      <xdr:rowOff>95250</xdr:rowOff>
    </xdr:to>
    <xdr:graphicFrame macro="">
      <xdr:nvGraphicFramePr>
        <xdr:cNvPr id="14" name="Chart 13">
          <a:extLst>
            <a:ext uri="{FF2B5EF4-FFF2-40B4-BE49-F238E27FC236}">
              <a16:creationId xmlns="" xmlns:a16="http://schemas.microsoft.com/office/drawing/2014/main" id="{00000000-0008-0000-1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9" sqref="B9"/>
    </sheetView>
  </sheetViews>
  <sheetFormatPr defaultRowHeight="15"/>
  <cols>
    <col min="1" max="1" width="29.5703125" customWidth="1"/>
    <col min="2" max="2" width="155.42578125" customWidth="1"/>
  </cols>
  <sheetData>
    <row r="1" spans="1:2">
      <c r="A1" s="45" t="s">
        <v>103</v>
      </c>
      <c r="B1" s="43" t="s">
        <v>104</v>
      </c>
    </row>
    <row r="2" spans="1:2">
      <c r="A2" s="46" t="s">
        <v>105</v>
      </c>
      <c r="B2" s="4" t="s">
        <v>114</v>
      </c>
    </row>
    <row r="3" spans="1:2">
      <c r="A3" s="46" t="s">
        <v>112</v>
      </c>
      <c r="B3" s="4" t="s">
        <v>110</v>
      </c>
    </row>
    <row r="4" spans="1:2">
      <c r="A4" s="46" t="s">
        <v>106</v>
      </c>
      <c r="B4" s="44" t="s">
        <v>111</v>
      </c>
    </row>
    <row r="5" spans="1:2" s="42" customFormat="1" ht="32.25" customHeight="1">
      <c r="A5" s="47" t="s">
        <v>107</v>
      </c>
      <c r="B5" s="44" t="s">
        <v>108</v>
      </c>
    </row>
    <row r="6" spans="1:2" ht="31.5" customHeight="1">
      <c r="A6" s="46" t="s">
        <v>109</v>
      </c>
      <c r="B6" s="44" t="s">
        <v>142</v>
      </c>
    </row>
    <row r="7" spans="1:2">
      <c r="A7" s="46" t="s">
        <v>113</v>
      </c>
      <c r="B7" s="44" t="s">
        <v>115</v>
      </c>
    </row>
    <row r="8" spans="1:2">
      <c r="A8" s="46"/>
      <c r="B8" s="44"/>
    </row>
    <row r="9" spans="1:2">
      <c r="A9" s="46"/>
      <c r="B9" s="44"/>
    </row>
    <row r="10" spans="1:2">
      <c r="A10" s="46" t="s">
        <v>116</v>
      </c>
      <c r="B10" s="44" t="s">
        <v>127</v>
      </c>
    </row>
    <row r="11" spans="1:2">
      <c r="A11" s="46" t="s">
        <v>117</v>
      </c>
      <c r="B11" s="4" t="s">
        <v>128</v>
      </c>
    </row>
    <row r="12" spans="1:2">
      <c r="A12" s="46" t="s">
        <v>118</v>
      </c>
      <c r="B12" s="4" t="s">
        <v>129</v>
      </c>
    </row>
    <row r="13" spans="1:2">
      <c r="A13" s="46" t="s">
        <v>119</v>
      </c>
      <c r="B13" s="4" t="s">
        <v>134</v>
      </c>
    </row>
    <row r="14" spans="1:2">
      <c r="A14" s="46" t="s">
        <v>120</v>
      </c>
      <c r="B14" s="4" t="s">
        <v>132</v>
      </c>
    </row>
    <row r="15" spans="1:2">
      <c r="A15" s="46" t="s">
        <v>121</v>
      </c>
      <c r="B15" s="4" t="s">
        <v>133</v>
      </c>
    </row>
    <row r="16" spans="1:2">
      <c r="A16" s="46" t="s">
        <v>122</v>
      </c>
      <c r="B16" s="4" t="s">
        <v>130</v>
      </c>
    </row>
    <row r="17" spans="1:2">
      <c r="A17" s="46" t="s">
        <v>123</v>
      </c>
      <c r="B17" s="4" t="s">
        <v>131</v>
      </c>
    </row>
    <row r="18" spans="1:2">
      <c r="A18" s="46" t="s">
        <v>124</v>
      </c>
      <c r="B18" s="4" t="s">
        <v>136</v>
      </c>
    </row>
    <row r="19" spans="1:2">
      <c r="A19" s="46" t="s">
        <v>125</v>
      </c>
      <c r="B19" s="4" t="s">
        <v>135</v>
      </c>
    </row>
    <row r="20" spans="1:2">
      <c r="A20" s="46" t="s">
        <v>126</v>
      </c>
      <c r="B20" s="4" t="s">
        <v>137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opLeftCell="A10"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0.99788439500810489</v>
      </c>
    </row>
    <row r="5" spans="1:9">
      <c r="A5" s="13" t="s">
        <v>67</v>
      </c>
      <c r="B5" s="13">
        <v>0.99577326580069159</v>
      </c>
    </row>
    <row r="6" spans="1:9">
      <c r="A6" s="13" t="s">
        <v>68</v>
      </c>
      <c r="B6" s="13">
        <v>0.99295544300115279</v>
      </c>
    </row>
    <row r="7" spans="1:9">
      <c r="A7" s="13" t="s">
        <v>69</v>
      </c>
      <c r="B7" s="13">
        <v>3346.7397390682581</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15832542260.815531</v>
      </c>
      <c r="D12" s="13">
        <v>3958135565.2038827</v>
      </c>
      <c r="E12" s="13">
        <v>353.38391965726998</v>
      </c>
      <c r="F12" s="13">
        <v>3.0108968859487456E-7</v>
      </c>
    </row>
    <row r="13" spans="1:9">
      <c r="A13" s="13" t="s">
        <v>73</v>
      </c>
      <c r="B13" s="13">
        <v>6</v>
      </c>
      <c r="C13" s="13">
        <v>67204001.286352038</v>
      </c>
      <c r="D13" s="13">
        <v>11200666.881058672</v>
      </c>
      <c r="E13" s="13"/>
      <c r="F13" s="13"/>
    </row>
    <row r="14" spans="1:9" ht="15.75" thickBot="1">
      <c r="A14" s="14" t="s">
        <v>74</v>
      </c>
      <c r="B14" s="14">
        <v>10</v>
      </c>
      <c r="C14" s="14">
        <v>15899746262.101883</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200171.5509610787</v>
      </c>
      <c r="C17" s="13">
        <v>2534.9602812024582</v>
      </c>
      <c r="D17" s="13">
        <v>78.964373700611731</v>
      </c>
      <c r="E17" s="13">
        <v>2.7772829415740869E-10</v>
      </c>
      <c r="F17" s="13">
        <v>193968.72660682263</v>
      </c>
      <c r="G17" s="13">
        <v>206374.37531533476</v>
      </c>
      <c r="H17" s="13">
        <v>193968.72660682263</v>
      </c>
      <c r="I17" s="13">
        <v>206374.37531533476</v>
      </c>
    </row>
    <row r="18" spans="1:9">
      <c r="A18" s="13" t="s">
        <v>57</v>
      </c>
      <c r="B18" s="13">
        <v>-3952.7959135694468</v>
      </c>
      <c r="C18" s="13">
        <v>2752.2372670337304</v>
      </c>
      <c r="D18" s="13">
        <v>-1.4362118996483317</v>
      </c>
      <c r="E18" s="13">
        <v>0.20096224987445899</v>
      </c>
      <c r="F18" s="13">
        <v>-10687.277899437124</v>
      </c>
      <c r="G18" s="13">
        <v>2781.6860722982306</v>
      </c>
      <c r="H18" s="13">
        <v>-10687.277899437124</v>
      </c>
      <c r="I18" s="13">
        <v>2781.6860722982306</v>
      </c>
    </row>
    <row r="19" spans="1:9">
      <c r="A19" s="13" t="s">
        <v>58</v>
      </c>
      <c r="B19" s="13">
        <v>1633.6928330721141</v>
      </c>
      <c r="C19" s="13">
        <v>2810.3213577951965</v>
      </c>
      <c r="D19" s="13">
        <v>0.58131886894024387</v>
      </c>
      <c r="E19" s="13">
        <v>0.58218943375261567</v>
      </c>
      <c r="F19" s="13">
        <v>-5242.9158028427746</v>
      </c>
      <c r="G19" s="13">
        <v>8510.3014689870033</v>
      </c>
      <c r="H19" s="13">
        <v>-5242.9158028427746</v>
      </c>
      <c r="I19" s="13">
        <v>8510.3014689870033</v>
      </c>
    </row>
    <row r="20" spans="1:9">
      <c r="A20" s="13" t="s">
        <v>59</v>
      </c>
      <c r="B20" s="13">
        <v>9366.7962521105728</v>
      </c>
      <c r="C20" s="13">
        <v>3072.7166786996604</v>
      </c>
      <c r="D20" s="13">
        <v>3.0483761542487859</v>
      </c>
      <c r="E20" s="13">
        <v>2.2558894149310844E-2</v>
      </c>
      <c r="F20" s="13">
        <v>1848.1293957895641</v>
      </c>
      <c r="G20" s="13">
        <v>16885.463108431581</v>
      </c>
      <c r="H20" s="13">
        <v>1848.1293957895641</v>
      </c>
      <c r="I20" s="13">
        <v>16885.463108431581</v>
      </c>
    </row>
    <row r="21" spans="1:9" ht="15.75" thickBot="1">
      <c r="A21" s="14" t="s">
        <v>63</v>
      </c>
      <c r="B21" s="14">
        <v>11869.917831135122</v>
      </c>
      <c r="C21" s="14">
        <v>328.17483146972069</v>
      </c>
      <c r="D21" s="14">
        <v>36.169494711023596</v>
      </c>
      <c r="E21" s="14">
        <v>2.9787375690649563E-8</v>
      </c>
      <c r="F21" s="14">
        <v>11066.90294676436</v>
      </c>
      <c r="G21" s="14">
        <v>12672.932715505885</v>
      </c>
      <c r="H21" s="14">
        <v>11066.90294676436</v>
      </c>
      <c r="I21" s="14">
        <v>12672.932715505885</v>
      </c>
    </row>
    <row r="25" spans="1:9">
      <c r="A25" t="s">
        <v>88</v>
      </c>
    </row>
    <row r="26" spans="1:9" ht="15.75" thickBot="1"/>
    <row r="27" spans="1:9">
      <c r="A27" s="15" t="s">
        <v>89</v>
      </c>
      <c r="B27" s="15" t="s">
        <v>90</v>
      </c>
      <c r="C27" s="15" t="s">
        <v>91</v>
      </c>
    </row>
    <row r="28" spans="1:9">
      <c r="A28" s="13">
        <v>1</v>
      </c>
      <c r="B28" s="13">
        <v>212041.46879221383</v>
      </c>
      <c r="C28" s="13">
        <v>-1660.2519122138328</v>
      </c>
    </row>
    <row r="29" spans="1:9">
      <c r="A29" s="13">
        <v>2</v>
      </c>
      <c r="B29" s="13">
        <v>219958.5907097795</v>
      </c>
      <c r="C29" s="13">
        <v>-315.70167977950769</v>
      </c>
    </row>
    <row r="30" spans="1:9">
      <c r="A30" s="13">
        <v>3</v>
      </c>
      <c r="B30" s="13">
        <v>237414.99728755618</v>
      </c>
      <c r="C30" s="13">
        <v>2379.1630224438268</v>
      </c>
    </row>
    <row r="31" spans="1:9">
      <c r="A31" s="13">
        <v>4</v>
      </c>
      <c r="B31" s="13">
        <v>257018.01853772975</v>
      </c>
      <c r="C31" s="13">
        <v>-2636.424767729739</v>
      </c>
    </row>
    <row r="32" spans="1:9">
      <c r="A32" s="13">
        <v>5</v>
      </c>
      <c r="B32" s="13">
        <v>259521.14011675431</v>
      </c>
      <c r="C32" s="13">
        <v>-1121.049056754302</v>
      </c>
    </row>
    <row r="33" spans="1:3">
      <c r="A33" s="13">
        <v>6</v>
      </c>
      <c r="B33" s="13">
        <v>267438.26203431998</v>
      </c>
      <c r="C33" s="13">
        <v>84.600835680030286</v>
      </c>
    </row>
    <row r="34" spans="1:3">
      <c r="A34" s="13">
        <v>7</v>
      </c>
      <c r="B34" s="13">
        <v>284894.66861209669</v>
      </c>
      <c r="C34" s="13">
        <v>2866.4541279033292</v>
      </c>
    </row>
    <row r="35" spans="1:3">
      <c r="A35" s="13">
        <v>8</v>
      </c>
      <c r="B35" s="13">
        <v>304497.68986227026</v>
      </c>
      <c r="C35" s="13">
        <v>2636.4247677297681</v>
      </c>
    </row>
    <row r="36" spans="1:3">
      <c r="A36" s="13">
        <v>9</v>
      </c>
      <c r="B36" s="13">
        <v>307000.81144129479</v>
      </c>
      <c r="C36" s="13">
        <v>2781.300968968193</v>
      </c>
    </row>
    <row r="37" spans="1:3">
      <c r="A37" s="13">
        <v>10</v>
      </c>
      <c r="B37" s="13">
        <v>314917.93335886043</v>
      </c>
      <c r="C37" s="13">
        <v>231.10084409959381</v>
      </c>
    </row>
    <row r="38" spans="1:3" ht="15.75" thickBot="1">
      <c r="A38" s="14">
        <v>11</v>
      </c>
      <c r="B38" s="14">
        <v>332374.3399366372</v>
      </c>
      <c r="C38" s="14">
        <v>-5245.6171503472142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I28" sqref="I28"/>
    </sheetView>
  </sheetViews>
  <sheetFormatPr defaultRowHeight="15"/>
  <sheetData>
    <row r="1" spans="1:9">
      <c r="A1" t="s">
        <v>64</v>
      </c>
    </row>
    <row r="2" spans="1:9" ht="15.75" thickBot="1"/>
    <row r="3" spans="1:9">
      <c r="A3" s="16" t="s">
        <v>65</v>
      </c>
      <c r="B3" s="16"/>
    </row>
    <row r="4" spans="1:9">
      <c r="A4" s="13" t="s">
        <v>66</v>
      </c>
      <c r="B4" s="13">
        <v>0.99543884407833172</v>
      </c>
    </row>
    <row r="5" spans="1:9">
      <c r="A5" s="13" t="s">
        <v>67</v>
      </c>
      <c r="B5" s="13">
        <v>0.99089849230000515</v>
      </c>
    </row>
    <row r="6" spans="1:9">
      <c r="A6" s="13" t="s">
        <v>68</v>
      </c>
      <c r="B6" s="13">
        <v>0.98483082050000859</v>
      </c>
    </row>
    <row r="7" spans="1:9">
      <c r="A7" s="13" t="s">
        <v>69</v>
      </c>
      <c r="B7" s="13">
        <v>6210.2519524724039</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25193326625.640686</v>
      </c>
      <c r="D12" s="13">
        <v>6298331656.4101715</v>
      </c>
      <c r="E12" s="13">
        <v>163.30785925180734</v>
      </c>
      <c r="F12" s="13">
        <v>2.995196354285015E-6</v>
      </c>
    </row>
    <row r="13" spans="1:9">
      <c r="A13" s="13" t="s">
        <v>73</v>
      </c>
      <c r="B13" s="13">
        <v>6</v>
      </c>
      <c r="C13" s="13">
        <v>231403375.87912384</v>
      </c>
      <c r="D13" s="13">
        <v>38567229.313187309</v>
      </c>
      <c r="E13" s="13"/>
      <c r="F13" s="13"/>
    </row>
    <row r="14" spans="1:9" ht="15.75" thickBot="1">
      <c r="A14" s="14" t="s">
        <v>74</v>
      </c>
      <c r="B14" s="14">
        <v>10</v>
      </c>
      <c r="C14" s="14">
        <v>25424730001.51981</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695382.83749971271</v>
      </c>
      <c r="C17" s="13">
        <v>4703.9038775570843</v>
      </c>
      <c r="D17" s="13">
        <v>147.83100496961077</v>
      </c>
      <c r="E17" s="13">
        <v>6.4624567049258808E-12</v>
      </c>
      <c r="F17" s="13">
        <v>683872.7993550715</v>
      </c>
      <c r="G17" s="13">
        <v>706892.87564435392</v>
      </c>
      <c r="H17" s="13">
        <v>683872.7993550715</v>
      </c>
      <c r="I17" s="13">
        <v>706892.87564435392</v>
      </c>
    </row>
    <row r="18" spans="1:9">
      <c r="A18" s="13" t="s">
        <v>57</v>
      </c>
      <c r="B18" s="13">
        <v>959.39696222252667</v>
      </c>
      <c r="C18" s="13">
        <v>5107.0857592356506</v>
      </c>
      <c r="D18" s="13">
        <v>0.18785605087746057</v>
      </c>
      <c r="E18" s="13">
        <v>0.85718161718061725</v>
      </c>
      <c r="F18" s="13">
        <v>-11537.191706864893</v>
      </c>
      <c r="G18" s="13">
        <v>13455.985631309946</v>
      </c>
      <c r="H18" s="13">
        <v>-11537.191706864893</v>
      </c>
      <c r="I18" s="13">
        <v>13455.985631309946</v>
      </c>
    </row>
    <row r="19" spans="1:9">
      <c r="A19" s="13" t="s">
        <v>58</v>
      </c>
      <c r="B19" s="13">
        <v>492.11467799606868</v>
      </c>
      <c r="C19" s="13">
        <v>5214.8673216464167</v>
      </c>
      <c r="D19" s="13">
        <v>9.436763155092126E-2</v>
      </c>
      <c r="E19" s="13">
        <v>0.92788966009874674</v>
      </c>
      <c r="F19" s="13">
        <v>-12268.205973489174</v>
      </c>
      <c r="G19" s="13">
        <v>13252.435329481312</v>
      </c>
      <c r="H19" s="13">
        <v>-12268.205973489174</v>
      </c>
      <c r="I19" s="13">
        <v>13252.435329481312</v>
      </c>
    </row>
    <row r="20" spans="1:9">
      <c r="A20" s="13" t="s">
        <v>59</v>
      </c>
      <c r="B20" s="13">
        <v>12858.385812642502</v>
      </c>
      <c r="C20" s="13">
        <v>5701.7713479571812</v>
      </c>
      <c r="D20" s="13">
        <v>2.2551563414147391</v>
      </c>
      <c r="E20" s="13">
        <v>6.4979122831709285E-2</v>
      </c>
      <c r="F20" s="13">
        <v>-1093.3460711927528</v>
      </c>
      <c r="G20" s="13">
        <v>26810.117696477755</v>
      </c>
      <c r="H20" s="13">
        <v>-1093.3460711927528</v>
      </c>
      <c r="I20" s="13">
        <v>26810.117696477755</v>
      </c>
    </row>
    <row r="21" spans="1:9" ht="15.75" thickBot="1">
      <c r="A21" s="14" t="s">
        <v>63</v>
      </c>
      <c r="B21" s="14">
        <v>-15071.306588725887</v>
      </c>
      <c r="C21" s="14">
        <v>608.9653055766247</v>
      </c>
      <c r="D21" s="14">
        <v>-24.749039806881903</v>
      </c>
      <c r="E21" s="14">
        <v>2.863118572035788E-7</v>
      </c>
      <c r="F21" s="14">
        <v>-16561.391011877447</v>
      </c>
      <c r="G21" s="14">
        <v>-13581.222165574327</v>
      </c>
      <c r="H21" s="14">
        <v>-16561.391011877447</v>
      </c>
      <c r="I21" s="14">
        <v>-13581.222165574327</v>
      </c>
    </row>
    <row r="25" spans="1:9">
      <c r="A25" t="s">
        <v>88</v>
      </c>
    </row>
    <row r="26" spans="1:9" ht="15.75" thickBot="1"/>
    <row r="27" spans="1:9">
      <c r="A27" s="15" t="s">
        <v>89</v>
      </c>
      <c r="B27" s="15" t="s">
        <v>90</v>
      </c>
      <c r="C27" s="15" t="s">
        <v>91</v>
      </c>
    </row>
    <row r="28" spans="1:9">
      <c r="A28" s="13">
        <v>1</v>
      </c>
      <c r="B28" s="13">
        <v>680311.53091098682</v>
      </c>
      <c r="C28" s="13">
        <v>-5867.5786727367667</v>
      </c>
    </row>
    <row r="29" spans="1:9">
      <c r="A29" s="13">
        <v>2</v>
      </c>
      <c r="B29" s="13">
        <v>666199.62128448347</v>
      </c>
      <c r="C29" s="13">
        <v>-4672.5353357434506</v>
      </c>
    </row>
    <row r="30" spans="1:9">
      <c r="A30" s="13">
        <v>3</v>
      </c>
      <c r="B30" s="13">
        <v>650661.03241153108</v>
      </c>
      <c r="C30" s="13">
        <v>140.95739835186396</v>
      </c>
    </row>
    <row r="31" spans="1:9">
      <c r="A31" s="13">
        <v>4</v>
      </c>
      <c r="B31" s="13">
        <v>647955.99695745169</v>
      </c>
      <c r="C31" s="13">
        <v>931.07248254830483</v>
      </c>
    </row>
    <row r="32" spans="1:9">
      <c r="A32" s="13">
        <v>5</v>
      </c>
      <c r="B32" s="13">
        <v>620026.30455608328</v>
      </c>
      <c r="C32" s="13">
        <v>7728.296103916713</v>
      </c>
    </row>
    <row r="33" spans="1:3">
      <c r="A33" s="13">
        <v>6</v>
      </c>
      <c r="B33" s="13">
        <v>605914.39492957992</v>
      </c>
      <c r="C33" s="13">
        <v>7942.6194304201053</v>
      </c>
    </row>
    <row r="34" spans="1:3">
      <c r="A34" s="13">
        <v>7</v>
      </c>
      <c r="B34" s="13">
        <v>590375.80605662754</v>
      </c>
      <c r="C34" s="13">
        <v>4196.3252033725148</v>
      </c>
    </row>
    <row r="35" spans="1:3">
      <c r="A35" s="13">
        <v>8</v>
      </c>
      <c r="B35" s="13">
        <v>587670.77060254815</v>
      </c>
      <c r="C35" s="13">
        <v>-931.07248254818842</v>
      </c>
    </row>
    <row r="36" spans="1:3">
      <c r="A36" s="13">
        <v>9</v>
      </c>
      <c r="B36" s="13">
        <v>559741.07820117974</v>
      </c>
      <c r="C36" s="13">
        <v>-1860.7174311797135</v>
      </c>
    </row>
    <row r="37" spans="1:3">
      <c r="A37" s="13">
        <v>10</v>
      </c>
      <c r="B37" s="13">
        <v>545629.16857467638</v>
      </c>
      <c r="C37" s="13">
        <v>-3270.084094676422</v>
      </c>
    </row>
    <row r="38" spans="1:3" ht="15.75" thickBot="1">
      <c r="A38" s="14">
        <v>11</v>
      </c>
      <c r="B38" s="14">
        <v>530090.579701724</v>
      </c>
      <c r="C38" s="14">
        <v>-4337.2826017240295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0.99236420412060922</v>
      </c>
    </row>
    <row r="5" spans="1:9">
      <c r="A5" s="13" t="s">
        <v>67</v>
      </c>
      <c r="B5" s="13">
        <v>0.9847867136199302</v>
      </c>
    </row>
    <row r="6" spans="1:9">
      <c r="A6" s="13" t="s">
        <v>68</v>
      </c>
      <c r="B6" s="13">
        <v>0.97464452269988355</v>
      </c>
    </row>
    <row r="7" spans="1:9">
      <c r="A7" s="13" t="s">
        <v>69</v>
      </c>
      <c r="B7" s="13">
        <v>2278.8433932810944</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2016969595.6016617</v>
      </c>
      <c r="D12" s="13">
        <v>504242398.90041542</v>
      </c>
      <c r="E12" s="13">
        <v>97.09802560248103</v>
      </c>
      <c r="F12" s="13">
        <v>1.3923401341137922E-5</v>
      </c>
    </row>
    <row r="13" spans="1:9">
      <c r="A13" s="13" t="s">
        <v>73</v>
      </c>
      <c r="B13" s="13">
        <v>6</v>
      </c>
      <c r="C13" s="13">
        <v>31158763.266605359</v>
      </c>
      <c r="D13" s="13">
        <v>5193127.2111008931</v>
      </c>
      <c r="E13" s="13"/>
      <c r="F13" s="13"/>
    </row>
    <row r="14" spans="1:9" ht="15.75" thickBot="1">
      <c r="A14" s="14" t="s">
        <v>74</v>
      </c>
      <c r="B14" s="14">
        <v>10</v>
      </c>
      <c r="C14" s="14">
        <v>2048128358.8682671</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84465.245619514288</v>
      </c>
      <c r="C17" s="13">
        <v>1726.0910436544668</v>
      </c>
      <c r="D17" s="13">
        <v>48.934409300152041</v>
      </c>
      <c r="E17" s="13">
        <v>4.8838761519226526E-9</v>
      </c>
      <c r="F17" s="13">
        <v>80241.652988640984</v>
      </c>
      <c r="G17" s="13">
        <v>88688.838250387591</v>
      </c>
      <c r="H17" s="13">
        <v>80241.652988640984</v>
      </c>
      <c r="I17" s="13">
        <v>88688.838250387591</v>
      </c>
    </row>
    <row r="18" spans="1:9">
      <c r="A18" s="13" t="s">
        <v>57</v>
      </c>
      <c r="B18" s="13">
        <v>-2307.9785400662008</v>
      </c>
      <c r="C18" s="13">
        <v>1874.0380793601691</v>
      </c>
      <c r="D18" s="13">
        <v>-1.2315537050635528</v>
      </c>
      <c r="E18" s="13">
        <v>0.26419219277631983</v>
      </c>
      <c r="F18" s="13">
        <v>-6893.5845259495563</v>
      </c>
      <c r="G18" s="13">
        <v>2277.6274458171542</v>
      </c>
      <c r="H18" s="13">
        <v>-6893.5845259495563</v>
      </c>
      <c r="I18" s="13">
        <v>2277.6274458171542</v>
      </c>
    </row>
    <row r="19" spans="1:9">
      <c r="A19" s="13" t="s">
        <v>58</v>
      </c>
      <c r="B19" s="13">
        <v>-2380.1636854004073</v>
      </c>
      <c r="C19" s="13">
        <v>1913.588375112583</v>
      </c>
      <c r="D19" s="13">
        <v>-1.2438221909977762</v>
      </c>
      <c r="E19" s="13">
        <v>0.25995490513366393</v>
      </c>
      <c r="F19" s="13">
        <v>-7062.5457586766324</v>
      </c>
      <c r="G19" s="13">
        <v>2302.2183878758178</v>
      </c>
      <c r="H19" s="13">
        <v>-7062.5457586766324</v>
      </c>
      <c r="I19" s="13">
        <v>2302.2183878758178</v>
      </c>
    </row>
    <row r="20" spans="1:9">
      <c r="A20" s="13" t="s">
        <v>59</v>
      </c>
      <c r="B20" s="13">
        <v>461.77770282046396</v>
      </c>
      <c r="C20" s="13">
        <v>2092.2571363821653</v>
      </c>
      <c r="D20" s="13">
        <v>0.2207079114658673</v>
      </c>
      <c r="E20" s="13">
        <v>0.83263854668181925</v>
      </c>
      <c r="F20" s="13">
        <v>-4657.7910798356934</v>
      </c>
      <c r="G20" s="13">
        <v>5581.3464854766207</v>
      </c>
      <c r="H20" s="13">
        <v>-4657.7910798356934</v>
      </c>
      <c r="I20" s="13">
        <v>5581.3464854766207</v>
      </c>
    </row>
    <row r="21" spans="1:9" ht="15.75" thickBot="1">
      <c r="A21" s="14" t="s">
        <v>63</v>
      </c>
      <c r="B21" s="14">
        <v>4328.6392087775384</v>
      </c>
      <c r="C21" s="14">
        <v>223.4589794377365</v>
      </c>
      <c r="D21" s="14">
        <v>19.371068549893064</v>
      </c>
      <c r="E21" s="14">
        <v>1.2254458685476205E-6</v>
      </c>
      <c r="F21" s="14">
        <v>3781.8547837465808</v>
      </c>
      <c r="G21" s="14">
        <v>4875.4236338084957</v>
      </c>
      <c r="H21" s="14">
        <v>3781.8547837465808</v>
      </c>
      <c r="I21" s="14">
        <v>4875.4236338084957</v>
      </c>
    </row>
    <row r="25" spans="1:9">
      <c r="A25" t="s">
        <v>88</v>
      </c>
    </row>
    <row r="26" spans="1:9" ht="15.75" thickBot="1"/>
    <row r="27" spans="1:9">
      <c r="A27" s="15" t="s">
        <v>89</v>
      </c>
      <c r="B27" s="15" t="s">
        <v>90</v>
      </c>
      <c r="C27" s="15" t="s">
        <v>91</v>
      </c>
    </row>
    <row r="28" spans="1:9">
      <c r="A28" s="13">
        <v>1</v>
      </c>
      <c r="B28" s="13">
        <v>88793.884828291833</v>
      </c>
      <c r="C28" s="13">
        <v>2416.1126717081643</v>
      </c>
    </row>
    <row r="29" spans="1:9">
      <c r="A29" s="13">
        <v>2</v>
      </c>
      <c r="B29" s="13">
        <v>90814.545497003157</v>
      </c>
      <c r="C29" s="13">
        <v>708.18620299684699</v>
      </c>
    </row>
    <row r="30" spans="1:9">
      <c r="A30" s="13">
        <v>3</v>
      </c>
      <c r="B30" s="13">
        <v>95070.999560446508</v>
      </c>
      <c r="C30" s="13">
        <v>785.03624955349369</v>
      </c>
    </row>
    <row r="31" spans="1:9">
      <c r="A31" s="13">
        <v>4</v>
      </c>
      <c r="B31" s="13">
        <v>102241.5801574449</v>
      </c>
      <c r="C31" s="13">
        <v>-731.00206744490424</v>
      </c>
    </row>
    <row r="32" spans="1:9">
      <c r="A32" s="13">
        <v>5</v>
      </c>
      <c r="B32" s="13">
        <v>106108.44166340199</v>
      </c>
      <c r="C32" s="13">
        <v>-3554.6991034019884</v>
      </c>
    </row>
    <row r="33" spans="1:3">
      <c r="A33" s="13">
        <v>6</v>
      </c>
      <c r="B33" s="13">
        <v>108129.10233211331</v>
      </c>
      <c r="C33" s="13">
        <v>-1278.3196021133044</v>
      </c>
    </row>
    <row r="34" spans="1:3">
      <c r="A34" s="13">
        <v>7</v>
      </c>
      <c r="B34" s="13">
        <v>112385.55639555666</v>
      </c>
      <c r="C34" s="13">
        <v>-2254.6494755566673</v>
      </c>
    </row>
    <row r="35" spans="1:3">
      <c r="A35" s="13">
        <v>8</v>
      </c>
      <c r="B35" s="13">
        <v>119556.13699255505</v>
      </c>
      <c r="C35" s="13">
        <v>731.0020674449479</v>
      </c>
    </row>
    <row r="36" spans="1:3">
      <c r="A36" s="13">
        <v>9</v>
      </c>
      <c r="B36" s="13">
        <v>123422.99849851214</v>
      </c>
      <c r="C36" s="13">
        <v>1138.5864316938532</v>
      </c>
    </row>
    <row r="37" spans="1:3">
      <c r="A37" s="13">
        <v>10</v>
      </c>
      <c r="B37" s="13">
        <v>125443.65916722346</v>
      </c>
      <c r="C37" s="13">
        <v>570.1333991165302</v>
      </c>
    </row>
    <row r="38" spans="1:3" ht="15.75" thickBot="1">
      <c r="A38" s="14">
        <v>11</v>
      </c>
      <c r="B38" s="14">
        <v>129700.11323066682</v>
      </c>
      <c r="C38" s="14">
        <v>1469.6132260031882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L34" sqref="L34"/>
    </sheetView>
  </sheetViews>
  <sheetFormatPr defaultRowHeight="15"/>
  <sheetData>
    <row r="1" spans="1:9">
      <c r="A1" t="s">
        <v>64</v>
      </c>
    </row>
    <row r="2" spans="1:9" ht="15.75" thickBot="1"/>
    <row r="3" spans="1:9">
      <c r="A3" s="16" t="s">
        <v>65</v>
      </c>
      <c r="B3" s="16"/>
    </row>
    <row r="4" spans="1:9">
      <c r="A4" s="13" t="s">
        <v>66</v>
      </c>
      <c r="B4" s="13">
        <v>0.99820190830821198</v>
      </c>
    </row>
    <row r="5" spans="1:9">
      <c r="A5" s="13" t="s">
        <v>67</v>
      </c>
      <c r="B5" s="13">
        <v>0.99640704975015604</v>
      </c>
    </row>
    <row r="6" spans="1:9">
      <c r="A6" s="13" t="s">
        <v>68</v>
      </c>
      <c r="B6" s="13">
        <v>0.99401174958359328</v>
      </c>
    </row>
    <row r="7" spans="1:9">
      <c r="A7" s="13" t="s">
        <v>69</v>
      </c>
      <c r="B7" s="13">
        <v>2483.1611307653989</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10259983004.008013</v>
      </c>
      <c r="D12" s="13">
        <v>2564995751.0020032</v>
      </c>
      <c r="E12" s="13">
        <v>415.98421093922565</v>
      </c>
      <c r="F12" s="13">
        <v>1.8502981902915907E-7</v>
      </c>
    </row>
    <row r="13" spans="1:9">
      <c r="A13" s="13" t="s">
        <v>73</v>
      </c>
      <c r="B13" s="13">
        <v>6</v>
      </c>
      <c r="C13" s="13">
        <v>36996535.208064564</v>
      </c>
      <c r="D13" s="13">
        <v>6166089.2013440942</v>
      </c>
      <c r="E13" s="13"/>
      <c r="F13" s="13"/>
    </row>
    <row r="14" spans="1:9" ht="15.75" thickBot="1">
      <c r="A14" s="14" t="s">
        <v>74</v>
      </c>
      <c r="B14" s="14">
        <v>10</v>
      </c>
      <c r="C14" s="14">
        <v>10296979539.216078</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357945.38741314312</v>
      </c>
      <c r="C17" s="13">
        <v>1880.8498207477994</v>
      </c>
      <c r="D17" s="13">
        <v>190.31045619093027</v>
      </c>
      <c r="E17" s="13">
        <v>1.4201657233673946E-12</v>
      </c>
      <c r="F17" s="13">
        <v>353343.11369653145</v>
      </c>
      <c r="G17" s="13">
        <v>362547.66112975479</v>
      </c>
      <c r="H17" s="13">
        <v>353343.11369653145</v>
      </c>
      <c r="I17" s="13">
        <v>362547.66112975479</v>
      </c>
    </row>
    <row r="18" spans="1:9">
      <c r="A18" s="13" t="s">
        <v>57</v>
      </c>
      <c r="B18" s="13">
        <v>-1387.5400266400557</v>
      </c>
      <c r="C18" s="13">
        <v>2042.0615694618737</v>
      </c>
      <c r="D18" s="13">
        <v>-0.67948001538744096</v>
      </c>
      <c r="E18" s="13">
        <v>0.52216923837886597</v>
      </c>
      <c r="F18" s="13">
        <v>-6384.2846817240106</v>
      </c>
      <c r="G18" s="13">
        <v>3609.2046284438993</v>
      </c>
      <c r="H18" s="13">
        <v>-6384.2846817240106</v>
      </c>
      <c r="I18" s="13">
        <v>3609.2046284438993</v>
      </c>
    </row>
    <row r="19" spans="1:9">
      <c r="A19" s="13" t="s">
        <v>58</v>
      </c>
      <c r="B19" s="13">
        <v>-3115.4632608127645</v>
      </c>
      <c r="C19" s="13">
        <v>2085.1578863971358</v>
      </c>
      <c r="D19" s="13">
        <v>-1.4941138419958471</v>
      </c>
      <c r="E19" s="13">
        <v>0.18576436378394906</v>
      </c>
      <c r="F19" s="13">
        <v>-8217.6608045463126</v>
      </c>
      <c r="G19" s="13">
        <v>1986.7342829207832</v>
      </c>
      <c r="H19" s="13">
        <v>-8217.6608045463126</v>
      </c>
      <c r="I19" s="13">
        <v>1986.7342829207832</v>
      </c>
    </row>
    <row r="20" spans="1:9">
      <c r="A20" s="13" t="s">
        <v>59</v>
      </c>
      <c r="B20" s="13">
        <v>2702.3748771766354</v>
      </c>
      <c r="C20" s="13">
        <v>2279.8458252764458</v>
      </c>
      <c r="D20" s="13">
        <v>1.1853322918662517</v>
      </c>
      <c r="E20" s="13">
        <v>0.28069933222506493</v>
      </c>
      <c r="F20" s="13">
        <v>-2876.2068914756833</v>
      </c>
      <c r="G20" s="13">
        <v>8280.9566458289537</v>
      </c>
      <c r="H20" s="13">
        <v>-2876.2068914756833</v>
      </c>
      <c r="I20" s="13">
        <v>8280.9566458289537</v>
      </c>
    </row>
    <row r="21" spans="1:9" ht="15.75" thickBot="1">
      <c r="A21" s="14" t="s">
        <v>63</v>
      </c>
      <c r="B21" s="14">
        <v>-9552.6712358866134</v>
      </c>
      <c r="C21" s="14">
        <v>243.4939819455364</v>
      </c>
      <c r="D21" s="14">
        <v>-39.231652296126605</v>
      </c>
      <c r="E21" s="14">
        <v>1.8325187210513615E-8</v>
      </c>
      <c r="F21" s="14">
        <v>-10148.479545991626</v>
      </c>
      <c r="G21" s="14">
        <v>-8956.862925781601</v>
      </c>
      <c r="H21" s="14">
        <v>-10148.479545991626</v>
      </c>
      <c r="I21" s="14">
        <v>-8956.862925781601</v>
      </c>
    </row>
    <row r="25" spans="1:9">
      <c r="A25" t="s">
        <v>88</v>
      </c>
    </row>
    <row r="26" spans="1:9" ht="15.75" thickBot="1"/>
    <row r="27" spans="1:9">
      <c r="A27" s="15" t="s">
        <v>89</v>
      </c>
      <c r="B27" s="15" t="s">
        <v>90</v>
      </c>
      <c r="C27" s="15" t="s">
        <v>91</v>
      </c>
    </row>
    <row r="28" spans="1:9">
      <c r="A28" s="13">
        <v>1</v>
      </c>
      <c r="B28" s="13">
        <v>348392.71617725649</v>
      </c>
      <c r="C28" s="13">
        <v>-1885.3350161265116</v>
      </c>
    </row>
    <row r="29" spans="1:9">
      <c r="A29" s="13">
        <v>2</v>
      </c>
      <c r="B29" s="13">
        <v>337452.50491472986</v>
      </c>
      <c r="C29" s="13">
        <v>675.09485882014269</v>
      </c>
    </row>
    <row r="30" spans="1:9">
      <c r="A30" s="13">
        <v>3</v>
      </c>
      <c r="B30" s="13">
        <v>326171.91044467053</v>
      </c>
      <c r="C30" s="13">
        <v>1779.4427487014909</v>
      </c>
    </row>
    <row r="31" spans="1:9">
      <c r="A31" s="13">
        <v>4</v>
      </c>
      <c r="B31" s="13">
        <v>322437.07734677335</v>
      </c>
      <c r="C31" s="13">
        <v>2842.6252532266662</v>
      </c>
    </row>
    <row r="32" spans="1:9">
      <c r="A32" s="13">
        <v>5</v>
      </c>
      <c r="B32" s="13">
        <v>310182.03123371006</v>
      </c>
      <c r="C32" s="13">
        <v>-533.24341371003538</v>
      </c>
    </row>
    <row r="33" spans="1:3">
      <c r="A33" s="13">
        <v>6</v>
      </c>
      <c r="B33" s="13">
        <v>299241.81997118337</v>
      </c>
      <c r="C33" s="13">
        <v>-1890.2951711833593</v>
      </c>
    </row>
    <row r="34" spans="1:3">
      <c r="A34" s="13">
        <v>7</v>
      </c>
      <c r="B34" s="13">
        <v>287961.22550112405</v>
      </c>
      <c r="C34" s="13">
        <v>-1557.4918511240394</v>
      </c>
    </row>
    <row r="35" spans="1:3">
      <c r="A35" s="13">
        <v>8</v>
      </c>
      <c r="B35" s="13">
        <v>284226.39240322687</v>
      </c>
      <c r="C35" s="13">
        <v>-2842.6252532268409</v>
      </c>
    </row>
    <row r="36" spans="1:3">
      <c r="A36" s="13">
        <v>9</v>
      </c>
      <c r="B36" s="13">
        <v>271971.34629016358</v>
      </c>
      <c r="C36" s="13">
        <v>2418.5784298364306</v>
      </c>
    </row>
    <row r="37" spans="1:3">
      <c r="A37" s="13">
        <v>10</v>
      </c>
      <c r="B37" s="13">
        <v>261031.13502763695</v>
      </c>
      <c r="C37" s="13">
        <v>1215.200312363042</v>
      </c>
    </row>
    <row r="38" spans="1:3" ht="15.75" thickBot="1">
      <c r="A38" s="14">
        <v>11</v>
      </c>
      <c r="B38" s="14">
        <v>249750.54055757762</v>
      </c>
      <c r="C38" s="14">
        <v>-221.95089757762617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0.99107221576210425</v>
      </c>
    </row>
    <row r="5" spans="1:9">
      <c r="A5" s="13" t="s">
        <v>67</v>
      </c>
      <c r="B5" s="13">
        <v>0.98222413685560694</v>
      </c>
    </row>
    <row r="6" spans="1:9">
      <c r="A6" s="13" t="s">
        <v>68</v>
      </c>
      <c r="B6" s="13">
        <v>0.9703735614260115</v>
      </c>
    </row>
    <row r="7" spans="1:9">
      <c r="A7" s="13" t="s">
        <v>69</v>
      </c>
      <c r="B7" s="13">
        <v>2512.229436324692</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2092424298.022794</v>
      </c>
      <c r="D12" s="13">
        <v>523106074.5056985</v>
      </c>
      <c r="E12" s="13">
        <v>82.884088008302484</v>
      </c>
      <c r="F12" s="13">
        <v>2.2167829562730883E-5</v>
      </c>
    </row>
    <row r="13" spans="1:9">
      <c r="A13" s="13" t="s">
        <v>73</v>
      </c>
      <c r="B13" s="13">
        <v>6</v>
      </c>
      <c r="C13" s="13">
        <v>37867780.444417685</v>
      </c>
      <c r="D13" s="13">
        <v>6311296.7407362806</v>
      </c>
      <c r="E13" s="13"/>
      <c r="F13" s="13"/>
    </row>
    <row r="14" spans="1:9" ht="15.75" thickBot="1">
      <c r="A14" s="14" t="s">
        <v>74</v>
      </c>
      <c r="B14" s="14">
        <v>10</v>
      </c>
      <c r="C14" s="14">
        <v>2130292078.4672117</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338765.16497026611</v>
      </c>
      <c r="C17" s="13">
        <v>1902.8673679070475</v>
      </c>
      <c r="D17" s="13">
        <v>178.02878470866412</v>
      </c>
      <c r="E17" s="13">
        <v>2.1190763921671491E-12</v>
      </c>
      <c r="F17" s="13">
        <v>334109.01625657734</v>
      </c>
      <c r="G17" s="13">
        <v>343421.31368395488</v>
      </c>
      <c r="H17" s="13">
        <v>334109.01625657734</v>
      </c>
      <c r="I17" s="13">
        <v>343421.31368395488</v>
      </c>
    </row>
    <row r="18" spans="1:9">
      <c r="A18" s="13" t="s">
        <v>57</v>
      </c>
      <c r="B18" s="13">
        <v>1887.9190023681547</v>
      </c>
      <c r="C18" s="13">
        <v>2065.9662887072623</v>
      </c>
      <c r="D18" s="13">
        <v>0.91381888111518161</v>
      </c>
      <c r="E18" s="13">
        <v>0.39604794677822924</v>
      </c>
      <c r="F18" s="13">
        <v>-3167.3183935356346</v>
      </c>
      <c r="G18" s="13">
        <v>6943.1563982719445</v>
      </c>
      <c r="H18" s="13">
        <v>-3167.3183935356346</v>
      </c>
      <c r="I18" s="13">
        <v>6943.1563982719445</v>
      </c>
    </row>
    <row r="19" spans="1:9">
      <c r="A19" s="13" t="s">
        <v>58</v>
      </c>
      <c r="B19" s="13">
        <v>2091.1089323282804</v>
      </c>
      <c r="C19" s="13">
        <v>2109.5670984414946</v>
      </c>
      <c r="D19" s="13">
        <v>0.9912502588199964</v>
      </c>
      <c r="E19" s="13">
        <v>0.35983965568885717</v>
      </c>
      <c r="F19" s="13">
        <v>-3070.8158016337193</v>
      </c>
      <c r="G19" s="13">
        <v>7253.0336662902801</v>
      </c>
      <c r="H19" s="13">
        <v>-3070.8158016337193</v>
      </c>
      <c r="I19" s="13">
        <v>7253.0336662902801</v>
      </c>
    </row>
    <row r="20" spans="1:9">
      <c r="A20" s="13" t="s">
        <v>59</v>
      </c>
      <c r="B20" s="13">
        <v>8060.6165746948127</v>
      </c>
      <c r="C20" s="13">
        <v>2306.5340873695254</v>
      </c>
      <c r="D20" s="13">
        <v>3.4946878170300533</v>
      </c>
      <c r="E20" s="13">
        <v>1.2909487473545176E-2</v>
      </c>
      <c r="F20" s="13">
        <v>2416.7309812404737</v>
      </c>
      <c r="G20" s="13">
        <v>13704.502168149153</v>
      </c>
      <c r="H20" s="13">
        <v>2416.7309812404737</v>
      </c>
      <c r="I20" s="13">
        <v>13704.502168149153</v>
      </c>
    </row>
    <row r="21" spans="1:9" ht="15.75" thickBot="1">
      <c r="A21" s="14" t="s">
        <v>63</v>
      </c>
      <c r="B21" s="14">
        <v>4218.2623958398444</v>
      </c>
      <c r="C21" s="14">
        <v>246.34436381618863</v>
      </c>
      <c r="D21" s="14">
        <v>17.12343781888725</v>
      </c>
      <c r="E21" s="14">
        <v>2.5389803151776377E-6</v>
      </c>
      <c r="F21" s="14">
        <v>3615.4794525552443</v>
      </c>
      <c r="G21" s="14">
        <v>4821.0453391244446</v>
      </c>
      <c r="H21" s="14">
        <v>3615.4794525552443</v>
      </c>
      <c r="I21" s="14">
        <v>4821.0453391244446</v>
      </c>
    </row>
    <row r="25" spans="1:9">
      <c r="A25" t="s">
        <v>88</v>
      </c>
    </row>
    <row r="26" spans="1:9" ht="15.75" thickBot="1"/>
    <row r="27" spans="1:9">
      <c r="A27" s="15" t="s">
        <v>89</v>
      </c>
      <c r="B27" s="15" t="s">
        <v>90</v>
      </c>
      <c r="C27" s="15" t="s">
        <v>91</v>
      </c>
    </row>
    <row r="28" spans="1:9">
      <c r="A28" s="13">
        <v>1</v>
      </c>
      <c r="B28" s="13">
        <v>342983.42736610596</v>
      </c>
      <c r="C28" s="13">
        <v>184.2974338940694</v>
      </c>
    </row>
    <row r="29" spans="1:9">
      <c r="A29" s="13">
        <v>2</v>
      </c>
      <c r="B29" s="13">
        <v>349089.60876431398</v>
      </c>
      <c r="C29" s="13">
        <v>-2847.7092543139588</v>
      </c>
    </row>
    <row r="30" spans="1:9">
      <c r="A30" s="13">
        <v>3</v>
      </c>
      <c r="B30" s="13">
        <v>353511.06109011394</v>
      </c>
      <c r="C30" s="13">
        <v>2530.4846898860415</v>
      </c>
    </row>
    <row r="31" spans="1:9">
      <c r="A31" s="13">
        <v>4</v>
      </c>
      <c r="B31" s="13">
        <v>363698.83112832031</v>
      </c>
      <c r="C31" s="13">
        <v>754.7179016796872</v>
      </c>
    </row>
    <row r="32" spans="1:9">
      <c r="A32" s="13">
        <v>5</v>
      </c>
      <c r="B32" s="13">
        <v>359856.47694946534</v>
      </c>
      <c r="C32" s="13">
        <v>874.67888053465867</v>
      </c>
    </row>
    <row r="33" spans="1:3">
      <c r="A33" s="13">
        <v>6</v>
      </c>
      <c r="B33" s="13">
        <v>365962.65834767336</v>
      </c>
      <c r="C33" s="13">
        <v>2299.997912326653</v>
      </c>
    </row>
    <row r="34" spans="1:3">
      <c r="A34" s="13">
        <v>7</v>
      </c>
      <c r="B34" s="13">
        <v>370384.11067347333</v>
      </c>
      <c r="C34" s="13">
        <v>-3663.5404334733612</v>
      </c>
    </row>
    <row r="35" spans="1:3">
      <c r="A35" s="13">
        <v>8</v>
      </c>
      <c r="B35" s="13">
        <v>380571.8807116797</v>
      </c>
      <c r="C35" s="13">
        <v>-754.7179016796872</v>
      </c>
    </row>
    <row r="36" spans="1:3">
      <c r="A36" s="13">
        <v>9</v>
      </c>
      <c r="B36" s="13">
        <v>376729.52653282473</v>
      </c>
      <c r="C36" s="13">
        <v>-1058.9763144287281</v>
      </c>
    </row>
    <row r="37" spans="1:3">
      <c r="A37" s="13">
        <v>10</v>
      </c>
      <c r="B37" s="13">
        <v>382835.70793103275</v>
      </c>
      <c r="C37" s="13">
        <v>547.71134198724758</v>
      </c>
    </row>
    <row r="38" spans="1:3" ht="15.75" thickBot="1">
      <c r="A38" s="14">
        <v>11</v>
      </c>
      <c r="B38" s="14">
        <v>387257.16025683272</v>
      </c>
      <c r="C38" s="14">
        <v>1133.0557435872615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0.99814083674917198</v>
      </c>
    </row>
    <row r="5" spans="1:9">
      <c r="A5" s="13" t="s">
        <v>67</v>
      </c>
      <c r="B5" s="13">
        <v>0.99628512998633723</v>
      </c>
    </row>
    <row r="6" spans="1:9">
      <c r="A6" s="13" t="s">
        <v>68</v>
      </c>
      <c r="B6" s="13">
        <v>0.99380854997722867</v>
      </c>
    </row>
    <row r="7" spans="1:9">
      <c r="A7" s="13" t="s">
        <v>69</v>
      </c>
      <c r="B7" s="13">
        <v>1731.1081010867349</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4822138214.3440361</v>
      </c>
      <c r="D12" s="13">
        <v>1205534553.586009</v>
      </c>
      <c r="E12" s="13">
        <v>402.28263424648634</v>
      </c>
      <c r="F12" s="13">
        <v>2.0449333514149063E-7</v>
      </c>
    </row>
    <row r="13" spans="1:9">
      <c r="A13" s="13" t="s">
        <v>73</v>
      </c>
      <c r="B13" s="13">
        <v>6</v>
      </c>
      <c r="C13" s="13">
        <v>17980411.545888726</v>
      </c>
      <c r="D13" s="13">
        <v>2996735.2576481211</v>
      </c>
      <c r="E13" s="13"/>
      <c r="F13" s="13"/>
    </row>
    <row r="14" spans="1:9" ht="15.75" thickBot="1">
      <c r="A14" s="14" t="s">
        <v>74</v>
      </c>
      <c r="B14" s="14">
        <v>10</v>
      </c>
      <c r="C14" s="14">
        <v>4840118625.889925</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194773.23781476519</v>
      </c>
      <c r="C17" s="13">
        <v>1311.2134856188118</v>
      </c>
      <c r="D17" s="13">
        <v>148.54426067990312</v>
      </c>
      <c r="E17" s="13">
        <v>6.2785384834182498E-12</v>
      </c>
      <c r="F17" s="13">
        <v>191564.81399742342</v>
      </c>
      <c r="G17" s="13">
        <v>197981.66163210696</v>
      </c>
      <c r="H17" s="13">
        <v>191564.81399742342</v>
      </c>
      <c r="I17" s="13">
        <v>197981.66163210696</v>
      </c>
    </row>
    <row r="18" spans="1:9">
      <c r="A18" s="13" t="s">
        <v>57</v>
      </c>
      <c r="B18" s="13">
        <v>-1424.9301794653688</v>
      </c>
      <c r="C18" s="13">
        <v>1423.6004591146768</v>
      </c>
      <c r="D18" s="13">
        <v>-1.0009340544548004</v>
      </c>
      <c r="E18" s="13">
        <v>0.35550102431268327</v>
      </c>
      <c r="F18" s="13">
        <v>-4908.3550141684918</v>
      </c>
      <c r="G18" s="13">
        <v>2058.4946552377537</v>
      </c>
      <c r="H18" s="13">
        <v>-4908.3550141684918</v>
      </c>
      <c r="I18" s="13">
        <v>2058.4946552377537</v>
      </c>
    </row>
    <row r="19" spans="1:9">
      <c r="A19" s="13" t="s">
        <v>58</v>
      </c>
      <c r="B19" s="13">
        <v>1052.7302357896001</v>
      </c>
      <c r="C19" s="13">
        <v>1453.6445760466447</v>
      </c>
      <c r="D19" s="13">
        <v>0.72420057360419032</v>
      </c>
      <c r="E19" s="13">
        <v>0.49619819936089671</v>
      </c>
      <c r="F19" s="13">
        <v>-2504.20990469154</v>
      </c>
      <c r="G19" s="13">
        <v>4609.6703762707402</v>
      </c>
      <c r="H19" s="13">
        <v>-2504.20990469154</v>
      </c>
      <c r="I19" s="13">
        <v>4609.6703762707402</v>
      </c>
    </row>
    <row r="20" spans="1:9">
      <c r="A20" s="13" t="s">
        <v>59</v>
      </c>
      <c r="B20" s="13">
        <v>1122.4539642046436</v>
      </c>
      <c r="C20" s="13">
        <v>1589.3691023378442</v>
      </c>
      <c r="D20" s="13">
        <v>0.70622611359035292</v>
      </c>
      <c r="E20" s="13">
        <v>0.50653100699427056</v>
      </c>
      <c r="F20" s="13">
        <v>-2766.5921281494693</v>
      </c>
      <c r="G20" s="13">
        <v>5011.500056558757</v>
      </c>
      <c r="H20" s="13">
        <v>-2766.5921281494693</v>
      </c>
      <c r="I20" s="13">
        <v>5011.500056558757</v>
      </c>
    </row>
    <row r="21" spans="1:9" ht="15.75" thickBot="1">
      <c r="A21" s="14" t="s">
        <v>63</v>
      </c>
      <c r="B21" s="14">
        <v>6584.2302185050385</v>
      </c>
      <c r="C21" s="14">
        <v>169.74911514576561</v>
      </c>
      <c r="D21" s="14">
        <v>38.788009073573555</v>
      </c>
      <c r="E21" s="14">
        <v>1.9614680295135254E-8</v>
      </c>
      <c r="F21" s="14">
        <v>6168.869096933493</v>
      </c>
      <c r="G21" s="14">
        <v>6999.5913400765839</v>
      </c>
      <c r="H21" s="14">
        <v>6168.869096933493</v>
      </c>
      <c r="I21" s="14">
        <v>6999.5913400765839</v>
      </c>
    </row>
    <row r="25" spans="1:9">
      <c r="A25" t="s">
        <v>88</v>
      </c>
    </row>
    <row r="26" spans="1:9" ht="15.75" thickBot="1"/>
    <row r="27" spans="1:9">
      <c r="A27" s="15" t="s">
        <v>89</v>
      </c>
      <c r="B27" s="15" t="s">
        <v>90</v>
      </c>
      <c r="C27" s="15" t="s">
        <v>91</v>
      </c>
    </row>
    <row r="28" spans="1:9">
      <c r="A28" s="13">
        <v>1</v>
      </c>
      <c r="B28" s="13">
        <v>201357.46803327024</v>
      </c>
      <c r="C28" s="13">
        <v>-549.51356327024405</v>
      </c>
    </row>
    <row r="29" spans="1:9">
      <c r="A29" s="13">
        <v>2</v>
      </c>
      <c r="B29" s="13">
        <v>206516.7680723099</v>
      </c>
      <c r="C29" s="13">
        <v>-656.6565623099159</v>
      </c>
    </row>
    <row r="30" spans="1:9">
      <c r="A30" s="13">
        <v>3</v>
      </c>
      <c r="B30" s="13">
        <v>215578.65870606992</v>
      </c>
      <c r="C30" s="13">
        <v>-852.52537606991245</v>
      </c>
    </row>
    <row r="31" spans="1:9">
      <c r="A31" s="13">
        <v>4</v>
      </c>
      <c r="B31" s="13">
        <v>222232.61265298998</v>
      </c>
      <c r="C31" s="13">
        <v>-720.31962298997678</v>
      </c>
    </row>
    <row r="32" spans="1:9">
      <c r="A32" s="13">
        <v>5</v>
      </c>
      <c r="B32" s="13">
        <v>227694.38890729038</v>
      </c>
      <c r="C32" s="13">
        <v>1180.9704127096047</v>
      </c>
    </row>
    <row r="33" spans="1:3">
      <c r="A33" s="13">
        <v>6</v>
      </c>
      <c r="B33" s="13">
        <v>232853.68894633005</v>
      </c>
      <c r="C33" s="13">
        <v>2861.9728236699593</v>
      </c>
    </row>
    <row r="34" spans="1:3">
      <c r="A34" s="13">
        <v>7</v>
      </c>
      <c r="B34" s="13">
        <v>241915.57958009007</v>
      </c>
      <c r="C34" s="13">
        <v>794.76738990994636</v>
      </c>
    </row>
    <row r="35" spans="1:3">
      <c r="A35" s="13">
        <v>8</v>
      </c>
      <c r="B35" s="13">
        <v>248569.53352701015</v>
      </c>
      <c r="C35" s="13">
        <v>720.31962298986036</v>
      </c>
    </row>
    <row r="36" spans="1:3">
      <c r="A36" s="13">
        <v>9</v>
      </c>
      <c r="B36" s="13">
        <v>254031.30978131053</v>
      </c>
      <c r="C36" s="13">
        <v>-631.45684943953529</v>
      </c>
    </row>
    <row r="37" spans="1:3">
      <c r="A37" s="13">
        <v>10</v>
      </c>
      <c r="B37" s="13">
        <v>259190.60982035022</v>
      </c>
      <c r="C37" s="13">
        <v>-2205.316261360218</v>
      </c>
    </row>
    <row r="38" spans="1:3" ht="15.75" thickBot="1">
      <c r="A38" s="14">
        <v>11</v>
      </c>
      <c r="B38" s="14">
        <v>268252.50045411021</v>
      </c>
      <c r="C38" s="14">
        <v>57.757986159762368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0.99784451673938024</v>
      </c>
    </row>
    <row r="5" spans="1:9">
      <c r="A5" s="13" t="s">
        <v>67</v>
      </c>
      <c r="B5" s="13">
        <v>0.99569367958684718</v>
      </c>
    </row>
    <row r="6" spans="1:9">
      <c r="A6" s="13" t="s">
        <v>68</v>
      </c>
      <c r="B6" s="13">
        <v>0.99282279931141204</v>
      </c>
    </row>
    <row r="7" spans="1:9">
      <c r="A7" s="13" t="s">
        <v>69</v>
      </c>
      <c r="B7" s="13">
        <v>3319.2118291136039</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15284125650.973684</v>
      </c>
      <c r="D12" s="13">
        <v>3821031412.7434211</v>
      </c>
      <c r="E12" s="13">
        <v>346.82521876880179</v>
      </c>
      <c r="F12" s="13">
        <v>3.1840075176413544E-7</v>
      </c>
    </row>
    <row r="13" spans="1:9">
      <c r="A13" s="13" t="s">
        <v>73</v>
      </c>
      <c r="B13" s="13">
        <v>6</v>
      </c>
      <c r="C13" s="13">
        <v>66103002.999166049</v>
      </c>
      <c r="D13" s="13">
        <v>11017167.166527675</v>
      </c>
      <c r="E13" s="13"/>
      <c r="F13" s="13"/>
    </row>
    <row r="14" spans="1:9" ht="15.75" thickBot="1">
      <c r="A14" s="14" t="s">
        <v>74</v>
      </c>
      <c r="B14" s="14">
        <v>10</v>
      </c>
      <c r="C14" s="14">
        <v>15350228653.972851</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336355.54350500728</v>
      </c>
      <c r="C17" s="13">
        <v>2514.1094939288132</v>
      </c>
      <c r="D17" s="13">
        <v>133.78714981079943</v>
      </c>
      <c r="E17" s="13">
        <v>1.1760756908807502E-11</v>
      </c>
      <c r="F17" s="13">
        <v>330203.73918923677</v>
      </c>
      <c r="G17" s="13">
        <v>342507.3478207778</v>
      </c>
      <c r="H17" s="13">
        <v>330203.73918923677</v>
      </c>
      <c r="I17" s="13">
        <v>342507.3478207778</v>
      </c>
    </row>
    <row r="18" spans="1:9">
      <c r="A18" s="13" t="s">
        <v>57</v>
      </c>
      <c r="B18" s="13">
        <v>-5342.7611935954874</v>
      </c>
      <c r="C18" s="13">
        <v>2729.5993132136819</v>
      </c>
      <c r="D18" s="13">
        <v>-1.9573426648122982</v>
      </c>
      <c r="E18" s="13">
        <v>9.8055711319953609E-2</v>
      </c>
      <c r="F18" s="13">
        <v>-12021.850101975215</v>
      </c>
      <c r="G18" s="13">
        <v>1336.3277147842409</v>
      </c>
      <c r="H18" s="13">
        <v>-12021.850101975215</v>
      </c>
      <c r="I18" s="13">
        <v>1336.3277147842409</v>
      </c>
    </row>
    <row r="19" spans="1:9">
      <c r="A19" s="13" t="s">
        <v>58</v>
      </c>
      <c r="B19" s="13">
        <v>-1702.9364115096157</v>
      </c>
      <c r="C19" s="13">
        <v>2787.2056453966679</v>
      </c>
      <c r="D19" s="13">
        <v>-0.6109834106866765</v>
      </c>
      <c r="E19" s="13">
        <v>0.56362486973101311</v>
      </c>
      <c r="F19" s="13">
        <v>-8522.9829368088867</v>
      </c>
      <c r="G19" s="13">
        <v>5117.1101137896549</v>
      </c>
      <c r="H19" s="13">
        <v>-8522.9829368088867</v>
      </c>
      <c r="I19" s="13">
        <v>5117.1101137896549</v>
      </c>
    </row>
    <row r="20" spans="1:9">
      <c r="A20" s="13" t="s">
        <v>59</v>
      </c>
      <c r="B20" s="13">
        <v>9040.707348867867</v>
      </c>
      <c r="C20" s="13">
        <v>3047.442688296404</v>
      </c>
      <c r="D20" s="13">
        <v>2.9666537728792686</v>
      </c>
      <c r="E20" s="13">
        <v>2.5065907069081635E-2</v>
      </c>
      <c r="F20" s="13">
        <v>1583.8837191903103</v>
      </c>
      <c r="G20" s="13">
        <v>16497.530978545423</v>
      </c>
      <c r="H20" s="13">
        <v>1583.8837191903103</v>
      </c>
      <c r="I20" s="13">
        <v>16497.530978545423</v>
      </c>
    </row>
    <row r="21" spans="1:9" ht="15.75" thickBot="1">
      <c r="A21" s="14" t="s">
        <v>63</v>
      </c>
      <c r="B21" s="14">
        <v>11734.591450187461</v>
      </c>
      <c r="C21" s="14">
        <v>325.47549781535128</v>
      </c>
      <c r="D21" s="14">
        <v>36.053686157489892</v>
      </c>
      <c r="E21" s="14">
        <v>3.0363746468798939E-8</v>
      </c>
      <c r="F21" s="14">
        <v>10938.181597325769</v>
      </c>
      <c r="G21" s="14">
        <v>12531.001303049154</v>
      </c>
      <c r="H21" s="14">
        <v>10938.181597325769</v>
      </c>
      <c r="I21" s="14">
        <v>12531.001303049154</v>
      </c>
    </row>
    <row r="25" spans="1:9">
      <c r="A25" t="s">
        <v>88</v>
      </c>
    </row>
    <row r="26" spans="1:9" ht="15.75" thickBot="1"/>
    <row r="27" spans="1:9">
      <c r="A27" s="15" t="s">
        <v>89</v>
      </c>
      <c r="B27" s="15" t="s">
        <v>90</v>
      </c>
      <c r="C27" s="15" t="s">
        <v>91</v>
      </c>
    </row>
    <row r="28" spans="1:9">
      <c r="A28" s="13">
        <v>1</v>
      </c>
      <c r="B28" s="13">
        <v>348090.13495519472</v>
      </c>
      <c r="C28" s="13">
        <v>2827.8636848052847</v>
      </c>
    </row>
    <row r="29" spans="1:9">
      <c r="A29" s="13">
        <v>2</v>
      </c>
      <c r="B29" s="13">
        <v>354481.96521178674</v>
      </c>
      <c r="C29" s="13">
        <v>-4633.023231786734</v>
      </c>
    </row>
    <row r="30" spans="1:9">
      <c r="A30" s="13">
        <v>3</v>
      </c>
      <c r="B30" s="13">
        <v>369856.38144406001</v>
      </c>
      <c r="C30" s="13">
        <v>642.08855593996122</v>
      </c>
    </row>
    <row r="31" spans="1:9">
      <c r="A31" s="13">
        <v>4</v>
      </c>
      <c r="B31" s="13">
        <v>392334.61665462499</v>
      </c>
      <c r="C31" s="13">
        <v>-442.93803462496726</v>
      </c>
    </row>
    <row r="32" spans="1:9">
      <c r="A32" s="13">
        <v>5</v>
      </c>
      <c r="B32" s="13">
        <v>395028.50075594458</v>
      </c>
      <c r="C32" s="13">
        <v>-2577.4095059445826</v>
      </c>
    </row>
    <row r="33" spans="1:3">
      <c r="A33" s="13">
        <v>6</v>
      </c>
      <c r="B33" s="13">
        <v>401420.33101253654</v>
      </c>
      <c r="C33" s="13">
        <v>2672.6561874634353</v>
      </c>
    </row>
    <row r="34" spans="1:3">
      <c r="A34" s="13">
        <v>7</v>
      </c>
      <c r="B34" s="13">
        <v>416794.74724480987</v>
      </c>
      <c r="C34" s="13">
        <v>2673.8333351901383</v>
      </c>
    </row>
    <row r="35" spans="1:3">
      <c r="A35" s="13">
        <v>8</v>
      </c>
      <c r="B35" s="13">
        <v>439272.98245537479</v>
      </c>
      <c r="C35" s="13">
        <v>442.93803462520009</v>
      </c>
    </row>
    <row r="36" spans="1:3">
      <c r="A36" s="13">
        <v>9</v>
      </c>
      <c r="B36" s="13">
        <v>441966.86655669444</v>
      </c>
      <c r="C36" s="13">
        <v>-250.45417886041105</v>
      </c>
    </row>
    <row r="37" spans="1:3">
      <c r="A37" s="13">
        <v>10</v>
      </c>
      <c r="B37" s="13">
        <v>448358.6968132864</v>
      </c>
      <c r="C37" s="13">
        <v>1960.3670443235897</v>
      </c>
    </row>
    <row r="38" spans="1:3" ht="15.75" thickBot="1">
      <c r="A38" s="14">
        <v>11</v>
      </c>
      <c r="B38" s="14">
        <v>463733.11304555973</v>
      </c>
      <c r="C38" s="14">
        <v>-3315.9218911297503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0.9711181119869865</v>
      </c>
    </row>
    <row r="5" spans="1:9">
      <c r="A5" s="13" t="s">
        <v>67</v>
      </c>
      <c r="B5" s="13">
        <v>0.94307038742916915</v>
      </c>
    </row>
    <row r="6" spans="1:9">
      <c r="A6" s="13" t="s">
        <v>68</v>
      </c>
      <c r="B6" s="13">
        <v>0.90511731238194848</v>
      </c>
    </row>
    <row r="7" spans="1:9">
      <c r="A7" s="13" t="s">
        <v>69</v>
      </c>
      <c r="B7" s="13">
        <v>13605.128673802812</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18397653597.046829</v>
      </c>
      <c r="D12" s="13">
        <v>4599413399.2617073</v>
      </c>
      <c r="E12" s="13">
        <v>24.848326156861233</v>
      </c>
      <c r="F12" s="13">
        <v>7.0651925292538372E-4</v>
      </c>
    </row>
    <row r="13" spans="1:9">
      <c r="A13" s="13" t="s">
        <v>73</v>
      </c>
      <c r="B13" s="13">
        <v>6</v>
      </c>
      <c r="C13" s="13">
        <v>1110597157.3843889</v>
      </c>
      <c r="D13" s="13">
        <v>185099526.23073149</v>
      </c>
      <c r="E13" s="13"/>
      <c r="F13" s="13"/>
    </row>
    <row r="14" spans="1:9" ht="15.75" thickBot="1">
      <c r="A14" s="14" t="s">
        <v>74</v>
      </c>
      <c r="B14" s="14">
        <v>10</v>
      </c>
      <c r="C14" s="14">
        <v>19508250754.431217</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413869.42007688107</v>
      </c>
      <c r="C17" s="13">
        <v>10305.091969398401</v>
      </c>
      <c r="D17" s="13">
        <v>40.16164254582992</v>
      </c>
      <c r="E17" s="13">
        <v>1.5929491146357007E-8</v>
      </c>
      <c r="F17" s="13">
        <v>388653.76840982126</v>
      </c>
      <c r="G17" s="13">
        <v>439085.07174394088</v>
      </c>
      <c r="H17" s="13">
        <v>388653.76840982126</v>
      </c>
      <c r="I17" s="13">
        <v>439085.07174394088</v>
      </c>
    </row>
    <row r="18" spans="1:9">
      <c r="A18" s="13" t="s">
        <v>57</v>
      </c>
      <c r="B18" s="13">
        <v>-3236.8307555994002</v>
      </c>
      <c r="C18" s="13">
        <v>11188.363923767183</v>
      </c>
      <c r="D18" s="13">
        <v>-0.2893033134829906</v>
      </c>
      <c r="E18" s="13">
        <v>0.78208560298196328</v>
      </c>
      <c r="F18" s="13">
        <v>-30613.771035588154</v>
      </c>
      <c r="G18" s="13">
        <v>24140.109524389354</v>
      </c>
      <c r="H18" s="13">
        <v>-30613.771035588154</v>
      </c>
      <c r="I18" s="13">
        <v>24140.109524389354</v>
      </c>
    </row>
    <row r="19" spans="1:9">
      <c r="A19" s="13" t="s">
        <v>58</v>
      </c>
      <c r="B19" s="13">
        <v>1889.960725047599</v>
      </c>
      <c r="C19" s="13">
        <v>11424.486714997609</v>
      </c>
      <c r="D19" s="13">
        <v>0.16543069042800271</v>
      </c>
      <c r="E19" s="13">
        <v>0.87403824132875485</v>
      </c>
      <c r="F19" s="13">
        <v>-26064.751211128314</v>
      </c>
      <c r="G19" s="13">
        <v>29844.672661223514</v>
      </c>
      <c r="H19" s="13">
        <v>-26064.751211128314</v>
      </c>
      <c r="I19" s="13">
        <v>29844.672661223514</v>
      </c>
    </row>
    <row r="20" spans="1:9">
      <c r="A20" s="13" t="s">
        <v>59</v>
      </c>
      <c r="B20" s="13">
        <v>17085.791455320639</v>
      </c>
      <c r="C20" s="13">
        <v>12491.173216680258</v>
      </c>
      <c r="D20" s="13">
        <v>1.3678291989822777</v>
      </c>
      <c r="E20" s="13">
        <v>0.22038074357418527</v>
      </c>
      <c r="F20" s="13">
        <v>-13479.008323278915</v>
      </c>
      <c r="G20" s="13">
        <v>47650.59123392019</v>
      </c>
      <c r="H20" s="13">
        <v>-13479.008323278915</v>
      </c>
      <c r="I20" s="13">
        <v>47650.59123392019</v>
      </c>
    </row>
    <row r="21" spans="1:9" ht="15.75" thickBot="1">
      <c r="A21" s="14" t="s">
        <v>63</v>
      </c>
      <c r="B21" s="14">
        <v>12688.686944633038</v>
      </c>
      <c r="C21" s="14">
        <v>1334.0926267819475</v>
      </c>
      <c r="D21" s="14">
        <v>9.5110989221492463</v>
      </c>
      <c r="E21" s="14">
        <v>7.7027936651799558E-5</v>
      </c>
      <c r="F21" s="14">
        <v>9424.2798856351692</v>
      </c>
      <c r="G21" s="14">
        <v>15953.094003630908</v>
      </c>
      <c r="H21" s="14">
        <v>9424.2798856351692</v>
      </c>
      <c r="I21" s="14">
        <v>15953.094003630908</v>
      </c>
    </row>
    <row r="25" spans="1:9">
      <c r="A25" t="s">
        <v>88</v>
      </c>
    </row>
    <row r="26" spans="1:9" ht="15.75" thickBot="1"/>
    <row r="27" spans="1:9">
      <c r="A27" s="15" t="s">
        <v>89</v>
      </c>
      <c r="B27" s="15" t="s">
        <v>90</v>
      </c>
      <c r="C27" s="15" t="s">
        <v>91</v>
      </c>
    </row>
    <row r="28" spans="1:9">
      <c r="A28" s="13">
        <v>1</v>
      </c>
      <c r="B28" s="13">
        <v>426558.10702151409</v>
      </c>
      <c r="C28" s="13">
        <v>-6556.6022215140983</v>
      </c>
    </row>
    <row r="29" spans="1:9">
      <c r="A29" s="13">
        <v>2</v>
      </c>
      <c r="B29" s="13">
        <v>436009.96321054769</v>
      </c>
      <c r="C29" s="13">
        <v>-12234.993950547709</v>
      </c>
    </row>
    <row r="30" spans="1:9">
      <c r="A30" s="13">
        <v>3</v>
      </c>
      <c r="B30" s="13">
        <v>453825.44163582782</v>
      </c>
      <c r="C30" s="13">
        <v>-3145.9142658277997</v>
      </c>
    </row>
    <row r="31" spans="1:9">
      <c r="A31" s="13">
        <v>4</v>
      </c>
      <c r="B31" s="13">
        <v>481709.95931073389</v>
      </c>
      <c r="C31" s="13">
        <v>1068.6459292661166</v>
      </c>
    </row>
    <row r="32" spans="1:9">
      <c r="A32" s="13">
        <v>5</v>
      </c>
      <c r="B32" s="13">
        <v>477312.85480004625</v>
      </c>
      <c r="C32" s="13">
        <v>7432.8739199537667</v>
      </c>
    </row>
    <row r="33" spans="1:3">
      <c r="A33" s="13">
        <v>6</v>
      </c>
      <c r="B33" s="13">
        <v>486764.7109890799</v>
      </c>
      <c r="C33" s="13">
        <v>19014.327010920097</v>
      </c>
    </row>
    <row r="34" spans="1:3">
      <c r="A34" s="13">
        <v>7</v>
      </c>
      <c r="B34" s="13">
        <v>504580.18941435998</v>
      </c>
      <c r="C34" s="13">
        <v>16359.174015640048</v>
      </c>
    </row>
    <row r="35" spans="1:3">
      <c r="A35" s="13">
        <v>8</v>
      </c>
      <c r="B35" s="13">
        <v>532464.70708926604</v>
      </c>
      <c r="C35" s="13">
        <v>-1068.6459292660002</v>
      </c>
    </row>
    <row r="36" spans="1:3">
      <c r="A36" s="13">
        <v>9</v>
      </c>
      <c r="B36" s="13">
        <v>528067.6025785784</v>
      </c>
      <c r="C36" s="13">
        <v>-876.27169843937736</v>
      </c>
    </row>
    <row r="37" spans="1:3">
      <c r="A37" s="13">
        <v>10</v>
      </c>
      <c r="B37" s="13">
        <v>537519.458767612</v>
      </c>
      <c r="C37" s="13">
        <v>-6779.3330603720387</v>
      </c>
    </row>
    <row r="38" spans="1:3" ht="15.75" thickBot="1">
      <c r="A38" s="14">
        <v>11</v>
      </c>
      <c r="B38" s="14">
        <v>555334.93719289219</v>
      </c>
      <c r="C38" s="14">
        <v>-13213.25974981219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0.98397174316624347</v>
      </c>
    </row>
    <row r="5" spans="1:9">
      <c r="A5" s="13" t="s">
        <v>67</v>
      </c>
      <c r="B5" s="13">
        <v>0.96820039134961577</v>
      </c>
    </row>
    <row r="6" spans="1:9">
      <c r="A6" s="13" t="s">
        <v>68</v>
      </c>
      <c r="B6" s="13">
        <v>0.94700065224935948</v>
      </c>
    </row>
    <row r="7" spans="1:9">
      <c r="A7" s="13" t="s">
        <v>69</v>
      </c>
      <c r="B7" s="13">
        <v>40816.863972606596</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304350484295.28967</v>
      </c>
      <c r="D12" s="13">
        <v>76087621073.822418</v>
      </c>
      <c r="E12" s="13">
        <v>45.670391827506776</v>
      </c>
      <c r="F12" s="13">
        <v>1.2555731107981476E-4</v>
      </c>
    </row>
    <row r="13" spans="1:9">
      <c r="A13" s="13" t="s">
        <v>73</v>
      </c>
      <c r="B13" s="13">
        <v>6</v>
      </c>
      <c r="C13" s="13">
        <v>9996098307.3496227</v>
      </c>
      <c r="D13" s="13">
        <v>1666016384.5582705</v>
      </c>
      <c r="E13" s="13"/>
      <c r="F13" s="13"/>
    </row>
    <row r="14" spans="1:9" ht="15.75" thickBot="1">
      <c r="A14" s="14" t="s">
        <v>74</v>
      </c>
      <c r="B14" s="14">
        <v>10</v>
      </c>
      <c r="C14" s="14">
        <v>314346582602.63928</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2178419.7951578517</v>
      </c>
      <c r="C17" s="13">
        <v>30916.395370082591</v>
      </c>
      <c r="D17" s="13">
        <v>70.461635940452524</v>
      </c>
      <c r="E17" s="13">
        <v>5.4980734282055667E-10</v>
      </c>
      <c r="F17" s="13">
        <v>2102770.1009321129</v>
      </c>
      <c r="G17" s="13">
        <v>2254069.4893835904</v>
      </c>
      <c r="H17" s="13">
        <v>2102770.1009321129</v>
      </c>
      <c r="I17" s="13">
        <v>2254069.4893835904</v>
      </c>
    </row>
    <row r="18" spans="1:9">
      <c r="A18" s="13" t="s">
        <v>57</v>
      </c>
      <c r="B18" s="13">
        <v>12177.402137539068</v>
      </c>
      <c r="C18" s="13">
        <v>33566.307184713878</v>
      </c>
      <c r="D18" s="13">
        <v>0.36278647128286623</v>
      </c>
      <c r="E18" s="13">
        <v>0.72920168901594073</v>
      </c>
      <c r="F18" s="13">
        <v>-69956.392711909852</v>
      </c>
      <c r="G18" s="13">
        <v>94311.196986987998</v>
      </c>
      <c r="H18" s="13">
        <v>-69956.392711909852</v>
      </c>
      <c r="I18" s="13">
        <v>94311.196986987998</v>
      </c>
    </row>
    <row r="19" spans="1:9">
      <c r="A19" s="13" t="s">
        <v>58</v>
      </c>
      <c r="B19" s="13">
        <v>-3255.1510464051412</v>
      </c>
      <c r="C19" s="13">
        <v>34274.701208876431</v>
      </c>
      <c r="D19" s="13">
        <v>-9.4972412058901487E-2</v>
      </c>
      <c r="E19" s="13">
        <v>0.92742913363139134</v>
      </c>
      <c r="F19" s="13">
        <v>-87122.323628857703</v>
      </c>
      <c r="G19" s="13">
        <v>80612.021536047425</v>
      </c>
      <c r="H19" s="13">
        <v>-87122.323628857703</v>
      </c>
      <c r="I19" s="13">
        <v>80612.021536047425</v>
      </c>
    </row>
    <row r="20" spans="1:9">
      <c r="A20" s="13" t="s">
        <v>59</v>
      </c>
      <c r="B20" s="13">
        <v>69180.888200162211</v>
      </c>
      <c r="C20" s="13">
        <v>37474.876590123044</v>
      </c>
      <c r="D20" s="13">
        <v>1.846060467571911</v>
      </c>
      <c r="E20" s="13">
        <v>0.11441313049194063</v>
      </c>
      <c r="F20" s="13">
        <v>-22516.83144840505</v>
      </c>
      <c r="G20" s="13">
        <v>160878.60784872947</v>
      </c>
      <c r="H20" s="13">
        <v>-22516.83144840505</v>
      </c>
      <c r="I20" s="13">
        <v>160878.60784872947</v>
      </c>
    </row>
    <row r="21" spans="1:9" ht="15.75" thickBot="1">
      <c r="A21" s="14" t="s">
        <v>63</v>
      </c>
      <c r="B21" s="14">
        <v>52031.189246997659</v>
      </c>
      <c r="C21" s="14">
        <v>4002.4228053842953</v>
      </c>
      <c r="D21" s="14">
        <v>12.999923240743639</v>
      </c>
      <c r="E21" s="14">
        <v>1.2760535799780067E-5</v>
      </c>
      <c r="F21" s="14">
        <v>42237.613451209931</v>
      </c>
      <c r="G21" s="14">
        <v>61824.765042785388</v>
      </c>
      <c r="H21" s="14">
        <v>42237.613451209931</v>
      </c>
      <c r="I21" s="14">
        <v>61824.765042785388</v>
      </c>
    </row>
    <row r="25" spans="1:9">
      <c r="A25" t="s">
        <v>88</v>
      </c>
    </row>
    <row r="26" spans="1:9" ht="15.75" thickBot="1"/>
    <row r="27" spans="1:9">
      <c r="A27" s="15" t="s">
        <v>89</v>
      </c>
      <c r="B27" s="15" t="s">
        <v>90</v>
      </c>
      <c r="C27" s="15" t="s">
        <v>91</v>
      </c>
    </row>
    <row r="28" spans="1:9">
      <c r="A28" s="13">
        <v>1</v>
      </c>
      <c r="B28" s="13">
        <v>2230450.9844048494</v>
      </c>
      <c r="C28" s="13">
        <v>20492.810445150826</v>
      </c>
    </row>
    <row r="29" spans="1:9">
      <c r="A29" s="13">
        <v>2</v>
      </c>
      <c r="B29" s="13">
        <v>2294659.5757893859</v>
      </c>
      <c r="C29" s="13">
        <v>10636.319780614227</v>
      </c>
    </row>
    <row r="30" spans="1:9">
      <c r="A30" s="13">
        <v>3</v>
      </c>
      <c r="B30" s="13">
        <v>2331258.2118524397</v>
      </c>
      <c r="C30" s="13">
        <v>-14819.72638243949</v>
      </c>
    </row>
    <row r="31" spans="1:9">
      <c r="A31" s="13">
        <v>4</v>
      </c>
      <c r="B31" s="13">
        <v>2455725.4403460044</v>
      </c>
      <c r="C31" s="13">
        <v>-50959.236846004613</v>
      </c>
    </row>
    <row r="32" spans="1:9">
      <c r="A32" s="13">
        <v>5</v>
      </c>
      <c r="B32" s="13">
        <v>2438575.7413928397</v>
      </c>
      <c r="C32" s="13">
        <v>-30351.618342839647</v>
      </c>
    </row>
    <row r="33" spans="1:3">
      <c r="A33" s="13">
        <v>6</v>
      </c>
      <c r="B33" s="13">
        <v>2502784.3327773763</v>
      </c>
      <c r="C33" s="13">
        <v>4816.59258262394</v>
      </c>
    </row>
    <row r="34" spans="1:3">
      <c r="A34" s="13">
        <v>7</v>
      </c>
      <c r="B34" s="13">
        <v>2539382.96884043</v>
      </c>
      <c r="C34" s="13">
        <v>43875.454919570126</v>
      </c>
    </row>
    <row r="35" spans="1:3">
      <c r="A35" s="13">
        <v>8</v>
      </c>
      <c r="B35" s="13">
        <v>2663850.1973339948</v>
      </c>
      <c r="C35" s="13">
        <v>50959.236846005078</v>
      </c>
    </row>
    <row r="36" spans="1:3">
      <c r="A36" s="13">
        <v>9</v>
      </c>
      <c r="B36" s="13">
        <v>2646700.4983808305</v>
      </c>
      <c r="C36" s="13">
        <v>9858.8078976892866</v>
      </c>
    </row>
    <row r="37" spans="1:3">
      <c r="A37" s="13">
        <v>10</v>
      </c>
      <c r="B37" s="13">
        <v>2710909.0897653671</v>
      </c>
      <c r="C37" s="13">
        <v>-15452.912363237236</v>
      </c>
    </row>
    <row r="38" spans="1:3" ht="15.75" thickBot="1">
      <c r="A38" s="14">
        <v>11</v>
      </c>
      <c r="B38" s="14">
        <v>2747507.7258284208</v>
      </c>
      <c r="C38" s="14">
        <v>-29055.728537130635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0.99806572130817817</v>
      </c>
    </row>
    <row r="5" spans="1:9">
      <c r="A5" s="13" t="s">
        <v>67</v>
      </c>
      <c r="B5" s="13">
        <v>0.99613518405041401</v>
      </c>
    </row>
    <row r="6" spans="1:9">
      <c r="A6" s="13" t="s">
        <v>68</v>
      </c>
      <c r="B6" s="13">
        <v>0.99355864008402328</v>
      </c>
    </row>
    <row r="7" spans="1:9">
      <c r="A7" s="13" t="s">
        <v>69</v>
      </c>
      <c r="B7" s="13">
        <v>3640.1376509166339</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20491621569.657322</v>
      </c>
      <c r="D12" s="13">
        <v>5122905392.4143305</v>
      </c>
      <c r="E12" s="13">
        <v>386.61680027368766</v>
      </c>
      <c r="F12" s="13">
        <v>2.3024264324210002E-7</v>
      </c>
    </row>
    <row r="13" spans="1:9">
      <c r="A13" s="13" t="s">
        <v>73</v>
      </c>
      <c r="B13" s="13">
        <v>6</v>
      </c>
      <c r="C13" s="13">
        <v>79503612.705725223</v>
      </c>
      <c r="D13" s="13">
        <v>13250602.11762087</v>
      </c>
      <c r="E13" s="13"/>
      <c r="F13" s="13"/>
    </row>
    <row r="14" spans="1:9" ht="15.75" thickBot="1">
      <c r="A14" s="14" t="s">
        <v>74</v>
      </c>
      <c r="B14" s="14">
        <v>10</v>
      </c>
      <c r="C14" s="14">
        <v>20571125182.363049</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246042.89464551897</v>
      </c>
      <c r="C17" s="13">
        <v>2757.1920981678363</v>
      </c>
      <c r="D17" s="13">
        <v>89.2367618523988</v>
      </c>
      <c r="E17" s="13">
        <v>1.3340813228861096E-10</v>
      </c>
      <c r="F17" s="13">
        <v>239296.28862462883</v>
      </c>
      <c r="G17" s="13">
        <v>252789.50066640912</v>
      </c>
      <c r="H17" s="13">
        <v>239296.28862462883</v>
      </c>
      <c r="I17" s="13">
        <v>252789.50066640912</v>
      </c>
    </row>
    <row r="18" spans="1:9">
      <c r="A18" s="13" t="s">
        <v>57</v>
      </c>
      <c r="B18" s="13">
        <v>-2115.0232078073745</v>
      </c>
      <c r="C18" s="13">
        <v>2993.5170587165426</v>
      </c>
      <c r="D18" s="13">
        <v>-0.70653454325534448</v>
      </c>
      <c r="E18" s="13">
        <v>0.50635250027799772</v>
      </c>
      <c r="F18" s="13">
        <v>-9439.8955753855153</v>
      </c>
      <c r="G18" s="13">
        <v>5209.8491597707653</v>
      </c>
      <c r="H18" s="13">
        <v>-9439.8955753855153</v>
      </c>
      <c r="I18" s="13">
        <v>5209.8491597707653</v>
      </c>
    </row>
    <row r="19" spans="1:9">
      <c r="A19" s="13" t="s">
        <v>58</v>
      </c>
      <c r="B19" s="13">
        <v>2756.4122204395653</v>
      </c>
      <c r="C19" s="13">
        <v>3056.6931949520222</v>
      </c>
      <c r="D19" s="13">
        <v>0.90176280203444814</v>
      </c>
      <c r="E19" s="13">
        <v>0.4019296895042197</v>
      </c>
      <c r="F19" s="13">
        <v>-4723.0465836027188</v>
      </c>
      <c r="G19" s="13">
        <v>10235.87102448185</v>
      </c>
      <c r="H19" s="13">
        <v>-4723.0465836027188</v>
      </c>
      <c r="I19" s="13">
        <v>10235.87102448185</v>
      </c>
    </row>
    <row r="20" spans="1:9">
      <c r="A20" s="13" t="s">
        <v>59</v>
      </c>
      <c r="B20" s="13">
        <v>11515.665696102602</v>
      </c>
      <c r="C20" s="13">
        <v>3342.0918699367139</v>
      </c>
      <c r="D20" s="13">
        <v>3.4456460636794715</v>
      </c>
      <c r="E20" s="13">
        <v>1.3705837950447719E-2</v>
      </c>
      <c r="F20" s="13">
        <v>3337.8614919392039</v>
      </c>
      <c r="G20" s="13">
        <v>19693.469900265998</v>
      </c>
      <c r="H20" s="13">
        <v>3337.8614919392039</v>
      </c>
      <c r="I20" s="13">
        <v>19693.469900265998</v>
      </c>
    </row>
    <row r="21" spans="1:9" ht="15.75" thickBot="1">
      <c r="A21" s="14" t="s">
        <v>63</v>
      </c>
      <c r="B21" s="14">
        <v>13491.972869729727</v>
      </c>
      <c r="C21" s="14">
        <v>356.94486373437917</v>
      </c>
      <c r="D21" s="14">
        <v>37.798478814279257</v>
      </c>
      <c r="E21" s="14">
        <v>2.2891804708074692E-8</v>
      </c>
      <c r="F21" s="14">
        <v>12618.560252452748</v>
      </c>
      <c r="G21" s="14">
        <v>14365.385487006706</v>
      </c>
      <c r="H21" s="14">
        <v>12618.560252452748</v>
      </c>
      <c r="I21" s="14">
        <v>14365.385487006706</v>
      </c>
    </row>
    <row r="25" spans="1:9">
      <c r="A25" t="s">
        <v>88</v>
      </c>
    </row>
    <row r="26" spans="1:9" ht="15.75" thickBot="1"/>
    <row r="27" spans="1:9">
      <c r="A27" s="15" t="s">
        <v>89</v>
      </c>
      <c r="B27" s="15" t="s">
        <v>90</v>
      </c>
      <c r="C27" s="15" t="s">
        <v>91</v>
      </c>
    </row>
    <row r="28" spans="1:9">
      <c r="A28" s="13">
        <v>1</v>
      </c>
      <c r="B28" s="13">
        <v>259534.86751524871</v>
      </c>
      <c r="C28" s="13">
        <v>-2658.432155248709</v>
      </c>
    </row>
    <row r="29" spans="1:9">
      <c r="A29" s="13">
        <v>2</v>
      </c>
      <c r="B29" s="13">
        <v>270911.81717717106</v>
      </c>
      <c r="C29" s="13">
        <v>-3096.1542971710442</v>
      </c>
    </row>
    <row r="30" spans="1:9">
      <c r="A30" s="13">
        <v>3</v>
      </c>
      <c r="B30" s="13">
        <v>289275.22547514772</v>
      </c>
      <c r="C30" s="13">
        <v>2074.8943048522924</v>
      </c>
    </row>
    <row r="31" spans="1:9">
      <c r="A31" s="13">
        <v>4</v>
      </c>
      <c r="B31" s="13">
        <v>311526.45182054047</v>
      </c>
      <c r="C31" s="13">
        <v>-1069.1219105405034</v>
      </c>
    </row>
    <row r="32" spans="1:9">
      <c r="A32" s="13">
        <v>5</v>
      </c>
      <c r="B32" s="13">
        <v>313502.75899416761</v>
      </c>
      <c r="C32" s="13">
        <v>2008.6090458323597</v>
      </c>
    </row>
    <row r="33" spans="1:3">
      <c r="A33" s="13">
        <v>6</v>
      </c>
      <c r="B33" s="13">
        <v>324879.70865608996</v>
      </c>
      <c r="C33" s="13">
        <v>2926.5562039100332</v>
      </c>
    </row>
    <row r="34" spans="1:3">
      <c r="A34" s="13">
        <v>7</v>
      </c>
      <c r="B34" s="13">
        <v>343243.11695406662</v>
      </c>
      <c r="C34" s="13">
        <v>3493.3409559333813</v>
      </c>
    </row>
    <row r="35" spans="1:3">
      <c r="A35" s="13">
        <v>8</v>
      </c>
      <c r="B35" s="13">
        <v>365494.34329945937</v>
      </c>
      <c r="C35" s="13">
        <v>1069.1219105406199</v>
      </c>
    </row>
    <row r="36" spans="1:3">
      <c r="A36" s="13">
        <v>9</v>
      </c>
      <c r="B36" s="13">
        <v>367470.65047308651</v>
      </c>
      <c r="C36" s="13">
        <v>649.82310941646574</v>
      </c>
    </row>
    <row r="37" spans="1:3">
      <c r="A37" s="13">
        <v>10</v>
      </c>
      <c r="B37" s="13">
        <v>378847.60013500892</v>
      </c>
      <c r="C37" s="13">
        <v>169.59809326106915</v>
      </c>
    </row>
    <row r="38" spans="1:3" ht="15.75" thickBot="1">
      <c r="A38" s="14">
        <v>11</v>
      </c>
      <c r="B38" s="14">
        <v>397211.00843298552</v>
      </c>
      <c r="C38" s="14">
        <v>-5568.2352607854991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workbookViewId="0">
      <selection activeCell="B16" sqref="B16"/>
    </sheetView>
  </sheetViews>
  <sheetFormatPr defaultRowHeight="15"/>
  <cols>
    <col min="1" max="1" width="29.85546875" style="4" customWidth="1"/>
    <col min="2" max="12" width="14.42578125" style="4" customWidth="1"/>
    <col min="13" max="16384" width="9.140625" style="4"/>
  </cols>
  <sheetData>
    <row r="1" spans="1:12">
      <c r="A1" s="4" t="s">
        <v>0</v>
      </c>
      <c r="D1" s="37"/>
    </row>
    <row r="2" spans="1:12">
      <c r="A2" s="2" t="s">
        <v>1</v>
      </c>
      <c r="B2" s="3" t="s">
        <v>2</v>
      </c>
      <c r="C2" s="3" t="s">
        <v>3</v>
      </c>
      <c r="D2" s="3" t="s">
        <v>4</v>
      </c>
      <c r="E2" s="3" t="s">
        <v>5</v>
      </c>
      <c r="F2" s="3" t="s">
        <v>6</v>
      </c>
      <c r="G2" s="3" t="s">
        <v>7</v>
      </c>
      <c r="H2" s="3" t="s">
        <v>8</v>
      </c>
      <c r="I2" s="3" t="s">
        <v>9</v>
      </c>
      <c r="J2" s="3" t="s">
        <v>10</v>
      </c>
      <c r="K2" s="3" t="s">
        <v>11</v>
      </c>
      <c r="L2" s="3" t="s">
        <v>12</v>
      </c>
    </row>
    <row r="3" spans="1:12">
      <c r="A3" s="38" t="s">
        <v>99</v>
      </c>
      <c r="B3" s="39">
        <f t="shared" ref="B3:L3" si="0" xml:space="preserve"> SUM(B1:B2)</f>
        <v>0</v>
      </c>
      <c r="C3" s="39">
        <f t="shared" si="0"/>
        <v>0</v>
      </c>
      <c r="D3" s="39">
        <f t="shared" si="0"/>
        <v>0</v>
      </c>
      <c r="E3" s="39">
        <f t="shared" si="0"/>
        <v>0</v>
      </c>
      <c r="F3" s="39">
        <f t="shared" si="0"/>
        <v>0</v>
      </c>
      <c r="G3" s="39">
        <f t="shared" si="0"/>
        <v>0</v>
      </c>
      <c r="H3" s="39">
        <f t="shared" si="0"/>
        <v>0</v>
      </c>
      <c r="I3" s="39">
        <f t="shared" si="0"/>
        <v>0</v>
      </c>
      <c r="J3" s="39">
        <f t="shared" si="0"/>
        <v>0</v>
      </c>
      <c r="K3" s="39">
        <f t="shared" si="0"/>
        <v>0</v>
      </c>
      <c r="L3" s="39">
        <f t="shared" si="0"/>
        <v>0</v>
      </c>
    </row>
    <row r="4" spans="1:12">
      <c r="A4" s="5" t="s">
        <v>43</v>
      </c>
      <c r="B4" s="6">
        <v>2718451.9972912902</v>
      </c>
      <c r="C4" s="6">
        <v>2695456.1774021299</v>
      </c>
      <c r="D4" s="6">
        <v>2656559.3062785198</v>
      </c>
      <c r="E4" s="6">
        <v>2714809.4341799999</v>
      </c>
      <c r="F4" s="6">
        <v>2583258.4237600002</v>
      </c>
      <c r="G4" s="6">
        <v>2507600.9253600002</v>
      </c>
      <c r="H4" s="6">
        <v>2408224.1230500001</v>
      </c>
      <c r="I4" s="6">
        <v>2404766.2034999998</v>
      </c>
      <c r="J4" s="6">
        <v>2316438.4854700002</v>
      </c>
      <c r="K4" s="6">
        <v>2305295.8955700002</v>
      </c>
      <c r="L4" s="6">
        <v>2250943.7948500002</v>
      </c>
    </row>
    <row r="5" spans="1:12">
      <c r="A5" s="5" t="s">
        <v>19</v>
      </c>
      <c r="B5" s="6">
        <v>1227001.5741615</v>
      </c>
      <c r="C5" s="6">
        <v>1204536.10771303</v>
      </c>
      <c r="D5" s="6">
        <v>1218199.8968473901</v>
      </c>
      <c r="E5" s="6">
        <v>1287041.9385500001</v>
      </c>
      <c r="F5" s="6">
        <v>1183746.07</v>
      </c>
      <c r="G5" s="6">
        <v>1131043.0446500001</v>
      </c>
      <c r="H5" s="6">
        <v>1052119.4785199999</v>
      </c>
      <c r="I5" s="6">
        <v>1069998.43413</v>
      </c>
      <c r="J5" s="6">
        <v>972052.81857</v>
      </c>
      <c r="K5" s="6">
        <v>939834.21319000004</v>
      </c>
      <c r="L5" s="6">
        <v>933238.82926999999</v>
      </c>
    </row>
    <row r="6" spans="1:12">
      <c r="A6" s="5" t="s">
        <v>49</v>
      </c>
      <c r="B6" s="6">
        <v>929017.95390357997</v>
      </c>
      <c r="C6" s="6">
        <v>914610.31154641998</v>
      </c>
      <c r="D6" s="6">
        <v>884226.99813667603</v>
      </c>
      <c r="E6" s="6">
        <v>876432.95134000003</v>
      </c>
      <c r="F6" s="6">
        <v>835950.04221999994</v>
      </c>
      <c r="G6" s="6">
        <v>817633.35153999995</v>
      </c>
      <c r="H6" s="6">
        <v>785311.88659999997</v>
      </c>
      <c r="I6" s="6">
        <v>784172.08334000001</v>
      </c>
      <c r="J6" s="6">
        <v>771462.44177000003</v>
      </c>
      <c r="K6" s="6">
        <v>740730.18856000004</v>
      </c>
      <c r="L6" s="6">
        <v>722895.81305999996</v>
      </c>
    </row>
    <row r="7" spans="1:12">
      <c r="A7" s="5" t="s">
        <v>45</v>
      </c>
      <c r="B7" s="6">
        <v>674443.95223825006</v>
      </c>
      <c r="C7" s="6">
        <v>661527.08594874002</v>
      </c>
      <c r="D7" s="6">
        <v>650801.98980988294</v>
      </c>
      <c r="E7" s="6">
        <v>648887.06943999999</v>
      </c>
      <c r="F7" s="6">
        <v>627754.60066</v>
      </c>
      <c r="G7" s="6">
        <v>613857.01436000003</v>
      </c>
      <c r="H7" s="6">
        <v>594572.13126000005</v>
      </c>
      <c r="I7" s="6">
        <v>586739.69811999996</v>
      </c>
      <c r="J7" s="6">
        <v>557880.36077000003</v>
      </c>
      <c r="K7" s="6">
        <v>542359.08447999996</v>
      </c>
      <c r="L7" s="6">
        <v>525753.29709999997</v>
      </c>
    </row>
    <row r="8" spans="1:12">
      <c r="A8" s="5" t="s">
        <v>42</v>
      </c>
      <c r="B8" s="6">
        <v>542121.67744308</v>
      </c>
      <c r="C8" s="6">
        <v>530740.12570723996</v>
      </c>
      <c r="D8" s="6">
        <v>527191.33088013902</v>
      </c>
      <c r="E8" s="6">
        <v>531396.06116000004</v>
      </c>
      <c r="F8" s="6">
        <v>520939.36343000003</v>
      </c>
      <c r="G8" s="6">
        <v>505779.038</v>
      </c>
      <c r="H8" s="6">
        <v>484745.72872000001</v>
      </c>
      <c r="I8" s="6">
        <v>482778.60524</v>
      </c>
      <c r="J8" s="6">
        <v>450679.52737000003</v>
      </c>
      <c r="K8" s="6">
        <v>423774.96925999998</v>
      </c>
      <c r="L8" s="6">
        <v>420001.5048</v>
      </c>
    </row>
    <row r="9" spans="1:12">
      <c r="A9" s="5" t="s">
        <v>50</v>
      </c>
      <c r="B9" s="6">
        <v>497641.39825944998</v>
      </c>
      <c r="C9" s="6">
        <v>484661.72077796998</v>
      </c>
      <c r="D9" s="6">
        <v>483595.91514521098</v>
      </c>
      <c r="E9" s="6">
        <v>481535.69469999999</v>
      </c>
      <c r="F9" s="6">
        <v>471779.16973000002</v>
      </c>
      <c r="G9" s="6">
        <v>455885.15555999998</v>
      </c>
      <c r="H9" s="6">
        <v>442742.11787999998</v>
      </c>
      <c r="I9" s="6">
        <v>445634.84693</v>
      </c>
      <c r="J9" s="6">
        <v>432010.18929000001</v>
      </c>
      <c r="K9" s="6">
        <v>413738.36122999998</v>
      </c>
      <c r="L9" s="6">
        <v>402267.16329</v>
      </c>
    </row>
    <row r="10" spans="1:12">
      <c r="A10" s="5" t="s">
        <v>38</v>
      </c>
      <c r="B10" s="6">
        <v>460417.19115442998</v>
      </c>
      <c r="C10" s="6">
        <v>450319.06385760999</v>
      </c>
      <c r="D10" s="6">
        <v>441716.41237783403</v>
      </c>
      <c r="E10" s="6">
        <v>439715.92048999999</v>
      </c>
      <c r="F10" s="6">
        <v>419468.58058000001</v>
      </c>
      <c r="G10" s="6">
        <v>404092.98719999997</v>
      </c>
      <c r="H10" s="6">
        <v>392451.09125</v>
      </c>
      <c r="I10" s="6">
        <v>391891.67862000002</v>
      </c>
      <c r="J10" s="6">
        <v>370498.47</v>
      </c>
      <c r="K10" s="6">
        <v>349848.94198</v>
      </c>
      <c r="L10" s="6">
        <v>350917.99864000001</v>
      </c>
    </row>
    <row r="11" spans="1:12">
      <c r="A11" s="5" t="s">
        <v>44</v>
      </c>
      <c r="B11" s="6">
        <v>391642.77317220002</v>
      </c>
      <c r="C11" s="6">
        <v>379017.19822826999</v>
      </c>
      <c r="D11" s="6">
        <v>368120.47358250298</v>
      </c>
      <c r="E11" s="6">
        <v>366563.46520999999</v>
      </c>
      <c r="F11" s="6">
        <v>346736.45791</v>
      </c>
      <c r="G11" s="6">
        <v>327806.26486</v>
      </c>
      <c r="H11" s="6">
        <v>315511.36803999997</v>
      </c>
      <c r="I11" s="6">
        <v>310457.32990999997</v>
      </c>
      <c r="J11" s="6">
        <v>291350.11978000001</v>
      </c>
      <c r="K11" s="6">
        <v>267815.66288000002</v>
      </c>
      <c r="L11" s="6">
        <v>256876.43536</v>
      </c>
    </row>
    <row r="12" spans="1:12">
      <c r="A12" s="5" t="s">
        <v>34</v>
      </c>
      <c r="B12" s="6">
        <v>388390.21600041998</v>
      </c>
      <c r="C12" s="6">
        <v>383383.41927302</v>
      </c>
      <c r="D12" s="6">
        <v>375670.55021839601</v>
      </c>
      <c r="E12" s="6">
        <v>379817.16281000001</v>
      </c>
      <c r="F12" s="6">
        <v>366720.57023999997</v>
      </c>
      <c r="G12" s="6">
        <v>368262.65626000002</v>
      </c>
      <c r="H12" s="6">
        <v>360731.15583</v>
      </c>
      <c r="I12" s="6">
        <v>364453.54902999999</v>
      </c>
      <c r="J12" s="6">
        <v>356041.54577999999</v>
      </c>
      <c r="K12" s="6">
        <v>346241.89951000002</v>
      </c>
      <c r="L12" s="6">
        <v>343167.72480000003</v>
      </c>
    </row>
    <row r="13" spans="1:12">
      <c r="A13" s="5" t="s">
        <v>46</v>
      </c>
      <c r="B13" s="6">
        <v>346507.38116112998</v>
      </c>
      <c r="C13" s="6">
        <v>338127.59977355</v>
      </c>
      <c r="D13" s="6">
        <v>327951.35319337202</v>
      </c>
      <c r="E13" s="6">
        <v>325279.70260000002</v>
      </c>
      <c r="F13" s="6">
        <v>309648.78782000003</v>
      </c>
      <c r="G13" s="6">
        <v>297351.52480000001</v>
      </c>
      <c r="H13" s="6">
        <v>286403.73365000001</v>
      </c>
      <c r="I13" s="6">
        <v>281383.76715000003</v>
      </c>
      <c r="J13" s="6">
        <v>274389.92472000001</v>
      </c>
      <c r="K13" s="6">
        <v>262246.33533999999</v>
      </c>
      <c r="L13" s="6">
        <v>249528.58966</v>
      </c>
    </row>
    <row r="14" spans="1:12">
      <c r="A14" s="5" t="s">
        <v>21</v>
      </c>
      <c r="B14" s="6">
        <v>327128.72278628999</v>
      </c>
      <c r="C14" s="6">
        <v>315149.03420296003</v>
      </c>
      <c r="D14" s="6">
        <v>309782.11241026298</v>
      </c>
      <c r="E14" s="6">
        <v>307134.11463000003</v>
      </c>
      <c r="F14" s="6">
        <v>287761.12274000002</v>
      </c>
      <c r="G14" s="6">
        <v>267522.86287000001</v>
      </c>
      <c r="H14" s="6">
        <v>258400.09106000001</v>
      </c>
      <c r="I14" s="6">
        <v>254381.59377000001</v>
      </c>
      <c r="J14" s="6">
        <v>239794.16031000001</v>
      </c>
      <c r="K14" s="6">
        <v>219642.88902999999</v>
      </c>
      <c r="L14" s="6">
        <v>210381.21687999999</v>
      </c>
    </row>
    <row r="15" spans="1:12">
      <c r="A15" s="5" t="s">
        <v>36</v>
      </c>
      <c r="B15" s="6">
        <v>268310.25844026997</v>
      </c>
      <c r="C15" s="6">
        <v>256985.29355899</v>
      </c>
      <c r="D15" s="6">
        <v>253399.85293187099</v>
      </c>
      <c r="E15" s="6">
        <v>249289.85315000001</v>
      </c>
      <c r="F15" s="6">
        <v>242710.34697000001</v>
      </c>
      <c r="G15" s="6">
        <v>235715.66177000001</v>
      </c>
      <c r="H15" s="6">
        <v>228875.35931999999</v>
      </c>
      <c r="I15" s="6">
        <v>221512.29303</v>
      </c>
      <c r="J15" s="6">
        <v>214726.13333000001</v>
      </c>
      <c r="K15" s="6">
        <v>205860.11150999999</v>
      </c>
      <c r="L15" s="6">
        <v>200807.95447</v>
      </c>
    </row>
    <row r="16" spans="1:12">
      <c r="A16" s="5" t="s">
        <v>15</v>
      </c>
      <c r="B16" s="6">
        <v>264130.48161214002</v>
      </c>
      <c r="C16" s="6">
        <v>252653.86689115001</v>
      </c>
      <c r="D16" s="6">
        <v>241629.43660485299</v>
      </c>
      <c r="E16" s="6">
        <v>247345.18866000001</v>
      </c>
      <c r="F16" s="6">
        <v>245476.55708999999</v>
      </c>
      <c r="G16" s="6">
        <v>229980.59346999999</v>
      </c>
      <c r="H16" s="6">
        <v>214580.73939</v>
      </c>
      <c r="I16" s="6">
        <v>218336.46030000001</v>
      </c>
      <c r="J16" s="6">
        <v>205799.03255</v>
      </c>
      <c r="K16" s="6">
        <v>187863.51188999999</v>
      </c>
      <c r="L16" s="6">
        <v>180526.32568000001</v>
      </c>
    </row>
    <row r="17" spans="1:12">
      <c r="A17" s="5" t="s">
        <v>20</v>
      </c>
      <c r="B17" s="6">
        <v>240635.40949935999</v>
      </c>
      <c r="C17" s="6">
        <v>230799.36782459001</v>
      </c>
      <c r="D17" s="6">
        <v>228103.67389756301</v>
      </c>
      <c r="E17" s="6">
        <v>228604.45008000001</v>
      </c>
      <c r="F17" s="6">
        <v>230176.67597000001</v>
      </c>
      <c r="G17" s="6">
        <v>219307.76525999999</v>
      </c>
      <c r="H17" s="6">
        <v>221879.85118999999</v>
      </c>
      <c r="I17" s="6">
        <v>221388.40208999999</v>
      </c>
      <c r="J17" s="6">
        <v>223067.15345000001</v>
      </c>
      <c r="K17" s="6">
        <v>210142.04503000001</v>
      </c>
      <c r="L17" s="6">
        <v>203739.59682000001</v>
      </c>
    </row>
    <row r="18" spans="1:12">
      <c r="A18" s="5" t="s">
        <v>30</v>
      </c>
      <c r="B18" s="6">
        <v>131169.72645667</v>
      </c>
      <c r="C18" s="6">
        <v>126013.79256633999</v>
      </c>
      <c r="D18" s="6">
        <v>124561.58493020599</v>
      </c>
      <c r="E18" s="6">
        <v>120287.13906</v>
      </c>
      <c r="F18" s="6">
        <v>110130.90691999999</v>
      </c>
      <c r="G18" s="6">
        <v>106850.78273000001</v>
      </c>
      <c r="H18" s="6">
        <v>102553.74256</v>
      </c>
      <c r="I18" s="6">
        <v>101510.57809</v>
      </c>
      <c r="J18" s="6">
        <v>95856.035810000001</v>
      </c>
      <c r="K18" s="6">
        <v>91522.731700000004</v>
      </c>
      <c r="L18" s="6">
        <v>91209.997499999998</v>
      </c>
    </row>
    <row r="19" spans="1:12">
      <c r="A19" s="5" t="s">
        <v>32</v>
      </c>
      <c r="B19" s="6">
        <v>127514.28579143</v>
      </c>
      <c r="C19" s="6">
        <v>121988.02815454001</v>
      </c>
      <c r="D19" s="6">
        <v>119854.50601690701</v>
      </c>
      <c r="E19" s="6">
        <v>119089.82962</v>
      </c>
      <c r="F19" s="6">
        <v>111598.78505000001</v>
      </c>
      <c r="G19" s="6">
        <v>106468.15704999999</v>
      </c>
      <c r="H19" s="6">
        <v>102125.42681</v>
      </c>
      <c r="I19" s="6">
        <v>100653.39857</v>
      </c>
      <c r="J19" s="6">
        <v>96989.827669999999</v>
      </c>
      <c r="K19" s="6">
        <v>91781.87427</v>
      </c>
      <c r="L19" s="6">
        <v>90948.57892</v>
      </c>
    </row>
    <row r="20" spans="1:12">
      <c r="A20" s="5" t="s">
        <v>35</v>
      </c>
      <c r="B20" s="6">
        <v>99202.854362009995</v>
      </c>
      <c r="C20" s="6">
        <v>91207.703808949998</v>
      </c>
      <c r="D20" s="6">
        <v>90330.868808229294</v>
      </c>
      <c r="E20" s="6">
        <v>89823.933799999999</v>
      </c>
      <c r="F20" s="6">
        <v>85196.005009999993</v>
      </c>
      <c r="G20" s="6">
        <v>80591.634099999996</v>
      </c>
      <c r="H20" s="6">
        <v>76474.503240000005</v>
      </c>
      <c r="I20" s="6">
        <v>83352.350539999999</v>
      </c>
      <c r="J20" s="6">
        <v>82512.499609999999</v>
      </c>
      <c r="K20" s="6">
        <v>76963.847330000004</v>
      </c>
      <c r="L20" s="6">
        <v>72899.544439999998</v>
      </c>
    </row>
    <row r="21" spans="1:12">
      <c r="A21" s="5" t="s">
        <v>14</v>
      </c>
      <c r="B21" s="6">
        <v>78533.030342640006</v>
      </c>
      <c r="C21" s="6">
        <v>78848.055092800001</v>
      </c>
      <c r="D21" s="6">
        <v>76312.482982201604</v>
      </c>
      <c r="E21" s="6">
        <v>72956.055840000001</v>
      </c>
      <c r="F21" s="6">
        <v>76604.763980000003</v>
      </c>
      <c r="G21" s="6">
        <v>73902.768079999994</v>
      </c>
      <c r="H21" s="6">
        <v>73429.82187</v>
      </c>
      <c r="I21" s="6">
        <v>67383.950779999999</v>
      </c>
      <c r="J21" s="6">
        <v>68516.068039999998</v>
      </c>
      <c r="K21" s="6">
        <v>64543.86464</v>
      </c>
      <c r="L21" s="6">
        <v>64620.874519999998</v>
      </c>
    </row>
    <row r="22" spans="1:12">
      <c r="A22" s="5" t="s">
        <v>23</v>
      </c>
      <c r="B22" s="6">
        <v>69761.255309040003</v>
      </c>
      <c r="C22" s="6">
        <v>68057.835897070006</v>
      </c>
      <c r="D22" s="6">
        <v>65818.530944459897</v>
      </c>
      <c r="E22" s="6">
        <v>65070.001969999998</v>
      </c>
      <c r="F22" s="6">
        <v>62094.898450000001</v>
      </c>
      <c r="G22" s="6">
        <v>60137.311370000003</v>
      </c>
      <c r="H22" s="6">
        <v>58261.583229999997</v>
      </c>
      <c r="I22" s="6">
        <v>57307.182150000001</v>
      </c>
      <c r="J22" s="6">
        <v>54073.082950000004</v>
      </c>
      <c r="K22" s="6">
        <v>50948.627139999997</v>
      </c>
      <c r="L22" s="6">
        <v>49190.555520000002</v>
      </c>
    </row>
    <row r="23" spans="1:12">
      <c r="A23" s="5" t="s">
        <v>31</v>
      </c>
      <c r="B23" s="6">
        <v>64213.19727733</v>
      </c>
      <c r="C23" s="6">
        <v>62323.553836940002</v>
      </c>
      <c r="D23" s="6">
        <v>60495.408076511601</v>
      </c>
      <c r="E23" s="6">
        <v>60196.231399999997</v>
      </c>
      <c r="F23" s="6">
        <v>57749.485330000003</v>
      </c>
      <c r="G23" s="6">
        <v>56108.167930000003</v>
      </c>
      <c r="H23" s="6">
        <v>53934.978109999996</v>
      </c>
      <c r="I23" s="6">
        <v>54639.410580000003</v>
      </c>
      <c r="J23" s="6">
        <v>53960.583319999998</v>
      </c>
      <c r="K23" s="6">
        <v>50034.01122</v>
      </c>
      <c r="L23" s="6">
        <v>48476.158530000001</v>
      </c>
    </row>
    <row r="24" spans="1:12">
      <c r="A24" s="5" t="s">
        <v>17</v>
      </c>
      <c r="B24" s="6">
        <v>56706.511481109999</v>
      </c>
      <c r="C24" s="6">
        <v>57601.471694289998</v>
      </c>
      <c r="D24" s="6">
        <v>56138.293797676997</v>
      </c>
      <c r="E24" s="6">
        <v>53713.424310000002</v>
      </c>
      <c r="F24" s="6">
        <v>51323.080119999999</v>
      </c>
      <c r="G24" s="6">
        <v>49498.869429999999</v>
      </c>
      <c r="H24" s="6">
        <v>46378.621189999998</v>
      </c>
      <c r="I24" s="6">
        <v>44818.536390000001</v>
      </c>
      <c r="J24" s="6">
        <v>42693.743699999999</v>
      </c>
      <c r="K24" s="6">
        <v>41030.11924</v>
      </c>
      <c r="L24" s="6">
        <v>38486.816959999996</v>
      </c>
    </row>
    <row r="25" spans="1:12">
      <c r="A25" s="5" t="s">
        <v>37</v>
      </c>
      <c r="B25" s="6">
        <v>53984.093982170001</v>
      </c>
      <c r="C25" s="6">
        <v>51834.90534854</v>
      </c>
      <c r="D25" s="6">
        <v>51868.079373637898</v>
      </c>
      <c r="E25" s="6">
        <v>51573.957580000002</v>
      </c>
      <c r="F25" s="6">
        <v>49646.61479</v>
      </c>
      <c r="G25" s="6">
        <v>47708.931680000002</v>
      </c>
      <c r="H25" s="6">
        <v>45950.824699999997</v>
      </c>
      <c r="I25" s="6">
        <v>44669.241849999999</v>
      </c>
      <c r="J25" s="6">
        <v>43513.950819999998</v>
      </c>
      <c r="K25" s="6">
        <v>40761.180869999997</v>
      </c>
      <c r="L25" s="6">
        <v>38884.311309999997</v>
      </c>
    </row>
    <row r="26" spans="1:12">
      <c r="A26" s="5" t="s">
        <v>16</v>
      </c>
      <c r="B26" s="6">
        <v>31112.743341720001</v>
      </c>
      <c r="C26" s="6">
        <v>30559.96806109</v>
      </c>
      <c r="D26" s="6">
        <v>29967.728068032</v>
      </c>
      <c r="E26" s="6">
        <v>29423.785970000001</v>
      </c>
      <c r="F26" s="6">
        <v>28578.3685</v>
      </c>
      <c r="G26" s="6">
        <v>27646.428510000002</v>
      </c>
      <c r="H26" s="6">
        <v>27008.666310000001</v>
      </c>
      <c r="I26" s="6">
        <v>26479.46054</v>
      </c>
      <c r="J26" s="6">
        <v>25876.01023</v>
      </c>
      <c r="K26" s="6">
        <v>24437.269619999999</v>
      </c>
      <c r="L26" s="6">
        <v>23482.372739999999</v>
      </c>
    </row>
    <row r="27" spans="1:12">
      <c r="A27" s="5" t="s">
        <v>41</v>
      </c>
      <c r="B27" s="6">
        <v>19758.37836862</v>
      </c>
      <c r="C27" s="6">
        <v>19612.594024679998</v>
      </c>
      <c r="D27" s="6">
        <v>19073.809363262</v>
      </c>
      <c r="E27" s="6">
        <v>18759.066050000001</v>
      </c>
      <c r="F27" s="6">
        <v>19348.670040000001</v>
      </c>
      <c r="G27" s="6">
        <v>18592.79406</v>
      </c>
      <c r="H27" s="6">
        <v>17670.548719999999</v>
      </c>
      <c r="I27" s="6">
        <v>17631.458200000001</v>
      </c>
      <c r="J27" s="6">
        <v>17605.45478</v>
      </c>
      <c r="K27" s="6">
        <v>16516.873520000001</v>
      </c>
      <c r="L27" s="6">
        <v>15941.913130000001</v>
      </c>
    </row>
    <row r="28" spans="1:12">
      <c r="A28" s="5" t="s">
        <v>48</v>
      </c>
      <c r="B28" s="6">
        <v>12514.605314259999</v>
      </c>
      <c r="C28" s="6">
        <v>12273.356769939999</v>
      </c>
      <c r="D28" s="6">
        <v>11727.697516775699</v>
      </c>
      <c r="E28" s="6">
        <v>11895.233840000001</v>
      </c>
      <c r="F28" s="6">
        <v>11369.13876</v>
      </c>
      <c r="G28" s="6">
        <v>10899.21493</v>
      </c>
      <c r="H28" s="6">
        <v>10510.01662</v>
      </c>
      <c r="I28" s="6">
        <v>10318.72322</v>
      </c>
      <c r="J28" s="6">
        <v>10074.892669999999</v>
      </c>
      <c r="K28" s="6">
        <v>9786.8454199999996</v>
      </c>
      <c r="L28" s="6">
        <v>9531.1047099999996</v>
      </c>
    </row>
    <row r="29" spans="1:12">
      <c r="A29" s="5" t="s">
        <v>28</v>
      </c>
      <c r="B29" s="6">
        <v>10813.964334849999</v>
      </c>
      <c r="C29" s="6">
        <v>10241.62460608</v>
      </c>
      <c r="D29" s="6">
        <v>10346.978330853</v>
      </c>
      <c r="E29" s="6">
        <v>10363.553169999999</v>
      </c>
      <c r="F29" s="6">
        <v>9261.9866700000002</v>
      </c>
      <c r="G29" s="6">
        <v>9036.3132900000001</v>
      </c>
      <c r="H29" s="6">
        <v>9017.4892799999998</v>
      </c>
      <c r="I29" s="6">
        <v>8981.0516900000002</v>
      </c>
      <c r="J29" s="6">
        <v>8156.2753599999996</v>
      </c>
      <c r="K29" s="6">
        <v>7734.0783199999996</v>
      </c>
      <c r="L29" s="6">
        <v>7264.5046700000003</v>
      </c>
    </row>
    <row r="30" spans="1:12">
      <c r="A30" s="5" t="s">
        <v>25</v>
      </c>
      <c r="B30" s="6">
        <v>7615.7237646900003</v>
      </c>
      <c r="C30" s="6">
        <v>7353.20550843</v>
      </c>
      <c r="D30" s="6">
        <v>6841.447850519</v>
      </c>
      <c r="E30" s="6">
        <v>6477.9910200000004</v>
      </c>
      <c r="F30" s="6">
        <v>6103.3870399999996</v>
      </c>
      <c r="G30" s="6">
        <v>5975.5626199999997</v>
      </c>
      <c r="H30" s="6">
        <v>5995.0861100000002</v>
      </c>
      <c r="I30" s="6">
        <v>5840.76433</v>
      </c>
      <c r="J30" s="6">
        <v>5604.7909300000001</v>
      </c>
      <c r="K30" s="6">
        <v>5676.2827900000002</v>
      </c>
      <c r="L30" s="6">
        <v>5504.9287899999999</v>
      </c>
    </row>
    <row r="31" spans="1:12">
      <c r="A31" s="5" t="s">
        <v>24</v>
      </c>
      <c r="B31" s="6">
        <v>5671.3157372699998</v>
      </c>
      <c r="C31" s="6">
        <v>5062.9507336999995</v>
      </c>
      <c r="D31" s="6">
        <v>5260.4539495629997</v>
      </c>
      <c r="E31" s="6">
        <v>5136.0061100000003</v>
      </c>
      <c r="F31" s="6">
        <v>4693.3743899999999</v>
      </c>
      <c r="G31" s="6">
        <v>4442.7719500000003</v>
      </c>
      <c r="H31" s="6">
        <v>4166.9536399999997</v>
      </c>
      <c r="I31" s="6">
        <v>3961.0596</v>
      </c>
      <c r="J31" s="6">
        <v>3726.6394799999998</v>
      </c>
      <c r="K31" s="6">
        <v>3419.7269700000002</v>
      </c>
      <c r="L31" s="6">
        <v>3190.9411500000001</v>
      </c>
    </row>
    <row r="32" spans="1:12">
      <c r="A32" s="5" t="s">
        <v>27</v>
      </c>
      <c r="B32" s="6">
        <v>4322.5444123500001</v>
      </c>
      <c r="C32" s="6">
        <v>4385.9284329000002</v>
      </c>
      <c r="D32" s="6">
        <v>4004.2168697779998</v>
      </c>
      <c r="E32" s="6">
        <v>3917.94821</v>
      </c>
      <c r="F32" s="6">
        <v>3758.10187</v>
      </c>
      <c r="G32" s="6">
        <v>3564.3681499999998</v>
      </c>
      <c r="H32" s="6">
        <v>3427.0623500000002</v>
      </c>
      <c r="I32" s="6">
        <v>3404.6352200000001</v>
      </c>
      <c r="J32" s="6">
        <v>3250.5364100000002</v>
      </c>
      <c r="K32" s="6">
        <v>3110.9530399999999</v>
      </c>
      <c r="L32" s="6">
        <v>2974.3750500000001</v>
      </c>
    </row>
    <row r="33" spans="1:12">
      <c r="A33" s="5" t="s">
        <v>26</v>
      </c>
      <c r="B33" s="6">
        <v>3933.22049509</v>
      </c>
      <c r="C33" s="6">
        <v>3779.5652148999998</v>
      </c>
      <c r="D33" s="6">
        <v>3532.2254217509999</v>
      </c>
      <c r="E33" s="6">
        <v>3284.45345</v>
      </c>
      <c r="F33" s="6">
        <v>3278.6823800000002</v>
      </c>
      <c r="G33" s="6">
        <v>3175.4904999999999</v>
      </c>
      <c r="H33" s="6">
        <v>3058.0426299999999</v>
      </c>
      <c r="I33" s="6">
        <v>3026.9336499999999</v>
      </c>
      <c r="J33" s="6">
        <v>2857.1087900000002</v>
      </c>
      <c r="K33" s="6">
        <v>2750.3309599999998</v>
      </c>
      <c r="L33" s="6">
        <v>2623.59942</v>
      </c>
    </row>
    <row r="34" spans="1:12">
      <c r="A34" s="5" t="s">
        <v>22</v>
      </c>
      <c r="B34" s="6">
        <v>3844.98971377</v>
      </c>
      <c r="C34" s="6">
        <v>3706.6798954999999</v>
      </c>
      <c r="D34" s="6">
        <v>3455.7856116809999</v>
      </c>
      <c r="E34" s="6">
        <v>3671.52693</v>
      </c>
      <c r="F34" s="6">
        <v>3479.33113</v>
      </c>
      <c r="G34" s="6">
        <v>3328.3753499999998</v>
      </c>
      <c r="H34" s="6">
        <v>3212.7521900000002</v>
      </c>
      <c r="I34" s="6">
        <v>3182.1788900000001</v>
      </c>
      <c r="J34" s="6">
        <v>3150.26026</v>
      </c>
      <c r="K34" s="6">
        <v>2964.64678</v>
      </c>
      <c r="L34" s="6">
        <v>2765.5882499999998</v>
      </c>
    </row>
    <row r="35" spans="1:12">
      <c r="A35" s="5" t="s">
        <v>33</v>
      </c>
      <c r="B35" s="6">
        <v>3335.1976619299999</v>
      </c>
      <c r="C35" s="6">
        <v>3203.7503723200002</v>
      </c>
      <c r="D35" s="6">
        <v>2911.8702174069999</v>
      </c>
      <c r="E35" s="6">
        <v>2728.4661700000001</v>
      </c>
      <c r="F35" s="6">
        <v>2758.5792200000001</v>
      </c>
      <c r="G35" s="6">
        <v>2555.6422899999998</v>
      </c>
      <c r="H35" s="6">
        <v>2547.0085100000001</v>
      </c>
      <c r="I35" s="6">
        <v>2319.0191599999998</v>
      </c>
      <c r="J35" s="6">
        <v>2123.82024</v>
      </c>
      <c r="K35" s="6">
        <v>2045.4204199999999</v>
      </c>
      <c r="L35" s="6">
        <v>1981.2617</v>
      </c>
    </row>
    <row r="36" spans="1:12">
      <c r="A36" s="5" t="s">
        <v>29</v>
      </c>
      <c r="B36" s="6">
        <v>2338.9156468400001</v>
      </c>
      <c r="C36" s="6">
        <v>2322.5833655000001</v>
      </c>
      <c r="D36" s="6">
        <v>2196.0728526990001</v>
      </c>
      <c r="E36" s="6">
        <v>2171.12264</v>
      </c>
      <c r="F36" s="6">
        <v>2071.6723099999999</v>
      </c>
      <c r="G36" s="6">
        <v>2003.4792199999999</v>
      </c>
      <c r="H36" s="6">
        <v>1913.83313</v>
      </c>
      <c r="I36" s="6">
        <v>1845.7280000000001</v>
      </c>
      <c r="J36" s="6">
        <v>1788.28125</v>
      </c>
      <c r="K36" s="6">
        <v>1693.25413</v>
      </c>
      <c r="L36" s="6">
        <v>1612.5893100000001</v>
      </c>
    </row>
    <row r="37" spans="1:12">
      <c r="A37" s="5" t="s">
        <v>39</v>
      </c>
      <c r="B37" s="6">
        <v>2195.2215085100001</v>
      </c>
      <c r="C37" s="6">
        <v>2061.1927670099999</v>
      </c>
      <c r="D37" s="6">
        <v>2106.52427425</v>
      </c>
      <c r="E37" s="6">
        <v>2239.0012200000001</v>
      </c>
      <c r="F37" s="6">
        <v>2149.1187100000002</v>
      </c>
      <c r="G37" s="6">
        <v>1909.16878</v>
      </c>
      <c r="H37" s="6">
        <v>1788.11754</v>
      </c>
      <c r="I37" s="6">
        <v>1724.26062</v>
      </c>
      <c r="J37" s="6">
        <v>1609.81773</v>
      </c>
      <c r="K37" s="6">
        <v>1456.8125500000001</v>
      </c>
      <c r="L37" s="6">
        <v>1397.2745399999999</v>
      </c>
    </row>
    <row r="38" spans="1:12">
      <c r="A38" s="5" t="s">
        <v>18</v>
      </c>
      <c r="B38" s="6">
        <v>1839.40341356</v>
      </c>
      <c r="C38" s="6">
        <v>0</v>
      </c>
      <c r="D38" s="6">
        <v>0</v>
      </c>
      <c r="E38" s="6">
        <v>0</v>
      </c>
      <c r="F38" s="6">
        <v>0</v>
      </c>
      <c r="G38" s="6">
        <v>0</v>
      </c>
      <c r="H38" s="6">
        <v>0</v>
      </c>
      <c r="I38" s="6">
        <v>0</v>
      </c>
      <c r="J38" s="6">
        <v>0</v>
      </c>
      <c r="K38" s="6">
        <v>0</v>
      </c>
      <c r="L38" s="6">
        <v>0</v>
      </c>
    </row>
    <row r="39" spans="1:12">
      <c r="A39" s="5" t="s">
        <v>40</v>
      </c>
      <c r="B39" s="6">
        <v>1328.86294129</v>
      </c>
      <c r="C39" s="6">
        <v>1275.3698974500001</v>
      </c>
      <c r="D39" s="6">
        <v>1294.4309228</v>
      </c>
      <c r="E39" s="6">
        <v>1329.5513800000001</v>
      </c>
      <c r="F39" s="6">
        <v>1437.56744</v>
      </c>
      <c r="G39" s="6">
        <v>1413.3598199999999</v>
      </c>
      <c r="H39" s="6">
        <v>1303.19074</v>
      </c>
      <c r="I39" s="6">
        <v>1305.8462500000001</v>
      </c>
      <c r="J39" s="6">
        <v>1188.43821</v>
      </c>
      <c r="K39" s="6">
        <v>1111.0847200000001</v>
      </c>
      <c r="L39" s="6">
        <v>1070.57131</v>
      </c>
    </row>
    <row r="40" spans="1:12">
      <c r="A40" s="5" t="s">
        <v>47</v>
      </c>
      <c r="B40" s="6">
        <v>92.977167159999993</v>
      </c>
      <c r="C40" s="6">
        <v>90.587786199999996</v>
      </c>
      <c r="D40" s="6">
        <v>88.814907000000005</v>
      </c>
      <c r="E40" s="6">
        <v>88.883650000000003</v>
      </c>
      <c r="F40" s="6">
        <v>83.818740000000005</v>
      </c>
      <c r="G40" s="6">
        <v>82.858459999999994</v>
      </c>
      <c r="H40" s="6">
        <v>82.826239999999999</v>
      </c>
      <c r="I40" s="6">
        <v>82.309089999999998</v>
      </c>
      <c r="J40" s="6">
        <v>80.391959999999997</v>
      </c>
      <c r="K40" s="6">
        <v>79.068799999999996</v>
      </c>
      <c r="L40" s="6">
        <v>80.281199999999998</v>
      </c>
    </row>
  </sheetData>
  <sortState ref="A3:L40">
    <sortCondition descending="1" ref="B1"/>
  </sortState>
  <pageMargins left="0.7" right="0.7" top="0.75" bottom="0.75" header="0.3" footer="0.3"/>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N36" sqref="N36"/>
    </sheetView>
  </sheetViews>
  <sheetFormatPr defaultRowHeight="15"/>
  <sheetData>
    <row r="1" spans="1:9">
      <c r="A1" t="s">
        <v>64</v>
      </c>
    </row>
    <row r="2" spans="1:9" ht="15.75" thickBot="1"/>
    <row r="3" spans="1:9">
      <c r="A3" s="16" t="s">
        <v>65</v>
      </c>
      <c r="B3" s="16"/>
    </row>
    <row r="4" spans="1:9">
      <c r="A4" s="13" t="s">
        <v>66</v>
      </c>
      <c r="B4" s="13">
        <v>0.99439225588616043</v>
      </c>
    </row>
    <row r="5" spans="1:9">
      <c r="A5" s="13" t="s">
        <v>67</v>
      </c>
      <c r="B5" s="13">
        <v>0.98881595856636706</v>
      </c>
    </row>
    <row r="6" spans="1:9">
      <c r="A6" s="13" t="s">
        <v>68</v>
      </c>
      <c r="B6" s="13">
        <v>0.98135993094394502</v>
      </c>
    </row>
    <row r="7" spans="1:9">
      <c r="A7" s="13" t="s">
        <v>69</v>
      </c>
      <c r="B7" s="13">
        <v>9537.2625983541002</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48252012451.570312</v>
      </c>
      <c r="D12" s="13">
        <v>12063003112.892578</v>
      </c>
      <c r="E12" s="13">
        <v>132.61967479744541</v>
      </c>
      <c r="F12" s="13">
        <v>5.548786993743965E-6</v>
      </c>
    </row>
    <row r="13" spans="1:9">
      <c r="A13" s="13" t="s">
        <v>73</v>
      </c>
      <c r="B13" s="13">
        <v>6</v>
      </c>
      <c r="C13" s="13">
        <v>545756267.2197839</v>
      </c>
      <c r="D13" s="13">
        <v>90959377.869963989</v>
      </c>
      <c r="E13" s="13"/>
      <c r="F13" s="13"/>
    </row>
    <row r="14" spans="1:9" ht="15.75" thickBot="1">
      <c r="A14" s="14" t="s">
        <v>74</v>
      </c>
      <c r="B14" s="14">
        <v>10</v>
      </c>
      <c r="C14" s="14">
        <v>48797768718.7901</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693844.1452533775</v>
      </c>
      <c r="C17" s="13">
        <v>7223.9205206187398</v>
      </c>
      <c r="D17" s="13">
        <v>96.048142178888298</v>
      </c>
      <c r="E17" s="13">
        <v>8.5827949267125391E-11</v>
      </c>
      <c r="F17" s="13">
        <v>676167.84851974621</v>
      </c>
      <c r="G17" s="13">
        <v>711520.44198700879</v>
      </c>
      <c r="H17" s="13">
        <v>676167.84851974621</v>
      </c>
      <c r="I17" s="13">
        <v>711520.44198700879</v>
      </c>
    </row>
    <row r="18" spans="1:9">
      <c r="A18" s="13" t="s">
        <v>57</v>
      </c>
      <c r="B18" s="13">
        <v>6119.5671474784049</v>
      </c>
      <c r="C18" s="13">
        <v>7843.0985362443644</v>
      </c>
      <c r="D18" s="13">
        <v>0.78024866310155205</v>
      </c>
      <c r="E18" s="13">
        <v>0.46490242050334263</v>
      </c>
      <c r="F18" s="13">
        <v>-13071.803610555695</v>
      </c>
      <c r="G18" s="13">
        <v>25310.937905512503</v>
      </c>
      <c r="H18" s="13">
        <v>-13071.803610555695</v>
      </c>
      <c r="I18" s="13">
        <v>25310.937905512503</v>
      </c>
    </row>
    <row r="19" spans="1:9">
      <c r="A19" s="13" t="s">
        <v>58</v>
      </c>
      <c r="B19" s="13">
        <v>6544.9450940954848</v>
      </c>
      <c r="C19" s="13">
        <v>8008.6217826181501</v>
      </c>
      <c r="D19" s="13">
        <v>0.81723738138072421</v>
      </c>
      <c r="E19" s="13">
        <v>0.44502350871169927</v>
      </c>
      <c r="F19" s="13">
        <v>-13051.44645713062</v>
      </c>
      <c r="G19" s="13">
        <v>26141.336645321589</v>
      </c>
      <c r="H19" s="13">
        <v>-13051.44645713062</v>
      </c>
      <c r="I19" s="13">
        <v>26141.336645321589</v>
      </c>
    </row>
    <row r="20" spans="1:9">
      <c r="A20" s="13" t="s">
        <v>59</v>
      </c>
      <c r="B20" s="13">
        <v>12097.467272005111</v>
      </c>
      <c r="C20" s="13">
        <v>8756.3743045223418</v>
      </c>
      <c r="D20" s="13">
        <v>1.3815612319995525</v>
      </c>
      <c r="E20" s="13">
        <v>0.21634925997108612</v>
      </c>
      <c r="F20" s="13">
        <v>-9328.6087867918995</v>
      </c>
      <c r="G20" s="13">
        <v>33523.543330802124</v>
      </c>
      <c r="H20" s="13">
        <v>-9328.6087867918995</v>
      </c>
      <c r="I20" s="13">
        <v>33523.543330802124</v>
      </c>
    </row>
    <row r="21" spans="1:9" ht="15.75" thickBot="1">
      <c r="A21" s="14" t="s">
        <v>63</v>
      </c>
      <c r="B21" s="14">
        <v>20726.81746910292</v>
      </c>
      <c r="C21" s="14">
        <v>935.20554029358038</v>
      </c>
      <c r="D21" s="14">
        <v>22.162847177526711</v>
      </c>
      <c r="E21" s="14">
        <v>5.5170526634429919E-7</v>
      </c>
      <c r="F21" s="14">
        <v>18438.451949302122</v>
      </c>
      <c r="G21" s="14">
        <v>23015.182988903718</v>
      </c>
      <c r="H21" s="14">
        <v>18438.451949302122</v>
      </c>
      <c r="I21" s="14">
        <v>23015.182988903718</v>
      </c>
    </row>
    <row r="25" spans="1:9">
      <c r="A25" t="s">
        <v>88</v>
      </c>
    </row>
    <row r="26" spans="1:9" ht="15.75" thickBot="1"/>
    <row r="27" spans="1:9">
      <c r="A27" s="15" t="s">
        <v>89</v>
      </c>
      <c r="B27" s="15" t="s">
        <v>90</v>
      </c>
      <c r="C27" s="15" t="s">
        <v>91</v>
      </c>
    </row>
    <row r="28" spans="1:9">
      <c r="A28" s="13">
        <v>1</v>
      </c>
      <c r="B28" s="13">
        <v>714570.96272248041</v>
      </c>
      <c r="C28" s="13">
        <v>8324.8503375195432</v>
      </c>
    </row>
    <row r="29" spans="1:9">
      <c r="A29" s="13">
        <v>2</v>
      </c>
      <c r="B29" s="13">
        <v>741417.34733906179</v>
      </c>
      <c r="C29" s="13">
        <v>-687.15877906174865</v>
      </c>
    </row>
    <row r="30" spans="1:9">
      <c r="A30" s="13">
        <v>3</v>
      </c>
      <c r="B30" s="13">
        <v>762569.54275478178</v>
      </c>
      <c r="C30" s="13">
        <v>8892.8990152182523</v>
      </c>
    </row>
    <row r="31" spans="1:9">
      <c r="A31" s="13">
        <v>4</v>
      </c>
      <c r="B31" s="13">
        <v>788848.88240179431</v>
      </c>
      <c r="C31" s="13">
        <v>-4676.7990617942996</v>
      </c>
    </row>
    <row r="32" spans="1:9">
      <c r="A32" s="13">
        <v>5</v>
      </c>
      <c r="B32" s="13">
        <v>797478.23259889206</v>
      </c>
      <c r="C32" s="13">
        <v>-12166.345998892095</v>
      </c>
    </row>
    <row r="33" spans="1:3">
      <c r="A33" s="13">
        <v>6</v>
      </c>
      <c r="B33" s="13">
        <v>824324.61721547344</v>
      </c>
      <c r="C33" s="13">
        <v>-6691.2656754734926</v>
      </c>
    </row>
    <row r="34" spans="1:3">
      <c r="A34" s="13">
        <v>7</v>
      </c>
      <c r="B34" s="13">
        <v>845476.81263119355</v>
      </c>
      <c r="C34" s="13">
        <v>-9526.7704111936036</v>
      </c>
    </row>
    <row r="35" spans="1:3">
      <c r="A35" s="13">
        <v>8</v>
      </c>
      <c r="B35" s="13">
        <v>871756.15227820608</v>
      </c>
      <c r="C35" s="13">
        <v>4676.7990617939504</v>
      </c>
    </row>
    <row r="36" spans="1:3">
      <c r="A36" s="13">
        <v>9</v>
      </c>
      <c r="B36" s="13">
        <v>880385.50247530383</v>
      </c>
      <c r="C36" s="13">
        <v>3841.4956613722024</v>
      </c>
    </row>
    <row r="37" spans="1:3">
      <c r="A37" s="13">
        <v>10</v>
      </c>
      <c r="B37" s="13">
        <v>907231.88709188509</v>
      </c>
      <c r="C37" s="13">
        <v>7378.424454534892</v>
      </c>
    </row>
    <row r="38" spans="1:3" ht="15.75" thickBot="1">
      <c r="A38" s="14">
        <v>11</v>
      </c>
      <c r="B38" s="14">
        <v>928384.0825076052</v>
      </c>
      <c r="C38" s="14">
        <v>633.87139597476926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7"/>
  <sheetViews>
    <sheetView tabSelected="1" zoomScale="110" zoomScaleNormal="110" workbookViewId="0">
      <selection activeCell="E63" sqref="E63"/>
    </sheetView>
  </sheetViews>
  <sheetFormatPr defaultRowHeight="15"/>
  <cols>
    <col min="1" max="1" width="12.7109375" customWidth="1"/>
    <col min="2" max="11" width="14.85546875" style="10" customWidth="1"/>
  </cols>
  <sheetData>
    <row r="1" spans="1:11">
      <c r="A1" s="2" t="s">
        <v>1</v>
      </c>
      <c r="B1" s="9" t="s">
        <v>19</v>
      </c>
      <c r="C1" s="9" t="s">
        <v>21</v>
      </c>
      <c r="D1" s="9" t="s">
        <v>30</v>
      </c>
      <c r="E1" s="9" t="s">
        <v>34</v>
      </c>
      <c r="F1" s="9" t="s">
        <v>36</v>
      </c>
      <c r="G1" s="9" t="s">
        <v>38</v>
      </c>
      <c r="H1" s="9" t="s">
        <v>42</v>
      </c>
      <c r="I1" s="9" t="s">
        <v>43</v>
      </c>
      <c r="J1" s="9" t="s">
        <v>44</v>
      </c>
      <c r="K1" s="9" t="s">
        <v>49</v>
      </c>
    </row>
    <row r="2" spans="1:11">
      <c r="A2" s="11" t="s">
        <v>12</v>
      </c>
      <c r="B2" s="6">
        <v>933238.82926999999</v>
      </c>
      <c r="C2" s="6">
        <v>210381.21687999999</v>
      </c>
      <c r="D2" s="6">
        <v>91209.997499999998</v>
      </c>
      <c r="E2" s="6">
        <v>343167.72480000003</v>
      </c>
      <c r="F2" s="6">
        <v>200807.95447</v>
      </c>
      <c r="G2" s="6">
        <v>350917.99864000001</v>
      </c>
      <c r="H2" s="6">
        <v>420001.5048</v>
      </c>
      <c r="I2" s="6">
        <v>2250943.7948500002</v>
      </c>
      <c r="J2" s="6">
        <v>256876.43536</v>
      </c>
      <c r="K2" s="6">
        <v>722895.81305999996</v>
      </c>
    </row>
    <row r="3" spans="1:11">
      <c r="A3" s="11" t="s">
        <v>11</v>
      </c>
      <c r="B3" s="6">
        <v>939834.21319000004</v>
      </c>
      <c r="C3" s="6">
        <v>219642.88902999999</v>
      </c>
      <c r="D3" s="6">
        <v>91522.731700000004</v>
      </c>
      <c r="E3" s="6">
        <v>346241.89951000002</v>
      </c>
      <c r="F3" s="6">
        <v>205860.11150999999</v>
      </c>
      <c r="G3" s="6">
        <v>349848.94198</v>
      </c>
      <c r="H3" s="6">
        <v>423774.96925999998</v>
      </c>
      <c r="I3" s="6">
        <v>2305295.8955700002</v>
      </c>
      <c r="J3" s="6">
        <v>267815.66288000002</v>
      </c>
      <c r="K3" s="6">
        <v>740730.18856000004</v>
      </c>
    </row>
    <row r="4" spans="1:11">
      <c r="A4" s="12" t="s">
        <v>10</v>
      </c>
      <c r="B4" s="8">
        <v>972052.81857</v>
      </c>
      <c r="C4" s="8">
        <v>239794.16031000001</v>
      </c>
      <c r="D4" s="8">
        <v>95856.035810000001</v>
      </c>
      <c r="E4" s="8">
        <v>356041.54577999999</v>
      </c>
      <c r="F4" s="8">
        <v>214726.13333000001</v>
      </c>
      <c r="G4" s="8">
        <v>370498.47</v>
      </c>
      <c r="H4" s="8">
        <v>450679.52737000003</v>
      </c>
      <c r="I4" s="8">
        <v>2316438.4854700002</v>
      </c>
      <c r="J4" s="8">
        <v>291350.11978000001</v>
      </c>
      <c r="K4" s="8">
        <v>771462.44177000003</v>
      </c>
    </row>
    <row r="5" spans="1:11">
      <c r="A5" s="11" t="s">
        <v>9</v>
      </c>
      <c r="B5" s="6">
        <v>1069998.43413</v>
      </c>
      <c r="C5" s="6">
        <v>254381.59377000001</v>
      </c>
      <c r="D5" s="6">
        <v>101510.57809</v>
      </c>
      <c r="E5" s="6">
        <v>364453.54902999999</v>
      </c>
      <c r="F5" s="6">
        <v>221512.29303</v>
      </c>
      <c r="G5" s="6">
        <v>391891.67862000002</v>
      </c>
      <c r="H5" s="6">
        <v>482778.60524</v>
      </c>
      <c r="I5" s="6">
        <v>2404766.2034999998</v>
      </c>
      <c r="J5" s="6">
        <v>310457.32990999997</v>
      </c>
      <c r="K5" s="6">
        <v>784172.08334000001</v>
      </c>
    </row>
    <row r="6" spans="1:11">
      <c r="A6" s="11" t="s">
        <v>8</v>
      </c>
      <c r="B6" s="6">
        <v>1052119.4785199999</v>
      </c>
      <c r="C6" s="6">
        <v>258400.09106000001</v>
      </c>
      <c r="D6" s="6">
        <v>102553.74256</v>
      </c>
      <c r="E6" s="6">
        <v>360731.15583</v>
      </c>
      <c r="F6" s="6">
        <v>228875.35931999999</v>
      </c>
      <c r="G6" s="6">
        <v>392451.09125</v>
      </c>
      <c r="H6" s="6">
        <v>484745.72872000001</v>
      </c>
      <c r="I6" s="6">
        <v>2408224.1230500001</v>
      </c>
      <c r="J6" s="6">
        <v>315511.36803999997</v>
      </c>
      <c r="K6" s="6">
        <v>785311.88659999997</v>
      </c>
    </row>
    <row r="7" spans="1:11">
      <c r="A7" s="11" t="s">
        <v>7</v>
      </c>
      <c r="B7" s="6">
        <v>1131043.0446500001</v>
      </c>
      <c r="C7" s="6">
        <v>267522.86287000001</v>
      </c>
      <c r="D7" s="6">
        <v>106850.78273000001</v>
      </c>
      <c r="E7" s="6">
        <v>368262.65626000002</v>
      </c>
      <c r="F7" s="6">
        <v>235715.66177000001</v>
      </c>
      <c r="G7" s="6">
        <v>404092.98719999997</v>
      </c>
      <c r="H7" s="6">
        <v>505779.038</v>
      </c>
      <c r="I7" s="6">
        <v>2507600.9253600002</v>
      </c>
      <c r="J7" s="6">
        <v>327806.26486</v>
      </c>
      <c r="K7" s="6">
        <v>817633.35153999995</v>
      </c>
    </row>
    <row r="8" spans="1:11">
      <c r="A8" s="11" t="s">
        <v>6</v>
      </c>
      <c r="B8" s="6">
        <v>1183746.07</v>
      </c>
      <c r="C8" s="6">
        <v>287761.12274000002</v>
      </c>
      <c r="D8" s="6">
        <v>110130.90691999999</v>
      </c>
      <c r="E8" s="6">
        <v>366720.57023999997</v>
      </c>
      <c r="F8" s="6">
        <v>242710.34697000001</v>
      </c>
      <c r="G8" s="6">
        <v>419468.58058000001</v>
      </c>
      <c r="H8" s="6">
        <v>520939.36343000003</v>
      </c>
      <c r="I8" s="6">
        <v>2583258.4237600002</v>
      </c>
      <c r="J8" s="6">
        <v>346736.45791</v>
      </c>
      <c r="K8" s="6">
        <v>835950.04221999994</v>
      </c>
    </row>
    <row r="9" spans="1:11">
      <c r="A9" s="11" t="s">
        <v>5</v>
      </c>
      <c r="B9" s="6">
        <v>1287041.9385500001</v>
      </c>
      <c r="C9" s="6">
        <v>307134.11463000003</v>
      </c>
      <c r="D9" s="6">
        <v>120287.13906</v>
      </c>
      <c r="E9" s="6">
        <v>379817.16281000001</v>
      </c>
      <c r="F9" s="6">
        <v>249289.85315000001</v>
      </c>
      <c r="G9" s="6">
        <v>439715.92048999999</v>
      </c>
      <c r="H9" s="6">
        <v>531396.06116000004</v>
      </c>
      <c r="I9" s="6">
        <v>2714809.4341799999</v>
      </c>
      <c r="J9" s="6">
        <v>366563.46520999999</v>
      </c>
      <c r="K9" s="6">
        <v>876432.95134000003</v>
      </c>
    </row>
    <row r="10" spans="1:11">
      <c r="A10" s="11" t="s">
        <v>4</v>
      </c>
      <c r="B10" s="6">
        <v>1218199.8968473901</v>
      </c>
      <c r="C10" s="6">
        <v>309782.11241026298</v>
      </c>
      <c r="D10" s="6">
        <v>124561.58493020599</v>
      </c>
      <c r="E10" s="6">
        <v>375670.55021839601</v>
      </c>
      <c r="F10" s="6">
        <v>253399.85293187099</v>
      </c>
      <c r="G10" s="6">
        <v>441716.41237783403</v>
      </c>
      <c r="H10" s="6">
        <v>527191.33088013902</v>
      </c>
      <c r="I10" s="6">
        <v>2656559.3062785198</v>
      </c>
      <c r="J10" s="6">
        <v>368120.47358250298</v>
      </c>
      <c r="K10" s="6">
        <v>884226.99813667603</v>
      </c>
    </row>
    <row r="11" spans="1:11">
      <c r="A11" s="11" t="s">
        <v>3</v>
      </c>
      <c r="B11" s="6">
        <v>1204536.10771303</v>
      </c>
      <c r="C11" s="6">
        <v>315149.03420296003</v>
      </c>
      <c r="D11" s="6">
        <v>126013.79256633999</v>
      </c>
      <c r="E11" s="6">
        <v>383383.41927302</v>
      </c>
      <c r="F11" s="6">
        <v>256985.29355899</v>
      </c>
      <c r="G11" s="6">
        <v>450319.06385760999</v>
      </c>
      <c r="H11" s="6">
        <v>530740.12570723996</v>
      </c>
      <c r="I11" s="6">
        <v>2695456.1774021299</v>
      </c>
      <c r="J11" s="6">
        <v>379017.19822826999</v>
      </c>
      <c r="K11" s="6">
        <v>914610.31154641998</v>
      </c>
    </row>
    <row r="12" spans="1:11">
      <c r="A12" s="11" t="s">
        <v>2</v>
      </c>
      <c r="B12" s="6">
        <v>1227001.5741615</v>
      </c>
      <c r="C12" s="6">
        <v>327128.72278628999</v>
      </c>
      <c r="D12" s="6">
        <v>131169.72645667</v>
      </c>
      <c r="E12" s="6">
        <v>388390.21600041998</v>
      </c>
      <c r="F12" s="6">
        <v>268310.25844026997</v>
      </c>
      <c r="G12" s="6">
        <v>460417.19115442998</v>
      </c>
      <c r="H12" s="6">
        <v>542121.67744308</v>
      </c>
      <c r="I12" s="6">
        <v>2718451.9972912902</v>
      </c>
      <c r="J12" s="6">
        <v>391642.77317220002</v>
      </c>
      <c r="K12" s="6">
        <v>929017.95390357997</v>
      </c>
    </row>
    <row r="14" spans="1:11">
      <c r="A14" s="2" t="s">
        <v>1</v>
      </c>
      <c r="B14" s="10" t="s">
        <v>51</v>
      </c>
    </row>
    <row r="15" spans="1:11">
      <c r="A15" s="11" t="s">
        <v>12</v>
      </c>
      <c r="B15" s="6">
        <v>933238.82926999999</v>
      </c>
      <c r="D15" s="11" t="s">
        <v>12</v>
      </c>
      <c r="E15" s="6">
        <v>350917.99864000001</v>
      </c>
    </row>
    <row r="16" spans="1:11">
      <c r="A16" s="11" t="s">
        <v>11</v>
      </c>
      <c r="B16" s="6">
        <v>939834.21319000004</v>
      </c>
      <c r="D16" s="11" t="s">
        <v>11</v>
      </c>
      <c r="E16" s="6">
        <v>349848.94198</v>
      </c>
    </row>
    <row r="17" spans="1:5">
      <c r="A17" s="12" t="s">
        <v>10</v>
      </c>
      <c r="B17" s="8">
        <v>972052.81857</v>
      </c>
      <c r="D17" s="12" t="s">
        <v>10</v>
      </c>
      <c r="E17" s="8">
        <v>370498.47</v>
      </c>
    </row>
    <row r="18" spans="1:5">
      <c r="A18" s="11" t="s">
        <v>9</v>
      </c>
      <c r="B18" s="6">
        <v>1069998.43413</v>
      </c>
      <c r="D18" s="11" t="s">
        <v>9</v>
      </c>
      <c r="E18" s="6">
        <v>391891.67862000002</v>
      </c>
    </row>
    <row r="19" spans="1:5">
      <c r="A19" s="11" t="s">
        <v>8</v>
      </c>
      <c r="B19" s="6">
        <v>1052119.4785199999</v>
      </c>
      <c r="D19" s="11" t="s">
        <v>8</v>
      </c>
      <c r="E19" s="6">
        <v>392451.09125</v>
      </c>
    </row>
    <row r="20" spans="1:5">
      <c r="A20" s="11" t="s">
        <v>7</v>
      </c>
      <c r="B20" s="6">
        <v>1131043.0446500001</v>
      </c>
      <c r="D20" s="11" t="s">
        <v>7</v>
      </c>
      <c r="E20" s="6">
        <v>404092.98719999997</v>
      </c>
    </row>
    <row r="21" spans="1:5">
      <c r="A21" s="11" t="s">
        <v>6</v>
      </c>
      <c r="B21" s="6">
        <v>1183746.07</v>
      </c>
      <c r="D21" s="11" t="s">
        <v>6</v>
      </c>
      <c r="E21" s="6">
        <v>419468.58058000001</v>
      </c>
    </row>
    <row r="22" spans="1:5">
      <c r="A22" s="11" t="s">
        <v>5</v>
      </c>
      <c r="B22" s="6">
        <v>1287041.9385500001</v>
      </c>
      <c r="D22" s="11" t="s">
        <v>5</v>
      </c>
      <c r="E22" s="6">
        <v>439715.92048999999</v>
      </c>
    </row>
    <row r="23" spans="1:5">
      <c r="A23" s="11" t="s">
        <v>4</v>
      </c>
      <c r="B23" s="6">
        <v>1218199.8968473901</v>
      </c>
      <c r="D23" s="11" t="s">
        <v>4</v>
      </c>
      <c r="E23" s="6">
        <v>441716.41237783403</v>
      </c>
    </row>
    <row r="24" spans="1:5">
      <c r="A24" s="11" t="s">
        <v>3</v>
      </c>
      <c r="B24" s="6">
        <v>1204536.10771303</v>
      </c>
      <c r="D24" s="11" t="s">
        <v>3</v>
      </c>
      <c r="E24" s="6">
        <v>450319.06385760999</v>
      </c>
    </row>
    <row r="25" spans="1:5">
      <c r="A25" s="11" t="s">
        <v>2</v>
      </c>
      <c r="B25" s="6">
        <v>1227001.5741615</v>
      </c>
      <c r="D25" s="11" t="s">
        <v>2</v>
      </c>
      <c r="E25" s="6">
        <v>460417.19115442998</v>
      </c>
    </row>
    <row r="27" spans="1:5">
      <c r="A27" s="11" t="s">
        <v>12</v>
      </c>
      <c r="B27" s="6">
        <v>210381.21687999999</v>
      </c>
      <c r="D27" s="11" t="s">
        <v>12</v>
      </c>
      <c r="E27" s="6">
        <v>420001.5048</v>
      </c>
    </row>
    <row r="28" spans="1:5">
      <c r="A28" s="11" t="s">
        <v>11</v>
      </c>
      <c r="B28" s="6">
        <v>219642.88902999999</v>
      </c>
      <c r="D28" s="11" t="s">
        <v>11</v>
      </c>
      <c r="E28" s="6">
        <v>423774.96925999998</v>
      </c>
    </row>
    <row r="29" spans="1:5">
      <c r="A29" s="12" t="s">
        <v>10</v>
      </c>
      <c r="B29" s="8">
        <v>239794.16031000001</v>
      </c>
      <c r="D29" s="12" t="s">
        <v>10</v>
      </c>
      <c r="E29" s="8">
        <v>450679.52737000003</v>
      </c>
    </row>
    <row r="30" spans="1:5">
      <c r="A30" s="11" t="s">
        <v>9</v>
      </c>
      <c r="B30" s="6">
        <v>254381.59377000001</v>
      </c>
      <c r="D30" s="11" t="s">
        <v>9</v>
      </c>
      <c r="E30" s="6">
        <v>482778.60524</v>
      </c>
    </row>
    <row r="31" spans="1:5">
      <c r="A31" s="11" t="s">
        <v>8</v>
      </c>
      <c r="B31" s="6">
        <v>258400.09106000001</v>
      </c>
      <c r="D31" s="11" t="s">
        <v>8</v>
      </c>
      <c r="E31" s="6">
        <v>484745.72872000001</v>
      </c>
    </row>
    <row r="32" spans="1:5">
      <c r="A32" s="11" t="s">
        <v>7</v>
      </c>
      <c r="B32" s="6">
        <v>267522.86287000001</v>
      </c>
      <c r="D32" s="11" t="s">
        <v>7</v>
      </c>
      <c r="E32" s="6">
        <v>505779.038</v>
      </c>
    </row>
    <row r="33" spans="1:5">
      <c r="A33" s="11" t="s">
        <v>6</v>
      </c>
      <c r="B33" s="6">
        <v>287761.12274000002</v>
      </c>
      <c r="D33" s="11" t="s">
        <v>6</v>
      </c>
      <c r="E33" s="6">
        <v>520939.36343000003</v>
      </c>
    </row>
    <row r="34" spans="1:5">
      <c r="A34" s="11" t="s">
        <v>5</v>
      </c>
      <c r="B34" s="6">
        <v>307134.11463000003</v>
      </c>
      <c r="D34" s="11" t="s">
        <v>5</v>
      </c>
      <c r="E34" s="6">
        <v>531396.06116000004</v>
      </c>
    </row>
    <row r="35" spans="1:5">
      <c r="A35" s="11" t="s">
        <v>4</v>
      </c>
      <c r="B35" s="6">
        <v>309782.11241026298</v>
      </c>
      <c r="D35" s="11" t="s">
        <v>4</v>
      </c>
      <c r="E35" s="6">
        <v>527191.33088013902</v>
      </c>
    </row>
    <row r="36" spans="1:5">
      <c r="A36" s="11" t="s">
        <v>3</v>
      </c>
      <c r="B36" s="6">
        <v>315149.03420296003</v>
      </c>
      <c r="D36" s="11" t="s">
        <v>3</v>
      </c>
      <c r="E36" s="6">
        <v>530740.12570723996</v>
      </c>
    </row>
    <row r="37" spans="1:5">
      <c r="A37" s="11" t="s">
        <v>2</v>
      </c>
      <c r="B37" s="6">
        <v>327128.72278628999</v>
      </c>
      <c r="D37" s="11" t="s">
        <v>2</v>
      </c>
      <c r="E37" s="6">
        <v>542121.67744308</v>
      </c>
    </row>
    <row r="39" spans="1:5">
      <c r="A39" s="11" t="s">
        <v>12</v>
      </c>
      <c r="B39" s="6">
        <v>91209.997499999998</v>
      </c>
      <c r="D39" s="11" t="s">
        <v>12</v>
      </c>
      <c r="E39" s="6">
        <v>2250943.7948500002</v>
      </c>
    </row>
    <row r="40" spans="1:5">
      <c r="A40" s="11" t="s">
        <v>11</v>
      </c>
      <c r="B40" s="6">
        <v>91522.731700000004</v>
      </c>
      <c r="D40" s="11" t="s">
        <v>11</v>
      </c>
      <c r="E40" s="6">
        <v>2305295.8955700002</v>
      </c>
    </row>
    <row r="41" spans="1:5">
      <c r="A41" s="12" t="s">
        <v>10</v>
      </c>
      <c r="B41" s="8">
        <v>95856.035810000001</v>
      </c>
      <c r="D41" s="12" t="s">
        <v>10</v>
      </c>
      <c r="E41" s="8">
        <v>2316438.4854700002</v>
      </c>
    </row>
    <row r="42" spans="1:5">
      <c r="A42" s="11" t="s">
        <v>9</v>
      </c>
      <c r="B42" s="6">
        <v>101510.57809</v>
      </c>
      <c r="D42" s="11" t="s">
        <v>9</v>
      </c>
      <c r="E42" s="6">
        <v>2404766.2034999998</v>
      </c>
    </row>
    <row r="43" spans="1:5">
      <c r="A43" s="11" t="s">
        <v>8</v>
      </c>
      <c r="B43" s="6">
        <v>102553.74256</v>
      </c>
      <c r="D43" s="11" t="s">
        <v>8</v>
      </c>
      <c r="E43" s="6">
        <v>2408224.1230500001</v>
      </c>
    </row>
    <row r="44" spans="1:5">
      <c r="A44" s="11" t="s">
        <v>7</v>
      </c>
      <c r="B44" s="6">
        <v>106850.78273000001</v>
      </c>
      <c r="D44" s="11" t="s">
        <v>7</v>
      </c>
      <c r="E44" s="6">
        <v>2507600.9253600002</v>
      </c>
    </row>
    <row r="45" spans="1:5">
      <c r="A45" s="11" t="s">
        <v>6</v>
      </c>
      <c r="B45" s="6">
        <v>110130.90691999999</v>
      </c>
      <c r="D45" s="11" t="s">
        <v>6</v>
      </c>
      <c r="E45" s="6">
        <v>2583258.4237600002</v>
      </c>
    </row>
    <row r="46" spans="1:5">
      <c r="A46" s="11" t="s">
        <v>5</v>
      </c>
      <c r="B46" s="6">
        <v>120287.13906</v>
      </c>
      <c r="D46" s="11" t="s">
        <v>5</v>
      </c>
      <c r="E46" s="6">
        <v>2714809.4341799999</v>
      </c>
    </row>
    <row r="47" spans="1:5">
      <c r="A47" s="11" t="s">
        <v>4</v>
      </c>
      <c r="B47" s="6">
        <v>124561.58493020599</v>
      </c>
      <c r="D47" s="11" t="s">
        <v>4</v>
      </c>
      <c r="E47" s="6">
        <v>2656559.3062785198</v>
      </c>
    </row>
    <row r="48" spans="1:5">
      <c r="A48" s="11" t="s">
        <v>3</v>
      </c>
      <c r="B48" s="6">
        <v>126013.79256633999</v>
      </c>
      <c r="D48" s="11" t="s">
        <v>3</v>
      </c>
      <c r="E48" s="6">
        <v>2695456.1774021299</v>
      </c>
    </row>
    <row r="49" spans="1:5">
      <c r="A49" s="11" t="s">
        <v>2</v>
      </c>
      <c r="B49" s="6">
        <v>131169.72645667</v>
      </c>
      <c r="D49" s="11" t="s">
        <v>2</v>
      </c>
      <c r="E49" s="6">
        <v>2718451.9972912902</v>
      </c>
    </row>
    <row r="51" spans="1:5">
      <c r="A51" s="11" t="s">
        <v>12</v>
      </c>
      <c r="B51" s="6">
        <v>343167.72480000003</v>
      </c>
      <c r="D51" s="11" t="s">
        <v>12</v>
      </c>
      <c r="E51" s="6">
        <v>256876.43536</v>
      </c>
    </row>
    <row r="52" spans="1:5">
      <c r="A52" s="11" t="s">
        <v>11</v>
      </c>
      <c r="B52" s="6">
        <v>346241.89951000002</v>
      </c>
      <c r="D52" s="11" t="s">
        <v>11</v>
      </c>
      <c r="E52" s="6">
        <v>267815.66288000002</v>
      </c>
    </row>
    <row r="53" spans="1:5">
      <c r="A53" s="12" t="s">
        <v>10</v>
      </c>
      <c r="B53" s="8">
        <v>356041.54577999999</v>
      </c>
      <c r="D53" s="12" t="s">
        <v>10</v>
      </c>
      <c r="E53" s="8">
        <v>291350.11978000001</v>
      </c>
    </row>
    <row r="54" spans="1:5">
      <c r="A54" s="11" t="s">
        <v>9</v>
      </c>
      <c r="B54" s="6">
        <v>364453.54902999999</v>
      </c>
      <c r="D54" s="11" t="s">
        <v>9</v>
      </c>
      <c r="E54" s="6">
        <v>310457.32990999997</v>
      </c>
    </row>
    <row r="55" spans="1:5">
      <c r="A55" s="11" t="s">
        <v>8</v>
      </c>
      <c r="B55" s="6">
        <v>360731.15583</v>
      </c>
      <c r="D55" s="11" t="s">
        <v>8</v>
      </c>
      <c r="E55" s="6">
        <v>315511.36803999997</v>
      </c>
    </row>
    <row r="56" spans="1:5">
      <c r="A56" s="11" t="s">
        <v>7</v>
      </c>
      <c r="B56" s="6">
        <v>368262.65626000002</v>
      </c>
      <c r="D56" s="11" t="s">
        <v>7</v>
      </c>
      <c r="E56" s="6">
        <v>327806.26486</v>
      </c>
    </row>
    <row r="57" spans="1:5">
      <c r="A57" s="11" t="s">
        <v>6</v>
      </c>
      <c r="B57" s="6">
        <v>366720.57023999997</v>
      </c>
      <c r="D57" s="11" t="s">
        <v>6</v>
      </c>
      <c r="E57" s="6">
        <v>346736.45791</v>
      </c>
    </row>
    <row r="58" spans="1:5">
      <c r="A58" s="11" t="s">
        <v>5</v>
      </c>
      <c r="B58" s="6">
        <v>379817.16281000001</v>
      </c>
      <c r="D58" s="11" t="s">
        <v>5</v>
      </c>
      <c r="E58" s="6">
        <v>366563.46520999999</v>
      </c>
    </row>
    <row r="59" spans="1:5">
      <c r="A59" s="11" t="s">
        <v>4</v>
      </c>
      <c r="B59" s="6">
        <v>375670.55021839601</v>
      </c>
      <c r="D59" s="11" t="s">
        <v>4</v>
      </c>
      <c r="E59" s="6">
        <v>368120.47358250298</v>
      </c>
    </row>
    <row r="60" spans="1:5">
      <c r="A60" s="11" t="s">
        <v>3</v>
      </c>
      <c r="B60" s="6">
        <v>383383.41927302</v>
      </c>
      <c r="D60" s="11" t="s">
        <v>3</v>
      </c>
      <c r="E60" s="6">
        <v>379017.19822826999</v>
      </c>
    </row>
    <row r="61" spans="1:5">
      <c r="A61" s="11" t="s">
        <v>2</v>
      </c>
      <c r="B61" s="6">
        <v>388390.21600041998</v>
      </c>
      <c r="D61" s="11" t="s">
        <v>2</v>
      </c>
      <c r="E61" s="6">
        <v>391642.77317220002</v>
      </c>
    </row>
    <row r="63" spans="1:5">
      <c r="A63" s="11" t="s">
        <v>12</v>
      </c>
      <c r="B63" s="6">
        <v>200807.95447</v>
      </c>
      <c r="D63" s="11" t="s">
        <v>12</v>
      </c>
      <c r="E63" s="6">
        <v>722895.81305999996</v>
      </c>
    </row>
    <row r="64" spans="1:5">
      <c r="A64" s="11" t="s">
        <v>11</v>
      </c>
      <c r="B64" s="6">
        <v>205860.11150999999</v>
      </c>
      <c r="D64" s="11" t="s">
        <v>11</v>
      </c>
      <c r="E64" s="6">
        <v>740730.18856000004</v>
      </c>
    </row>
    <row r="65" spans="1:5">
      <c r="A65" s="12" t="s">
        <v>10</v>
      </c>
      <c r="B65" s="8">
        <v>214726.13333000001</v>
      </c>
      <c r="D65" s="12" t="s">
        <v>10</v>
      </c>
      <c r="E65" s="8">
        <v>771462.44177000003</v>
      </c>
    </row>
    <row r="66" spans="1:5">
      <c r="A66" s="11" t="s">
        <v>9</v>
      </c>
      <c r="B66" s="6">
        <v>221512.29303</v>
      </c>
      <c r="D66" s="11" t="s">
        <v>9</v>
      </c>
      <c r="E66" s="6">
        <v>784172.08334000001</v>
      </c>
    </row>
    <row r="67" spans="1:5">
      <c r="A67" s="11" t="s">
        <v>8</v>
      </c>
      <c r="B67" s="6">
        <v>228875.35931999999</v>
      </c>
      <c r="D67" s="11" t="s">
        <v>8</v>
      </c>
      <c r="E67" s="6">
        <v>785311.88659999997</v>
      </c>
    </row>
    <row r="68" spans="1:5">
      <c r="A68" s="11" t="s">
        <v>7</v>
      </c>
      <c r="B68" s="6">
        <v>235715.66177000001</v>
      </c>
      <c r="D68" s="11" t="s">
        <v>7</v>
      </c>
      <c r="E68" s="6">
        <v>817633.35153999995</v>
      </c>
    </row>
    <row r="69" spans="1:5">
      <c r="A69" s="11" t="s">
        <v>6</v>
      </c>
      <c r="B69" s="6">
        <v>242710.34697000001</v>
      </c>
      <c r="D69" s="11" t="s">
        <v>6</v>
      </c>
      <c r="E69" s="6">
        <v>835950.04221999994</v>
      </c>
    </row>
    <row r="70" spans="1:5">
      <c r="A70" s="11" t="s">
        <v>5</v>
      </c>
      <c r="B70" s="6">
        <v>249289.85315000001</v>
      </c>
      <c r="D70" s="11" t="s">
        <v>5</v>
      </c>
      <c r="E70" s="6">
        <v>876432.95134000003</v>
      </c>
    </row>
    <row r="71" spans="1:5">
      <c r="A71" s="11" t="s">
        <v>4</v>
      </c>
      <c r="B71" s="6">
        <v>253399.85293187099</v>
      </c>
      <c r="D71" s="11" t="s">
        <v>4</v>
      </c>
      <c r="E71" s="6">
        <v>884226.99813667603</v>
      </c>
    </row>
    <row r="72" spans="1:5">
      <c r="A72" s="11" t="s">
        <v>3</v>
      </c>
      <c r="B72" s="6">
        <v>256985.29355899</v>
      </c>
      <c r="D72" s="11" t="s">
        <v>3</v>
      </c>
      <c r="E72" s="6">
        <v>914610.31154641998</v>
      </c>
    </row>
    <row r="73" spans="1:5">
      <c r="A73" s="11" t="s">
        <v>2</v>
      </c>
      <c r="B73" s="6">
        <v>268310.25844026997</v>
      </c>
      <c r="D73" s="11" t="s">
        <v>2</v>
      </c>
      <c r="E73" s="6">
        <v>929017.95390357997</v>
      </c>
    </row>
    <row r="86" spans="1:11">
      <c r="A86" s="2" t="s">
        <v>1</v>
      </c>
      <c r="B86" s="9" t="s">
        <v>19</v>
      </c>
      <c r="C86" s="9" t="s">
        <v>21</v>
      </c>
      <c r="D86" s="9" t="s">
        <v>30</v>
      </c>
      <c r="E86" s="9" t="s">
        <v>34</v>
      </c>
      <c r="F86" s="9" t="s">
        <v>36</v>
      </c>
      <c r="G86" s="9" t="s">
        <v>38</v>
      </c>
      <c r="H86" s="9" t="s">
        <v>42</v>
      </c>
      <c r="I86" s="9" t="s">
        <v>43</v>
      </c>
      <c r="J86" s="9" t="s">
        <v>44</v>
      </c>
      <c r="K86" s="9" t="s">
        <v>49</v>
      </c>
    </row>
    <row r="87" spans="1:11">
      <c r="A87" s="11" t="s">
        <v>12</v>
      </c>
      <c r="B87" s="6">
        <v>933238.82926999999</v>
      </c>
      <c r="C87" s="6">
        <v>210381.21687999999</v>
      </c>
      <c r="D87" s="6">
        <v>91209.997499999998</v>
      </c>
      <c r="E87" s="6">
        <v>343167.72480000003</v>
      </c>
      <c r="F87" s="6">
        <v>200807.95447</v>
      </c>
      <c r="G87" s="6">
        <v>350917.99864000001</v>
      </c>
      <c r="H87" s="6">
        <v>420001.5048</v>
      </c>
      <c r="I87" s="6">
        <v>2250943.7948500002</v>
      </c>
      <c r="J87" s="6">
        <v>256876.43536</v>
      </c>
      <c r="K87" s="6">
        <v>722895.81305999996</v>
      </c>
    </row>
    <row r="88" spans="1:11">
      <c r="A88" s="11" t="s">
        <v>11</v>
      </c>
      <c r="B88" s="6">
        <v>939834.21319000004</v>
      </c>
      <c r="C88" s="6">
        <v>219642.88902999999</v>
      </c>
      <c r="D88" s="6">
        <v>91522.731700000004</v>
      </c>
      <c r="E88" s="6">
        <v>346241.89951000002</v>
      </c>
      <c r="F88" s="6">
        <v>205860.11150999999</v>
      </c>
      <c r="G88" s="6">
        <v>349848.94198</v>
      </c>
      <c r="H88" s="6">
        <v>423774.96925999998</v>
      </c>
      <c r="I88" s="6">
        <v>2305295.8955700002</v>
      </c>
      <c r="J88" s="6">
        <v>267815.66288000002</v>
      </c>
      <c r="K88" s="6">
        <v>740730.18856000004</v>
      </c>
    </row>
    <row r="89" spans="1:11">
      <c r="A89" s="12" t="s">
        <v>10</v>
      </c>
      <c r="B89" s="8">
        <v>972052.81857</v>
      </c>
      <c r="C89" s="8">
        <v>239794.16031000001</v>
      </c>
      <c r="D89" s="8">
        <v>95856.035810000001</v>
      </c>
      <c r="E89" s="8">
        <v>356041.54577999999</v>
      </c>
      <c r="F89" s="8">
        <v>214726.13333000001</v>
      </c>
      <c r="G89" s="8">
        <v>370498.47</v>
      </c>
      <c r="H89" s="8">
        <v>450679.52737000003</v>
      </c>
      <c r="I89" s="8">
        <v>2316438.4854700002</v>
      </c>
      <c r="J89" s="8">
        <v>291350.11978000001</v>
      </c>
      <c r="K89" s="8">
        <v>771462.44177000003</v>
      </c>
    </row>
    <row r="90" spans="1:11">
      <c r="A90" s="11" t="s">
        <v>9</v>
      </c>
      <c r="B90" s="6">
        <v>1069998.43413</v>
      </c>
      <c r="C90" s="6">
        <v>254381.59377000001</v>
      </c>
      <c r="D90" s="6">
        <v>101510.57809</v>
      </c>
      <c r="E90" s="6">
        <v>364453.54902999999</v>
      </c>
      <c r="F90" s="6">
        <v>221512.29303</v>
      </c>
      <c r="G90" s="6">
        <v>391891.67862000002</v>
      </c>
      <c r="H90" s="6">
        <v>482778.60524</v>
      </c>
      <c r="I90" s="6">
        <v>2404766.2034999998</v>
      </c>
      <c r="J90" s="6">
        <v>310457.32990999997</v>
      </c>
      <c r="K90" s="6">
        <v>784172.08334000001</v>
      </c>
    </row>
    <row r="91" spans="1:11">
      <c r="A91" s="11" t="s">
        <v>8</v>
      </c>
      <c r="B91" s="6">
        <v>1052119.4785199999</v>
      </c>
      <c r="C91" s="6">
        <v>258400.09106000001</v>
      </c>
      <c r="D91" s="6">
        <v>102553.74256</v>
      </c>
      <c r="E91" s="6">
        <v>360731.15583</v>
      </c>
      <c r="F91" s="6">
        <v>228875.35931999999</v>
      </c>
      <c r="G91" s="6">
        <v>392451.09125</v>
      </c>
      <c r="H91" s="6">
        <v>484745.72872000001</v>
      </c>
      <c r="I91" s="6">
        <v>2408224.1230500001</v>
      </c>
      <c r="J91" s="6">
        <v>315511.36803999997</v>
      </c>
      <c r="K91" s="6">
        <v>785311.88659999997</v>
      </c>
    </row>
    <row r="92" spans="1:11">
      <c r="A92" s="11" t="s">
        <v>7</v>
      </c>
      <c r="B92" s="6">
        <v>1131043.0446500001</v>
      </c>
      <c r="C92" s="6">
        <v>267522.86287000001</v>
      </c>
      <c r="D92" s="6">
        <v>106850.78273000001</v>
      </c>
      <c r="E92" s="6">
        <v>368262.65626000002</v>
      </c>
      <c r="F92" s="6">
        <v>235715.66177000001</v>
      </c>
      <c r="G92" s="6">
        <v>404092.98719999997</v>
      </c>
      <c r="H92" s="6">
        <v>505779.038</v>
      </c>
      <c r="I92" s="6">
        <v>2507600.9253600002</v>
      </c>
      <c r="J92" s="6">
        <v>327806.26486</v>
      </c>
      <c r="K92" s="6">
        <v>817633.35153999995</v>
      </c>
    </row>
    <row r="93" spans="1:11">
      <c r="A93" s="11" t="s">
        <v>6</v>
      </c>
      <c r="B93" s="6">
        <v>1183746.07</v>
      </c>
      <c r="C93" s="6">
        <v>287761.12274000002</v>
      </c>
      <c r="D93" s="6">
        <v>110130.90691999999</v>
      </c>
      <c r="E93" s="6">
        <v>366720.57023999997</v>
      </c>
      <c r="F93" s="6">
        <v>242710.34697000001</v>
      </c>
      <c r="G93" s="6">
        <v>419468.58058000001</v>
      </c>
      <c r="H93" s="6">
        <v>520939.36343000003</v>
      </c>
      <c r="I93" s="6">
        <v>2583258.4237600002</v>
      </c>
      <c r="J93" s="6">
        <v>346736.45791</v>
      </c>
      <c r="K93" s="6">
        <v>835950.04221999994</v>
      </c>
    </row>
    <row r="94" spans="1:11">
      <c r="A94" s="11" t="s">
        <v>5</v>
      </c>
      <c r="B94" s="6">
        <v>1287041.9385500001</v>
      </c>
      <c r="C94" s="6">
        <v>307134.11463000003</v>
      </c>
      <c r="D94" s="6">
        <v>120287.13906</v>
      </c>
      <c r="E94" s="6">
        <v>379817.16281000001</v>
      </c>
      <c r="F94" s="6">
        <v>249289.85315000001</v>
      </c>
      <c r="G94" s="6">
        <v>439715.92048999999</v>
      </c>
      <c r="H94" s="6">
        <v>531396.06116000004</v>
      </c>
      <c r="I94" s="6">
        <v>2714809.4341799999</v>
      </c>
      <c r="J94" s="6">
        <v>366563.46520999999</v>
      </c>
      <c r="K94" s="6">
        <v>876432.95134000003</v>
      </c>
    </row>
    <row r="95" spans="1:11">
      <c r="A95" s="11" t="s">
        <v>4</v>
      </c>
      <c r="B95" s="6">
        <v>1218199.8968473901</v>
      </c>
      <c r="C95" s="6">
        <v>309782.11241026298</v>
      </c>
      <c r="D95" s="6">
        <v>124561.58493020599</v>
      </c>
      <c r="E95" s="6">
        <v>375670.55021839601</v>
      </c>
      <c r="F95" s="6">
        <v>253399.85293187099</v>
      </c>
      <c r="G95" s="6">
        <v>441716.41237783403</v>
      </c>
      <c r="H95" s="6">
        <v>527191.33088013902</v>
      </c>
      <c r="I95" s="6">
        <v>2656559.3062785198</v>
      </c>
      <c r="J95" s="6">
        <v>368120.47358250298</v>
      </c>
      <c r="K95" s="6">
        <v>884226.99813667603</v>
      </c>
    </row>
    <row r="96" spans="1:11">
      <c r="A96" s="11" t="s">
        <v>3</v>
      </c>
      <c r="B96" s="6">
        <v>1204536.10771303</v>
      </c>
      <c r="C96" s="6">
        <v>315149.03420296003</v>
      </c>
      <c r="D96" s="6">
        <v>126013.79256633999</v>
      </c>
      <c r="E96" s="6">
        <v>383383.41927302</v>
      </c>
      <c r="F96" s="6">
        <v>256985.29355899</v>
      </c>
      <c r="G96" s="6">
        <v>450319.06385760999</v>
      </c>
      <c r="H96" s="6">
        <v>530740.12570723996</v>
      </c>
      <c r="I96" s="6">
        <v>2695456.1774021299</v>
      </c>
      <c r="J96" s="6">
        <v>379017.19822826999</v>
      </c>
      <c r="K96" s="6">
        <v>914610.31154641998</v>
      </c>
    </row>
    <row r="97" spans="1:11">
      <c r="A97" s="11" t="s">
        <v>2</v>
      </c>
      <c r="B97" s="6">
        <v>1227001.5741615</v>
      </c>
      <c r="C97" s="6">
        <v>327128.72278628999</v>
      </c>
      <c r="D97" s="6">
        <v>131169.72645667</v>
      </c>
      <c r="E97" s="6">
        <v>388390.21600041998</v>
      </c>
      <c r="F97" s="6">
        <v>268310.25844026997</v>
      </c>
      <c r="G97" s="6">
        <v>460417.19115442998</v>
      </c>
      <c r="H97" s="6">
        <v>542121.67744308</v>
      </c>
      <c r="I97" s="6">
        <v>2718451.9972912902</v>
      </c>
      <c r="J97" s="6">
        <v>391642.77317220002</v>
      </c>
      <c r="K97" s="6">
        <v>929017.95390357997</v>
      </c>
    </row>
  </sheetData>
  <sortState ref="A2:K13">
    <sortCondition ref="A1"/>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5"/>
  <sheetViews>
    <sheetView workbookViewId="0"/>
  </sheetViews>
  <sheetFormatPr defaultRowHeight="15"/>
  <cols>
    <col min="1" max="3" width="9.28515625" customWidth="1"/>
  </cols>
  <sheetData>
    <row r="1" spans="1:1" ht="15.75" customHeight="1">
      <c r="A1" s="41" t="s">
        <v>100</v>
      </c>
    </row>
    <row r="2" spans="1:1" ht="15.75" customHeight="1">
      <c r="A2" s="41"/>
    </row>
    <row r="3" spans="1:1" ht="15.75" customHeight="1">
      <c r="A3" s="41" t="s">
        <v>101</v>
      </c>
    </row>
    <row r="85" spans="1:1">
      <c r="A85" s="40" t="s">
        <v>102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workbookViewId="0">
      <selection activeCell="L2" sqref="L2:N14"/>
    </sheetView>
  </sheetViews>
  <sheetFormatPr defaultRowHeight="12.75"/>
  <cols>
    <col min="1" max="1" width="15.5703125" style="70" customWidth="1"/>
    <col min="2" max="10" width="19" style="70" customWidth="1"/>
    <col min="11" max="14" width="19.140625" style="70" customWidth="1"/>
    <col min="15" max="16384" width="9.140625" style="70"/>
  </cols>
  <sheetData>
    <row r="1" spans="1:14">
      <c r="A1" s="68" t="s">
        <v>1</v>
      </c>
      <c r="B1" s="69" t="s">
        <v>19</v>
      </c>
      <c r="C1" s="69" t="s">
        <v>21</v>
      </c>
      <c r="D1" s="69" t="s">
        <v>30</v>
      </c>
      <c r="E1" s="69" t="s">
        <v>34</v>
      </c>
      <c r="F1" s="69" t="s">
        <v>36</v>
      </c>
      <c r="G1" s="69" t="s">
        <v>38</v>
      </c>
      <c r="H1" s="69" t="s">
        <v>42</v>
      </c>
      <c r="I1" s="69" t="s">
        <v>43</v>
      </c>
      <c r="J1" s="69" t="s">
        <v>44</v>
      </c>
      <c r="K1" s="69" t="s">
        <v>49</v>
      </c>
      <c r="L1" s="69" t="s">
        <v>46</v>
      </c>
      <c r="M1" s="69" t="s">
        <v>50</v>
      </c>
      <c r="N1" s="69" t="s">
        <v>45</v>
      </c>
    </row>
    <row r="2" spans="1:14">
      <c r="A2" s="71" t="s">
        <v>12</v>
      </c>
      <c r="B2" s="72">
        <v>933238.82926999999</v>
      </c>
      <c r="C2" s="72">
        <v>210381.21687999999</v>
      </c>
      <c r="D2" s="72">
        <v>91209.997499999998</v>
      </c>
      <c r="E2" s="72">
        <v>343167.72480000003</v>
      </c>
      <c r="F2" s="72">
        <v>200807.95447</v>
      </c>
      <c r="G2" s="72">
        <v>350917.99864000001</v>
      </c>
      <c r="H2" s="72">
        <v>420001.5048</v>
      </c>
      <c r="I2" s="72">
        <v>2250943.7948500002</v>
      </c>
      <c r="J2" s="72">
        <v>256876.43536</v>
      </c>
      <c r="K2" s="72">
        <v>722895.81305999996</v>
      </c>
      <c r="L2" s="73">
        <v>674443.95223825006</v>
      </c>
      <c r="M2" s="73">
        <v>497641.39825944998</v>
      </c>
      <c r="N2" s="73">
        <v>346507.38116112998</v>
      </c>
    </row>
    <row r="3" spans="1:14">
      <c r="A3" s="71" t="s">
        <v>11</v>
      </c>
      <c r="B3" s="72">
        <v>939834.21319000004</v>
      </c>
      <c r="C3" s="72">
        <v>219642.88902999999</v>
      </c>
      <c r="D3" s="72">
        <v>91522.731700000004</v>
      </c>
      <c r="E3" s="72">
        <v>346241.89951000002</v>
      </c>
      <c r="F3" s="72">
        <v>205860.11150999999</v>
      </c>
      <c r="G3" s="72">
        <v>349848.94198</v>
      </c>
      <c r="H3" s="72">
        <v>423774.96925999998</v>
      </c>
      <c r="I3" s="72">
        <v>2305295.8955700002</v>
      </c>
      <c r="J3" s="72">
        <v>267815.66288000002</v>
      </c>
      <c r="K3" s="72">
        <v>740730.18856000004</v>
      </c>
      <c r="L3" s="73">
        <v>661527.08594874002</v>
      </c>
      <c r="M3" s="73">
        <v>484661.72077796998</v>
      </c>
      <c r="N3" s="73">
        <v>338127.59977355</v>
      </c>
    </row>
    <row r="4" spans="1:14">
      <c r="A4" s="71" t="s">
        <v>10</v>
      </c>
      <c r="B4" s="72">
        <v>972052.81857</v>
      </c>
      <c r="C4" s="72">
        <v>239794.16031000001</v>
      </c>
      <c r="D4" s="72">
        <v>95856.035810000001</v>
      </c>
      <c r="E4" s="72">
        <v>356041.54577999999</v>
      </c>
      <c r="F4" s="72">
        <v>214726.13333000001</v>
      </c>
      <c r="G4" s="72">
        <v>370498.47</v>
      </c>
      <c r="H4" s="72">
        <v>450679.52737000003</v>
      </c>
      <c r="I4" s="72">
        <v>2316438.4854700002</v>
      </c>
      <c r="J4" s="72">
        <v>291350.11978000001</v>
      </c>
      <c r="K4" s="72">
        <v>771462.44177000003</v>
      </c>
      <c r="L4" s="73">
        <v>650801.98980988294</v>
      </c>
      <c r="M4" s="73">
        <v>483595.91514521098</v>
      </c>
      <c r="N4" s="73">
        <v>327951.35319337202</v>
      </c>
    </row>
    <row r="5" spans="1:14">
      <c r="A5" s="71" t="s">
        <v>9</v>
      </c>
      <c r="B5" s="72">
        <v>1069998.43413</v>
      </c>
      <c r="C5" s="72">
        <v>254381.59377000001</v>
      </c>
      <c r="D5" s="72">
        <v>101510.57809</v>
      </c>
      <c r="E5" s="72">
        <v>364453.54902999999</v>
      </c>
      <c r="F5" s="72">
        <v>221512.29303</v>
      </c>
      <c r="G5" s="72">
        <v>391891.67862000002</v>
      </c>
      <c r="H5" s="72">
        <v>482778.60524</v>
      </c>
      <c r="I5" s="72">
        <v>2404766.2034999998</v>
      </c>
      <c r="J5" s="72">
        <v>310457.32990999997</v>
      </c>
      <c r="K5" s="72">
        <v>784172.08334000001</v>
      </c>
      <c r="L5" s="73">
        <v>648887.06943999999</v>
      </c>
      <c r="M5" s="73">
        <v>481535.69469999999</v>
      </c>
      <c r="N5" s="73">
        <v>325279.70260000002</v>
      </c>
    </row>
    <row r="6" spans="1:14">
      <c r="A6" s="71" t="s">
        <v>8</v>
      </c>
      <c r="B6" s="72">
        <v>1052119.4785199999</v>
      </c>
      <c r="C6" s="72">
        <v>258400.09106000001</v>
      </c>
      <c r="D6" s="72">
        <v>102553.74256</v>
      </c>
      <c r="E6" s="72">
        <v>360731.15583</v>
      </c>
      <c r="F6" s="72">
        <v>228875.35931999999</v>
      </c>
      <c r="G6" s="72">
        <v>392451.09125</v>
      </c>
      <c r="H6" s="72">
        <v>484745.72872000001</v>
      </c>
      <c r="I6" s="72">
        <v>2408224.1230500001</v>
      </c>
      <c r="J6" s="72">
        <v>315511.36803999997</v>
      </c>
      <c r="K6" s="72">
        <v>785311.88659999997</v>
      </c>
      <c r="L6" s="73">
        <v>627754.60066</v>
      </c>
      <c r="M6" s="73">
        <v>471779.16973000002</v>
      </c>
      <c r="N6" s="73">
        <v>309648.78782000003</v>
      </c>
    </row>
    <row r="7" spans="1:14">
      <c r="A7" s="71" t="s">
        <v>7</v>
      </c>
      <c r="B7" s="72">
        <v>1131043.0446500001</v>
      </c>
      <c r="C7" s="72">
        <v>267522.86287000001</v>
      </c>
      <c r="D7" s="72">
        <v>106850.78273000001</v>
      </c>
      <c r="E7" s="72">
        <v>368262.65626000002</v>
      </c>
      <c r="F7" s="72">
        <v>235715.66177000001</v>
      </c>
      <c r="G7" s="72">
        <v>404092.98719999997</v>
      </c>
      <c r="H7" s="72">
        <v>505779.038</v>
      </c>
      <c r="I7" s="72">
        <v>2507600.9253600002</v>
      </c>
      <c r="J7" s="72">
        <v>327806.26486</v>
      </c>
      <c r="K7" s="72">
        <v>817633.35153999995</v>
      </c>
      <c r="L7" s="73">
        <v>613857.01436000003</v>
      </c>
      <c r="M7" s="73">
        <v>455885.15555999998</v>
      </c>
      <c r="N7" s="73">
        <v>297351.52480000001</v>
      </c>
    </row>
    <row r="8" spans="1:14">
      <c r="A8" s="71" t="s">
        <v>6</v>
      </c>
      <c r="B8" s="72">
        <v>1183746.07</v>
      </c>
      <c r="C8" s="72">
        <v>287761.12274000002</v>
      </c>
      <c r="D8" s="72">
        <v>110130.90691999999</v>
      </c>
      <c r="E8" s="72">
        <v>366720.57023999997</v>
      </c>
      <c r="F8" s="72">
        <v>242710.34697000001</v>
      </c>
      <c r="G8" s="72">
        <v>419468.58058000001</v>
      </c>
      <c r="H8" s="72">
        <v>520939.36343000003</v>
      </c>
      <c r="I8" s="72">
        <v>2583258.4237600002</v>
      </c>
      <c r="J8" s="72">
        <v>346736.45791</v>
      </c>
      <c r="K8" s="72">
        <v>835950.04221999994</v>
      </c>
      <c r="L8" s="73">
        <v>594572.13126000005</v>
      </c>
      <c r="M8" s="73">
        <v>442742.11787999998</v>
      </c>
      <c r="N8" s="73">
        <v>286403.73365000001</v>
      </c>
    </row>
    <row r="9" spans="1:14">
      <c r="A9" s="71" t="s">
        <v>5</v>
      </c>
      <c r="B9" s="72">
        <v>1287041.9385500001</v>
      </c>
      <c r="C9" s="72">
        <v>307134.11463000003</v>
      </c>
      <c r="D9" s="72">
        <v>120287.13906</v>
      </c>
      <c r="E9" s="72">
        <v>379817.16281000001</v>
      </c>
      <c r="F9" s="72">
        <v>249289.85315000001</v>
      </c>
      <c r="G9" s="72">
        <v>439715.92048999999</v>
      </c>
      <c r="H9" s="72">
        <v>531396.06116000004</v>
      </c>
      <c r="I9" s="72">
        <v>2714809.4341799999</v>
      </c>
      <c r="J9" s="72">
        <v>366563.46520999999</v>
      </c>
      <c r="K9" s="72">
        <v>876432.95134000003</v>
      </c>
      <c r="L9" s="73">
        <v>586739.69811999996</v>
      </c>
      <c r="M9" s="73">
        <v>445634.84693</v>
      </c>
      <c r="N9" s="73">
        <v>281383.76715000003</v>
      </c>
    </row>
    <row r="10" spans="1:14">
      <c r="A10" s="71" t="s">
        <v>4</v>
      </c>
      <c r="B10" s="72">
        <v>1218199.8968473901</v>
      </c>
      <c r="C10" s="72">
        <v>309782.11241026298</v>
      </c>
      <c r="D10" s="72">
        <v>124561.58493020599</v>
      </c>
      <c r="E10" s="72">
        <v>375670.55021839601</v>
      </c>
      <c r="F10" s="72">
        <v>253399.85293187099</v>
      </c>
      <c r="G10" s="72">
        <v>441716.41237783403</v>
      </c>
      <c r="H10" s="72">
        <v>527191.33088013902</v>
      </c>
      <c r="I10" s="72">
        <v>2656559.3062785198</v>
      </c>
      <c r="J10" s="72">
        <v>368120.47358250298</v>
      </c>
      <c r="K10" s="72">
        <v>884226.99813667603</v>
      </c>
      <c r="L10" s="73">
        <v>557880.36077000003</v>
      </c>
      <c r="M10" s="73">
        <v>432010.18929000001</v>
      </c>
      <c r="N10" s="73">
        <v>274389.92472000001</v>
      </c>
    </row>
    <row r="11" spans="1:14">
      <c r="A11" s="71" t="s">
        <v>3</v>
      </c>
      <c r="B11" s="72">
        <v>1204536.10771303</v>
      </c>
      <c r="C11" s="72">
        <v>315149.03420296003</v>
      </c>
      <c r="D11" s="72">
        <v>126013.79256633999</v>
      </c>
      <c r="E11" s="72">
        <v>383383.41927302</v>
      </c>
      <c r="F11" s="72">
        <v>256985.29355899</v>
      </c>
      <c r="G11" s="72">
        <v>450319.06385760999</v>
      </c>
      <c r="H11" s="72">
        <v>530740.12570723996</v>
      </c>
      <c r="I11" s="72">
        <v>2695456.1774021299</v>
      </c>
      <c r="J11" s="72">
        <v>379017.19822826999</v>
      </c>
      <c r="K11" s="72">
        <v>914610.31154641998</v>
      </c>
      <c r="L11" s="73">
        <v>542359.08447999996</v>
      </c>
      <c r="M11" s="73">
        <v>413738.36122999998</v>
      </c>
      <c r="N11" s="73">
        <v>262246.33533999999</v>
      </c>
    </row>
    <row r="12" spans="1:14">
      <c r="A12" s="71" t="s">
        <v>2</v>
      </c>
      <c r="B12" s="72">
        <v>1227001.5741615</v>
      </c>
      <c r="C12" s="72">
        <v>327128.72278628999</v>
      </c>
      <c r="D12" s="72">
        <v>131169.72645667</v>
      </c>
      <c r="E12" s="72">
        <v>388390.21600041998</v>
      </c>
      <c r="F12" s="72">
        <v>268310.25844026997</v>
      </c>
      <c r="G12" s="72">
        <v>460417.19115442998</v>
      </c>
      <c r="H12" s="72">
        <v>542121.67744308</v>
      </c>
      <c r="I12" s="72">
        <v>2718451.9972912902</v>
      </c>
      <c r="J12" s="72">
        <v>391642.77317220002</v>
      </c>
      <c r="K12" s="72">
        <v>929017.95390357997</v>
      </c>
      <c r="L12" s="73">
        <v>525753.29709999997</v>
      </c>
      <c r="M12" s="73">
        <v>402267.16329</v>
      </c>
      <c r="N12" s="73">
        <v>249528.58966</v>
      </c>
    </row>
    <row r="13" spans="1:14">
      <c r="A13" s="32" t="s">
        <v>52</v>
      </c>
      <c r="B13" s="74">
        <v>1389243.2947789044</v>
      </c>
      <c r="C13" s="74">
        <v>351977.36118681077</v>
      </c>
      <c r="D13" s="74">
        <v>136870.69382766521</v>
      </c>
      <c r="E13" s="74">
        <v>397444.93029503908</v>
      </c>
      <c r="F13" s="74">
        <v>274906.45440103032</v>
      </c>
      <c r="G13" s="74">
        <v>486211.34825612465</v>
      </c>
      <c r="H13" s="74">
        <v>583219.45486779814</v>
      </c>
      <c r="I13" s="74">
        <v>2871974.9543219856</v>
      </c>
      <c r="J13" s="74">
        <v>419462.23477837828</v>
      </c>
      <c r="K13" s="74">
        <v>954663.42215461773</v>
      </c>
      <c r="L13" s="75">
        <v>527385.5442476446</v>
      </c>
      <c r="M13" s="75">
        <v>409162.09906323894</v>
      </c>
      <c r="N13" s="75">
        <v>246015.70745968042</v>
      </c>
    </row>
    <row r="14" spans="1:14">
      <c r="A14" s="32" t="s">
        <v>53</v>
      </c>
      <c r="B14" s="74">
        <v>1348816.879464336</v>
      </c>
      <c r="C14" s="74">
        <v>354480.4827658353</v>
      </c>
      <c r="D14" s="74">
        <v>140737.55533362229</v>
      </c>
      <c r="E14" s="74">
        <v>393602.57611618406</v>
      </c>
      <c r="F14" s="74">
        <v>280368.2306553307</v>
      </c>
      <c r="G14" s="74">
        <v>488905.23235744424</v>
      </c>
      <c r="H14" s="74">
        <v>578822.35035711061</v>
      </c>
      <c r="I14" s="74">
        <v>2854825.2553688213</v>
      </c>
      <c r="J14" s="74">
        <v>421438.54195200541</v>
      </c>
      <c r="K14" s="74">
        <v>963292.77235171548</v>
      </c>
      <c r="L14" s="75">
        <v>499455.8518462762</v>
      </c>
      <c r="M14" s="75">
        <v>394579.3567574686</v>
      </c>
      <c r="N14" s="75">
        <v>233760.66134661715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7"/>
  <sheetViews>
    <sheetView topLeftCell="A169" workbookViewId="0">
      <selection activeCell="H174" sqref="H174:H175"/>
    </sheetView>
  </sheetViews>
  <sheetFormatPr defaultRowHeight="15"/>
  <cols>
    <col min="1" max="1" width="18" style="17" customWidth="1"/>
    <col min="2" max="7" width="9.140625" style="17"/>
    <col min="8" max="8" width="15.140625" style="17" customWidth="1"/>
    <col min="9" max="15" width="9.140625" style="17"/>
    <col min="16" max="16384" width="9.140625" style="4"/>
  </cols>
  <sheetData>
    <row r="1" spans="1:15">
      <c r="A1" s="17" t="s">
        <v>93</v>
      </c>
      <c r="C1" s="20"/>
    </row>
    <row r="2" spans="1:15">
      <c r="A2" s="23" t="s">
        <v>54</v>
      </c>
      <c r="B2" s="23" t="s">
        <v>55</v>
      </c>
      <c r="C2" s="24" t="s">
        <v>13</v>
      </c>
      <c r="D2" s="23" t="s">
        <v>57</v>
      </c>
      <c r="E2" s="23" t="s">
        <v>58</v>
      </c>
      <c r="F2" s="23" t="s">
        <v>59</v>
      </c>
      <c r="G2" s="23" t="s">
        <v>63</v>
      </c>
      <c r="H2" s="23" t="s">
        <v>90</v>
      </c>
      <c r="K2" s="17" t="s">
        <v>75</v>
      </c>
      <c r="L2" s="17" t="s">
        <v>57</v>
      </c>
      <c r="M2" s="17" t="s">
        <v>58</v>
      </c>
      <c r="N2" s="17" t="s">
        <v>59</v>
      </c>
      <c r="O2" s="17" t="s">
        <v>63</v>
      </c>
    </row>
    <row r="3" spans="1:15">
      <c r="A3" s="18" t="s">
        <v>60</v>
      </c>
      <c r="B3" s="17" t="s">
        <v>56</v>
      </c>
      <c r="C3" s="22">
        <v>933238.82926999999</v>
      </c>
      <c r="D3" s="17">
        <f>IF(D2=B3,1,0)</f>
        <v>0</v>
      </c>
      <c r="E3" s="17">
        <f>IF(E2=B3,1,0)</f>
        <v>0</v>
      </c>
      <c r="F3" s="17">
        <f>IF(F2=B3,1,0)</f>
        <v>0</v>
      </c>
      <c r="G3" s="17">
        <v>1</v>
      </c>
      <c r="H3" s="17">
        <v>927370.66258652695</v>
      </c>
      <c r="K3" s="17">
        <v>892250.14451337606</v>
      </c>
      <c r="L3" s="17">
        <v>-11168.79776793742</v>
      </c>
      <c r="M3" s="17">
        <v>-10493.616781598184</v>
      </c>
      <c r="N3" s="17">
        <v>75546.93338771924</v>
      </c>
      <c r="O3" s="17">
        <v>35120.518073150764</v>
      </c>
    </row>
    <row r="4" spans="1:15">
      <c r="A4" s="18" t="s">
        <v>60</v>
      </c>
      <c r="B4" s="17" t="s">
        <v>57</v>
      </c>
      <c r="C4" s="22">
        <v>939834.21319000004</v>
      </c>
      <c r="D4" s="17">
        <f>IF(D2=B4,1,0)</f>
        <v>1</v>
      </c>
      <c r="E4" s="17">
        <f>IF(E2=B4,1,0)</f>
        <v>0</v>
      </c>
      <c r="F4" s="17">
        <f>IF(F2=B4,1,0)</f>
        <v>0</v>
      </c>
      <c r="G4" s="17">
        <v>2</v>
      </c>
      <c r="H4" s="17">
        <v>951322.38289174018</v>
      </c>
    </row>
    <row r="5" spans="1:15">
      <c r="A5" s="18" t="s">
        <v>60</v>
      </c>
      <c r="B5" s="17" t="s">
        <v>58</v>
      </c>
      <c r="C5" s="22">
        <v>972052.81857</v>
      </c>
      <c r="D5" s="17">
        <f>IF(D2=B5,1,0)</f>
        <v>0</v>
      </c>
      <c r="E5" s="17">
        <f>IF(E2=B5,1,0)</f>
        <v>1</v>
      </c>
      <c r="F5" s="17">
        <f>IF(F2=B5,1,0)</f>
        <v>0</v>
      </c>
      <c r="G5" s="17">
        <v>3</v>
      </c>
      <c r="H5" s="17">
        <v>987118.08195123018</v>
      </c>
    </row>
    <row r="6" spans="1:15">
      <c r="A6" s="18" t="s">
        <v>60</v>
      </c>
      <c r="B6" s="17" t="s">
        <v>59</v>
      </c>
      <c r="C6" s="22">
        <v>1069998.43413</v>
      </c>
      <c r="D6" s="17">
        <f>IF(D2=B6,1,0)</f>
        <v>0</v>
      </c>
      <c r="E6" s="17">
        <f>IF(E2=B6,1,0)</f>
        <v>0</v>
      </c>
      <c r="F6" s="17">
        <f>IF(F2=B6,1,0)</f>
        <v>1</v>
      </c>
      <c r="G6" s="17">
        <v>4</v>
      </c>
      <c r="H6" s="17">
        <v>1108279.1501936982</v>
      </c>
    </row>
    <row r="7" spans="1:15">
      <c r="A7" s="18" t="s">
        <v>61</v>
      </c>
      <c r="B7" s="17" t="s">
        <v>56</v>
      </c>
      <c r="C7" s="22">
        <v>1052119.4785199999</v>
      </c>
      <c r="D7" s="17">
        <f>IF(D2=B7,1,0)</f>
        <v>0</v>
      </c>
      <c r="E7" s="17">
        <f>IF(E2=B7,1,0)</f>
        <v>0</v>
      </c>
      <c r="F7" s="17">
        <f>IF(F2=B7,1,0)</f>
        <v>0</v>
      </c>
      <c r="G7" s="17">
        <v>5</v>
      </c>
      <c r="H7" s="17">
        <v>1067852.7348791298</v>
      </c>
    </row>
    <row r="8" spans="1:15">
      <c r="A8" s="18" t="s">
        <v>61</v>
      </c>
      <c r="B8" s="17" t="s">
        <v>57</v>
      </c>
      <c r="C8" s="22">
        <v>1131043.0446500001</v>
      </c>
      <c r="D8" s="17">
        <f>IF(D2=B8,1,0)</f>
        <v>1</v>
      </c>
      <c r="E8" s="17">
        <f>IF(E2=B8,1,0)</f>
        <v>0</v>
      </c>
      <c r="F8" s="17">
        <f>IF(F2=B8,1,0)</f>
        <v>0</v>
      </c>
      <c r="G8" s="17">
        <v>6</v>
      </c>
      <c r="H8" s="17">
        <v>1091804.4551843433</v>
      </c>
    </row>
    <row r="9" spans="1:15">
      <c r="A9" s="18" t="s">
        <v>61</v>
      </c>
      <c r="B9" s="17" t="s">
        <v>58</v>
      </c>
      <c r="C9" s="22">
        <v>1183746.07</v>
      </c>
      <c r="D9" s="17">
        <f>IF(D2=B9,1,0)</f>
        <v>0</v>
      </c>
      <c r="E9" s="17">
        <f>IF(E2=B9,1,0)</f>
        <v>1</v>
      </c>
      <c r="F9" s="17">
        <f>IF(F2=B9,1,0)</f>
        <v>0</v>
      </c>
      <c r="G9" s="17">
        <v>7</v>
      </c>
      <c r="H9" s="17">
        <v>1127600.1542438332</v>
      </c>
    </row>
    <row r="10" spans="1:15">
      <c r="A10" s="18" t="s">
        <v>61</v>
      </c>
      <c r="B10" s="17" t="s">
        <v>59</v>
      </c>
      <c r="C10" s="22">
        <v>1287041.9385500001</v>
      </c>
      <c r="D10" s="17">
        <f>IF(D2=B10,1,0)</f>
        <v>0</v>
      </c>
      <c r="E10" s="17">
        <f>IF(E2=B10,1,0)</f>
        <v>0</v>
      </c>
      <c r="F10" s="17">
        <f>IF(F2=B10,1,0)</f>
        <v>1</v>
      </c>
      <c r="G10" s="17">
        <v>8</v>
      </c>
      <c r="H10" s="17">
        <v>1248761.2224863013</v>
      </c>
    </row>
    <row r="11" spans="1:15">
      <c r="A11" s="18" t="s">
        <v>62</v>
      </c>
      <c r="B11" s="17" t="s">
        <v>56</v>
      </c>
      <c r="C11" s="22">
        <v>1218199.8968473901</v>
      </c>
      <c r="D11" s="17">
        <f>IF(D2=B11,1,0)</f>
        <v>0</v>
      </c>
      <c r="E11" s="17">
        <f>IF(E2=B11,1,0)</f>
        <v>0</v>
      </c>
      <c r="F11" s="17">
        <f>IF(F2=B11,1,0)</f>
        <v>0</v>
      </c>
      <c r="G11" s="17">
        <v>9</v>
      </c>
      <c r="H11" s="17">
        <v>1208334.8071717329</v>
      </c>
    </row>
    <row r="12" spans="1:15">
      <c r="A12" s="18" t="s">
        <v>62</v>
      </c>
      <c r="B12" s="17" t="s">
        <v>57</v>
      </c>
      <c r="C12" s="22">
        <v>1204536.10771303</v>
      </c>
      <c r="D12" s="17">
        <f>IF(D2=B12,1,0)</f>
        <v>1</v>
      </c>
      <c r="E12" s="17">
        <f>IF(E2=B12,1,0)</f>
        <v>0</v>
      </c>
      <c r="F12" s="17">
        <f>IF(F2=B12,1,0)</f>
        <v>0</v>
      </c>
      <c r="G12" s="17">
        <v>10</v>
      </c>
      <c r="H12" s="17">
        <v>1232286.5274769464</v>
      </c>
    </row>
    <row r="13" spans="1:15">
      <c r="A13" s="18" t="s">
        <v>62</v>
      </c>
      <c r="B13" s="17" t="s">
        <v>58</v>
      </c>
      <c r="C13" s="22">
        <v>1227001.5741615</v>
      </c>
      <c r="D13" s="17">
        <f>IF(D2=B13,1,0)</f>
        <v>0</v>
      </c>
      <c r="E13" s="17">
        <f>IF(E2=B13,1,0)</f>
        <v>1</v>
      </c>
      <c r="F13" s="17">
        <f>IF(F2=B13,1,0)</f>
        <v>0</v>
      </c>
      <c r="G13" s="17">
        <v>11</v>
      </c>
      <c r="H13" s="17">
        <v>1268082.2265364362</v>
      </c>
    </row>
    <row r="14" spans="1:15">
      <c r="A14" s="26" t="s">
        <v>62</v>
      </c>
      <c r="B14" s="27" t="s">
        <v>59</v>
      </c>
      <c r="C14" s="28"/>
      <c r="D14" s="27">
        <f>IF(D13=B14,1,0)</f>
        <v>0</v>
      </c>
      <c r="E14" s="27">
        <f>IF(E13=B14,1,0)</f>
        <v>0</v>
      </c>
      <c r="F14" s="27">
        <f>IF(F2=B14,1,0)</f>
        <v>1</v>
      </c>
      <c r="G14" s="27">
        <v>12</v>
      </c>
      <c r="H14" s="27">
        <v>1389243.2947789044</v>
      </c>
    </row>
    <row r="15" spans="1:15">
      <c r="A15" s="26" t="s">
        <v>92</v>
      </c>
      <c r="B15" s="27" t="s">
        <v>56</v>
      </c>
      <c r="C15" s="28"/>
      <c r="D15" s="27">
        <f>IF(D13=B15,1,0)</f>
        <v>0</v>
      </c>
      <c r="E15" s="27">
        <f>IF(E13=B15,1,0)</f>
        <v>0</v>
      </c>
      <c r="F15" s="27">
        <f>IF(F13=B15,1,0)</f>
        <v>0</v>
      </c>
      <c r="G15" s="27">
        <v>13</v>
      </c>
      <c r="H15" s="27">
        <v>1348816.879464336</v>
      </c>
    </row>
    <row r="16" spans="1:15">
      <c r="C16" s="20"/>
    </row>
    <row r="17" spans="1:15">
      <c r="A17" s="30" t="s">
        <v>21</v>
      </c>
      <c r="C17" s="20"/>
    </row>
    <row r="18" spans="1:15">
      <c r="A18" s="23" t="s">
        <v>54</v>
      </c>
      <c r="B18" s="23" t="s">
        <v>55</v>
      </c>
      <c r="C18" s="24" t="s">
        <v>13</v>
      </c>
      <c r="D18" s="23" t="s">
        <v>57</v>
      </c>
      <c r="E18" s="23" t="s">
        <v>58</v>
      </c>
      <c r="F18" s="23" t="s">
        <v>59</v>
      </c>
      <c r="G18" s="23" t="s">
        <v>63</v>
      </c>
      <c r="H18" s="23" t="s">
        <v>90</v>
      </c>
      <c r="K18" s="17" t="s">
        <v>75</v>
      </c>
      <c r="L18" s="17" t="s">
        <v>57</v>
      </c>
      <c r="M18" s="17" t="s">
        <v>58</v>
      </c>
      <c r="N18" s="17" t="s">
        <v>59</v>
      </c>
      <c r="O18" s="17" t="s">
        <v>63</v>
      </c>
    </row>
    <row r="19" spans="1:15">
      <c r="A19" s="17" t="s">
        <v>60</v>
      </c>
      <c r="B19" s="17" t="s">
        <v>56</v>
      </c>
      <c r="C19" s="22">
        <v>210381.21687999999</v>
      </c>
      <c r="D19" s="17">
        <v>0</v>
      </c>
      <c r="E19" s="17">
        <v>0</v>
      </c>
      <c r="F19" s="17">
        <v>0</v>
      </c>
      <c r="G19" s="17">
        <v>1</v>
      </c>
      <c r="H19" s="17">
        <f>K19+(L19*D19)+(M19*E19)+(N19*F19)+(O19*G19)</f>
        <v>212041.46879221383</v>
      </c>
      <c r="K19" s="17">
        <v>200171.5509610787</v>
      </c>
      <c r="L19" s="17">
        <v>-3952.7959135694468</v>
      </c>
      <c r="M19" s="17">
        <v>1633.6928330721141</v>
      </c>
      <c r="N19" s="17">
        <v>9366.7962521105728</v>
      </c>
      <c r="O19" s="17">
        <v>11869.917831135122</v>
      </c>
    </row>
    <row r="20" spans="1:15">
      <c r="A20" s="17" t="s">
        <v>60</v>
      </c>
      <c r="B20" s="17" t="s">
        <v>57</v>
      </c>
      <c r="C20" s="22">
        <v>219642.88902999999</v>
      </c>
      <c r="D20" s="17">
        <v>1</v>
      </c>
      <c r="E20" s="17">
        <v>0</v>
      </c>
      <c r="F20" s="17">
        <v>0</v>
      </c>
      <c r="G20" s="17">
        <v>2</v>
      </c>
      <c r="H20" s="17">
        <v>219958.5907097795</v>
      </c>
    </row>
    <row r="21" spans="1:15">
      <c r="A21" s="17" t="s">
        <v>60</v>
      </c>
      <c r="B21" s="17" t="s">
        <v>58</v>
      </c>
      <c r="C21" s="22">
        <v>239794.16031000001</v>
      </c>
      <c r="D21" s="17">
        <v>0</v>
      </c>
      <c r="E21" s="17">
        <v>1</v>
      </c>
      <c r="F21" s="17">
        <v>0</v>
      </c>
      <c r="G21" s="17">
        <v>3</v>
      </c>
      <c r="H21" s="17">
        <v>237414.99728755618</v>
      </c>
    </row>
    <row r="22" spans="1:15">
      <c r="A22" s="17" t="s">
        <v>60</v>
      </c>
      <c r="B22" s="17" t="s">
        <v>59</v>
      </c>
      <c r="C22" s="22">
        <v>254381.59377000001</v>
      </c>
      <c r="D22" s="17">
        <v>0</v>
      </c>
      <c r="E22" s="17">
        <v>0</v>
      </c>
      <c r="F22" s="17">
        <v>1</v>
      </c>
      <c r="G22" s="17">
        <v>4</v>
      </c>
      <c r="H22" s="17">
        <v>257018.01853772975</v>
      </c>
    </row>
    <row r="23" spans="1:15">
      <c r="A23" s="17" t="s">
        <v>61</v>
      </c>
      <c r="B23" s="17" t="s">
        <v>56</v>
      </c>
      <c r="C23" s="22">
        <v>258400.09106000001</v>
      </c>
      <c r="D23" s="17">
        <v>0</v>
      </c>
      <c r="E23" s="17">
        <v>0</v>
      </c>
      <c r="F23" s="17">
        <v>0</v>
      </c>
      <c r="G23" s="17">
        <v>5</v>
      </c>
      <c r="H23" s="17">
        <v>259521.14011675431</v>
      </c>
    </row>
    <row r="24" spans="1:15">
      <c r="A24" s="17" t="s">
        <v>61</v>
      </c>
      <c r="B24" s="17" t="s">
        <v>57</v>
      </c>
      <c r="C24" s="22">
        <v>267522.86287000001</v>
      </c>
      <c r="D24" s="17">
        <v>1</v>
      </c>
      <c r="E24" s="17">
        <v>0</v>
      </c>
      <c r="F24" s="17">
        <v>0</v>
      </c>
      <c r="G24" s="17">
        <v>6</v>
      </c>
      <c r="H24" s="17">
        <v>267438.26203431998</v>
      </c>
    </row>
    <row r="25" spans="1:15">
      <c r="A25" s="17" t="s">
        <v>61</v>
      </c>
      <c r="B25" s="17" t="s">
        <v>58</v>
      </c>
      <c r="C25" s="22">
        <v>287761.12274000002</v>
      </c>
      <c r="D25" s="17">
        <v>0</v>
      </c>
      <c r="E25" s="17">
        <v>1</v>
      </c>
      <c r="F25" s="17">
        <v>0</v>
      </c>
      <c r="G25" s="17">
        <v>7</v>
      </c>
      <c r="H25" s="17">
        <v>284894.66861209669</v>
      </c>
    </row>
    <row r="26" spans="1:15">
      <c r="A26" s="17" t="s">
        <v>61</v>
      </c>
      <c r="B26" s="17" t="s">
        <v>59</v>
      </c>
      <c r="C26" s="22">
        <v>307134.11463000003</v>
      </c>
      <c r="D26" s="17">
        <v>0</v>
      </c>
      <c r="E26" s="17">
        <v>0</v>
      </c>
      <c r="F26" s="17">
        <v>1</v>
      </c>
      <c r="G26" s="17">
        <v>8</v>
      </c>
      <c r="H26" s="17">
        <v>304497.68986227026</v>
      </c>
    </row>
    <row r="27" spans="1:15">
      <c r="A27" s="17" t="s">
        <v>62</v>
      </c>
      <c r="B27" s="17" t="s">
        <v>56</v>
      </c>
      <c r="C27" s="22">
        <v>309782.11241026298</v>
      </c>
      <c r="D27" s="17">
        <v>0</v>
      </c>
      <c r="E27" s="17">
        <v>0</v>
      </c>
      <c r="F27" s="17">
        <v>0</v>
      </c>
      <c r="G27" s="17">
        <v>9</v>
      </c>
      <c r="H27" s="17">
        <v>307000.81144129479</v>
      </c>
    </row>
    <row r="28" spans="1:15">
      <c r="A28" s="17" t="s">
        <v>62</v>
      </c>
      <c r="B28" s="17" t="s">
        <v>57</v>
      </c>
      <c r="C28" s="22">
        <v>315149.03420296003</v>
      </c>
      <c r="D28" s="17">
        <v>1</v>
      </c>
      <c r="E28" s="17">
        <v>0</v>
      </c>
      <c r="F28" s="17">
        <v>0</v>
      </c>
      <c r="G28" s="17">
        <v>10</v>
      </c>
      <c r="H28" s="17">
        <v>314917.93335886043</v>
      </c>
    </row>
    <row r="29" spans="1:15">
      <c r="A29" s="17" t="s">
        <v>62</v>
      </c>
      <c r="B29" s="17" t="s">
        <v>58</v>
      </c>
      <c r="C29" s="22">
        <v>327128.72278628999</v>
      </c>
      <c r="D29" s="17">
        <v>0</v>
      </c>
      <c r="E29" s="17">
        <v>1</v>
      </c>
      <c r="F29" s="17">
        <v>0</v>
      </c>
      <c r="G29" s="17">
        <v>11</v>
      </c>
      <c r="H29" s="17">
        <v>332374.3399366372</v>
      </c>
    </row>
    <row r="30" spans="1:15">
      <c r="A30" s="27" t="s">
        <v>62</v>
      </c>
      <c r="B30" s="27" t="s">
        <v>59</v>
      </c>
      <c r="C30" s="28"/>
      <c r="D30" s="27">
        <v>0</v>
      </c>
      <c r="E30" s="27">
        <v>0</v>
      </c>
      <c r="F30" s="27">
        <v>1</v>
      </c>
      <c r="G30" s="27">
        <v>12</v>
      </c>
      <c r="H30" s="27">
        <v>351977.36118681077</v>
      </c>
    </row>
    <row r="31" spans="1:15">
      <c r="A31" s="27" t="s">
        <v>92</v>
      </c>
      <c r="B31" s="27" t="s">
        <v>56</v>
      </c>
      <c r="C31" s="28"/>
      <c r="D31" s="27">
        <v>0</v>
      </c>
      <c r="E31" s="27">
        <v>0</v>
      </c>
      <c r="F31" s="27">
        <v>0</v>
      </c>
      <c r="G31" s="27">
        <v>13</v>
      </c>
      <c r="H31" s="27">
        <v>354480.4827658353</v>
      </c>
    </row>
    <row r="32" spans="1:15">
      <c r="C32" s="20"/>
    </row>
    <row r="33" spans="1:15">
      <c r="A33" s="17" t="s">
        <v>30</v>
      </c>
      <c r="C33" s="20"/>
    </row>
    <row r="34" spans="1:15">
      <c r="A34" s="23" t="s">
        <v>54</v>
      </c>
      <c r="B34" s="23" t="s">
        <v>55</v>
      </c>
      <c r="C34" s="24" t="s">
        <v>13</v>
      </c>
      <c r="D34" s="23" t="s">
        <v>57</v>
      </c>
      <c r="E34" s="23" t="s">
        <v>58</v>
      </c>
      <c r="F34" s="23" t="s">
        <v>59</v>
      </c>
      <c r="G34" s="23" t="s">
        <v>63</v>
      </c>
      <c r="H34" s="23" t="s">
        <v>90</v>
      </c>
      <c r="K34" s="17" t="s">
        <v>75</v>
      </c>
      <c r="L34" s="17" t="s">
        <v>57</v>
      </c>
      <c r="M34" s="17" t="s">
        <v>58</v>
      </c>
      <c r="N34" s="17" t="s">
        <v>59</v>
      </c>
      <c r="O34" s="17" t="s">
        <v>63</v>
      </c>
    </row>
    <row r="35" spans="1:15">
      <c r="A35" s="17" t="s">
        <v>60</v>
      </c>
      <c r="B35" s="17" t="s">
        <v>56</v>
      </c>
      <c r="C35" s="22">
        <v>91209.997499999998</v>
      </c>
      <c r="D35" s="17">
        <v>0</v>
      </c>
      <c r="E35" s="17">
        <v>0</v>
      </c>
      <c r="F35" s="17">
        <v>0</v>
      </c>
      <c r="G35" s="17">
        <v>1</v>
      </c>
      <c r="H35" s="17">
        <f>K35+(L35*D35)+(M35*E35)+(N35*F35)+(O35*G35)</f>
        <v>88793.884828291833</v>
      </c>
      <c r="K35" s="17">
        <v>84465.245619514288</v>
      </c>
      <c r="L35" s="17">
        <v>-2307.9785400662008</v>
      </c>
      <c r="M35" s="17">
        <v>-2380.1636854004073</v>
      </c>
      <c r="N35" s="17">
        <v>461.77770282046396</v>
      </c>
      <c r="O35" s="17">
        <v>4328.6392087775384</v>
      </c>
    </row>
    <row r="36" spans="1:15">
      <c r="A36" s="17" t="s">
        <v>60</v>
      </c>
      <c r="B36" s="17" t="s">
        <v>57</v>
      </c>
      <c r="C36" s="22">
        <v>91522.731700000004</v>
      </c>
      <c r="D36" s="17">
        <v>1</v>
      </c>
      <c r="E36" s="17">
        <v>0</v>
      </c>
      <c r="F36" s="17">
        <v>0</v>
      </c>
      <c r="G36" s="17">
        <v>2</v>
      </c>
      <c r="H36" s="17">
        <v>90814.545497003157</v>
      </c>
    </row>
    <row r="37" spans="1:15">
      <c r="A37" s="17" t="s">
        <v>60</v>
      </c>
      <c r="B37" s="17" t="s">
        <v>58</v>
      </c>
      <c r="C37" s="22">
        <v>95856.035810000001</v>
      </c>
      <c r="D37" s="17">
        <v>0</v>
      </c>
      <c r="E37" s="17">
        <v>1</v>
      </c>
      <c r="F37" s="17">
        <v>0</v>
      </c>
      <c r="G37" s="17">
        <v>3</v>
      </c>
      <c r="H37" s="17">
        <v>95070.999560446508</v>
      </c>
    </row>
    <row r="38" spans="1:15">
      <c r="A38" s="17" t="s">
        <v>60</v>
      </c>
      <c r="B38" s="17" t="s">
        <v>59</v>
      </c>
      <c r="C38" s="22">
        <v>101510.57809</v>
      </c>
      <c r="D38" s="17">
        <v>0</v>
      </c>
      <c r="E38" s="17">
        <v>0</v>
      </c>
      <c r="F38" s="17">
        <v>1</v>
      </c>
      <c r="G38" s="17">
        <v>4</v>
      </c>
      <c r="H38" s="17">
        <v>102241.5801574449</v>
      </c>
    </row>
    <row r="39" spans="1:15">
      <c r="A39" s="17" t="s">
        <v>61</v>
      </c>
      <c r="B39" s="17" t="s">
        <v>56</v>
      </c>
      <c r="C39" s="22">
        <v>102553.74256</v>
      </c>
      <c r="D39" s="17">
        <v>0</v>
      </c>
      <c r="E39" s="17">
        <v>0</v>
      </c>
      <c r="F39" s="17">
        <v>0</v>
      </c>
      <c r="G39" s="17">
        <v>5</v>
      </c>
      <c r="H39" s="17">
        <v>106108.44166340199</v>
      </c>
    </row>
    <row r="40" spans="1:15">
      <c r="A40" s="17" t="s">
        <v>61</v>
      </c>
      <c r="B40" s="17" t="s">
        <v>57</v>
      </c>
      <c r="C40" s="22">
        <v>106850.78273000001</v>
      </c>
      <c r="D40" s="17">
        <v>1</v>
      </c>
      <c r="E40" s="17">
        <v>0</v>
      </c>
      <c r="F40" s="17">
        <v>0</v>
      </c>
      <c r="G40" s="17">
        <v>6</v>
      </c>
      <c r="H40" s="17">
        <v>108129.10233211331</v>
      </c>
    </row>
    <row r="41" spans="1:15">
      <c r="A41" s="17" t="s">
        <v>61</v>
      </c>
      <c r="B41" s="17" t="s">
        <v>58</v>
      </c>
      <c r="C41" s="22">
        <v>110130.90691999999</v>
      </c>
      <c r="D41" s="17">
        <v>0</v>
      </c>
      <c r="E41" s="17">
        <v>1</v>
      </c>
      <c r="F41" s="17">
        <v>0</v>
      </c>
      <c r="G41" s="17">
        <v>7</v>
      </c>
      <c r="H41" s="17">
        <v>112385.55639555666</v>
      </c>
    </row>
    <row r="42" spans="1:15">
      <c r="A42" s="17" t="s">
        <v>61</v>
      </c>
      <c r="B42" s="17" t="s">
        <v>59</v>
      </c>
      <c r="C42" s="22">
        <v>120287.13906</v>
      </c>
      <c r="D42" s="17">
        <v>0</v>
      </c>
      <c r="E42" s="17">
        <v>0</v>
      </c>
      <c r="F42" s="17">
        <v>1</v>
      </c>
      <c r="G42" s="17">
        <v>8</v>
      </c>
      <c r="H42" s="17">
        <v>119556.13699255505</v>
      </c>
    </row>
    <row r="43" spans="1:15">
      <c r="A43" s="17" t="s">
        <v>62</v>
      </c>
      <c r="B43" s="17" t="s">
        <v>56</v>
      </c>
      <c r="C43" s="22">
        <v>124561.58493020599</v>
      </c>
      <c r="D43" s="17">
        <v>0</v>
      </c>
      <c r="E43" s="17">
        <v>0</v>
      </c>
      <c r="F43" s="17">
        <v>0</v>
      </c>
      <c r="G43" s="17">
        <v>9</v>
      </c>
      <c r="H43" s="17">
        <v>123422.99849851214</v>
      </c>
    </row>
    <row r="44" spans="1:15">
      <c r="A44" s="17" t="s">
        <v>62</v>
      </c>
      <c r="B44" s="17" t="s">
        <v>57</v>
      </c>
      <c r="C44" s="22">
        <v>126013.79256633999</v>
      </c>
      <c r="D44" s="17">
        <v>1</v>
      </c>
      <c r="E44" s="17">
        <v>0</v>
      </c>
      <c r="F44" s="17">
        <v>0</v>
      </c>
      <c r="G44" s="17">
        <v>10</v>
      </c>
      <c r="H44" s="17">
        <v>125443.65916722346</v>
      </c>
    </row>
    <row r="45" spans="1:15">
      <c r="A45" s="17" t="s">
        <v>62</v>
      </c>
      <c r="B45" s="17" t="s">
        <v>58</v>
      </c>
      <c r="C45" s="22">
        <v>131169.72645667</v>
      </c>
      <c r="D45" s="17">
        <v>0</v>
      </c>
      <c r="E45" s="17">
        <v>1</v>
      </c>
      <c r="F45" s="17">
        <v>0</v>
      </c>
      <c r="G45" s="17">
        <v>11</v>
      </c>
      <c r="H45" s="17">
        <v>129700.11323066682</v>
      </c>
    </row>
    <row r="46" spans="1:15">
      <c r="A46" s="27" t="s">
        <v>62</v>
      </c>
      <c r="B46" s="27" t="s">
        <v>59</v>
      </c>
      <c r="C46" s="29"/>
      <c r="D46" s="27">
        <v>0</v>
      </c>
      <c r="E46" s="27">
        <v>0</v>
      </c>
      <c r="F46" s="27">
        <v>1</v>
      </c>
      <c r="G46" s="27">
        <v>12</v>
      </c>
      <c r="H46" s="27">
        <v>136870.69382766521</v>
      </c>
    </row>
    <row r="47" spans="1:15">
      <c r="A47" s="27" t="s">
        <v>92</v>
      </c>
      <c r="B47" s="27" t="s">
        <v>56</v>
      </c>
      <c r="C47" s="29"/>
      <c r="D47" s="27">
        <v>0</v>
      </c>
      <c r="E47" s="27">
        <v>0</v>
      </c>
      <c r="F47" s="27">
        <v>0</v>
      </c>
      <c r="G47" s="27">
        <v>13</v>
      </c>
      <c r="H47" s="27">
        <v>140737.55533362229</v>
      </c>
    </row>
    <row r="48" spans="1:15">
      <c r="C48" s="21"/>
    </row>
    <row r="49" spans="1:15">
      <c r="A49" s="17" t="s">
        <v>34</v>
      </c>
      <c r="C49" s="21"/>
    </row>
    <row r="50" spans="1:15">
      <c r="A50" s="23" t="s">
        <v>54</v>
      </c>
      <c r="B50" s="23" t="s">
        <v>55</v>
      </c>
      <c r="C50" s="25" t="s">
        <v>13</v>
      </c>
      <c r="D50" s="23" t="s">
        <v>57</v>
      </c>
      <c r="E50" s="23" t="s">
        <v>58</v>
      </c>
      <c r="F50" s="23" t="s">
        <v>59</v>
      </c>
      <c r="G50" s="23" t="s">
        <v>63</v>
      </c>
      <c r="H50" s="23" t="s">
        <v>90</v>
      </c>
      <c r="K50" s="17" t="s">
        <v>75</v>
      </c>
      <c r="L50" s="17" t="s">
        <v>57</v>
      </c>
      <c r="M50" s="17" t="s">
        <v>58</v>
      </c>
      <c r="N50" s="17" t="s">
        <v>59</v>
      </c>
      <c r="O50" s="17" t="s">
        <v>63</v>
      </c>
    </row>
    <row r="51" spans="1:15">
      <c r="A51" s="17" t="s">
        <v>60</v>
      </c>
      <c r="B51" s="17" t="s">
        <v>56</v>
      </c>
      <c r="C51" s="22">
        <v>343167.72480000003</v>
      </c>
      <c r="D51" s="17">
        <v>0</v>
      </c>
      <c r="E51" s="17">
        <v>0</v>
      </c>
      <c r="F51" s="17">
        <v>0</v>
      </c>
      <c r="G51" s="17">
        <v>1</v>
      </c>
      <c r="H51" s="17">
        <f>K51+(L51*D51)+(M51*E51)+(N51*F51)+(O51*G51)</f>
        <v>342983.42736610596</v>
      </c>
      <c r="K51" s="17">
        <v>338765.16497026611</v>
      </c>
      <c r="L51" s="17">
        <v>1887.9190023681547</v>
      </c>
      <c r="M51" s="17">
        <v>2091.1089323282804</v>
      </c>
      <c r="N51" s="17">
        <v>8060.6165746948127</v>
      </c>
      <c r="O51" s="17">
        <v>4218.2623958398444</v>
      </c>
    </row>
    <row r="52" spans="1:15">
      <c r="A52" s="17" t="s">
        <v>60</v>
      </c>
      <c r="B52" s="17" t="s">
        <v>57</v>
      </c>
      <c r="C52" s="22">
        <v>346241.89951000002</v>
      </c>
      <c r="D52" s="17">
        <v>1</v>
      </c>
      <c r="E52" s="17">
        <v>0</v>
      </c>
      <c r="F52" s="17">
        <v>0</v>
      </c>
      <c r="G52" s="17">
        <v>2</v>
      </c>
      <c r="H52" s="17">
        <v>349089.60876431398</v>
      </c>
    </row>
    <row r="53" spans="1:15">
      <c r="A53" s="17" t="s">
        <v>60</v>
      </c>
      <c r="B53" s="17" t="s">
        <v>58</v>
      </c>
      <c r="C53" s="22">
        <v>356041.54577999999</v>
      </c>
      <c r="D53" s="17">
        <v>0</v>
      </c>
      <c r="E53" s="17">
        <v>1</v>
      </c>
      <c r="F53" s="17">
        <v>0</v>
      </c>
      <c r="G53" s="17">
        <v>3</v>
      </c>
      <c r="H53" s="17">
        <v>353511.06109011394</v>
      </c>
    </row>
    <row r="54" spans="1:15">
      <c r="A54" s="17" t="s">
        <v>60</v>
      </c>
      <c r="B54" s="17" t="s">
        <v>59</v>
      </c>
      <c r="C54" s="22">
        <v>364453.54902999999</v>
      </c>
      <c r="D54" s="17">
        <v>0</v>
      </c>
      <c r="E54" s="17">
        <v>0</v>
      </c>
      <c r="F54" s="17">
        <v>1</v>
      </c>
      <c r="G54" s="17">
        <v>4</v>
      </c>
      <c r="H54" s="17">
        <v>363698.83112832031</v>
      </c>
    </row>
    <row r="55" spans="1:15">
      <c r="A55" s="17" t="s">
        <v>61</v>
      </c>
      <c r="B55" s="17" t="s">
        <v>56</v>
      </c>
      <c r="C55" s="22">
        <v>360731.15583</v>
      </c>
      <c r="D55" s="17">
        <v>0</v>
      </c>
      <c r="E55" s="17">
        <v>0</v>
      </c>
      <c r="F55" s="17">
        <v>0</v>
      </c>
      <c r="G55" s="17">
        <v>5</v>
      </c>
      <c r="H55" s="17">
        <v>359856.47694946534</v>
      </c>
    </row>
    <row r="56" spans="1:15">
      <c r="A56" s="17" t="s">
        <v>61</v>
      </c>
      <c r="B56" s="17" t="s">
        <v>57</v>
      </c>
      <c r="C56" s="22">
        <v>368262.65626000002</v>
      </c>
      <c r="D56" s="17">
        <v>1</v>
      </c>
      <c r="E56" s="17">
        <v>0</v>
      </c>
      <c r="F56" s="17">
        <v>0</v>
      </c>
      <c r="G56" s="17">
        <v>6</v>
      </c>
      <c r="H56" s="17">
        <v>365962.65834767336</v>
      </c>
    </row>
    <row r="57" spans="1:15">
      <c r="A57" s="17" t="s">
        <v>61</v>
      </c>
      <c r="B57" s="17" t="s">
        <v>58</v>
      </c>
      <c r="C57" s="22">
        <v>366720.57023999997</v>
      </c>
      <c r="D57" s="17">
        <v>0</v>
      </c>
      <c r="E57" s="17">
        <v>1</v>
      </c>
      <c r="F57" s="17">
        <v>0</v>
      </c>
      <c r="G57" s="17">
        <v>7</v>
      </c>
      <c r="H57" s="17">
        <v>370384.11067347333</v>
      </c>
    </row>
    <row r="58" spans="1:15">
      <c r="A58" s="17" t="s">
        <v>61</v>
      </c>
      <c r="B58" s="17" t="s">
        <v>59</v>
      </c>
      <c r="C58" s="22">
        <v>379817.16281000001</v>
      </c>
      <c r="D58" s="17">
        <v>0</v>
      </c>
      <c r="E58" s="17">
        <v>0</v>
      </c>
      <c r="F58" s="17">
        <v>1</v>
      </c>
      <c r="G58" s="17">
        <v>8</v>
      </c>
      <c r="H58" s="17">
        <v>380571.8807116797</v>
      </c>
    </row>
    <row r="59" spans="1:15">
      <c r="A59" s="17" t="s">
        <v>62</v>
      </c>
      <c r="B59" s="17" t="s">
        <v>56</v>
      </c>
      <c r="C59" s="22">
        <v>375670.55021839601</v>
      </c>
      <c r="D59" s="17">
        <v>0</v>
      </c>
      <c r="E59" s="17">
        <v>0</v>
      </c>
      <c r="F59" s="17">
        <v>0</v>
      </c>
      <c r="G59" s="17">
        <v>9</v>
      </c>
      <c r="H59" s="17">
        <v>376729.52653282473</v>
      </c>
    </row>
    <row r="60" spans="1:15">
      <c r="A60" s="17" t="s">
        <v>62</v>
      </c>
      <c r="B60" s="17" t="s">
        <v>57</v>
      </c>
      <c r="C60" s="22">
        <v>383383.41927302</v>
      </c>
      <c r="D60" s="17">
        <v>1</v>
      </c>
      <c r="E60" s="17">
        <v>0</v>
      </c>
      <c r="F60" s="17">
        <v>0</v>
      </c>
      <c r="G60" s="17">
        <v>10</v>
      </c>
      <c r="H60" s="17">
        <v>382835.70793103275</v>
      </c>
    </row>
    <row r="61" spans="1:15">
      <c r="A61" s="17" t="s">
        <v>62</v>
      </c>
      <c r="B61" s="17" t="s">
        <v>58</v>
      </c>
      <c r="C61" s="22">
        <v>388390.21600041998</v>
      </c>
      <c r="D61" s="17">
        <v>0</v>
      </c>
      <c r="E61" s="17">
        <v>1</v>
      </c>
      <c r="F61" s="17">
        <v>0</v>
      </c>
      <c r="G61" s="17">
        <v>11</v>
      </c>
      <c r="H61" s="17">
        <v>387257.16025683272</v>
      </c>
    </row>
    <row r="62" spans="1:15">
      <c r="A62" s="27" t="s">
        <v>62</v>
      </c>
      <c r="B62" s="27" t="s">
        <v>59</v>
      </c>
      <c r="C62" s="29"/>
      <c r="D62" s="27">
        <v>0</v>
      </c>
      <c r="E62" s="27">
        <v>0</v>
      </c>
      <c r="F62" s="27">
        <v>1</v>
      </c>
      <c r="G62" s="27">
        <v>12</v>
      </c>
      <c r="H62" s="27">
        <v>397444.93029503908</v>
      </c>
    </row>
    <row r="63" spans="1:15">
      <c r="A63" s="27" t="s">
        <v>92</v>
      </c>
      <c r="B63" s="27" t="s">
        <v>56</v>
      </c>
      <c r="C63" s="29"/>
      <c r="D63" s="27">
        <v>0</v>
      </c>
      <c r="E63" s="27">
        <v>0</v>
      </c>
      <c r="F63" s="27">
        <v>0</v>
      </c>
      <c r="G63" s="27">
        <v>13</v>
      </c>
      <c r="H63" s="27">
        <v>393602.57611618406</v>
      </c>
    </row>
    <row r="64" spans="1:15">
      <c r="C64" s="21"/>
    </row>
    <row r="65" spans="1:15">
      <c r="A65" s="17" t="s">
        <v>36</v>
      </c>
      <c r="C65" s="21"/>
    </row>
    <row r="66" spans="1:15">
      <c r="A66" s="23" t="s">
        <v>54</v>
      </c>
      <c r="B66" s="23" t="s">
        <v>55</v>
      </c>
      <c r="C66" s="25" t="s">
        <v>13</v>
      </c>
      <c r="D66" s="23" t="s">
        <v>57</v>
      </c>
      <c r="E66" s="23" t="s">
        <v>58</v>
      </c>
      <c r="F66" s="23" t="s">
        <v>59</v>
      </c>
      <c r="G66" s="23" t="s">
        <v>63</v>
      </c>
      <c r="H66" s="23" t="s">
        <v>90</v>
      </c>
      <c r="K66" s="19" t="s">
        <v>75</v>
      </c>
      <c r="L66" s="19" t="s">
        <v>57</v>
      </c>
      <c r="M66" s="19" t="s">
        <v>58</v>
      </c>
      <c r="N66" s="19" t="s">
        <v>59</v>
      </c>
      <c r="O66" s="19" t="s">
        <v>63</v>
      </c>
    </row>
    <row r="67" spans="1:15">
      <c r="A67" s="17" t="s">
        <v>60</v>
      </c>
      <c r="B67" s="17" t="s">
        <v>56</v>
      </c>
      <c r="C67" s="22">
        <v>200807.95447</v>
      </c>
      <c r="D67" s="17">
        <v>0</v>
      </c>
      <c r="E67" s="17">
        <v>0</v>
      </c>
      <c r="F67" s="17">
        <v>0</v>
      </c>
      <c r="G67" s="17">
        <v>1</v>
      </c>
      <c r="H67" s="17">
        <f>K67+(L67*D67)+(M67*E67)+(N67*F67)+(O67*G67)</f>
        <v>201357.46803327024</v>
      </c>
      <c r="K67" s="19">
        <v>194773.23781476519</v>
      </c>
      <c r="L67" s="19">
        <v>-1424.9301794653688</v>
      </c>
      <c r="M67" s="19">
        <v>1052.7302357896001</v>
      </c>
      <c r="N67" s="19">
        <v>1122.4539642046436</v>
      </c>
      <c r="O67" s="19">
        <v>6584.2302185050385</v>
      </c>
    </row>
    <row r="68" spans="1:15">
      <c r="A68" s="17" t="s">
        <v>60</v>
      </c>
      <c r="B68" s="17" t="s">
        <v>57</v>
      </c>
      <c r="C68" s="22">
        <v>205860.11150999999</v>
      </c>
      <c r="D68" s="17">
        <v>1</v>
      </c>
      <c r="E68" s="17">
        <v>0</v>
      </c>
      <c r="F68" s="17">
        <v>0</v>
      </c>
      <c r="G68" s="17">
        <v>2</v>
      </c>
      <c r="H68" s="17">
        <v>206516.7680723099</v>
      </c>
      <c r="K68" s="19"/>
      <c r="L68" s="19"/>
      <c r="M68" s="19"/>
      <c r="N68" s="19"/>
      <c r="O68" s="19"/>
    </row>
    <row r="69" spans="1:15">
      <c r="A69" s="17" t="s">
        <v>60</v>
      </c>
      <c r="B69" s="17" t="s">
        <v>58</v>
      </c>
      <c r="C69" s="22">
        <v>214726.13333000001</v>
      </c>
      <c r="D69" s="17">
        <v>0</v>
      </c>
      <c r="E69" s="17">
        <v>1</v>
      </c>
      <c r="F69" s="17">
        <v>0</v>
      </c>
      <c r="G69" s="17">
        <v>3</v>
      </c>
      <c r="H69" s="17">
        <v>215578.65870606992</v>
      </c>
      <c r="K69" s="19"/>
      <c r="L69" s="19"/>
      <c r="M69" s="19"/>
      <c r="N69" s="19"/>
      <c r="O69" s="19"/>
    </row>
    <row r="70" spans="1:15">
      <c r="A70" s="17" t="s">
        <v>60</v>
      </c>
      <c r="B70" s="17" t="s">
        <v>59</v>
      </c>
      <c r="C70" s="22">
        <v>221512.29303</v>
      </c>
      <c r="D70" s="17">
        <v>0</v>
      </c>
      <c r="E70" s="17">
        <v>0</v>
      </c>
      <c r="F70" s="17">
        <v>1</v>
      </c>
      <c r="G70" s="17">
        <v>4</v>
      </c>
      <c r="H70" s="17">
        <v>222232.61265298998</v>
      </c>
      <c r="K70" s="19"/>
      <c r="L70" s="19"/>
      <c r="M70" s="19"/>
      <c r="N70" s="19"/>
      <c r="O70" s="19"/>
    </row>
    <row r="71" spans="1:15">
      <c r="A71" s="17" t="s">
        <v>61</v>
      </c>
      <c r="B71" s="17" t="s">
        <v>56</v>
      </c>
      <c r="C71" s="22">
        <v>228875.35931999999</v>
      </c>
      <c r="D71" s="17">
        <v>0</v>
      </c>
      <c r="E71" s="17">
        <v>0</v>
      </c>
      <c r="F71" s="17">
        <v>0</v>
      </c>
      <c r="G71" s="17">
        <v>5</v>
      </c>
      <c r="H71" s="17">
        <v>227694.38890729038</v>
      </c>
      <c r="K71" s="19"/>
      <c r="L71" s="19"/>
      <c r="M71" s="19"/>
      <c r="N71" s="19"/>
      <c r="O71" s="19"/>
    </row>
    <row r="72" spans="1:15">
      <c r="A72" s="17" t="s">
        <v>61</v>
      </c>
      <c r="B72" s="17" t="s">
        <v>57</v>
      </c>
      <c r="C72" s="22">
        <v>235715.66177000001</v>
      </c>
      <c r="D72" s="17">
        <v>1</v>
      </c>
      <c r="E72" s="17">
        <v>0</v>
      </c>
      <c r="F72" s="17">
        <v>0</v>
      </c>
      <c r="G72" s="17">
        <v>6</v>
      </c>
      <c r="H72" s="17">
        <v>232853.68894633005</v>
      </c>
      <c r="K72" s="19"/>
      <c r="L72" s="19"/>
      <c r="M72" s="19"/>
      <c r="N72" s="19"/>
      <c r="O72" s="19"/>
    </row>
    <row r="73" spans="1:15">
      <c r="A73" s="17" t="s">
        <v>61</v>
      </c>
      <c r="B73" s="17" t="s">
        <v>58</v>
      </c>
      <c r="C73" s="22">
        <v>242710.34697000001</v>
      </c>
      <c r="D73" s="17">
        <v>0</v>
      </c>
      <c r="E73" s="17">
        <v>1</v>
      </c>
      <c r="F73" s="17">
        <v>0</v>
      </c>
      <c r="G73" s="17">
        <v>7</v>
      </c>
      <c r="H73" s="17">
        <v>241915.57958009007</v>
      </c>
      <c r="K73" s="19"/>
      <c r="L73" s="19"/>
      <c r="M73" s="19"/>
      <c r="N73" s="19"/>
      <c r="O73" s="19"/>
    </row>
    <row r="74" spans="1:15">
      <c r="A74" s="17" t="s">
        <v>61</v>
      </c>
      <c r="B74" s="17" t="s">
        <v>59</v>
      </c>
      <c r="C74" s="22">
        <v>249289.85315000001</v>
      </c>
      <c r="D74" s="17">
        <v>0</v>
      </c>
      <c r="E74" s="17">
        <v>0</v>
      </c>
      <c r="F74" s="17">
        <v>1</v>
      </c>
      <c r="G74" s="17">
        <v>8</v>
      </c>
      <c r="H74" s="17">
        <v>248569.53352701015</v>
      </c>
      <c r="K74" s="19"/>
      <c r="L74" s="19"/>
      <c r="M74" s="19"/>
      <c r="N74" s="19"/>
      <c r="O74" s="19"/>
    </row>
    <row r="75" spans="1:15">
      <c r="A75" s="17" t="s">
        <v>62</v>
      </c>
      <c r="B75" s="17" t="s">
        <v>56</v>
      </c>
      <c r="C75" s="22">
        <v>253399.85293187099</v>
      </c>
      <c r="D75" s="17">
        <v>0</v>
      </c>
      <c r="E75" s="17">
        <v>0</v>
      </c>
      <c r="F75" s="17">
        <v>0</v>
      </c>
      <c r="G75" s="17">
        <v>9</v>
      </c>
      <c r="H75" s="17">
        <v>254031.30978131053</v>
      </c>
      <c r="K75" s="19"/>
      <c r="L75" s="19"/>
      <c r="M75" s="19"/>
      <c r="N75" s="19"/>
      <c r="O75" s="19"/>
    </row>
    <row r="76" spans="1:15">
      <c r="A76" s="17" t="s">
        <v>62</v>
      </c>
      <c r="B76" s="17" t="s">
        <v>57</v>
      </c>
      <c r="C76" s="22">
        <v>256985.29355899</v>
      </c>
      <c r="D76" s="17">
        <v>1</v>
      </c>
      <c r="E76" s="17">
        <v>0</v>
      </c>
      <c r="F76" s="17">
        <v>0</v>
      </c>
      <c r="G76" s="17">
        <v>10</v>
      </c>
      <c r="H76" s="17">
        <v>259190.60982035022</v>
      </c>
      <c r="K76" s="19"/>
      <c r="L76" s="19"/>
      <c r="M76" s="19"/>
      <c r="N76" s="19"/>
      <c r="O76" s="19"/>
    </row>
    <row r="77" spans="1:15">
      <c r="A77" s="17" t="s">
        <v>62</v>
      </c>
      <c r="B77" s="17" t="s">
        <v>58</v>
      </c>
      <c r="C77" s="22">
        <v>268310.25844026997</v>
      </c>
      <c r="D77" s="17">
        <v>0</v>
      </c>
      <c r="E77" s="17">
        <v>1</v>
      </c>
      <c r="F77" s="17">
        <v>0</v>
      </c>
      <c r="G77" s="17">
        <v>11</v>
      </c>
      <c r="H77" s="17">
        <v>268252.50045411021</v>
      </c>
      <c r="K77" s="19"/>
      <c r="L77" s="19"/>
      <c r="M77" s="19"/>
      <c r="N77" s="19"/>
      <c r="O77" s="19"/>
    </row>
    <row r="78" spans="1:15">
      <c r="A78" s="27" t="s">
        <v>62</v>
      </c>
      <c r="B78" s="27" t="s">
        <v>59</v>
      </c>
      <c r="C78" s="29"/>
      <c r="D78" s="27">
        <v>0</v>
      </c>
      <c r="E78" s="27">
        <v>0</v>
      </c>
      <c r="F78" s="27">
        <v>1</v>
      </c>
      <c r="G78" s="27">
        <v>12</v>
      </c>
      <c r="H78" s="27">
        <v>274906.45440103032</v>
      </c>
      <c r="K78" s="19"/>
      <c r="L78" s="19"/>
      <c r="M78" s="19"/>
      <c r="N78" s="19"/>
      <c r="O78" s="19"/>
    </row>
    <row r="79" spans="1:15">
      <c r="A79" s="27" t="s">
        <v>92</v>
      </c>
      <c r="B79" s="27" t="s">
        <v>56</v>
      </c>
      <c r="C79" s="29"/>
      <c r="D79" s="27">
        <v>0</v>
      </c>
      <c r="E79" s="27">
        <v>0</v>
      </c>
      <c r="F79" s="27">
        <v>0</v>
      </c>
      <c r="G79" s="27">
        <v>13</v>
      </c>
      <c r="H79" s="27">
        <v>280368.2306553307</v>
      </c>
      <c r="K79" s="19"/>
      <c r="L79" s="19"/>
      <c r="M79" s="19"/>
      <c r="N79" s="19"/>
      <c r="O79" s="19"/>
    </row>
    <row r="80" spans="1:15">
      <c r="C80" s="21"/>
    </row>
    <row r="81" spans="1:15">
      <c r="A81" s="17" t="s">
        <v>38</v>
      </c>
      <c r="C81" s="21"/>
    </row>
    <row r="82" spans="1:15">
      <c r="A82" s="23" t="s">
        <v>54</v>
      </c>
      <c r="B82" s="23" t="s">
        <v>55</v>
      </c>
      <c r="C82" s="25" t="s">
        <v>13</v>
      </c>
      <c r="D82" s="23" t="s">
        <v>57</v>
      </c>
      <c r="E82" s="23" t="s">
        <v>58</v>
      </c>
      <c r="F82" s="23" t="s">
        <v>59</v>
      </c>
      <c r="G82" s="23" t="s">
        <v>63</v>
      </c>
      <c r="H82" s="23" t="s">
        <v>90</v>
      </c>
      <c r="K82" s="17" t="s">
        <v>75</v>
      </c>
      <c r="L82" s="17" t="s">
        <v>57</v>
      </c>
      <c r="M82" s="17" t="s">
        <v>58</v>
      </c>
      <c r="N82" s="17" t="s">
        <v>59</v>
      </c>
      <c r="O82" s="17" t="s">
        <v>63</v>
      </c>
    </row>
    <row r="83" spans="1:15">
      <c r="A83" s="17" t="s">
        <v>60</v>
      </c>
      <c r="B83" s="17" t="s">
        <v>56</v>
      </c>
      <c r="C83" s="22">
        <v>350917.99864000001</v>
      </c>
      <c r="D83" s="17">
        <v>0</v>
      </c>
      <c r="E83" s="17">
        <v>0</v>
      </c>
      <c r="F83" s="17">
        <v>0</v>
      </c>
      <c r="G83" s="17">
        <v>1</v>
      </c>
      <c r="H83" s="17">
        <f>K83+(L83*D83)+(M83*E83)+(N83*F83)+(O83*G83)</f>
        <v>348090.13495519472</v>
      </c>
      <c r="K83" s="17">
        <v>336355.54350500728</v>
      </c>
      <c r="L83" s="17">
        <v>-5342.7611935954874</v>
      </c>
      <c r="M83" s="17">
        <v>-1702.9364115096157</v>
      </c>
      <c r="N83" s="17">
        <v>9040.707348867867</v>
      </c>
      <c r="O83" s="17">
        <v>11734.591450187461</v>
      </c>
    </row>
    <row r="84" spans="1:15">
      <c r="A84" s="17" t="s">
        <v>60</v>
      </c>
      <c r="B84" s="17" t="s">
        <v>57</v>
      </c>
      <c r="C84" s="22">
        <v>349848.94198</v>
      </c>
      <c r="D84" s="17">
        <v>1</v>
      </c>
      <c r="E84" s="17">
        <v>0</v>
      </c>
      <c r="F84" s="17">
        <v>0</v>
      </c>
      <c r="G84" s="17">
        <v>2</v>
      </c>
      <c r="H84" s="17">
        <v>354481.96521178674</v>
      </c>
    </row>
    <row r="85" spans="1:15">
      <c r="A85" s="17" t="s">
        <v>60</v>
      </c>
      <c r="B85" s="17" t="s">
        <v>58</v>
      </c>
      <c r="C85" s="22">
        <v>370498.47</v>
      </c>
      <c r="D85" s="17">
        <v>0</v>
      </c>
      <c r="E85" s="17">
        <v>1</v>
      </c>
      <c r="F85" s="17">
        <v>0</v>
      </c>
      <c r="G85" s="17">
        <v>3</v>
      </c>
      <c r="H85" s="17">
        <v>369856.38144406001</v>
      </c>
    </row>
    <row r="86" spans="1:15">
      <c r="A86" s="17" t="s">
        <v>60</v>
      </c>
      <c r="B86" s="17" t="s">
        <v>59</v>
      </c>
      <c r="C86" s="22">
        <v>391891.67862000002</v>
      </c>
      <c r="D86" s="17">
        <v>0</v>
      </c>
      <c r="E86" s="17">
        <v>0</v>
      </c>
      <c r="F86" s="17">
        <v>1</v>
      </c>
      <c r="G86" s="17">
        <v>4</v>
      </c>
      <c r="H86" s="17">
        <v>392334.61665462499</v>
      </c>
    </row>
    <row r="87" spans="1:15">
      <c r="A87" s="17" t="s">
        <v>61</v>
      </c>
      <c r="B87" s="17" t="s">
        <v>56</v>
      </c>
      <c r="C87" s="22">
        <v>392451.09125</v>
      </c>
      <c r="D87" s="17">
        <v>0</v>
      </c>
      <c r="E87" s="17">
        <v>0</v>
      </c>
      <c r="F87" s="17">
        <v>0</v>
      </c>
      <c r="G87" s="17">
        <v>5</v>
      </c>
      <c r="H87" s="17">
        <v>395028.50075594458</v>
      </c>
    </row>
    <row r="88" spans="1:15">
      <c r="A88" s="17" t="s">
        <v>61</v>
      </c>
      <c r="B88" s="17" t="s">
        <v>57</v>
      </c>
      <c r="C88" s="22">
        <v>404092.98719999997</v>
      </c>
      <c r="D88" s="17">
        <v>1</v>
      </c>
      <c r="E88" s="17">
        <v>0</v>
      </c>
      <c r="F88" s="17">
        <v>0</v>
      </c>
      <c r="G88" s="17">
        <v>6</v>
      </c>
      <c r="H88" s="17">
        <v>401420.33101253654</v>
      </c>
    </row>
    <row r="89" spans="1:15">
      <c r="A89" s="17" t="s">
        <v>61</v>
      </c>
      <c r="B89" s="17" t="s">
        <v>58</v>
      </c>
      <c r="C89" s="22">
        <v>419468.58058000001</v>
      </c>
      <c r="D89" s="17">
        <v>0</v>
      </c>
      <c r="E89" s="17">
        <v>1</v>
      </c>
      <c r="F89" s="17">
        <v>0</v>
      </c>
      <c r="G89" s="17">
        <v>7</v>
      </c>
      <c r="H89" s="17">
        <v>416794.74724480987</v>
      </c>
    </row>
    <row r="90" spans="1:15">
      <c r="A90" s="17" t="s">
        <v>61</v>
      </c>
      <c r="B90" s="17" t="s">
        <v>59</v>
      </c>
      <c r="C90" s="22">
        <v>439715.92048999999</v>
      </c>
      <c r="D90" s="17">
        <v>0</v>
      </c>
      <c r="E90" s="17">
        <v>0</v>
      </c>
      <c r="F90" s="17">
        <v>1</v>
      </c>
      <c r="G90" s="17">
        <v>8</v>
      </c>
      <c r="H90" s="17">
        <v>439272.98245537479</v>
      </c>
    </row>
    <row r="91" spans="1:15">
      <c r="A91" s="17" t="s">
        <v>62</v>
      </c>
      <c r="B91" s="17" t="s">
        <v>56</v>
      </c>
      <c r="C91" s="22">
        <v>441716.41237783403</v>
      </c>
      <c r="D91" s="17">
        <v>0</v>
      </c>
      <c r="E91" s="17">
        <v>0</v>
      </c>
      <c r="F91" s="17">
        <v>0</v>
      </c>
      <c r="G91" s="17">
        <v>9</v>
      </c>
      <c r="H91" s="17">
        <v>441966.86655669444</v>
      </c>
    </row>
    <row r="92" spans="1:15">
      <c r="A92" s="17" t="s">
        <v>62</v>
      </c>
      <c r="B92" s="17" t="s">
        <v>57</v>
      </c>
      <c r="C92" s="22">
        <v>450319.06385760999</v>
      </c>
      <c r="D92" s="17">
        <v>1</v>
      </c>
      <c r="E92" s="17">
        <v>0</v>
      </c>
      <c r="F92" s="17">
        <v>0</v>
      </c>
      <c r="G92" s="17">
        <v>10</v>
      </c>
      <c r="H92" s="17">
        <v>448358.6968132864</v>
      </c>
    </row>
    <row r="93" spans="1:15">
      <c r="A93" s="17" t="s">
        <v>62</v>
      </c>
      <c r="B93" s="17" t="s">
        <v>58</v>
      </c>
      <c r="C93" s="22">
        <v>460417.19115442998</v>
      </c>
      <c r="D93" s="17">
        <v>0</v>
      </c>
      <c r="E93" s="17">
        <v>1</v>
      </c>
      <c r="F93" s="17">
        <v>0</v>
      </c>
      <c r="G93" s="17">
        <v>11</v>
      </c>
      <c r="H93" s="17">
        <v>463733.11304555973</v>
      </c>
    </row>
    <row r="94" spans="1:15">
      <c r="A94" s="27" t="s">
        <v>62</v>
      </c>
      <c r="B94" s="27" t="s">
        <v>59</v>
      </c>
      <c r="C94" s="29"/>
      <c r="D94" s="27">
        <v>0</v>
      </c>
      <c r="E94" s="27">
        <v>0</v>
      </c>
      <c r="F94" s="27">
        <v>1</v>
      </c>
      <c r="G94" s="27">
        <v>12</v>
      </c>
      <c r="H94" s="27">
        <v>486211.34825612465</v>
      </c>
    </row>
    <row r="95" spans="1:15">
      <c r="A95" s="27" t="s">
        <v>92</v>
      </c>
      <c r="B95" s="27" t="s">
        <v>56</v>
      </c>
      <c r="C95" s="29"/>
      <c r="D95" s="27">
        <v>0</v>
      </c>
      <c r="E95" s="27">
        <v>0</v>
      </c>
      <c r="F95" s="27">
        <v>0</v>
      </c>
      <c r="G95" s="27">
        <v>13</v>
      </c>
      <c r="H95" s="27">
        <v>488905.23235744424</v>
      </c>
    </row>
    <row r="96" spans="1:15">
      <c r="C96" s="21"/>
    </row>
    <row r="97" spans="1:15">
      <c r="A97" s="17" t="s">
        <v>42</v>
      </c>
      <c r="C97" s="21"/>
    </row>
    <row r="98" spans="1:15">
      <c r="A98" s="23" t="s">
        <v>54</v>
      </c>
      <c r="B98" s="23" t="s">
        <v>55</v>
      </c>
      <c r="C98" s="25" t="s">
        <v>13</v>
      </c>
      <c r="D98" s="23" t="s">
        <v>57</v>
      </c>
      <c r="E98" s="23" t="s">
        <v>58</v>
      </c>
      <c r="F98" s="23" t="s">
        <v>59</v>
      </c>
      <c r="G98" s="23" t="s">
        <v>63</v>
      </c>
      <c r="H98" s="23" t="s">
        <v>90</v>
      </c>
      <c r="K98" s="17" t="s">
        <v>75</v>
      </c>
      <c r="L98" s="17" t="s">
        <v>57</v>
      </c>
      <c r="M98" s="17" t="s">
        <v>58</v>
      </c>
      <c r="N98" s="17" t="s">
        <v>59</v>
      </c>
      <c r="O98" s="17" t="s">
        <v>63</v>
      </c>
    </row>
    <row r="99" spans="1:15">
      <c r="A99" s="17" t="s">
        <v>60</v>
      </c>
      <c r="B99" s="17" t="s">
        <v>56</v>
      </c>
      <c r="C99" s="22">
        <v>420001.5048</v>
      </c>
      <c r="D99" s="17">
        <v>0</v>
      </c>
      <c r="E99" s="17">
        <v>0</v>
      </c>
      <c r="F99" s="17">
        <v>0</v>
      </c>
      <c r="G99" s="17">
        <v>1</v>
      </c>
      <c r="H99" s="17">
        <f>K99+(L99*D99)+(M99*E99)+(N99*F99)+(O99*G99)</f>
        <v>426558.10702151409</v>
      </c>
      <c r="K99" s="17">
        <v>413869.42007688107</v>
      </c>
      <c r="L99" s="17">
        <v>-3236.8307555994002</v>
      </c>
      <c r="M99" s="17">
        <v>1889.960725047599</v>
      </c>
      <c r="N99" s="17">
        <v>17085.791455320639</v>
      </c>
      <c r="O99" s="17">
        <v>12688.686944633038</v>
      </c>
    </row>
    <row r="100" spans="1:15">
      <c r="A100" s="17" t="s">
        <v>60</v>
      </c>
      <c r="B100" s="17" t="s">
        <v>57</v>
      </c>
      <c r="C100" s="22">
        <v>423774.96925999998</v>
      </c>
      <c r="D100" s="17">
        <v>1</v>
      </c>
      <c r="E100" s="17">
        <v>0</v>
      </c>
      <c r="F100" s="17">
        <v>0</v>
      </c>
      <c r="G100" s="17">
        <v>2</v>
      </c>
      <c r="H100" s="17">
        <v>436009.96321054769</v>
      </c>
    </row>
    <row r="101" spans="1:15">
      <c r="A101" s="17" t="s">
        <v>60</v>
      </c>
      <c r="B101" s="17" t="s">
        <v>58</v>
      </c>
      <c r="C101" s="22">
        <v>450679.52737000003</v>
      </c>
      <c r="D101" s="17">
        <v>0</v>
      </c>
      <c r="E101" s="17">
        <v>1</v>
      </c>
      <c r="F101" s="17">
        <v>0</v>
      </c>
      <c r="G101" s="17">
        <v>3</v>
      </c>
      <c r="H101" s="17">
        <v>453825.44163582782</v>
      </c>
    </row>
    <row r="102" spans="1:15">
      <c r="A102" s="17" t="s">
        <v>60</v>
      </c>
      <c r="B102" s="17" t="s">
        <v>59</v>
      </c>
      <c r="C102" s="22">
        <v>482778.60524</v>
      </c>
      <c r="D102" s="17">
        <v>0</v>
      </c>
      <c r="E102" s="17">
        <v>0</v>
      </c>
      <c r="F102" s="17">
        <v>1</v>
      </c>
      <c r="G102" s="17">
        <v>4</v>
      </c>
      <c r="H102" s="17">
        <v>481709.95931073389</v>
      </c>
    </row>
    <row r="103" spans="1:15">
      <c r="A103" s="17" t="s">
        <v>61</v>
      </c>
      <c r="B103" s="17" t="s">
        <v>56</v>
      </c>
      <c r="C103" s="22">
        <v>484745.72872000001</v>
      </c>
      <c r="D103" s="17">
        <v>0</v>
      </c>
      <c r="E103" s="17">
        <v>0</v>
      </c>
      <c r="F103" s="17">
        <v>0</v>
      </c>
      <c r="G103" s="17">
        <v>5</v>
      </c>
      <c r="H103" s="17">
        <v>477312.85480004625</v>
      </c>
    </row>
    <row r="104" spans="1:15">
      <c r="A104" s="17" t="s">
        <v>61</v>
      </c>
      <c r="B104" s="17" t="s">
        <v>57</v>
      </c>
      <c r="C104" s="22">
        <v>505779.038</v>
      </c>
      <c r="D104" s="17">
        <v>1</v>
      </c>
      <c r="E104" s="17">
        <v>0</v>
      </c>
      <c r="F104" s="17">
        <v>0</v>
      </c>
      <c r="G104" s="17">
        <v>6</v>
      </c>
      <c r="H104" s="17">
        <v>486764.7109890799</v>
      </c>
    </row>
    <row r="105" spans="1:15">
      <c r="A105" s="17" t="s">
        <v>61</v>
      </c>
      <c r="B105" s="17" t="s">
        <v>58</v>
      </c>
      <c r="C105" s="22">
        <v>520939.36343000003</v>
      </c>
      <c r="D105" s="17">
        <v>0</v>
      </c>
      <c r="E105" s="17">
        <v>1</v>
      </c>
      <c r="F105" s="17">
        <v>0</v>
      </c>
      <c r="G105" s="17">
        <v>7</v>
      </c>
      <c r="H105" s="17">
        <v>504580.18941435998</v>
      </c>
    </row>
    <row r="106" spans="1:15">
      <c r="A106" s="17" t="s">
        <v>61</v>
      </c>
      <c r="B106" s="17" t="s">
        <v>59</v>
      </c>
      <c r="C106" s="22">
        <v>531396.06116000004</v>
      </c>
      <c r="D106" s="17">
        <v>0</v>
      </c>
      <c r="E106" s="17">
        <v>0</v>
      </c>
      <c r="F106" s="17">
        <v>1</v>
      </c>
      <c r="G106" s="17">
        <v>8</v>
      </c>
      <c r="H106" s="17">
        <v>532464.70708926604</v>
      </c>
    </row>
    <row r="107" spans="1:15">
      <c r="A107" s="17" t="s">
        <v>62</v>
      </c>
      <c r="B107" s="17" t="s">
        <v>56</v>
      </c>
      <c r="C107" s="22">
        <v>527191.33088013902</v>
      </c>
      <c r="D107" s="17">
        <v>0</v>
      </c>
      <c r="E107" s="17">
        <v>0</v>
      </c>
      <c r="F107" s="17">
        <v>0</v>
      </c>
      <c r="G107" s="17">
        <v>9</v>
      </c>
      <c r="H107" s="17">
        <v>528067.6025785784</v>
      </c>
    </row>
    <row r="108" spans="1:15">
      <c r="A108" s="17" t="s">
        <v>62</v>
      </c>
      <c r="B108" s="17" t="s">
        <v>57</v>
      </c>
      <c r="C108" s="22">
        <v>530740.12570723996</v>
      </c>
      <c r="D108" s="17">
        <v>1</v>
      </c>
      <c r="E108" s="17">
        <v>0</v>
      </c>
      <c r="F108" s="17">
        <v>0</v>
      </c>
      <c r="G108" s="17">
        <v>10</v>
      </c>
      <c r="H108" s="17">
        <v>537519.458767612</v>
      </c>
    </row>
    <row r="109" spans="1:15">
      <c r="A109" s="17" t="s">
        <v>62</v>
      </c>
      <c r="B109" s="17" t="s">
        <v>58</v>
      </c>
      <c r="C109" s="22">
        <v>542121.67744308</v>
      </c>
      <c r="D109" s="17">
        <v>0</v>
      </c>
      <c r="E109" s="17">
        <v>1</v>
      </c>
      <c r="F109" s="17">
        <v>0</v>
      </c>
      <c r="G109" s="17">
        <v>11</v>
      </c>
      <c r="H109" s="17">
        <v>555334.93719289219</v>
      </c>
    </row>
    <row r="110" spans="1:15">
      <c r="A110" s="27" t="s">
        <v>62</v>
      </c>
      <c r="B110" s="27" t="s">
        <v>59</v>
      </c>
      <c r="C110" s="29"/>
      <c r="D110" s="27">
        <v>0</v>
      </c>
      <c r="E110" s="27">
        <v>0</v>
      </c>
      <c r="F110" s="27">
        <v>1</v>
      </c>
      <c r="G110" s="27">
        <v>12</v>
      </c>
      <c r="H110" s="27">
        <v>583219.45486779814</v>
      </c>
    </row>
    <row r="111" spans="1:15">
      <c r="A111" s="27" t="s">
        <v>92</v>
      </c>
      <c r="B111" s="27" t="s">
        <v>56</v>
      </c>
      <c r="C111" s="29"/>
      <c r="D111" s="27">
        <v>0</v>
      </c>
      <c r="E111" s="27">
        <v>0</v>
      </c>
      <c r="F111" s="27">
        <v>0</v>
      </c>
      <c r="G111" s="27">
        <v>13</v>
      </c>
      <c r="H111" s="27">
        <v>578822.35035711061</v>
      </c>
    </row>
    <row r="112" spans="1:15">
      <c r="C112" s="21"/>
    </row>
    <row r="113" spans="1:15">
      <c r="A113" s="17" t="s">
        <v>43</v>
      </c>
      <c r="C113" s="21"/>
    </row>
    <row r="114" spans="1:15">
      <c r="A114" s="23" t="s">
        <v>54</v>
      </c>
      <c r="B114" s="23" t="s">
        <v>55</v>
      </c>
      <c r="C114" s="25" t="s">
        <v>13</v>
      </c>
      <c r="D114" s="23" t="s">
        <v>57</v>
      </c>
      <c r="E114" s="23" t="s">
        <v>58</v>
      </c>
      <c r="F114" s="23" t="s">
        <v>59</v>
      </c>
      <c r="G114" s="23" t="s">
        <v>63</v>
      </c>
      <c r="H114" s="23" t="s">
        <v>90</v>
      </c>
      <c r="K114" s="17" t="s">
        <v>75</v>
      </c>
      <c r="L114" s="17" t="s">
        <v>57</v>
      </c>
      <c r="M114" s="17" t="s">
        <v>58</v>
      </c>
      <c r="N114" s="17" t="s">
        <v>59</v>
      </c>
      <c r="O114" s="17" t="s">
        <v>63</v>
      </c>
    </row>
    <row r="115" spans="1:15">
      <c r="A115" s="17" t="s">
        <v>60</v>
      </c>
      <c r="B115" s="17" t="s">
        <v>56</v>
      </c>
      <c r="C115" s="22">
        <v>2250943.7948500002</v>
      </c>
      <c r="D115" s="17">
        <v>0</v>
      </c>
      <c r="E115" s="17">
        <v>0</v>
      </c>
      <c r="F115" s="17">
        <v>0</v>
      </c>
      <c r="G115" s="17">
        <v>1</v>
      </c>
      <c r="H115" s="17">
        <f>K115+(L115*D115)+(M115*E115)+(N115*F115)+(O115*G115)</f>
        <v>2230450.9844048494</v>
      </c>
      <c r="K115" s="17">
        <v>2178419.7951578517</v>
      </c>
      <c r="L115" s="17">
        <v>12177.402137539068</v>
      </c>
      <c r="M115" s="17">
        <v>-3255.1510464051412</v>
      </c>
      <c r="N115" s="17">
        <v>69180.888200162211</v>
      </c>
      <c r="O115" s="17">
        <v>52031.189246997659</v>
      </c>
    </row>
    <row r="116" spans="1:15">
      <c r="A116" s="17" t="s">
        <v>60</v>
      </c>
      <c r="B116" s="17" t="s">
        <v>57</v>
      </c>
      <c r="C116" s="22">
        <v>2305295.8955700002</v>
      </c>
      <c r="D116" s="17">
        <v>1</v>
      </c>
      <c r="E116" s="17">
        <v>0</v>
      </c>
      <c r="F116" s="17">
        <v>0</v>
      </c>
      <c r="G116" s="17">
        <v>2</v>
      </c>
      <c r="H116" s="17">
        <v>2294659.5757893859</v>
      </c>
    </row>
    <row r="117" spans="1:15">
      <c r="A117" s="17" t="s">
        <v>60</v>
      </c>
      <c r="B117" s="17" t="s">
        <v>58</v>
      </c>
      <c r="C117" s="22">
        <v>2316438.4854700002</v>
      </c>
      <c r="D117" s="17">
        <v>0</v>
      </c>
      <c r="E117" s="17">
        <v>1</v>
      </c>
      <c r="F117" s="17">
        <v>0</v>
      </c>
      <c r="G117" s="17">
        <v>3</v>
      </c>
      <c r="H117" s="17">
        <v>2331258.2118524397</v>
      </c>
    </row>
    <row r="118" spans="1:15">
      <c r="A118" s="17" t="s">
        <v>60</v>
      </c>
      <c r="B118" s="17" t="s">
        <v>59</v>
      </c>
      <c r="C118" s="22">
        <v>2404766.2034999998</v>
      </c>
      <c r="D118" s="17">
        <v>0</v>
      </c>
      <c r="E118" s="17">
        <v>0</v>
      </c>
      <c r="F118" s="17">
        <v>1</v>
      </c>
      <c r="G118" s="17">
        <v>4</v>
      </c>
      <c r="H118" s="17">
        <v>2455725.4403460044</v>
      </c>
    </row>
    <row r="119" spans="1:15">
      <c r="A119" s="17" t="s">
        <v>61</v>
      </c>
      <c r="B119" s="17" t="s">
        <v>56</v>
      </c>
      <c r="C119" s="22">
        <v>2408224.1230500001</v>
      </c>
      <c r="D119" s="17">
        <v>0</v>
      </c>
      <c r="E119" s="17">
        <v>0</v>
      </c>
      <c r="F119" s="17">
        <v>0</v>
      </c>
      <c r="G119" s="17">
        <v>5</v>
      </c>
      <c r="H119" s="17">
        <v>2438575.7413928397</v>
      </c>
    </row>
    <row r="120" spans="1:15">
      <c r="A120" s="17" t="s">
        <v>61</v>
      </c>
      <c r="B120" s="17" t="s">
        <v>57</v>
      </c>
      <c r="C120" s="22">
        <v>2507600.9253600002</v>
      </c>
      <c r="D120" s="17">
        <v>1</v>
      </c>
      <c r="E120" s="17">
        <v>0</v>
      </c>
      <c r="F120" s="17">
        <v>0</v>
      </c>
      <c r="G120" s="17">
        <v>6</v>
      </c>
      <c r="H120" s="17">
        <v>2502784.3327773763</v>
      </c>
    </row>
    <row r="121" spans="1:15">
      <c r="A121" s="17" t="s">
        <v>61</v>
      </c>
      <c r="B121" s="17" t="s">
        <v>58</v>
      </c>
      <c r="C121" s="22">
        <v>2583258.4237600002</v>
      </c>
      <c r="D121" s="17">
        <v>0</v>
      </c>
      <c r="E121" s="17">
        <v>1</v>
      </c>
      <c r="F121" s="17">
        <v>0</v>
      </c>
      <c r="G121" s="17">
        <v>7</v>
      </c>
      <c r="H121" s="17">
        <v>2539382.96884043</v>
      </c>
    </row>
    <row r="122" spans="1:15">
      <c r="A122" s="17" t="s">
        <v>61</v>
      </c>
      <c r="B122" s="17" t="s">
        <v>59</v>
      </c>
      <c r="C122" s="22">
        <v>2714809.4341799999</v>
      </c>
      <c r="D122" s="17">
        <v>0</v>
      </c>
      <c r="E122" s="17">
        <v>0</v>
      </c>
      <c r="F122" s="17">
        <v>1</v>
      </c>
      <c r="G122" s="17">
        <v>8</v>
      </c>
      <c r="H122" s="17">
        <v>2663850.1973339948</v>
      </c>
    </row>
    <row r="123" spans="1:15">
      <c r="A123" s="17" t="s">
        <v>62</v>
      </c>
      <c r="B123" s="17" t="s">
        <v>56</v>
      </c>
      <c r="C123" s="22">
        <v>2656559.3062785198</v>
      </c>
      <c r="D123" s="17">
        <v>0</v>
      </c>
      <c r="E123" s="17">
        <v>0</v>
      </c>
      <c r="F123" s="17">
        <v>0</v>
      </c>
      <c r="G123" s="17">
        <v>9</v>
      </c>
      <c r="H123" s="17">
        <v>2646700.4983808305</v>
      </c>
    </row>
    <row r="124" spans="1:15">
      <c r="A124" s="17" t="s">
        <v>62</v>
      </c>
      <c r="B124" s="17" t="s">
        <v>57</v>
      </c>
      <c r="C124" s="22">
        <v>2695456.1774021299</v>
      </c>
      <c r="D124" s="17">
        <v>1</v>
      </c>
      <c r="E124" s="17">
        <v>0</v>
      </c>
      <c r="F124" s="17">
        <v>0</v>
      </c>
      <c r="G124" s="17">
        <v>10</v>
      </c>
      <c r="H124" s="17">
        <v>2710909.0897653671</v>
      </c>
    </row>
    <row r="125" spans="1:15">
      <c r="A125" s="17" t="s">
        <v>62</v>
      </c>
      <c r="B125" s="17" t="s">
        <v>58</v>
      </c>
      <c r="C125" s="22">
        <v>2718451.9972912902</v>
      </c>
      <c r="D125" s="17">
        <v>0</v>
      </c>
      <c r="E125" s="17">
        <v>1</v>
      </c>
      <c r="F125" s="17">
        <v>0</v>
      </c>
      <c r="G125" s="17">
        <v>11</v>
      </c>
      <c r="H125" s="17">
        <v>2747507.7258284208</v>
      </c>
    </row>
    <row r="126" spans="1:15">
      <c r="A126" s="27" t="s">
        <v>62</v>
      </c>
      <c r="B126" s="27" t="s">
        <v>59</v>
      </c>
      <c r="C126" s="29"/>
      <c r="D126" s="27">
        <v>0</v>
      </c>
      <c r="E126" s="27">
        <v>0</v>
      </c>
      <c r="F126" s="27">
        <v>1</v>
      </c>
      <c r="G126" s="27">
        <v>12</v>
      </c>
      <c r="H126" s="27">
        <v>2871974.9543219856</v>
      </c>
    </row>
    <row r="127" spans="1:15">
      <c r="A127" s="27" t="s">
        <v>92</v>
      </c>
      <c r="B127" s="27" t="s">
        <v>56</v>
      </c>
      <c r="C127" s="29"/>
      <c r="D127" s="27">
        <v>0</v>
      </c>
      <c r="E127" s="27">
        <v>0</v>
      </c>
      <c r="F127" s="27">
        <v>0</v>
      </c>
      <c r="G127" s="27">
        <v>13</v>
      </c>
      <c r="H127" s="27">
        <v>2854825.2553688213</v>
      </c>
    </row>
    <row r="128" spans="1:15">
      <c r="C128" s="21"/>
    </row>
    <row r="129" spans="1:15">
      <c r="A129" s="17" t="s">
        <v>44</v>
      </c>
      <c r="C129" s="21"/>
    </row>
    <row r="130" spans="1:15">
      <c r="A130" s="23" t="s">
        <v>54</v>
      </c>
      <c r="B130" s="23" t="s">
        <v>55</v>
      </c>
      <c r="C130" s="25" t="s">
        <v>13</v>
      </c>
      <c r="D130" s="23" t="s">
        <v>57</v>
      </c>
      <c r="E130" s="23" t="s">
        <v>58</v>
      </c>
      <c r="F130" s="23" t="s">
        <v>59</v>
      </c>
      <c r="G130" s="23" t="s">
        <v>63</v>
      </c>
      <c r="H130" s="23" t="s">
        <v>90</v>
      </c>
      <c r="K130" s="17" t="s">
        <v>75</v>
      </c>
      <c r="L130" s="17" t="s">
        <v>57</v>
      </c>
      <c r="M130" s="17" t="s">
        <v>58</v>
      </c>
      <c r="N130" s="17" t="s">
        <v>59</v>
      </c>
      <c r="O130" s="17" t="s">
        <v>63</v>
      </c>
    </row>
    <row r="131" spans="1:15">
      <c r="A131" s="17" t="s">
        <v>60</v>
      </c>
      <c r="B131" s="17" t="s">
        <v>56</v>
      </c>
      <c r="C131" s="22">
        <v>256876.43536</v>
      </c>
      <c r="D131" s="17">
        <v>0</v>
      </c>
      <c r="E131" s="17">
        <v>0</v>
      </c>
      <c r="F131" s="17">
        <v>0</v>
      </c>
      <c r="G131" s="17">
        <v>1</v>
      </c>
      <c r="H131" s="17">
        <f>K131+(L131*D131)+(M131*E131)+(N131*F131)+(O131*G131)</f>
        <v>259534.86751524871</v>
      </c>
      <c r="K131" s="17">
        <v>246042.89464551897</v>
      </c>
      <c r="L131" s="17">
        <v>-2115.0232078073745</v>
      </c>
      <c r="M131" s="17">
        <v>2756.4122204395653</v>
      </c>
      <c r="N131" s="17">
        <v>11515.665696102602</v>
      </c>
      <c r="O131" s="17">
        <v>13491.972869729727</v>
      </c>
    </row>
    <row r="132" spans="1:15">
      <c r="A132" s="17" t="s">
        <v>60</v>
      </c>
      <c r="B132" s="17" t="s">
        <v>57</v>
      </c>
      <c r="C132" s="22">
        <v>267815.66288000002</v>
      </c>
      <c r="D132" s="17">
        <v>1</v>
      </c>
      <c r="E132" s="17">
        <v>0</v>
      </c>
      <c r="F132" s="17">
        <v>0</v>
      </c>
      <c r="G132" s="17">
        <v>2</v>
      </c>
      <c r="H132" s="17">
        <v>270911.81717717106</v>
      </c>
    </row>
    <row r="133" spans="1:15">
      <c r="A133" s="17" t="s">
        <v>60</v>
      </c>
      <c r="B133" s="17" t="s">
        <v>58</v>
      </c>
      <c r="C133" s="22">
        <v>291350.11978000001</v>
      </c>
      <c r="D133" s="17">
        <v>0</v>
      </c>
      <c r="E133" s="17">
        <v>1</v>
      </c>
      <c r="F133" s="17">
        <v>0</v>
      </c>
      <c r="G133" s="17">
        <v>3</v>
      </c>
      <c r="H133" s="17">
        <v>289275.22547514772</v>
      </c>
    </row>
    <row r="134" spans="1:15">
      <c r="A134" s="17" t="s">
        <v>60</v>
      </c>
      <c r="B134" s="17" t="s">
        <v>59</v>
      </c>
      <c r="C134" s="22">
        <v>310457.32990999997</v>
      </c>
      <c r="D134" s="17">
        <v>0</v>
      </c>
      <c r="E134" s="17">
        <v>0</v>
      </c>
      <c r="F134" s="17">
        <v>1</v>
      </c>
      <c r="G134" s="17">
        <v>4</v>
      </c>
      <c r="H134" s="17">
        <v>311526.45182054047</v>
      </c>
    </row>
    <row r="135" spans="1:15">
      <c r="A135" s="17" t="s">
        <v>61</v>
      </c>
      <c r="B135" s="17" t="s">
        <v>56</v>
      </c>
      <c r="C135" s="22">
        <v>315511.36803999997</v>
      </c>
      <c r="D135" s="17">
        <v>0</v>
      </c>
      <c r="E135" s="17">
        <v>0</v>
      </c>
      <c r="F135" s="17">
        <v>0</v>
      </c>
      <c r="G135" s="17">
        <v>5</v>
      </c>
      <c r="H135" s="17">
        <v>313502.75899416761</v>
      </c>
    </row>
    <row r="136" spans="1:15">
      <c r="A136" s="17" t="s">
        <v>61</v>
      </c>
      <c r="B136" s="17" t="s">
        <v>57</v>
      </c>
      <c r="C136" s="22">
        <v>327806.26486</v>
      </c>
      <c r="D136" s="17">
        <v>1</v>
      </c>
      <c r="E136" s="17">
        <v>0</v>
      </c>
      <c r="F136" s="17">
        <v>0</v>
      </c>
      <c r="G136" s="17">
        <v>6</v>
      </c>
      <c r="H136" s="17">
        <v>324879.70865608996</v>
      </c>
    </row>
    <row r="137" spans="1:15">
      <c r="A137" s="17" t="s">
        <v>61</v>
      </c>
      <c r="B137" s="17" t="s">
        <v>58</v>
      </c>
      <c r="C137" s="22">
        <v>346736.45791</v>
      </c>
      <c r="D137" s="17">
        <v>0</v>
      </c>
      <c r="E137" s="17">
        <v>1</v>
      </c>
      <c r="F137" s="17">
        <v>0</v>
      </c>
      <c r="G137" s="17">
        <v>7</v>
      </c>
      <c r="H137" s="17">
        <v>343243.11695406662</v>
      </c>
    </row>
    <row r="138" spans="1:15">
      <c r="A138" s="17" t="s">
        <v>61</v>
      </c>
      <c r="B138" s="17" t="s">
        <v>59</v>
      </c>
      <c r="C138" s="22">
        <v>366563.46520999999</v>
      </c>
      <c r="D138" s="17">
        <v>0</v>
      </c>
      <c r="E138" s="17">
        <v>0</v>
      </c>
      <c r="F138" s="17">
        <v>1</v>
      </c>
      <c r="G138" s="17">
        <v>8</v>
      </c>
      <c r="H138" s="17">
        <v>365494.34329945937</v>
      </c>
    </row>
    <row r="139" spans="1:15">
      <c r="A139" s="17" t="s">
        <v>62</v>
      </c>
      <c r="B139" s="17" t="s">
        <v>56</v>
      </c>
      <c r="C139" s="22">
        <v>368120.47358250298</v>
      </c>
      <c r="D139" s="17">
        <v>0</v>
      </c>
      <c r="E139" s="17">
        <v>0</v>
      </c>
      <c r="F139" s="17">
        <v>0</v>
      </c>
      <c r="G139" s="17">
        <v>9</v>
      </c>
      <c r="H139" s="17">
        <v>367470.65047308651</v>
      </c>
    </row>
    <row r="140" spans="1:15">
      <c r="A140" s="17" t="s">
        <v>62</v>
      </c>
      <c r="B140" s="17" t="s">
        <v>57</v>
      </c>
      <c r="C140" s="22">
        <v>379017.19822826999</v>
      </c>
      <c r="D140" s="17">
        <v>1</v>
      </c>
      <c r="E140" s="17">
        <v>0</v>
      </c>
      <c r="F140" s="17">
        <v>0</v>
      </c>
      <c r="G140" s="17">
        <v>10</v>
      </c>
      <c r="H140" s="17">
        <v>378847.60013500892</v>
      </c>
    </row>
    <row r="141" spans="1:15">
      <c r="A141" s="17" t="s">
        <v>62</v>
      </c>
      <c r="B141" s="17" t="s">
        <v>58</v>
      </c>
      <c r="C141" s="22">
        <v>391642.77317220002</v>
      </c>
      <c r="D141" s="17">
        <v>0</v>
      </c>
      <c r="E141" s="17">
        <v>1</v>
      </c>
      <c r="F141" s="17">
        <v>0</v>
      </c>
      <c r="G141" s="17">
        <v>11</v>
      </c>
      <c r="H141" s="17">
        <v>397211.00843298552</v>
      </c>
    </row>
    <row r="142" spans="1:15">
      <c r="A142" s="27" t="s">
        <v>62</v>
      </c>
      <c r="B142" s="27" t="s">
        <v>59</v>
      </c>
      <c r="C142" s="28"/>
      <c r="D142" s="27">
        <v>0</v>
      </c>
      <c r="E142" s="27">
        <v>0</v>
      </c>
      <c r="F142" s="27">
        <v>1</v>
      </c>
      <c r="G142" s="27">
        <v>12</v>
      </c>
      <c r="H142" s="27">
        <v>419462.23477837828</v>
      </c>
    </row>
    <row r="143" spans="1:15">
      <c r="A143" s="27" t="s">
        <v>92</v>
      </c>
      <c r="B143" s="27" t="s">
        <v>56</v>
      </c>
      <c r="C143" s="28"/>
      <c r="D143" s="27">
        <v>0</v>
      </c>
      <c r="E143" s="27">
        <v>0</v>
      </c>
      <c r="F143" s="27">
        <v>0</v>
      </c>
      <c r="G143" s="27">
        <v>13</v>
      </c>
      <c r="H143" s="27">
        <v>421438.54195200541</v>
      </c>
    </row>
    <row r="144" spans="1:15">
      <c r="C144" s="20"/>
    </row>
    <row r="145" spans="1:15">
      <c r="A145" s="17" t="s">
        <v>49</v>
      </c>
      <c r="C145" s="20"/>
    </row>
    <row r="146" spans="1:15">
      <c r="A146" s="23" t="s">
        <v>54</v>
      </c>
      <c r="B146" s="23" t="s">
        <v>55</v>
      </c>
      <c r="C146" s="24" t="s">
        <v>13</v>
      </c>
      <c r="D146" s="23" t="s">
        <v>57</v>
      </c>
      <c r="E146" s="23" t="s">
        <v>58</v>
      </c>
      <c r="F146" s="23" t="s">
        <v>59</v>
      </c>
      <c r="G146" s="23" t="s">
        <v>63</v>
      </c>
      <c r="H146" s="23" t="s">
        <v>90</v>
      </c>
      <c r="K146" s="17" t="s">
        <v>75</v>
      </c>
      <c r="L146" s="17" t="s">
        <v>57</v>
      </c>
      <c r="M146" s="17" t="s">
        <v>58</v>
      </c>
      <c r="N146" s="17" t="s">
        <v>59</v>
      </c>
      <c r="O146" s="17" t="s">
        <v>63</v>
      </c>
    </row>
    <row r="147" spans="1:15">
      <c r="A147" s="17" t="s">
        <v>60</v>
      </c>
      <c r="B147" s="17" t="s">
        <v>56</v>
      </c>
      <c r="C147" s="22">
        <v>722895.81305999996</v>
      </c>
      <c r="D147" s="17">
        <v>0</v>
      </c>
      <c r="E147" s="17">
        <v>0</v>
      </c>
      <c r="F147" s="17">
        <v>0</v>
      </c>
      <c r="G147" s="17">
        <v>1</v>
      </c>
      <c r="H147" s="17">
        <f>K147+(L147*D147)+(M147*E147)+(N147*F147)+(O147*G147)</f>
        <v>714570.96272248041</v>
      </c>
      <c r="K147" s="17">
        <v>693844.1452533775</v>
      </c>
      <c r="L147" s="17">
        <v>6119.5671474784049</v>
      </c>
      <c r="M147" s="17">
        <v>6544.9450940954848</v>
      </c>
      <c r="N147" s="17">
        <v>12097.467272005111</v>
      </c>
      <c r="O147" s="17">
        <v>20726.81746910292</v>
      </c>
    </row>
    <row r="148" spans="1:15">
      <c r="A148" s="17" t="s">
        <v>60</v>
      </c>
      <c r="B148" s="17" t="s">
        <v>57</v>
      </c>
      <c r="C148" s="22">
        <v>740730.18856000004</v>
      </c>
      <c r="D148" s="17">
        <v>1</v>
      </c>
      <c r="E148" s="17">
        <v>0</v>
      </c>
      <c r="F148" s="17">
        <v>0</v>
      </c>
      <c r="G148" s="17">
        <v>2</v>
      </c>
      <c r="H148" s="17">
        <v>741417.34733906179</v>
      </c>
    </row>
    <row r="149" spans="1:15">
      <c r="A149" s="17" t="s">
        <v>60</v>
      </c>
      <c r="B149" s="17" t="s">
        <v>58</v>
      </c>
      <c r="C149" s="22">
        <v>771462.44177000003</v>
      </c>
      <c r="D149" s="17">
        <v>0</v>
      </c>
      <c r="E149" s="17">
        <v>1</v>
      </c>
      <c r="F149" s="17">
        <v>0</v>
      </c>
      <c r="G149" s="17">
        <v>3</v>
      </c>
      <c r="H149" s="17">
        <v>762569.54275478178</v>
      </c>
    </row>
    <row r="150" spans="1:15">
      <c r="A150" s="17" t="s">
        <v>60</v>
      </c>
      <c r="B150" s="17" t="s">
        <v>59</v>
      </c>
      <c r="C150" s="22">
        <v>784172.08334000001</v>
      </c>
      <c r="D150" s="17">
        <v>0</v>
      </c>
      <c r="E150" s="17">
        <v>0</v>
      </c>
      <c r="F150" s="17">
        <v>1</v>
      </c>
      <c r="G150" s="17">
        <v>4</v>
      </c>
      <c r="H150" s="17">
        <v>788848.88240179431</v>
      </c>
    </row>
    <row r="151" spans="1:15">
      <c r="A151" s="17" t="s">
        <v>61</v>
      </c>
      <c r="B151" s="17" t="s">
        <v>56</v>
      </c>
      <c r="C151" s="22">
        <v>785311.88659999997</v>
      </c>
      <c r="D151" s="17">
        <v>0</v>
      </c>
      <c r="E151" s="17">
        <v>0</v>
      </c>
      <c r="F151" s="17">
        <v>0</v>
      </c>
      <c r="G151" s="17">
        <v>5</v>
      </c>
      <c r="H151" s="17">
        <v>797478.23259889206</v>
      </c>
    </row>
    <row r="152" spans="1:15">
      <c r="A152" s="17" t="s">
        <v>61</v>
      </c>
      <c r="B152" s="17" t="s">
        <v>57</v>
      </c>
      <c r="C152" s="22">
        <v>817633.35153999995</v>
      </c>
      <c r="D152" s="17">
        <v>1</v>
      </c>
      <c r="E152" s="17">
        <v>0</v>
      </c>
      <c r="F152" s="17">
        <v>0</v>
      </c>
      <c r="G152" s="17">
        <v>6</v>
      </c>
      <c r="H152" s="17">
        <v>824324.61721547344</v>
      </c>
    </row>
    <row r="153" spans="1:15">
      <c r="A153" s="17" t="s">
        <v>61</v>
      </c>
      <c r="B153" s="17" t="s">
        <v>58</v>
      </c>
      <c r="C153" s="22">
        <v>835950.04221999994</v>
      </c>
      <c r="D153" s="17">
        <v>0</v>
      </c>
      <c r="E153" s="17">
        <v>1</v>
      </c>
      <c r="F153" s="17">
        <v>0</v>
      </c>
      <c r="G153" s="17">
        <v>7</v>
      </c>
      <c r="H153" s="17">
        <v>845476.81263119355</v>
      </c>
    </row>
    <row r="154" spans="1:15">
      <c r="A154" s="17" t="s">
        <v>61</v>
      </c>
      <c r="B154" s="17" t="s">
        <v>59</v>
      </c>
      <c r="C154" s="22">
        <v>876432.95134000003</v>
      </c>
      <c r="D154" s="17">
        <v>0</v>
      </c>
      <c r="E154" s="17">
        <v>0</v>
      </c>
      <c r="F154" s="17">
        <v>1</v>
      </c>
      <c r="G154" s="17">
        <v>8</v>
      </c>
      <c r="H154" s="17">
        <v>871756.15227820608</v>
      </c>
    </row>
    <row r="155" spans="1:15">
      <c r="A155" s="17" t="s">
        <v>62</v>
      </c>
      <c r="B155" s="17" t="s">
        <v>56</v>
      </c>
      <c r="C155" s="22">
        <v>884226.99813667603</v>
      </c>
      <c r="D155" s="17">
        <v>0</v>
      </c>
      <c r="E155" s="17">
        <v>0</v>
      </c>
      <c r="F155" s="17">
        <v>0</v>
      </c>
      <c r="G155" s="17">
        <v>9</v>
      </c>
      <c r="H155" s="17">
        <v>880385.50247530383</v>
      </c>
    </row>
    <row r="156" spans="1:15">
      <c r="A156" s="17" t="s">
        <v>62</v>
      </c>
      <c r="B156" s="17" t="s">
        <v>57</v>
      </c>
      <c r="C156" s="22">
        <v>914610.31154641998</v>
      </c>
      <c r="D156" s="17">
        <v>1</v>
      </c>
      <c r="E156" s="17">
        <v>0</v>
      </c>
      <c r="F156" s="17">
        <v>0</v>
      </c>
      <c r="G156" s="17">
        <v>10</v>
      </c>
      <c r="H156" s="17">
        <v>907231.88709188509</v>
      </c>
    </row>
    <row r="157" spans="1:15">
      <c r="A157" s="17" t="s">
        <v>62</v>
      </c>
      <c r="B157" s="17" t="s">
        <v>58</v>
      </c>
      <c r="C157" s="22">
        <v>929017.95390357997</v>
      </c>
      <c r="D157" s="17">
        <v>0</v>
      </c>
      <c r="E157" s="17">
        <v>1</v>
      </c>
      <c r="F157" s="17">
        <v>0</v>
      </c>
      <c r="G157" s="17">
        <v>11</v>
      </c>
      <c r="H157" s="17">
        <v>928384.0825076052</v>
      </c>
    </row>
    <row r="158" spans="1:15">
      <c r="A158" s="27" t="s">
        <v>62</v>
      </c>
      <c r="B158" s="27" t="s">
        <v>59</v>
      </c>
      <c r="C158" s="28"/>
      <c r="D158" s="27">
        <v>0</v>
      </c>
      <c r="E158" s="27">
        <v>0</v>
      </c>
      <c r="F158" s="27">
        <v>1</v>
      </c>
      <c r="G158" s="27">
        <v>12</v>
      </c>
      <c r="H158" s="27">
        <v>954663.42215461773</v>
      </c>
    </row>
    <row r="159" spans="1:15">
      <c r="A159" s="27" t="s">
        <v>92</v>
      </c>
      <c r="B159" s="27" t="s">
        <v>56</v>
      </c>
      <c r="C159" s="28"/>
      <c r="D159" s="27">
        <v>0</v>
      </c>
      <c r="E159" s="27">
        <v>0</v>
      </c>
      <c r="F159" s="27">
        <v>0</v>
      </c>
      <c r="G159" s="27">
        <v>13</v>
      </c>
      <c r="H159" s="27">
        <v>963292.77235171548</v>
      </c>
    </row>
    <row r="161" spans="1:15">
      <c r="A161" s="17" t="s">
        <v>46</v>
      </c>
      <c r="C161" s="20"/>
    </row>
    <row r="162" spans="1:15">
      <c r="A162" s="23" t="s">
        <v>54</v>
      </c>
      <c r="B162" s="23" t="s">
        <v>55</v>
      </c>
      <c r="C162" s="24" t="s">
        <v>13</v>
      </c>
      <c r="D162" s="23" t="s">
        <v>57</v>
      </c>
      <c r="E162" s="23" t="s">
        <v>58</v>
      </c>
      <c r="F162" s="23" t="s">
        <v>59</v>
      </c>
      <c r="G162" s="23" t="s">
        <v>63</v>
      </c>
      <c r="H162" s="23" t="s">
        <v>90</v>
      </c>
      <c r="K162" s="17" t="s">
        <v>75</v>
      </c>
      <c r="L162" s="17" t="s">
        <v>57</v>
      </c>
      <c r="M162" s="17" t="s">
        <v>58</v>
      </c>
      <c r="N162" s="17" t="s">
        <v>59</v>
      </c>
      <c r="O162" s="17" t="s">
        <v>63</v>
      </c>
    </row>
    <row r="163" spans="1:15">
      <c r="A163" s="17" t="s">
        <v>60</v>
      </c>
      <c r="B163" s="17" t="s">
        <v>56</v>
      </c>
      <c r="C163" s="67">
        <v>674443.95223825006</v>
      </c>
      <c r="D163" s="17">
        <v>0</v>
      </c>
      <c r="E163" s="17">
        <v>0</v>
      </c>
      <c r="F163" s="17">
        <v>0</v>
      </c>
      <c r="G163" s="17">
        <v>1</v>
      </c>
      <c r="H163" s="17">
        <f>$K$163+($L$163*D163)+($M$163*E163)+($N$163*F163)+($O$163*G163)</f>
        <v>680311.53091098682</v>
      </c>
      <c r="K163" s="17">
        <v>695382.83749971271</v>
      </c>
      <c r="L163" s="17">
        <v>959.39696222252667</v>
      </c>
      <c r="M163" s="17">
        <v>492.11467799606868</v>
      </c>
      <c r="N163" s="17">
        <v>12858.385812642502</v>
      </c>
      <c r="O163" s="17">
        <v>-15071.306588725887</v>
      </c>
    </row>
    <row r="164" spans="1:15">
      <c r="A164" s="17" t="s">
        <v>60</v>
      </c>
      <c r="B164" s="17" t="s">
        <v>57</v>
      </c>
      <c r="C164" s="67">
        <v>661527.08594874002</v>
      </c>
      <c r="D164" s="17">
        <v>1</v>
      </c>
      <c r="E164" s="17">
        <v>0</v>
      </c>
      <c r="F164" s="17">
        <v>0</v>
      </c>
      <c r="G164" s="17">
        <v>2</v>
      </c>
      <c r="H164" s="17">
        <f t="shared" ref="H164:H175" si="0">$K$163+($L$163*D164)+($M$163*E164)+($N$163*F164)+($O$163*G164)</f>
        <v>666199.62128448347</v>
      </c>
    </row>
    <row r="165" spans="1:15">
      <c r="A165" s="17" t="s">
        <v>60</v>
      </c>
      <c r="B165" s="17" t="s">
        <v>58</v>
      </c>
      <c r="C165" s="67">
        <v>650801.98980988294</v>
      </c>
      <c r="D165" s="17">
        <v>0</v>
      </c>
      <c r="E165" s="17">
        <v>1</v>
      </c>
      <c r="F165" s="17">
        <v>0</v>
      </c>
      <c r="G165" s="17">
        <v>3</v>
      </c>
      <c r="H165" s="17">
        <f t="shared" si="0"/>
        <v>650661.03241153108</v>
      </c>
    </row>
    <row r="166" spans="1:15">
      <c r="A166" s="17" t="s">
        <v>60</v>
      </c>
      <c r="B166" s="17" t="s">
        <v>59</v>
      </c>
      <c r="C166" s="67">
        <v>648887.06943999999</v>
      </c>
      <c r="D166" s="17">
        <v>0</v>
      </c>
      <c r="E166" s="17">
        <v>0</v>
      </c>
      <c r="F166" s="17">
        <v>1</v>
      </c>
      <c r="G166" s="17">
        <v>4</v>
      </c>
      <c r="H166" s="17">
        <f t="shared" si="0"/>
        <v>647955.99695745169</v>
      </c>
    </row>
    <row r="167" spans="1:15">
      <c r="A167" s="17" t="s">
        <v>61</v>
      </c>
      <c r="B167" s="17" t="s">
        <v>56</v>
      </c>
      <c r="C167" s="67">
        <v>627754.60066</v>
      </c>
      <c r="D167" s="17">
        <v>0</v>
      </c>
      <c r="E167" s="17">
        <v>0</v>
      </c>
      <c r="F167" s="17">
        <v>0</v>
      </c>
      <c r="G167" s="17">
        <v>5</v>
      </c>
      <c r="H167" s="17">
        <f t="shared" si="0"/>
        <v>620026.30455608328</v>
      </c>
    </row>
    <row r="168" spans="1:15">
      <c r="A168" s="17" t="s">
        <v>61</v>
      </c>
      <c r="B168" s="17" t="s">
        <v>57</v>
      </c>
      <c r="C168" s="67">
        <v>613857.01436000003</v>
      </c>
      <c r="D168" s="17">
        <v>1</v>
      </c>
      <c r="E168" s="17">
        <v>0</v>
      </c>
      <c r="F168" s="17">
        <v>0</v>
      </c>
      <c r="G168" s="17">
        <v>6</v>
      </c>
      <c r="H168" s="17">
        <f t="shared" si="0"/>
        <v>605914.39492957992</v>
      </c>
    </row>
    <row r="169" spans="1:15">
      <c r="A169" s="17" t="s">
        <v>61</v>
      </c>
      <c r="B169" s="17" t="s">
        <v>58</v>
      </c>
      <c r="C169" s="67">
        <v>594572.13126000005</v>
      </c>
      <c r="D169" s="17">
        <v>0</v>
      </c>
      <c r="E169" s="17">
        <v>1</v>
      </c>
      <c r="F169" s="17">
        <v>0</v>
      </c>
      <c r="G169" s="17">
        <v>7</v>
      </c>
      <c r="H169" s="17">
        <f t="shared" si="0"/>
        <v>590375.80605662754</v>
      </c>
    </row>
    <row r="170" spans="1:15">
      <c r="A170" s="17" t="s">
        <v>61</v>
      </c>
      <c r="B170" s="17" t="s">
        <v>59</v>
      </c>
      <c r="C170" s="67">
        <v>586739.69811999996</v>
      </c>
      <c r="D170" s="17">
        <v>0</v>
      </c>
      <c r="E170" s="17">
        <v>0</v>
      </c>
      <c r="F170" s="17">
        <v>1</v>
      </c>
      <c r="G170" s="17">
        <v>8</v>
      </c>
      <c r="H170" s="17">
        <f t="shared" si="0"/>
        <v>587670.77060254815</v>
      </c>
    </row>
    <row r="171" spans="1:15">
      <c r="A171" s="17" t="s">
        <v>62</v>
      </c>
      <c r="B171" s="17" t="s">
        <v>56</v>
      </c>
      <c r="C171" s="67">
        <v>557880.36077000003</v>
      </c>
      <c r="D171" s="17">
        <v>0</v>
      </c>
      <c r="E171" s="17">
        <v>0</v>
      </c>
      <c r="F171" s="17">
        <v>0</v>
      </c>
      <c r="G171" s="17">
        <v>9</v>
      </c>
      <c r="H171" s="17">
        <f t="shared" si="0"/>
        <v>559741.07820117974</v>
      </c>
    </row>
    <row r="172" spans="1:15">
      <c r="A172" s="17" t="s">
        <v>62</v>
      </c>
      <c r="B172" s="17" t="s">
        <v>57</v>
      </c>
      <c r="C172" s="67">
        <v>542359.08447999996</v>
      </c>
      <c r="D172" s="17">
        <v>1</v>
      </c>
      <c r="E172" s="17">
        <v>0</v>
      </c>
      <c r="F172" s="17">
        <v>0</v>
      </c>
      <c r="G172" s="17">
        <v>10</v>
      </c>
      <c r="H172" s="17">
        <f t="shared" si="0"/>
        <v>545629.16857467638</v>
      </c>
    </row>
    <row r="173" spans="1:15">
      <c r="A173" s="17" t="s">
        <v>62</v>
      </c>
      <c r="B173" s="17" t="s">
        <v>58</v>
      </c>
      <c r="C173" s="67">
        <v>525753.29709999997</v>
      </c>
      <c r="D173" s="17">
        <v>0</v>
      </c>
      <c r="E173" s="17">
        <v>1</v>
      </c>
      <c r="F173" s="17">
        <v>0</v>
      </c>
      <c r="G173" s="17">
        <v>11</v>
      </c>
      <c r="H173" s="17">
        <f t="shared" si="0"/>
        <v>530090.579701724</v>
      </c>
    </row>
    <row r="174" spans="1:15">
      <c r="A174" s="27" t="s">
        <v>62</v>
      </c>
      <c r="B174" s="27" t="s">
        <v>59</v>
      </c>
      <c r="C174" s="28"/>
      <c r="D174" s="27">
        <v>0</v>
      </c>
      <c r="E174" s="27">
        <v>0</v>
      </c>
      <c r="F174" s="27">
        <v>1</v>
      </c>
      <c r="G174" s="27">
        <v>12</v>
      </c>
      <c r="H174" s="27">
        <f t="shared" si="0"/>
        <v>527385.5442476446</v>
      </c>
    </row>
    <row r="175" spans="1:15">
      <c r="A175" s="27" t="s">
        <v>92</v>
      </c>
      <c r="B175" s="27" t="s">
        <v>56</v>
      </c>
      <c r="C175" s="28"/>
      <c r="D175" s="27">
        <v>0</v>
      </c>
      <c r="E175" s="27">
        <v>0</v>
      </c>
      <c r="F175" s="27">
        <v>0</v>
      </c>
      <c r="G175" s="27">
        <v>13</v>
      </c>
      <c r="H175" s="27">
        <f t="shared" si="0"/>
        <v>499455.8518462762</v>
      </c>
    </row>
    <row r="177" spans="1:15">
      <c r="A177" s="17" t="s">
        <v>50</v>
      </c>
      <c r="C177" s="20"/>
    </row>
    <row r="178" spans="1:15">
      <c r="A178" s="23" t="s">
        <v>54</v>
      </c>
      <c r="B178" s="23" t="s">
        <v>55</v>
      </c>
      <c r="C178" s="24" t="s">
        <v>13</v>
      </c>
      <c r="D178" s="23" t="s">
        <v>57</v>
      </c>
      <c r="E178" s="23" t="s">
        <v>58</v>
      </c>
      <c r="F178" s="23" t="s">
        <v>59</v>
      </c>
      <c r="G178" s="23" t="s">
        <v>63</v>
      </c>
      <c r="H178" s="23" t="s">
        <v>90</v>
      </c>
      <c r="K178" s="17" t="s">
        <v>75</v>
      </c>
      <c r="L178" s="17" t="s">
        <v>57</v>
      </c>
      <c r="M178" s="17" t="s">
        <v>58</v>
      </c>
      <c r="N178" s="17" t="s">
        <v>59</v>
      </c>
      <c r="O178" s="17" t="s">
        <v>63</v>
      </c>
    </row>
    <row r="179" spans="1:15">
      <c r="A179" s="17" t="s">
        <v>60</v>
      </c>
      <c r="B179" s="17" t="s">
        <v>56</v>
      </c>
      <c r="C179" s="67">
        <v>497641.39825944998</v>
      </c>
      <c r="D179" s="17">
        <v>0</v>
      </c>
      <c r="E179" s="17">
        <v>0</v>
      </c>
      <c r="F179" s="17">
        <v>0</v>
      </c>
      <c r="G179" s="17">
        <v>1</v>
      </c>
      <c r="H179" s="17">
        <f>$K$179+($L$179*D179)+($M$179*E179)+($N$179*F179)+($O$179*G179)</f>
        <v>503425.70026099059</v>
      </c>
      <c r="K179" s="17">
        <v>512496.22888628411</v>
      </c>
      <c r="L179" s="17">
        <v>-6644.6446118665262</v>
      </c>
      <c r="M179" s="17">
        <v>-6134.1297374926953</v>
      </c>
      <c r="N179" s="17">
        <v>5512.2136804768197</v>
      </c>
      <c r="O179" s="17">
        <v>-9070.5286252935002</v>
      </c>
    </row>
    <row r="180" spans="1:15">
      <c r="A180" s="17" t="s">
        <v>60</v>
      </c>
      <c r="B180" s="17" t="s">
        <v>57</v>
      </c>
      <c r="C180" s="67">
        <v>484661.72077796998</v>
      </c>
      <c r="D180" s="17">
        <v>1</v>
      </c>
      <c r="E180" s="17">
        <v>0</v>
      </c>
      <c r="F180" s="17">
        <v>0</v>
      </c>
      <c r="G180" s="17">
        <v>2</v>
      </c>
      <c r="H180" s="17">
        <f t="shared" ref="H180:H191" si="1">$K$179+($L$179*D180)+($M$179*E180)+($N$179*F180)+($O$179*G180)</f>
        <v>487710.52702383063</v>
      </c>
    </row>
    <row r="181" spans="1:15">
      <c r="A181" s="17" t="s">
        <v>60</v>
      </c>
      <c r="B181" s="17" t="s">
        <v>58</v>
      </c>
      <c r="C181" s="67">
        <v>483595.91514521098</v>
      </c>
      <c r="D181" s="17">
        <v>0</v>
      </c>
      <c r="E181" s="17">
        <v>1</v>
      </c>
      <c r="F181" s="17">
        <v>0</v>
      </c>
      <c r="G181" s="17">
        <v>3</v>
      </c>
      <c r="H181" s="17">
        <f t="shared" si="1"/>
        <v>479150.5132729109</v>
      </c>
    </row>
    <row r="182" spans="1:15">
      <c r="A182" s="17" t="s">
        <v>60</v>
      </c>
      <c r="B182" s="17" t="s">
        <v>59</v>
      </c>
      <c r="C182" s="67">
        <v>481535.69469999999</v>
      </c>
      <c r="D182" s="17">
        <v>0</v>
      </c>
      <c r="E182" s="17">
        <v>0</v>
      </c>
      <c r="F182" s="17">
        <v>1</v>
      </c>
      <c r="G182" s="17">
        <v>4</v>
      </c>
      <c r="H182" s="17">
        <f t="shared" si="1"/>
        <v>481726.32806558692</v>
      </c>
    </row>
    <row r="183" spans="1:15">
      <c r="A183" s="17" t="s">
        <v>61</v>
      </c>
      <c r="B183" s="17" t="s">
        <v>56</v>
      </c>
      <c r="C183" s="67">
        <v>471779.16973000002</v>
      </c>
      <c r="D183" s="17">
        <v>0</v>
      </c>
      <c r="E183" s="17">
        <v>0</v>
      </c>
      <c r="F183" s="17">
        <v>0</v>
      </c>
      <c r="G183" s="17">
        <v>5</v>
      </c>
      <c r="H183" s="17">
        <f t="shared" si="1"/>
        <v>467143.58575981657</v>
      </c>
    </row>
    <row r="184" spans="1:15">
      <c r="A184" s="17" t="s">
        <v>61</v>
      </c>
      <c r="B184" s="17" t="s">
        <v>57</v>
      </c>
      <c r="C184" s="67">
        <v>455885.15555999998</v>
      </c>
      <c r="D184" s="17">
        <v>1</v>
      </c>
      <c r="E184" s="17">
        <v>0</v>
      </c>
      <c r="F184" s="17">
        <v>0</v>
      </c>
      <c r="G184" s="17">
        <v>6</v>
      </c>
      <c r="H184" s="17">
        <f t="shared" si="1"/>
        <v>451428.41252265661</v>
      </c>
    </row>
    <row r="185" spans="1:15">
      <c r="A185" s="17" t="s">
        <v>61</v>
      </c>
      <c r="B185" s="17" t="s">
        <v>58</v>
      </c>
      <c r="C185" s="67">
        <v>442742.11787999998</v>
      </c>
      <c r="D185" s="17">
        <v>0</v>
      </c>
      <c r="E185" s="17">
        <v>1</v>
      </c>
      <c r="F185" s="17">
        <v>0</v>
      </c>
      <c r="G185" s="17">
        <v>7</v>
      </c>
      <c r="H185" s="17">
        <f t="shared" si="1"/>
        <v>442868.39877173689</v>
      </c>
    </row>
    <row r="186" spans="1:15">
      <c r="A186" s="17" t="s">
        <v>61</v>
      </c>
      <c r="B186" s="17" t="s">
        <v>59</v>
      </c>
      <c r="C186" s="67">
        <v>445634.84693</v>
      </c>
      <c r="D186" s="17">
        <v>0</v>
      </c>
      <c r="E186" s="17">
        <v>0</v>
      </c>
      <c r="F186" s="17">
        <v>1</v>
      </c>
      <c r="G186" s="17">
        <v>8</v>
      </c>
      <c r="H186" s="17">
        <f t="shared" si="1"/>
        <v>445444.2135644129</v>
      </c>
    </row>
    <row r="187" spans="1:15">
      <c r="A187" s="17" t="s">
        <v>62</v>
      </c>
      <c r="B187" s="17" t="s">
        <v>56</v>
      </c>
      <c r="C187" s="67">
        <v>432010.18929000001</v>
      </c>
      <c r="D187" s="17">
        <v>0</v>
      </c>
      <c r="E187" s="17">
        <v>0</v>
      </c>
      <c r="F187" s="17">
        <v>0</v>
      </c>
      <c r="G187" s="17">
        <v>9</v>
      </c>
      <c r="H187" s="17">
        <f t="shared" si="1"/>
        <v>430861.47125864262</v>
      </c>
    </row>
    <row r="188" spans="1:15">
      <c r="A188" s="17" t="s">
        <v>62</v>
      </c>
      <c r="B188" s="17" t="s">
        <v>57</v>
      </c>
      <c r="C188" s="67">
        <v>413738.36122999998</v>
      </c>
      <c r="D188" s="17">
        <v>1</v>
      </c>
      <c r="E188" s="17">
        <v>0</v>
      </c>
      <c r="F188" s="17">
        <v>0</v>
      </c>
      <c r="G188" s="17">
        <v>10</v>
      </c>
      <c r="H188" s="17">
        <f t="shared" si="1"/>
        <v>415146.29802148259</v>
      </c>
    </row>
    <row r="189" spans="1:15">
      <c r="A189" s="17" t="s">
        <v>62</v>
      </c>
      <c r="B189" s="17" t="s">
        <v>58</v>
      </c>
      <c r="C189" s="67">
        <v>402267.16329</v>
      </c>
      <c r="D189" s="17">
        <v>0</v>
      </c>
      <c r="E189" s="17">
        <v>1</v>
      </c>
      <c r="F189" s="17">
        <v>0</v>
      </c>
      <c r="G189" s="17">
        <v>11</v>
      </c>
      <c r="H189" s="17">
        <f t="shared" si="1"/>
        <v>406586.28427056293</v>
      </c>
    </row>
    <row r="190" spans="1:15">
      <c r="A190" s="27" t="s">
        <v>62</v>
      </c>
      <c r="B190" s="27" t="s">
        <v>59</v>
      </c>
      <c r="C190" s="28"/>
      <c r="D190" s="27">
        <v>0</v>
      </c>
      <c r="E190" s="27">
        <v>0</v>
      </c>
      <c r="F190" s="27">
        <v>1</v>
      </c>
      <c r="G190" s="27">
        <v>12</v>
      </c>
      <c r="H190" s="27">
        <f t="shared" si="1"/>
        <v>409162.09906323894</v>
      </c>
    </row>
    <row r="191" spans="1:15">
      <c r="A191" s="27" t="s">
        <v>92</v>
      </c>
      <c r="B191" s="27" t="s">
        <v>56</v>
      </c>
      <c r="C191" s="28"/>
      <c r="D191" s="27">
        <v>0</v>
      </c>
      <c r="E191" s="27">
        <v>0</v>
      </c>
      <c r="F191" s="27">
        <v>0</v>
      </c>
      <c r="G191" s="27">
        <v>13</v>
      </c>
      <c r="H191" s="27">
        <f t="shared" si="1"/>
        <v>394579.3567574686</v>
      </c>
    </row>
    <row r="193" spans="1:15">
      <c r="A193" s="17" t="s">
        <v>45</v>
      </c>
      <c r="C193" s="20"/>
    </row>
    <row r="194" spans="1:15">
      <c r="A194" s="23" t="s">
        <v>54</v>
      </c>
      <c r="B194" s="23" t="s">
        <v>55</v>
      </c>
      <c r="C194" s="24" t="s">
        <v>13</v>
      </c>
      <c r="D194" s="23" t="s">
        <v>57</v>
      </c>
      <c r="E194" s="23" t="s">
        <v>58</v>
      </c>
      <c r="F194" s="23" t="s">
        <v>59</v>
      </c>
      <c r="G194" s="23" t="s">
        <v>63</v>
      </c>
      <c r="H194" s="23" t="s">
        <v>90</v>
      </c>
      <c r="K194" s="17" t="s">
        <v>75</v>
      </c>
      <c r="L194" s="17" t="s">
        <v>57</v>
      </c>
      <c r="M194" s="17" t="s">
        <v>58</v>
      </c>
      <c r="N194" s="17" t="s">
        <v>59</v>
      </c>
      <c r="O194" s="17" t="s">
        <v>63</v>
      </c>
    </row>
    <row r="195" spans="1:15">
      <c r="A195" s="17" t="s">
        <v>60</v>
      </c>
      <c r="B195" s="17" t="s">
        <v>56</v>
      </c>
      <c r="C195" s="67">
        <v>346507.38116112998</v>
      </c>
      <c r="D195" s="17">
        <v>0</v>
      </c>
      <c r="E195" s="17">
        <v>0</v>
      </c>
      <c r="F195" s="17">
        <v>0</v>
      </c>
      <c r="G195" s="17">
        <v>1</v>
      </c>
      <c r="H195" s="17">
        <f>$K$195+($L$195*D195)+($M$195*E195)+($N$195*F195)+($O$195*G195)</f>
        <v>348392.71617725649</v>
      </c>
      <c r="K195" s="17">
        <v>357945.38741314312</v>
      </c>
      <c r="L195" s="17">
        <v>-1387.5400266400557</v>
      </c>
      <c r="M195" s="17">
        <v>-3115.4632608127645</v>
      </c>
      <c r="N195" s="17">
        <v>2702.3748771766354</v>
      </c>
      <c r="O195" s="17">
        <v>-9552.6712358866134</v>
      </c>
    </row>
    <row r="196" spans="1:15">
      <c r="A196" s="17" t="s">
        <v>60</v>
      </c>
      <c r="B196" s="17" t="s">
        <v>57</v>
      </c>
      <c r="C196" s="67">
        <v>338127.59977355</v>
      </c>
      <c r="D196" s="17">
        <v>1</v>
      </c>
      <c r="E196" s="17">
        <v>0</v>
      </c>
      <c r="F196" s="17">
        <v>0</v>
      </c>
      <c r="G196" s="17">
        <v>2</v>
      </c>
      <c r="H196" s="17">
        <f t="shared" ref="H196:H207" si="2">$K$195+($L$195*D196)+($M$195*E196)+($N$195*F196)+($O$195*G196)</f>
        <v>337452.50491472986</v>
      </c>
    </row>
    <row r="197" spans="1:15">
      <c r="A197" s="17" t="s">
        <v>60</v>
      </c>
      <c r="B197" s="17" t="s">
        <v>58</v>
      </c>
      <c r="C197" s="67">
        <v>327951.35319337202</v>
      </c>
      <c r="D197" s="17">
        <v>0</v>
      </c>
      <c r="E197" s="17">
        <v>1</v>
      </c>
      <c r="F197" s="17">
        <v>0</v>
      </c>
      <c r="G197" s="17">
        <v>3</v>
      </c>
      <c r="H197" s="17">
        <f t="shared" si="2"/>
        <v>326171.91044467053</v>
      </c>
    </row>
    <row r="198" spans="1:15">
      <c r="A198" s="17" t="s">
        <v>60</v>
      </c>
      <c r="B198" s="17" t="s">
        <v>59</v>
      </c>
      <c r="C198" s="67">
        <v>325279.70260000002</v>
      </c>
      <c r="D198" s="17">
        <v>0</v>
      </c>
      <c r="E198" s="17">
        <v>0</v>
      </c>
      <c r="F198" s="17">
        <v>1</v>
      </c>
      <c r="G198" s="17">
        <v>4</v>
      </c>
      <c r="H198" s="17">
        <f t="shared" si="2"/>
        <v>322437.07734677335</v>
      </c>
    </row>
    <row r="199" spans="1:15">
      <c r="A199" s="17" t="s">
        <v>61</v>
      </c>
      <c r="B199" s="17" t="s">
        <v>56</v>
      </c>
      <c r="C199" s="67">
        <v>309648.78782000003</v>
      </c>
      <c r="D199" s="17">
        <v>0</v>
      </c>
      <c r="E199" s="17">
        <v>0</v>
      </c>
      <c r="F199" s="17">
        <v>0</v>
      </c>
      <c r="G199" s="17">
        <v>5</v>
      </c>
      <c r="H199" s="17">
        <f t="shared" si="2"/>
        <v>310182.03123371006</v>
      </c>
    </row>
    <row r="200" spans="1:15">
      <c r="A200" s="17" t="s">
        <v>61</v>
      </c>
      <c r="B200" s="17" t="s">
        <v>57</v>
      </c>
      <c r="C200" s="67">
        <v>297351.52480000001</v>
      </c>
      <c r="D200" s="17">
        <v>1</v>
      </c>
      <c r="E200" s="17">
        <v>0</v>
      </c>
      <c r="F200" s="17">
        <v>0</v>
      </c>
      <c r="G200" s="17">
        <v>6</v>
      </c>
      <c r="H200" s="17">
        <f t="shared" si="2"/>
        <v>299241.81997118337</v>
      </c>
    </row>
    <row r="201" spans="1:15">
      <c r="A201" s="17" t="s">
        <v>61</v>
      </c>
      <c r="B201" s="17" t="s">
        <v>58</v>
      </c>
      <c r="C201" s="67">
        <v>286403.73365000001</v>
      </c>
      <c r="D201" s="17">
        <v>0</v>
      </c>
      <c r="E201" s="17">
        <v>1</v>
      </c>
      <c r="F201" s="17">
        <v>0</v>
      </c>
      <c r="G201" s="17">
        <v>7</v>
      </c>
      <c r="H201" s="17">
        <f t="shared" si="2"/>
        <v>287961.22550112405</v>
      </c>
    </row>
    <row r="202" spans="1:15">
      <c r="A202" s="17" t="s">
        <v>61</v>
      </c>
      <c r="B202" s="17" t="s">
        <v>59</v>
      </c>
      <c r="C202" s="67">
        <v>281383.76715000003</v>
      </c>
      <c r="D202" s="17">
        <v>0</v>
      </c>
      <c r="E202" s="17">
        <v>0</v>
      </c>
      <c r="F202" s="17">
        <v>1</v>
      </c>
      <c r="G202" s="17">
        <v>8</v>
      </c>
      <c r="H202" s="17">
        <f t="shared" si="2"/>
        <v>284226.39240322687</v>
      </c>
    </row>
    <row r="203" spans="1:15">
      <c r="A203" s="17" t="s">
        <v>62</v>
      </c>
      <c r="B203" s="17" t="s">
        <v>56</v>
      </c>
      <c r="C203" s="67">
        <v>274389.92472000001</v>
      </c>
      <c r="D203" s="17">
        <v>0</v>
      </c>
      <c r="E203" s="17">
        <v>0</v>
      </c>
      <c r="F203" s="17">
        <v>0</v>
      </c>
      <c r="G203" s="17">
        <v>9</v>
      </c>
      <c r="H203" s="17">
        <f t="shared" si="2"/>
        <v>271971.34629016358</v>
      </c>
    </row>
    <row r="204" spans="1:15">
      <c r="A204" s="17" t="s">
        <v>62</v>
      </c>
      <c r="B204" s="17" t="s">
        <v>57</v>
      </c>
      <c r="C204" s="67">
        <v>262246.33533999999</v>
      </c>
      <c r="D204" s="17">
        <v>1</v>
      </c>
      <c r="E204" s="17">
        <v>0</v>
      </c>
      <c r="F204" s="17">
        <v>0</v>
      </c>
      <c r="G204" s="17">
        <v>10</v>
      </c>
      <c r="H204" s="17">
        <f t="shared" si="2"/>
        <v>261031.13502763695</v>
      </c>
    </row>
    <row r="205" spans="1:15">
      <c r="A205" s="17" t="s">
        <v>62</v>
      </c>
      <c r="B205" s="17" t="s">
        <v>58</v>
      </c>
      <c r="C205" s="67">
        <v>249528.58966</v>
      </c>
      <c r="D205" s="17">
        <v>0</v>
      </c>
      <c r="E205" s="17">
        <v>1</v>
      </c>
      <c r="F205" s="17">
        <v>0</v>
      </c>
      <c r="G205" s="17">
        <v>11</v>
      </c>
      <c r="H205" s="17">
        <f t="shared" si="2"/>
        <v>249750.54055757762</v>
      </c>
    </row>
    <row r="206" spans="1:15">
      <c r="A206" s="27" t="s">
        <v>62</v>
      </c>
      <c r="B206" s="27" t="s">
        <v>59</v>
      </c>
      <c r="C206" s="28"/>
      <c r="D206" s="27">
        <v>0</v>
      </c>
      <c r="E206" s="27">
        <v>0</v>
      </c>
      <c r="F206" s="27">
        <v>1</v>
      </c>
      <c r="G206" s="27">
        <v>12</v>
      </c>
      <c r="H206" s="27">
        <f t="shared" si="2"/>
        <v>246015.70745968042</v>
      </c>
    </row>
    <row r="207" spans="1:15">
      <c r="A207" s="27" t="s">
        <v>92</v>
      </c>
      <c r="B207" s="27" t="s">
        <v>56</v>
      </c>
      <c r="C207" s="28"/>
      <c r="D207" s="27">
        <v>0</v>
      </c>
      <c r="E207" s="27">
        <v>0</v>
      </c>
      <c r="F207" s="27">
        <v>0</v>
      </c>
      <c r="G207" s="27">
        <v>13</v>
      </c>
      <c r="H207" s="27">
        <f t="shared" si="2"/>
        <v>233760.66134661715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workbookViewId="0">
      <selection activeCell="F17" sqref="F17"/>
    </sheetView>
  </sheetViews>
  <sheetFormatPr defaultRowHeight="15"/>
  <cols>
    <col min="1" max="1" width="18.5703125" customWidth="1"/>
    <col min="2" max="14" width="14.28515625" customWidth="1"/>
    <col min="15" max="15" width="14.28515625" style="36" customWidth="1"/>
    <col min="16" max="16" width="14.28515625" style="1" customWidth="1"/>
    <col min="17" max="21" width="14.28515625" customWidth="1"/>
  </cols>
  <sheetData>
    <row r="1" spans="1:21" ht="58.5" customHeight="1">
      <c r="A1" s="33" t="s">
        <v>94</v>
      </c>
      <c r="B1" s="48" t="s">
        <v>12</v>
      </c>
      <c r="C1" s="48" t="s">
        <v>11</v>
      </c>
      <c r="D1" s="48" t="s">
        <v>10</v>
      </c>
      <c r="E1" s="48" t="s">
        <v>9</v>
      </c>
      <c r="F1" s="48" t="s">
        <v>8</v>
      </c>
      <c r="G1" s="48" t="s">
        <v>7</v>
      </c>
      <c r="H1" s="48" t="s">
        <v>6</v>
      </c>
      <c r="I1" s="48" t="s">
        <v>5</v>
      </c>
      <c r="J1" s="48" t="s">
        <v>4</v>
      </c>
      <c r="K1" s="48" t="s">
        <v>3</v>
      </c>
      <c r="L1" s="48" t="s">
        <v>2</v>
      </c>
      <c r="M1" s="49" t="s">
        <v>52</v>
      </c>
      <c r="N1" s="49" t="s">
        <v>53</v>
      </c>
      <c r="O1" s="50" t="s">
        <v>95</v>
      </c>
      <c r="P1" s="51" t="s">
        <v>98</v>
      </c>
      <c r="Q1" s="52" t="s">
        <v>97</v>
      </c>
      <c r="R1" s="53" t="s">
        <v>138</v>
      </c>
      <c r="S1" s="66" t="s">
        <v>139</v>
      </c>
      <c r="T1" s="52" t="s">
        <v>140</v>
      </c>
      <c r="U1" s="53" t="s">
        <v>141</v>
      </c>
    </row>
    <row r="2" spans="1:21">
      <c r="A2" s="54" t="s">
        <v>43</v>
      </c>
      <c r="B2" s="31">
        <v>2250943.7948500002</v>
      </c>
      <c r="C2" s="31">
        <v>2305295.8955700002</v>
      </c>
      <c r="D2" s="31">
        <v>2316438.4854700002</v>
      </c>
      <c r="E2" s="31">
        <v>2404766.2034999998</v>
      </c>
      <c r="F2" s="31">
        <v>2408224.1230500001</v>
      </c>
      <c r="G2" s="31">
        <v>2507600.9253600002</v>
      </c>
      <c r="H2" s="31">
        <v>2583258.4237600002</v>
      </c>
      <c r="I2" s="31">
        <v>2714809.4341799999</v>
      </c>
      <c r="J2" s="31">
        <v>2656559.3062785198</v>
      </c>
      <c r="K2" s="31">
        <v>2695456.1774021299</v>
      </c>
      <c r="L2" s="31">
        <v>2718451.9972912902</v>
      </c>
      <c r="M2" s="55">
        <v>2871974.9543219856</v>
      </c>
      <c r="N2" s="56">
        <v>2854825.2553688213</v>
      </c>
      <c r="O2" s="57">
        <v>67655</v>
      </c>
      <c r="P2" s="58">
        <f>(O2/B17)*100</f>
        <v>35.094044049755688</v>
      </c>
      <c r="Q2" s="59">
        <f t="shared" ref="Q2:Q14" si="0">M2+N2</f>
        <v>5726800.2096908074</v>
      </c>
      <c r="R2" s="60">
        <f t="shared" ref="R2:R14" si="1">Q2*(P2/100)</f>
        <v>2009765.7882303931</v>
      </c>
      <c r="S2" s="63">
        <v>123144223</v>
      </c>
      <c r="T2" s="64">
        <f t="shared" ref="T2:T14" si="2">(O2/S2)*100</f>
        <v>5.4939645849241339E-2</v>
      </c>
      <c r="U2" s="65">
        <f t="shared" ref="U2:U14" si="3">(T2/100)*Q2</f>
        <v>3146.2837536977399</v>
      </c>
    </row>
    <row r="3" spans="1:21">
      <c r="A3" s="54" t="s">
        <v>49</v>
      </c>
      <c r="B3" s="31">
        <v>722895.81305999996</v>
      </c>
      <c r="C3" s="31">
        <v>740730.18856000004</v>
      </c>
      <c r="D3" s="31">
        <v>771462.44177000003</v>
      </c>
      <c r="E3" s="31">
        <v>784172.08334000001</v>
      </c>
      <c r="F3" s="31">
        <v>785311.88659999997</v>
      </c>
      <c r="G3" s="31">
        <v>817633.35153999995</v>
      </c>
      <c r="H3" s="31">
        <v>835950.04221999994</v>
      </c>
      <c r="I3" s="31">
        <v>876432.95134000003</v>
      </c>
      <c r="J3" s="31">
        <v>884226.99813667603</v>
      </c>
      <c r="K3" s="31">
        <v>914610.31154641998</v>
      </c>
      <c r="L3" s="31">
        <v>929017.95390357997</v>
      </c>
      <c r="M3" s="61">
        <v>954663.42215461773</v>
      </c>
      <c r="N3" s="56">
        <v>963292.77235171548</v>
      </c>
      <c r="O3" s="57">
        <v>23495</v>
      </c>
      <c r="P3" s="58">
        <f>(O3/B17)*100</f>
        <v>12.187341141807845</v>
      </c>
      <c r="Q3" s="59">
        <f t="shared" si="0"/>
        <v>1917956.1945063332</v>
      </c>
      <c r="R3" s="60">
        <f t="shared" si="1"/>
        <v>233747.86437492244</v>
      </c>
      <c r="S3" s="63">
        <v>77841267</v>
      </c>
      <c r="T3" s="64">
        <f t="shared" si="2"/>
        <v>3.0183218883115044E-2</v>
      </c>
      <c r="U3" s="65">
        <f t="shared" si="3"/>
        <v>578.90091627011032</v>
      </c>
    </row>
    <row r="4" spans="1:21">
      <c r="A4" s="54" t="s">
        <v>19</v>
      </c>
      <c r="B4" s="31">
        <v>933238.82926999999</v>
      </c>
      <c r="C4" s="31">
        <v>939834.21319000004</v>
      </c>
      <c r="D4" s="31">
        <v>972052.81857</v>
      </c>
      <c r="E4" s="31">
        <v>1069998.43413</v>
      </c>
      <c r="F4" s="31">
        <v>1052119.4785199999</v>
      </c>
      <c r="G4" s="31">
        <v>1131043.0446500001</v>
      </c>
      <c r="H4" s="31">
        <v>1183746.07</v>
      </c>
      <c r="I4" s="31">
        <v>1287041.9385500001</v>
      </c>
      <c r="J4" s="31">
        <v>1218199.8968473901</v>
      </c>
      <c r="K4" s="31">
        <v>1204536.10771303</v>
      </c>
      <c r="L4" s="31">
        <v>1227001.5741615</v>
      </c>
      <c r="M4" s="61">
        <v>1389243.2947789044</v>
      </c>
      <c r="N4" s="56">
        <v>1348816.879464336</v>
      </c>
      <c r="O4" s="57">
        <v>19844</v>
      </c>
      <c r="P4" s="58">
        <f>(O4/B17)*100</f>
        <v>10.293492131008081</v>
      </c>
      <c r="Q4" s="59">
        <f t="shared" si="0"/>
        <v>2738060.1742432406</v>
      </c>
      <c r="R4" s="60">
        <f t="shared" si="1"/>
        <v>281842.00857799413</v>
      </c>
      <c r="S4" s="63">
        <v>18710922</v>
      </c>
      <c r="T4" s="64">
        <f t="shared" si="2"/>
        <v>0.1060557037221362</v>
      </c>
      <c r="U4" s="65">
        <f t="shared" si="3"/>
        <v>2903.8689861292173</v>
      </c>
    </row>
    <row r="5" spans="1:21">
      <c r="A5" s="54" t="s">
        <v>42</v>
      </c>
      <c r="B5" s="31">
        <v>420001.5048</v>
      </c>
      <c r="C5" s="31">
        <v>423774.96925999998</v>
      </c>
      <c r="D5" s="31">
        <v>450679.52737000003</v>
      </c>
      <c r="E5" s="31">
        <v>482778.60524</v>
      </c>
      <c r="F5" s="31">
        <v>484745.72872000001</v>
      </c>
      <c r="G5" s="31">
        <v>505779.038</v>
      </c>
      <c r="H5" s="31">
        <v>520939.36343000003</v>
      </c>
      <c r="I5" s="31">
        <v>531396.06116000004</v>
      </c>
      <c r="J5" s="31">
        <v>527191.33088013902</v>
      </c>
      <c r="K5" s="31">
        <v>530740.12570723996</v>
      </c>
      <c r="L5" s="31">
        <v>542121.67744308</v>
      </c>
      <c r="M5" s="61">
        <v>583219.45486779814</v>
      </c>
      <c r="N5" s="56">
        <v>578822.35035711061</v>
      </c>
      <c r="O5" s="57">
        <v>16794</v>
      </c>
      <c r="P5" s="58">
        <f>(O5/B17)*100</f>
        <v>8.7113942173024448</v>
      </c>
      <c r="Q5" s="59">
        <f t="shared" si="0"/>
        <v>1162041.8052249087</v>
      </c>
      <c r="R5" s="60">
        <f t="shared" si="1"/>
        <v>101230.04262299964</v>
      </c>
      <c r="S5" s="63">
        <v>63872399</v>
      </c>
      <c r="T5" s="64">
        <f t="shared" si="2"/>
        <v>2.629304717363129E-2</v>
      </c>
      <c r="U5" s="65">
        <f t="shared" si="3"/>
        <v>305.53620002510189</v>
      </c>
    </row>
    <row r="6" spans="1:21">
      <c r="A6" s="54" t="s">
        <v>21</v>
      </c>
      <c r="B6" s="31">
        <v>210381.21687999999</v>
      </c>
      <c r="C6" s="31">
        <v>219642.88902999999</v>
      </c>
      <c r="D6" s="31">
        <v>239794.16031000001</v>
      </c>
      <c r="E6" s="31">
        <v>254381.59377000001</v>
      </c>
      <c r="F6" s="31">
        <v>258400.09106000001</v>
      </c>
      <c r="G6" s="31">
        <v>267522.86287000001</v>
      </c>
      <c r="H6" s="31">
        <v>287761.12274000002</v>
      </c>
      <c r="I6" s="31">
        <v>307134.11463000003</v>
      </c>
      <c r="J6" s="31">
        <v>309782.11241026298</v>
      </c>
      <c r="K6" s="31">
        <v>315149.03420296003</v>
      </c>
      <c r="L6" s="31">
        <v>327128.72278628999</v>
      </c>
      <c r="M6" s="61">
        <v>351977.36118681077</v>
      </c>
      <c r="N6" s="56">
        <v>354480.4827658353</v>
      </c>
      <c r="O6" s="57">
        <v>8980</v>
      </c>
      <c r="P6" s="58">
        <f>(O6/B17)*100</f>
        <v>4.6581112344513498</v>
      </c>
      <c r="Q6" s="59">
        <f t="shared" si="0"/>
        <v>706457.84395264601</v>
      </c>
      <c r="R6" s="60">
        <f t="shared" si="1"/>
        <v>32907.592195820987</v>
      </c>
      <c r="S6" s="63">
        <v>81032689</v>
      </c>
      <c r="T6" s="64">
        <f t="shared" si="2"/>
        <v>1.1081947434818558E-2</v>
      </c>
      <c r="U6" s="65">
        <f t="shared" si="3"/>
        <v>78.289286915984746</v>
      </c>
    </row>
    <row r="7" spans="1:21">
      <c r="A7" s="54" t="s">
        <v>36</v>
      </c>
      <c r="B7" s="31">
        <v>200807.95447</v>
      </c>
      <c r="C7" s="31">
        <v>205860.11150999999</v>
      </c>
      <c r="D7" s="31">
        <v>214726.13333000001</v>
      </c>
      <c r="E7" s="31">
        <v>221512.29303</v>
      </c>
      <c r="F7" s="31">
        <v>228875.35931999999</v>
      </c>
      <c r="G7" s="31">
        <v>235715.66177000001</v>
      </c>
      <c r="H7" s="31">
        <v>242710.34697000001</v>
      </c>
      <c r="I7" s="31">
        <v>249289.85315000001</v>
      </c>
      <c r="J7" s="31">
        <v>253399.85293187099</v>
      </c>
      <c r="K7" s="31">
        <v>256985.29355899</v>
      </c>
      <c r="L7" s="31">
        <v>268310.25844026997</v>
      </c>
      <c r="M7" s="61">
        <v>274906.45440103032</v>
      </c>
      <c r="N7" s="56">
        <v>280368.2306553307</v>
      </c>
      <c r="O7" s="57">
        <v>8089</v>
      </c>
      <c r="P7" s="58">
        <f>(O7/B17)*100</f>
        <v>4.1959311553983252</v>
      </c>
      <c r="Q7" s="59">
        <f t="shared" si="0"/>
        <v>555274.68505636102</v>
      </c>
      <c r="R7" s="60">
        <f t="shared" si="1"/>
        <v>23298.943508319782</v>
      </c>
      <c r="S7" s="63">
        <v>85358965</v>
      </c>
      <c r="T7" s="64">
        <f t="shared" si="2"/>
        <v>9.476450423221509E-3</v>
      </c>
      <c r="U7" s="65">
        <f t="shared" si="3"/>
        <v>52.620330242065428</v>
      </c>
    </row>
    <row r="8" spans="1:21">
      <c r="A8" s="54" t="s">
        <v>38</v>
      </c>
      <c r="B8" s="31">
        <v>350917.99864000001</v>
      </c>
      <c r="C8" s="31">
        <v>349848.94198</v>
      </c>
      <c r="D8" s="31">
        <v>370498.47</v>
      </c>
      <c r="E8" s="31">
        <v>391891.67862000002</v>
      </c>
      <c r="F8" s="31">
        <v>392451.09125</v>
      </c>
      <c r="G8" s="31">
        <v>404092.98719999997</v>
      </c>
      <c r="H8" s="31">
        <v>419468.58058000001</v>
      </c>
      <c r="I8" s="31">
        <v>439715.92048999999</v>
      </c>
      <c r="J8" s="31">
        <v>441716.41237783403</v>
      </c>
      <c r="K8" s="31">
        <v>450319.06385760999</v>
      </c>
      <c r="L8" s="31">
        <v>460417.19115442998</v>
      </c>
      <c r="M8" s="61">
        <v>486211.34825612465</v>
      </c>
      <c r="N8" s="56">
        <v>488905.23235744424</v>
      </c>
      <c r="O8" s="57">
        <v>8075</v>
      </c>
      <c r="P8" s="58">
        <f>(O8/B17)*100</f>
        <v>4.1886690666141027</v>
      </c>
      <c r="Q8" s="59">
        <f t="shared" si="0"/>
        <v>975116.58061356889</v>
      </c>
      <c r="R8" s="60">
        <f t="shared" si="1"/>
        <v>40844.40657558573</v>
      </c>
      <c r="S8" s="63">
        <v>237882725</v>
      </c>
      <c r="T8" s="64">
        <f t="shared" si="2"/>
        <v>3.3945298045496997E-3</v>
      </c>
      <c r="U8" s="65">
        <f t="shared" si="3"/>
        <v>33.10062295803349</v>
      </c>
    </row>
    <row r="9" spans="1:21">
      <c r="A9" s="54" t="s">
        <v>34</v>
      </c>
      <c r="B9" s="31">
        <v>343167.72480000003</v>
      </c>
      <c r="C9" s="31">
        <v>346241.89951000002</v>
      </c>
      <c r="D9" s="31">
        <v>356041.54577999999</v>
      </c>
      <c r="E9" s="31">
        <v>364453.54902999999</v>
      </c>
      <c r="F9" s="31">
        <v>360731.15583</v>
      </c>
      <c r="G9" s="31">
        <v>368262.65626000002</v>
      </c>
      <c r="H9" s="31">
        <v>366720.57023999997</v>
      </c>
      <c r="I9" s="31">
        <v>379817.16281000001</v>
      </c>
      <c r="J9" s="31">
        <v>375670.55021839601</v>
      </c>
      <c r="K9" s="31">
        <v>383383.41927302</v>
      </c>
      <c r="L9" s="31">
        <v>388390.21600041998</v>
      </c>
      <c r="M9" s="61">
        <v>397444.93029503908</v>
      </c>
      <c r="N9" s="56">
        <v>393602.57611618406</v>
      </c>
      <c r="O9" s="57">
        <v>5501</v>
      </c>
      <c r="P9" s="58">
        <f>(O9/B17)*100</f>
        <v>2.8534821715720344</v>
      </c>
      <c r="Q9" s="59">
        <f t="shared" si="0"/>
        <v>791047.50641122321</v>
      </c>
      <c r="R9" s="60">
        <f t="shared" si="1"/>
        <v>22572.399564109401</v>
      </c>
      <c r="S9" s="63">
        <v>99609303</v>
      </c>
      <c r="T9" s="64">
        <f t="shared" si="2"/>
        <v>5.5225765408678743E-3</v>
      </c>
      <c r="U9" s="65">
        <f t="shared" si="3"/>
        <v>43.686204016186501</v>
      </c>
    </row>
    <row r="10" spans="1:21">
      <c r="A10" s="54" t="s">
        <v>44</v>
      </c>
      <c r="B10" s="31">
        <v>256876.43536</v>
      </c>
      <c r="C10" s="31">
        <v>267815.66288000002</v>
      </c>
      <c r="D10" s="31">
        <v>291350.11978000001</v>
      </c>
      <c r="E10" s="31">
        <v>310457.32990999997</v>
      </c>
      <c r="F10" s="31">
        <v>315511.36803999997</v>
      </c>
      <c r="G10" s="31">
        <v>327806.26486</v>
      </c>
      <c r="H10" s="31">
        <v>346736.45791</v>
      </c>
      <c r="I10" s="31">
        <v>366563.46520999999</v>
      </c>
      <c r="J10" s="31">
        <v>368120.47358250298</v>
      </c>
      <c r="K10" s="31">
        <v>379017.19822826999</v>
      </c>
      <c r="L10" s="31">
        <v>391642.77317220002</v>
      </c>
      <c r="M10" s="61">
        <v>419462.23477837828</v>
      </c>
      <c r="N10" s="56">
        <v>421438.54195200541</v>
      </c>
      <c r="O10" s="57">
        <v>3676</v>
      </c>
      <c r="P10" s="58">
        <f>(O10/B17)*100</f>
        <v>1.9068170264858753</v>
      </c>
      <c r="Q10" s="59">
        <f t="shared" si="0"/>
        <v>840900.77673038375</v>
      </c>
      <c r="R10" s="60">
        <f t="shared" si="1"/>
        <v>16034.439186546932</v>
      </c>
      <c r="S10" s="63">
        <v>53903393</v>
      </c>
      <c r="T10" s="64">
        <f t="shared" si="2"/>
        <v>6.8196078120722385E-3</v>
      </c>
      <c r="U10" s="65">
        <f t="shared" si="3"/>
        <v>57.34613506168138</v>
      </c>
    </row>
    <row r="11" spans="1:21">
      <c r="A11" s="54" t="s">
        <v>30</v>
      </c>
      <c r="B11" s="31">
        <v>91209.997499999998</v>
      </c>
      <c r="C11" s="31">
        <v>91522.731700000004</v>
      </c>
      <c r="D11" s="31">
        <v>95856.035810000001</v>
      </c>
      <c r="E11" s="31">
        <v>101510.57809</v>
      </c>
      <c r="F11" s="31">
        <v>102553.74256</v>
      </c>
      <c r="G11" s="31">
        <v>106850.78273000001</v>
      </c>
      <c r="H11" s="31">
        <v>110130.90691999999</v>
      </c>
      <c r="I11" s="31">
        <v>120287.13906</v>
      </c>
      <c r="J11" s="31">
        <v>124561.58493020599</v>
      </c>
      <c r="K11" s="31">
        <v>126013.79256633999</v>
      </c>
      <c r="L11" s="31">
        <v>131169.72645667</v>
      </c>
      <c r="M11" s="61">
        <v>136870.69382766521</v>
      </c>
      <c r="N11" s="56">
        <v>140737.55533362229</v>
      </c>
      <c r="O11" s="57">
        <v>3872</v>
      </c>
      <c r="P11" s="58">
        <f>(O11/$B$17)*100</f>
        <v>2.0084862694649916</v>
      </c>
      <c r="Q11" s="59">
        <f t="shared" si="0"/>
        <v>277608.2491612875</v>
      </c>
      <c r="R11" s="60">
        <f t="shared" si="1"/>
        <v>5575.7235673066225</v>
      </c>
      <c r="S11" s="63">
        <v>124799926</v>
      </c>
      <c r="T11" s="64">
        <f t="shared" si="2"/>
        <v>3.1025659422266008E-3</v>
      </c>
      <c r="U11" s="65">
        <f t="shared" si="3"/>
        <v>8.612978991289669</v>
      </c>
    </row>
    <row r="12" spans="1:21">
      <c r="A12" s="54" t="s">
        <v>46</v>
      </c>
      <c r="B12" s="73">
        <v>674443.95223825006</v>
      </c>
      <c r="C12" s="73">
        <v>661527.08594874002</v>
      </c>
      <c r="D12" s="73">
        <v>650801.98980988294</v>
      </c>
      <c r="E12" s="73">
        <v>648887.06943999999</v>
      </c>
      <c r="F12" s="73">
        <v>627754.60066</v>
      </c>
      <c r="G12" s="73">
        <v>613857.01436000003</v>
      </c>
      <c r="H12" s="73">
        <v>594572.13126000005</v>
      </c>
      <c r="I12" s="73">
        <v>586739.69811999996</v>
      </c>
      <c r="J12" s="73">
        <v>557880.36077000003</v>
      </c>
      <c r="K12" s="73">
        <v>542359.08447999996</v>
      </c>
      <c r="L12" s="73">
        <v>525753.29709999997</v>
      </c>
      <c r="M12" s="76">
        <v>527385.5442476446</v>
      </c>
      <c r="N12" s="76">
        <v>499455.8518462762</v>
      </c>
      <c r="O12" s="57">
        <v>1327</v>
      </c>
      <c r="P12" s="58">
        <f>(O12/$B$17)*100</f>
        <v>0.68834227261881298</v>
      </c>
      <c r="Q12" s="59">
        <f t="shared" si="0"/>
        <v>1026841.3960939208</v>
      </c>
      <c r="R12" s="60">
        <f t="shared" si="1"/>
        <v>7068.1834020636416</v>
      </c>
      <c r="S12">
        <v>35699443</v>
      </c>
      <c r="T12" s="64">
        <f t="shared" si="2"/>
        <v>3.7171448305229858E-3</v>
      </c>
      <c r="U12" s="65">
        <f t="shared" si="3"/>
        <v>38.169181872575237</v>
      </c>
    </row>
    <row r="13" spans="1:21">
      <c r="A13" s="54" t="s">
        <v>50</v>
      </c>
      <c r="B13" s="73">
        <v>497641.39825944998</v>
      </c>
      <c r="C13" s="73">
        <v>484661.72077796998</v>
      </c>
      <c r="D13" s="73">
        <v>483595.91514521098</v>
      </c>
      <c r="E13" s="73">
        <v>481535.69469999999</v>
      </c>
      <c r="F13" s="73">
        <v>471779.16973000002</v>
      </c>
      <c r="G13" s="73">
        <v>455885.15555999998</v>
      </c>
      <c r="H13" s="73">
        <v>442742.11787999998</v>
      </c>
      <c r="I13" s="73">
        <v>445634.84693</v>
      </c>
      <c r="J13" s="73">
        <v>432010.18929000001</v>
      </c>
      <c r="K13" s="73">
        <v>413738.36122999998</v>
      </c>
      <c r="L13" s="73">
        <v>402267.16329</v>
      </c>
      <c r="M13" s="76">
        <v>409162.09906323894</v>
      </c>
      <c r="N13" s="76">
        <v>394579.3567574686</v>
      </c>
      <c r="O13" s="57">
        <v>2968</v>
      </c>
      <c r="P13" s="58">
        <f>(O13/$B$17)*100</f>
        <v>1.5395628222551898</v>
      </c>
      <c r="Q13" s="59">
        <f t="shared" si="0"/>
        <v>803741.4558207076</v>
      </c>
      <c r="R13" s="60">
        <f t="shared" si="1"/>
        <v>12374.104640868236</v>
      </c>
      <c r="S13" s="77">
        <v>39362732</v>
      </c>
      <c r="T13" s="64">
        <f t="shared" si="2"/>
        <v>7.5401270419949516E-3</v>
      </c>
      <c r="U13" s="65">
        <f t="shared" si="3"/>
        <v>60.603126858061081</v>
      </c>
    </row>
    <row r="14" spans="1:21">
      <c r="A14" s="54" t="s">
        <v>45</v>
      </c>
      <c r="B14" s="73">
        <v>346507.38116112998</v>
      </c>
      <c r="C14" s="73">
        <v>338127.59977355</v>
      </c>
      <c r="D14" s="73">
        <v>327951.35319337202</v>
      </c>
      <c r="E14" s="73">
        <v>325279.70260000002</v>
      </c>
      <c r="F14" s="73">
        <v>309648.78782000003</v>
      </c>
      <c r="G14" s="73">
        <v>297351.52480000001</v>
      </c>
      <c r="H14" s="73">
        <v>286403.73365000001</v>
      </c>
      <c r="I14" s="73">
        <v>281383.76715000003</v>
      </c>
      <c r="J14" s="73">
        <v>274389.92472000001</v>
      </c>
      <c r="K14" s="73">
        <v>262246.33533999999</v>
      </c>
      <c r="L14" s="73">
        <v>249528.58966</v>
      </c>
      <c r="M14" s="76">
        <v>246015.70745968042</v>
      </c>
      <c r="N14" s="76">
        <v>233760.66134661715</v>
      </c>
      <c r="O14" s="57">
        <v>3408</v>
      </c>
      <c r="P14" s="58">
        <f>(O14/$B$17)*100</f>
        <v>1.767799898330757</v>
      </c>
      <c r="Q14" s="59">
        <f t="shared" si="0"/>
        <v>479776.36880629754</v>
      </c>
      <c r="R14" s="60">
        <f t="shared" si="1"/>
        <v>8481.4861599727265</v>
      </c>
      <c r="S14">
        <v>67562686</v>
      </c>
      <c r="T14" s="64">
        <f t="shared" si="2"/>
        <v>5.0442044296462691E-3</v>
      </c>
      <c r="U14" s="65">
        <f t="shared" si="3"/>
        <v>24.200900847723283</v>
      </c>
    </row>
    <row r="15" spans="1:21" s="40" customFormat="1">
      <c r="A15" s="62" t="s">
        <v>99</v>
      </c>
      <c r="B15" s="78">
        <f>SUM(B2:B14)</f>
        <v>7299034.0012888303</v>
      </c>
      <c r="C15" s="78">
        <f t="shared" ref="C15:S15" si="4">SUM(C2:C14)</f>
        <v>7374883.9096902609</v>
      </c>
      <c r="D15" s="78">
        <f t="shared" si="4"/>
        <v>7541248.9963384662</v>
      </c>
      <c r="E15" s="78">
        <f t="shared" si="4"/>
        <v>7841624.8154000007</v>
      </c>
      <c r="F15" s="78">
        <f t="shared" si="4"/>
        <v>7798106.583159999</v>
      </c>
      <c r="G15" s="78">
        <f t="shared" si="4"/>
        <v>8039401.2699600011</v>
      </c>
      <c r="H15" s="78">
        <f t="shared" si="4"/>
        <v>8221139.8675600011</v>
      </c>
      <c r="I15" s="78">
        <f t="shared" si="4"/>
        <v>8586246.3527799994</v>
      </c>
      <c r="J15" s="78">
        <f t="shared" si="4"/>
        <v>8423708.9933737982</v>
      </c>
      <c r="K15" s="78">
        <f t="shared" si="4"/>
        <v>8474554.3051060103</v>
      </c>
      <c r="L15" s="78">
        <f t="shared" si="4"/>
        <v>8561201.1408597287</v>
      </c>
      <c r="M15" s="78">
        <f t="shared" si="4"/>
        <v>9048537.4996389188</v>
      </c>
      <c r="N15" s="78">
        <f t="shared" si="4"/>
        <v>8953085.7466727681</v>
      </c>
      <c r="O15" s="78">
        <f t="shared" si="4"/>
        <v>173684</v>
      </c>
      <c r="P15" s="78">
        <f t="shared" si="4"/>
        <v>90.0934734570655</v>
      </c>
      <c r="Q15" s="78">
        <f t="shared" si="4"/>
        <v>18001623.246311683</v>
      </c>
      <c r="R15" s="78">
        <f t="shared" si="4"/>
        <v>2795742.9826069032</v>
      </c>
      <c r="S15" s="78">
        <f t="shared" si="4"/>
        <v>1108780673</v>
      </c>
      <c r="T15" s="78"/>
      <c r="U15" s="78">
        <f t="shared" ref="U15" si="5">SUM(U2:U14)</f>
        <v>7331.2186238857703</v>
      </c>
    </row>
    <row r="17" spans="1:2" ht="38.25" customHeight="1">
      <c r="A17" s="34" t="s">
        <v>96</v>
      </c>
      <c r="B17" s="35">
        <v>192782</v>
      </c>
    </row>
  </sheetData>
  <sortState ref="A2:U17">
    <sortCondition descending="1" ref="O1"/>
  </sortState>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N19" sqref="N19"/>
    </sheetView>
  </sheetViews>
  <sheetFormatPr defaultRowHeight="15"/>
  <cols>
    <col min="1" max="1" width="16.28515625" style="4" customWidth="1"/>
    <col min="2" max="12" width="12" style="4" customWidth="1"/>
    <col min="13" max="16384" width="9.140625" style="4"/>
  </cols>
  <sheetData>
    <row r="1" spans="1:12">
      <c r="A1" s="2" t="s">
        <v>1</v>
      </c>
      <c r="B1" s="3" t="s">
        <v>2</v>
      </c>
      <c r="C1" s="3" t="s">
        <v>3</v>
      </c>
      <c r="D1" s="3" t="s">
        <v>4</v>
      </c>
      <c r="E1" s="3" t="s">
        <v>5</v>
      </c>
      <c r="F1" s="3" t="s">
        <v>6</v>
      </c>
      <c r="G1" s="3" t="s">
        <v>7</v>
      </c>
      <c r="H1" s="3" t="s">
        <v>8</v>
      </c>
      <c r="I1" s="3" t="s">
        <v>9</v>
      </c>
      <c r="J1" s="3" t="s">
        <v>10</v>
      </c>
      <c r="K1" s="3" t="s">
        <v>11</v>
      </c>
      <c r="L1" s="3" t="s">
        <v>12</v>
      </c>
    </row>
    <row r="2" spans="1:12">
      <c r="A2" s="5" t="s">
        <v>29</v>
      </c>
      <c r="B2" s="6">
        <v>5624.6202420600002</v>
      </c>
      <c r="C2" s="6">
        <v>5541.3346383999997</v>
      </c>
      <c r="D2" s="6">
        <v>5382.8087095789997</v>
      </c>
      <c r="E2" s="6">
        <v>5180.8198499999999</v>
      </c>
      <c r="F2" s="6">
        <v>5116.5924800000003</v>
      </c>
      <c r="G2" s="6">
        <v>5046.7143900000001</v>
      </c>
      <c r="H2" s="6">
        <v>4822.7183100000002</v>
      </c>
      <c r="I2" s="6">
        <v>4721.7994399999998</v>
      </c>
      <c r="J2" s="6">
        <v>4685.5159599999997</v>
      </c>
      <c r="K2" s="6">
        <v>4641.5123299999996</v>
      </c>
      <c r="L2" s="6">
        <v>4404.1214300000001</v>
      </c>
    </row>
    <row r="3" spans="1:12">
      <c r="A3" s="5" t="s">
        <v>44</v>
      </c>
      <c r="B3" s="6">
        <v>318287.92717405001</v>
      </c>
      <c r="C3" s="6">
        <v>310289.71882815001</v>
      </c>
      <c r="D3" s="6">
        <v>299066.94641377998</v>
      </c>
      <c r="E3" s="6">
        <v>300862.84505</v>
      </c>
      <c r="F3" s="6">
        <v>294976.24229000002</v>
      </c>
      <c r="G3" s="6">
        <v>290289.66793</v>
      </c>
      <c r="H3" s="6">
        <v>281093.4412</v>
      </c>
      <c r="I3" s="6">
        <v>276527.29291999998</v>
      </c>
      <c r="J3" s="6">
        <v>270555.39045000001</v>
      </c>
      <c r="K3" s="6">
        <v>261739.54525</v>
      </c>
      <c r="L3" s="6">
        <v>251603.86877999999</v>
      </c>
    </row>
    <row r="4" spans="1:12">
      <c r="A4" s="5" t="s">
        <v>22</v>
      </c>
      <c r="B4" s="6">
        <v>14193.61000074</v>
      </c>
      <c r="C4" s="6">
        <v>14083.3620839</v>
      </c>
      <c r="D4" s="6">
        <v>14835.161117714</v>
      </c>
      <c r="E4" s="6">
        <v>15962.91223</v>
      </c>
      <c r="F4" s="6">
        <v>13288.63012</v>
      </c>
      <c r="G4" s="6">
        <v>12474.03478</v>
      </c>
      <c r="H4" s="6">
        <v>12687.459580000001</v>
      </c>
      <c r="I4" s="6">
        <v>12674.63537</v>
      </c>
      <c r="J4" s="6">
        <v>10830.173129999999</v>
      </c>
      <c r="K4" s="6">
        <v>11029.284900000001</v>
      </c>
      <c r="L4" s="6">
        <v>11295.615180000001</v>
      </c>
    </row>
    <row r="5" spans="1:12">
      <c r="A5" s="5" t="s">
        <v>23</v>
      </c>
      <c r="B5" s="6">
        <v>153084.9620159</v>
      </c>
      <c r="C5" s="6">
        <v>151674.74852960001</v>
      </c>
      <c r="D5" s="6">
        <v>145369.982167229</v>
      </c>
      <c r="E5" s="6">
        <v>147202.78391</v>
      </c>
      <c r="F5" s="6">
        <v>135242.78779999999</v>
      </c>
      <c r="G5" s="6">
        <v>134073.24165000001</v>
      </c>
      <c r="H5" s="6">
        <v>130223.87469</v>
      </c>
      <c r="I5" s="6">
        <v>134643.46896</v>
      </c>
      <c r="J5" s="6">
        <v>123169.08882999999</v>
      </c>
      <c r="K5" s="6">
        <v>124634.99953</v>
      </c>
      <c r="L5" s="6">
        <v>122060.16021</v>
      </c>
    </row>
    <row r="6" spans="1:12">
      <c r="A6" s="5" t="s">
        <v>30</v>
      </c>
      <c r="B6" s="6">
        <v>364253.05585989001</v>
      </c>
      <c r="C6" s="6">
        <v>356924.43905454001</v>
      </c>
      <c r="D6" s="6">
        <v>342822.59319439298</v>
      </c>
      <c r="E6" s="6">
        <v>353279.04804999998</v>
      </c>
      <c r="F6" s="6">
        <v>331933.97363000002</v>
      </c>
      <c r="G6" s="6">
        <v>328448.83159999998</v>
      </c>
      <c r="H6" s="6">
        <v>314375.14834000001</v>
      </c>
      <c r="I6" s="6">
        <v>317130.50617000001</v>
      </c>
      <c r="J6" s="6">
        <v>303966.03229</v>
      </c>
      <c r="K6" s="6">
        <v>301444.96275000001</v>
      </c>
      <c r="L6" s="6">
        <v>291686.55210999999</v>
      </c>
    </row>
    <row r="7" spans="1:12">
      <c r="A7" s="5" t="s">
        <v>14</v>
      </c>
      <c r="B7" s="6">
        <v>71539.440958249994</v>
      </c>
      <c r="C7" s="6">
        <v>71227.335146040001</v>
      </c>
      <c r="D7" s="6">
        <v>69690.197634114404</v>
      </c>
      <c r="E7" s="6">
        <v>68581.237070000003</v>
      </c>
      <c r="F7" s="6">
        <v>66980.885590000005</v>
      </c>
      <c r="G7" s="6">
        <v>65848.295819999999</v>
      </c>
      <c r="H7" s="6">
        <v>63975.180390000001</v>
      </c>
      <c r="I7" s="6">
        <v>62287.304580000004</v>
      </c>
      <c r="J7" s="6">
        <v>62208.413520000002</v>
      </c>
      <c r="K7" s="6">
        <v>60719.879289999997</v>
      </c>
      <c r="L7" s="6">
        <v>61651.502789999999</v>
      </c>
    </row>
    <row r="8" spans="1:12">
      <c r="A8" s="5" t="s">
        <v>35</v>
      </c>
      <c r="B8" s="6">
        <v>153072.29962338999</v>
      </c>
      <c r="C8" s="6">
        <v>148804.28273144001</v>
      </c>
      <c r="D8" s="6">
        <v>144115.445235405</v>
      </c>
      <c r="E8" s="6">
        <v>142551.03031999999</v>
      </c>
      <c r="F8" s="6">
        <v>137255.36134999999</v>
      </c>
      <c r="G8" s="6">
        <v>137209.05987</v>
      </c>
      <c r="H8" s="6">
        <v>133549.7671</v>
      </c>
      <c r="I8" s="6">
        <v>133066.53038000001</v>
      </c>
      <c r="J8" s="6">
        <v>129426.75421</v>
      </c>
      <c r="K8" s="6">
        <v>124688.69933</v>
      </c>
      <c r="L8" s="6">
        <v>121386.04846000001</v>
      </c>
    </row>
    <row r="9" spans="1:12">
      <c r="A9" s="5" t="s">
        <v>39</v>
      </c>
      <c r="B9" s="6">
        <v>4273.5824156899998</v>
      </c>
      <c r="C9" s="6">
        <v>4310.6397336299997</v>
      </c>
      <c r="D9" s="6">
        <v>3983.1970939339999</v>
      </c>
      <c r="E9" s="6">
        <v>4047.9767400000001</v>
      </c>
      <c r="F9" s="6">
        <v>4091.2796499999999</v>
      </c>
      <c r="G9" s="6">
        <v>4170.8838400000004</v>
      </c>
      <c r="H9" s="6">
        <v>3832.7077399999998</v>
      </c>
      <c r="I9" s="6">
        <v>3885.6723200000001</v>
      </c>
      <c r="J9" s="6">
        <v>3739.71513</v>
      </c>
      <c r="K9" s="6">
        <v>3722.61562</v>
      </c>
      <c r="L9" s="6">
        <v>3485.0966800000001</v>
      </c>
    </row>
    <row r="10" spans="1:12">
      <c r="A10" s="5" t="s">
        <v>40</v>
      </c>
      <c r="B10" s="6">
        <v>5277.3199326800004</v>
      </c>
      <c r="C10" s="6">
        <v>5189.9207278000003</v>
      </c>
      <c r="D10" s="6">
        <v>5087.8293126440003</v>
      </c>
      <c r="E10" s="6">
        <v>5009.9503699999996</v>
      </c>
      <c r="F10" s="6">
        <v>4917.3015400000004</v>
      </c>
      <c r="G10" s="6">
        <v>4997.7512800000004</v>
      </c>
      <c r="H10" s="6">
        <v>4797.8240699999997</v>
      </c>
      <c r="I10" s="6">
        <v>4682.9152700000004</v>
      </c>
      <c r="J10" s="6">
        <v>4504.8984700000001</v>
      </c>
      <c r="K10" s="6">
        <v>4461.0379999999996</v>
      </c>
      <c r="L10" s="6">
        <v>4382.2619699999996</v>
      </c>
    </row>
    <row r="11" spans="1:12">
      <c r="A11" s="5" t="s">
        <v>41</v>
      </c>
      <c r="B11" s="6">
        <v>75211.075421839996</v>
      </c>
      <c r="C11" s="6">
        <v>74260.531869130005</v>
      </c>
      <c r="D11" s="6">
        <v>72415.762484500199</v>
      </c>
      <c r="E11" s="6">
        <v>71105.950559999997</v>
      </c>
      <c r="F11" s="6">
        <v>69371.149799999999</v>
      </c>
      <c r="G11" s="6">
        <v>68618.945819999994</v>
      </c>
      <c r="H11" s="6">
        <v>66794.808359999995</v>
      </c>
      <c r="I11" s="6">
        <v>66089.67727</v>
      </c>
      <c r="J11" s="6">
        <v>64549.23216</v>
      </c>
      <c r="K11" s="6">
        <v>63547.669950000003</v>
      </c>
      <c r="L11" s="6">
        <v>62743.451569999997</v>
      </c>
    </row>
    <row r="12" spans="1:12">
      <c r="A12" s="5" t="s">
        <v>42</v>
      </c>
      <c r="B12" s="6">
        <v>727574.72529407998</v>
      </c>
      <c r="C12" s="6">
        <v>708492.40657939005</v>
      </c>
      <c r="D12" s="6">
        <v>682101.03554019099</v>
      </c>
      <c r="E12" s="6">
        <v>674702.05963999999</v>
      </c>
      <c r="F12" s="6">
        <v>654308.36398000002</v>
      </c>
      <c r="G12" s="6">
        <v>654929.49661999999</v>
      </c>
      <c r="H12" s="6">
        <v>634172.92683999997</v>
      </c>
      <c r="I12" s="6">
        <v>643747.35322000005</v>
      </c>
      <c r="J12" s="6">
        <v>617452.09822000004</v>
      </c>
      <c r="K12" s="6">
        <v>613486.72875999997</v>
      </c>
      <c r="L12" s="6">
        <v>606275.29694999999</v>
      </c>
    </row>
    <row r="13" spans="1:12">
      <c r="A13" s="5" t="s">
        <v>15</v>
      </c>
      <c r="B13" s="6">
        <v>462916.06218910002</v>
      </c>
      <c r="C13" s="6">
        <v>442572.10917380999</v>
      </c>
      <c r="D13" s="6">
        <v>426330.12547757197</v>
      </c>
      <c r="E13" s="6">
        <v>409922.88410000002</v>
      </c>
      <c r="F13" s="6">
        <v>400142.82984000002</v>
      </c>
      <c r="G13" s="6">
        <v>392810.54242999997</v>
      </c>
      <c r="H13" s="6">
        <v>377649.80875999999</v>
      </c>
      <c r="I13" s="6">
        <v>367361.73157</v>
      </c>
      <c r="J13" s="6">
        <v>355373.22486000002</v>
      </c>
      <c r="K13" s="6">
        <v>344992.35846999998</v>
      </c>
      <c r="L13" s="6">
        <v>324195.73388000001</v>
      </c>
    </row>
    <row r="14" spans="1:12">
      <c r="A14" s="5" t="s">
        <v>16</v>
      </c>
      <c r="B14" s="6">
        <v>102340.41451626</v>
      </c>
      <c r="C14" s="6">
        <v>100549.41340015001</v>
      </c>
      <c r="D14" s="6">
        <v>96582.451871950601</v>
      </c>
      <c r="E14" s="6">
        <v>95522.387579999995</v>
      </c>
      <c r="F14" s="6">
        <v>93098.503070000006</v>
      </c>
      <c r="G14" s="6">
        <v>92276.032779999994</v>
      </c>
      <c r="H14" s="6">
        <v>88157.460860000007</v>
      </c>
      <c r="I14" s="6">
        <v>85753.227299999999</v>
      </c>
      <c r="J14" s="6">
        <v>84995.790089999995</v>
      </c>
      <c r="K14" s="6">
        <v>83441.570959999997</v>
      </c>
      <c r="L14" s="6">
        <v>80916.171409999995</v>
      </c>
    </row>
    <row r="15" spans="1:12">
      <c r="A15" s="5" t="s">
        <v>17</v>
      </c>
      <c r="B15" s="6">
        <v>123217.87993241999</v>
      </c>
      <c r="C15" s="6">
        <v>124329.03766438</v>
      </c>
      <c r="D15" s="6">
        <v>120014.34883239699</v>
      </c>
      <c r="E15" s="6">
        <v>118124.95927000001</v>
      </c>
      <c r="F15" s="6">
        <v>111650.51771</v>
      </c>
      <c r="G15" s="6">
        <v>107915.67194</v>
      </c>
      <c r="H15" s="6">
        <v>104780.65555</v>
      </c>
      <c r="I15" s="6">
        <v>104457.91665</v>
      </c>
      <c r="J15" s="6">
        <v>98341.694340000002</v>
      </c>
      <c r="K15" s="6">
        <v>96535.056729999997</v>
      </c>
      <c r="L15" s="6">
        <v>95583.34633</v>
      </c>
    </row>
    <row r="16" spans="1:12">
      <c r="A16" s="5" t="s">
        <v>31</v>
      </c>
      <c r="B16" s="6">
        <v>226922.30442219999</v>
      </c>
      <c r="C16" s="6">
        <v>224783.79084050001</v>
      </c>
      <c r="D16" s="6">
        <v>219114.54324175301</v>
      </c>
      <c r="E16" s="6">
        <v>218508.3861</v>
      </c>
      <c r="F16" s="6">
        <v>212038.52499999999</v>
      </c>
      <c r="G16" s="6">
        <v>207776.93885000001</v>
      </c>
      <c r="H16" s="6">
        <v>200287.88193</v>
      </c>
      <c r="I16" s="6">
        <v>199475.14637</v>
      </c>
      <c r="J16" s="6">
        <v>193920.97988</v>
      </c>
      <c r="K16" s="6">
        <v>191967.23753000001</v>
      </c>
      <c r="L16" s="6">
        <v>188220.78779</v>
      </c>
    </row>
    <row r="17" spans="1:12">
      <c r="A17" s="5" t="s">
        <v>45</v>
      </c>
      <c r="B17" s="6">
        <v>1019256.84600623</v>
      </c>
      <c r="C17" s="6">
        <v>981259.88601034996</v>
      </c>
      <c r="D17" s="6">
        <v>959437.02003689704</v>
      </c>
      <c r="E17" s="6">
        <v>934748.44619000005</v>
      </c>
      <c r="F17" s="6">
        <v>890863.16196000006</v>
      </c>
      <c r="G17" s="6">
        <v>868922.46348000003</v>
      </c>
      <c r="H17" s="6">
        <v>841367.11265000002</v>
      </c>
      <c r="I17" s="6">
        <v>840424.10436</v>
      </c>
      <c r="J17" s="6">
        <v>813717.42356999998</v>
      </c>
      <c r="K17" s="6">
        <v>799946.49170999997</v>
      </c>
      <c r="L17" s="6">
        <v>787439.58750000002</v>
      </c>
    </row>
    <row r="18" spans="1:12">
      <c r="A18" s="5" t="s">
        <v>46</v>
      </c>
      <c r="B18" s="6">
        <v>525446.51246478001</v>
      </c>
      <c r="C18" s="6">
        <v>517779.17718863999</v>
      </c>
      <c r="D18" s="6">
        <v>501968.92169997399</v>
      </c>
      <c r="E18" s="6">
        <v>495741.41502999997</v>
      </c>
      <c r="F18" s="6">
        <v>479446.76241000002</v>
      </c>
      <c r="G18" s="6">
        <v>468489.09153999999</v>
      </c>
      <c r="H18" s="6">
        <v>455095.60579</v>
      </c>
      <c r="I18" s="6">
        <v>440360.864</v>
      </c>
      <c r="J18" s="6">
        <v>432369.37445</v>
      </c>
      <c r="K18" s="6">
        <v>426698.61674999999</v>
      </c>
      <c r="L18" s="6">
        <v>419838.89</v>
      </c>
    </row>
    <row r="19" spans="1:12">
      <c r="A19" s="5" t="s">
        <v>18</v>
      </c>
      <c r="B19" s="6">
        <v>4434.2224200199998</v>
      </c>
      <c r="C19" s="6">
        <v>0</v>
      </c>
      <c r="D19" s="6">
        <v>0</v>
      </c>
      <c r="E19" s="6">
        <v>0</v>
      </c>
      <c r="F19" s="6">
        <v>0</v>
      </c>
      <c r="G19" s="6">
        <v>0</v>
      </c>
      <c r="H19" s="6">
        <v>0</v>
      </c>
      <c r="I19" s="6">
        <v>0</v>
      </c>
      <c r="J19" s="6">
        <v>0</v>
      </c>
      <c r="K19" s="6">
        <v>0</v>
      </c>
      <c r="L19" s="6">
        <v>0</v>
      </c>
    </row>
    <row r="20" spans="1:12">
      <c r="A20" s="5" t="s">
        <v>47</v>
      </c>
      <c r="B20" s="6">
        <v>1149.38729777</v>
      </c>
      <c r="C20" s="6">
        <v>1124.4417739</v>
      </c>
      <c r="D20" s="6">
        <v>1137.571645</v>
      </c>
      <c r="E20" s="6">
        <v>1095.48272</v>
      </c>
      <c r="F20" s="6">
        <v>1057.5108399999999</v>
      </c>
      <c r="G20" s="6">
        <v>1077.5874200000001</v>
      </c>
      <c r="H20" s="6">
        <v>996.71677</v>
      </c>
      <c r="I20" s="6">
        <v>998.05017999999995</v>
      </c>
      <c r="J20" s="6">
        <v>909.24670000000003</v>
      </c>
      <c r="K20" s="6">
        <v>980.38284999999996</v>
      </c>
      <c r="L20" s="6">
        <v>955.93583000000001</v>
      </c>
    </row>
    <row r="21" spans="1:12">
      <c r="A21" s="5" t="s">
        <v>36</v>
      </c>
      <c r="B21" s="6">
        <v>391555.99259400001</v>
      </c>
      <c r="C21" s="6">
        <v>388377.97707924998</v>
      </c>
      <c r="D21" s="6">
        <v>373174.51284443302</v>
      </c>
      <c r="E21" s="6">
        <v>368520.57118000003</v>
      </c>
      <c r="F21" s="6">
        <v>359400.18657999998</v>
      </c>
      <c r="G21" s="6">
        <v>355909.22899999999</v>
      </c>
      <c r="H21" s="6">
        <v>344519.55381999997</v>
      </c>
      <c r="I21" s="6">
        <v>340116.61414999998</v>
      </c>
      <c r="J21" s="6">
        <v>329083.60551999998</v>
      </c>
      <c r="K21" s="6">
        <v>329505.59509000002</v>
      </c>
      <c r="L21" s="6">
        <v>320559.44669000001</v>
      </c>
    </row>
    <row r="22" spans="1:12">
      <c r="A22" s="5" t="s">
        <v>43</v>
      </c>
      <c r="B22" s="6">
        <v>2641760.4304829398</v>
      </c>
      <c r="C22" s="6">
        <v>2611882.2026204499</v>
      </c>
      <c r="D22" s="6">
        <v>2566800.9606900602</v>
      </c>
      <c r="E22" s="6">
        <v>2549943.1098099998</v>
      </c>
      <c r="F22" s="6">
        <v>2377727.9242400001</v>
      </c>
      <c r="G22" s="6">
        <v>2305221.1862499998</v>
      </c>
      <c r="H22" s="6">
        <v>2270005.9213399999</v>
      </c>
      <c r="I22" s="6">
        <v>2289301.3215600001</v>
      </c>
      <c r="J22" s="6">
        <v>2159962.5775700002</v>
      </c>
      <c r="K22" s="6">
        <v>2137146.0911400001</v>
      </c>
      <c r="L22" s="6">
        <v>2138081.06476</v>
      </c>
    </row>
    <row r="23" spans="1:12">
      <c r="A23" s="5" t="s">
        <v>24</v>
      </c>
      <c r="B23" s="6">
        <v>9078.1996711200009</v>
      </c>
      <c r="C23" s="6">
        <v>8933.2098650999997</v>
      </c>
      <c r="D23" s="6">
        <v>9084.1447974219991</v>
      </c>
      <c r="E23" s="6">
        <v>10134.39083</v>
      </c>
      <c r="F23" s="6">
        <v>8310.8215099999998</v>
      </c>
      <c r="G23" s="6">
        <v>8286.5777899999994</v>
      </c>
      <c r="H23" s="6">
        <v>8003.6728599999997</v>
      </c>
      <c r="I23" s="6">
        <v>8927.2496499999997</v>
      </c>
      <c r="J23" s="6">
        <v>7085.7016899999999</v>
      </c>
      <c r="K23" s="6">
        <v>7034.3642399999999</v>
      </c>
      <c r="L23" s="6">
        <v>7032.1611800000001</v>
      </c>
    </row>
    <row r="24" spans="1:12">
      <c r="A24" s="5" t="s">
        <v>25</v>
      </c>
      <c r="B24" s="6">
        <v>23425.100464449999</v>
      </c>
      <c r="C24" s="6">
        <v>23696.474374699999</v>
      </c>
      <c r="D24" s="6">
        <v>23507.988314685001</v>
      </c>
      <c r="E24" s="6">
        <v>23971.204979999999</v>
      </c>
      <c r="F24" s="6">
        <v>22557.7536</v>
      </c>
      <c r="G24" s="6">
        <v>22347.473760000001</v>
      </c>
      <c r="H24" s="6">
        <v>21857.947609999999</v>
      </c>
      <c r="I24" s="6">
        <v>21668.993009999998</v>
      </c>
      <c r="J24" s="6">
        <v>20863.183870000001</v>
      </c>
      <c r="K24" s="6">
        <v>21289.317950000001</v>
      </c>
      <c r="L24" s="6">
        <v>21265.898649999999</v>
      </c>
    </row>
    <row r="25" spans="1:12">
      <c r="A25" s="5" t="s">
        <v>26</v>
      </c>
      <c r="B25" s="6">
        <v>10615.48853642</v>
      </c>
      <c r="C25" s="6">
        <v>9975.4937301000009</v>
      </c>
      <c r="D25" s="6">
        <v>9312.6434108529993</v>
      </c>
      <c r="E25" s="6">
        <v>9013.3182699999998</v>
      </c>
      <c r="F25" s="6">
        <v>8458.3390799999997</v>
      </c>
      <c r="G25" s="6">
        <v>8476.8421400000007</v>
      </c>
      <c r="H25" s="6">
        <v>8707.3369600000005</v>
      </c>
      <c r="I25" s="6">
        <v>8472.5091400000001</v>
      </c>
      <c r="J25" s="6">
        <v>7494.4685099999997</v>
      </c>
      <c r="K25" s="6">
        <v>7627.7218999999996</v>
      </c>
      <c r="L25" s="6">
        <v>7330.84926</v>
      </c>
    </row>
    <row r="26" spans="1:12">
      <c r="A26" s="5" t="s">
        <v>27</v>
      </c>
      <c r="B26" s="6">
        <v>10967.761065160001</v>
      </c>
      <c r="C26" s="6">
        <v>11150.0440741</v>
      </c>
      <c r="D26" s="6">
        <v>10684.921409597</v>
      </c>
      <c r="E26" s="6">
        <v>11059.86982</v>
      </c>
      <c r="F26" s="6">
        <v>10176.98223</v>
      </c>
      <c r="G26" s="6">
        <v>9639.2918800000007</v>
      </c>
      <c r="H26" s="6">
        <v>9697.9506999999994</v>
      </c>
      <c r="I26" s="6">
        <v>9949.5036099999998</v>
      </c>
      <c r="J26" s="6">
        <v>9329.4205299999994</v>
      </c>
      <c r="K26" s="6">
        <v>9159.6412099999998</v>
      </c>
      <c r="L26" s="6">
        <v>9121.7006999999994</v>
      </c>
    </row>
    <row r="27" spans="1:12">
      <c r="A27" s="5" t="s">
        <v>19</v>
      </c>
      <c r="B27" s="6">
        <v>1225945.9853779899</v>
      </c>
      <c r="C27" s="6">
        <v>1216958.09824239</v>
      </c>
      <c r="D27" s="6">
        <v>1195827.6055746099</v>
      </c>
      <c r="E27" s="6">
        <v>1190069.0102299999</v>
      </c>
      <c r="F27" s="6">
        <v>1211527.7711799999</v>
      </c>
      <c r="G27" s="6">
        <v>1201471.1185399999</v>
      </c>
      <c r="H27" s="6">
        <v>1155811.88986</v>
      </c>
      <c r="I27" s="6">
        <v>1145718.4661300001</v>
      </c>
      <c r="J27" s="6">
        <v>1121610.7605300001</v>
      </c>
      <c r="K27" s="6">
        <v>1131595.9284600001</v>
      </c>
      <c r="L27" s="6">
        <v>1109669.2895200001</v>
      </c>
    </row>
    <row r="28" spans="1:12">
      <c r="A28" s="5" t="s">
        <v>32</v>
      </c>
      <c r="B28" s="6">
        <v>329977.55846644001</v>
      </c>
      <c r="C28" s="6">
        <v>321939.56039677002</v>
      </c>
      <c r="D28" s="6">
        <v>313325.94675682503</v>
      </c>
      <c r="E28" s="6">
        <v>309618.07465999998</v>
      </c>
      <c r="F28" s="6">
        <v>295003.09547</v>
      </c>
      <c r="G28" s="6">
        <v>282977.49922</v>
      </c>
      <c r="H28" s="6">
        <v>274793.19835000002</v>
      </c>
      <c r="I28" s="6">
        <v>271019.04953999998</v>
      </c>
      <c r="J28" s="6">
        <v>257906.00588000001</v>
      </c>
      <c r="K28" s="6">
        <v>254546.70008000001</v>
      </c>
      <c r="L28" s="6">
        <v>246575.81375999999</v>
      </c>
    </row>
    <row r="29" spans="1:12">
      <c r="A29" s="5" t="s">
        <v>48</v>
      </c>
      <c r="B29" s="6">
        <v>19635.448800279999</v>
      </c>
      <c r="C29" s="6">
        <v>19113.667326890001</v>
      </c>
      <c r="D29" s="6">
        <v>18376.049047711</v>
      </c>
      <c r="E29" s="6">
        <v>17910.45492</v>
      </c>
      <c r="F29" s="6">
        <v>17272.496309999999</v>
      </c>
      <c r="G29" s="6">
        <v>17161.42049</v>
      </c>
      <c r="H29" s="6">
        <v>16629.828860000001</v>
      </c>
      <c r="I29" s="6">
        <v>16771.239850000002</v>
      </c>
      <c r="J29" s="6">
        <v>16120.185320000001</v>
      </c>
      <c r="K29" s="6">
        <v>15765.48417</v>
      </c>
      <c r="L29" s="6">
        <v>15571.50179</v>
      </c>
    </row>
    <row r="30" spans="1:12">
      <c r="A30" s="5" t="s">
        <v>20</v>
      </c>
      <c r="B30" s="6">
        <v>412757.36325500999</v>
      </c>
      <c r="C30" s="6">
        <v>399376.90390579001</v>
      </c>
      <c r="D30" s="6">
        <v>390145.14911619702</v>
      </c>
      <c r="E30" s="6">
        <v>379504.96847999998</v>
      </c>
      <c r="F30" s="6">
        <v>377658.23910000001</v>
      </c>
      <c r="G30" s="6">
        <v>363369.45412000001</v>
      </c>
      <c r="H30" s="6">
        <v>358546.32546000002</v>
      </c>
      <c r="I30" s="6">
        <v>350458.90479</v>
      </c>
      <c r="J30" s="6">
        <v>353106.93702999997</v>
      </c>
      <c r="K30" s="6">
        <v>342137.89478999999</v>
      </c>
      <c r="L30" s="6">
        <v>341299.25060000003</v>
      </c>
    </row>
    <row r="31" spans="1:12">
      <c r="A31" s="5" t="s">
        <v>21</v>
      </c>
      <c r="B31" s="6">
        <v>410573.02447182999</v>
      </c>
      <c r="C31" s="6">
        <v>402457.39403993002</v>
      </c>
      <c r="D31" s="6">
        <v>383785.18369715201</v>
      </c>
      <c r="E31" s="6">
        <v>378635.63458999997</v>
      </c>
      <c r="F31" s="6">
        <v>368365.92716999998</v>
      </c>
      <c r="G31" s="6">
        <v>359445.89113</v>
      </c>
      <c r="H31" s="6">
        <v>342089.28564000002</v>
      </c>
      <c r="I31" s="6">
        <v>336820.34716</v>
      </c>
      <c r="J31" s="6">
        <v>324823.40967999998</v>
      </c>
      <c r="K31" s="6">
        <v>319976.41389999999</v>
      </c>
      <c r="L31" s="6">
        <v>311498.38280999998</v>
      </c>
    </row>
    <row r="32" spans="1:12">
      <c r="A32" s="5" t="s">
        <v>33</v>
      </c>
      <c r="B32" s="6">
        <v>10015.47457314</v>
      </c>
      <c r="C32" s="6">
        <v>10118.019244900001</v>
      </c>
      <c r="D32" s="6">
        <v>9967.7892949859997</v>
      </c>
      <c r="E32" s="6">
        <v>9621.9919800000007</v>
      </c>
      <c r="F32" s="6">
        <v>9354.0417199999993</v>
      </c>
      <c r="G32" s="6">
        <v>9260.1427500000009</v>
      </c>
      <c r="H32" s="6">
        <v>8939.4340599999996</v>
      </c>
      <c r="I32" s="6">
        <v>8609.6680500000002</v>
      </c>
      <c r="J32" s="6">
        <v>7573.6450400000003</v>
      </c>
      <c r="K32" s="6">
        <v>7597.7728800000004</v>
      </c>
      <c r="L32" s="6">
        <v>7319.1460299999999</v>
      </c>
    </row>
    <row r="33" spans="1:12">
      <c r="A33" s="5" t="s">
        <v>49</v>
      </c>
      <c r="B33" s="6">
        <v>858548.78510125005</v>
      </c>
      <c r="C33" s="6">
        <v>838282.23790492001</v>
      </c>
      <c r="D33" s="6">
        <v>814948.53093127406</v>
      </c>
      <c r="E33" s="6">
        <v>798764.62106000003</v>
      </c>
      <c r="F33" s="6">
        <v>765759.93061000004</v>
      </c>
      <c r="G33" s="6">
        <v>752403.28475999995</v>
      </c>
      <c r="H33" s="6">
        <v>729623.77396999998</v>
      </c>
      <c r="I33" s="6">
        <v>725809.81117999996</v>
      </c>
      <c r="J33" s="6">
        <v>692987.29413000005</v>
      </c>
      <c r="K33" s="6">
        <v>688174.31571</v>
      </c>
      <c r="L33" s="6">
        <v>678230.98907000001</v>
      </c>
    </row>
    <row r="34" spans="1:12">
      <c r="A34" s="5" t="s">
        <v>50</v>
      </c>
      <c r="B34" s="6">
        <v>484790.46804671001</v>
      </c>
      <c r="C34" s="6">
        <v>481079.57085378002</v>
      </c>
      <c r="D34" s="6">
        <v>462233.51160876401</v>
      </c>
      <c r="E34" s="6">
        <v>458828.98069</v>
      </c>
      <c r="F34" s="6">
        <v>439662.07160999998</v>
      </c>
      <c r="G34" s="6">
        <v>433977.92508000002</v>
      </c>
      <c r="H34" s="6">
        <v>421485.75209999998</v>
      </c>
      <c r="I34" s="6">
        <v>420422.47408000001</v>
      </c>
      <c r="J34" s="6">
        <v>406751.28791000001</v>
      </c>
      <c r="K34" s="6">
        <v>400565.37294999999</v>
      </c>
      <c r="L34" s="6">
        <v>397886.94469999999</v>
      </c>
    </row>
    <row r="35" spans="1:12">
      <c r="A35" s="5" t="s">
        <v>28</v>
      </c>
      <c r="B35" s="6">
        <v>25347.335945750001</v>
      </c>
      <c r="C35" s="6">
        <v>24531.880399260001</v>
      </c>
      <c r="D35" s="6">
        <v>24566.695507</v>
      </c>
      <c r="E35" s="6">
        <v>24811.860069999999</v>
      </c>
      <c r="F35" s="6">
        <v>23249.41473</v>
      </c>
      <c r="G35" s="6">
        <v>22920.393339999999</v>
      </c>
      <c r="H35" s="6">
        <v>22116.1034</v>
      </c>
      <c r="I35" s="6">
        <v>22178.316650000001</v>
      </c>
      <c r="J35" s="6">
        <v>21194.245869999999</v>
      </c>
      <c r="K35" s="6">
        <v>21324.24727</v>
      </c>
      <c r="L35" s="6">
        <v>20210.731309999999</v>
      </c>
    </row>
    <row r="36" spans="1:12">
      <c r="A36" s="5" t="s">
        <v>38</v>
      </c>
      <c r="B36" s="6">
        <v>1110283.84453272</v>
      </c>
      <c r="C36" s="6">
        <v>1082318.80345658</v>
      </c>
      <c r="D36" s="6">
        <v>1041750.85801605</v>
      </c>
      <c r="E36" s="6">
        <v>1040758.06199</v>
      </c>
      <c r="F36" s="6">
        <v>998867.08716</v>
      </c>
      <c r="G36" s="6">
        <v>978745.25436000002</v>
      </c>
      <c r="H36" s="6">
        <v>945598.39272999996</v>
      </c>
      <c r="I36" s="6">
        <v>957831.67174999998</v>
      </c>
      <c r="J36" s="6">
        <v>917045.57261000003</v>
      </c>
      <c r="K36" s="6">
        <v>899462.50558</v>
      </c>
      <c r="L36" s="6">
        <v>878631.15427000006</v>
      </c>
    </row>
    <row r="37" spans="1:12">
      <c r="A37" s="5" t="s">
        <v>37</v>
      </c>
      <c r="B37" s="6">
        <v>146723.59149766999</v>
      </c>
      <c r="C37" s="6">
        <v>145027.88661049999</v>
      </c>
      <c r="D37" s="6">
        <v>138363.205135497</v>
      </c>
      <c r="E37" s="6">
        <v>137026.59401999999</v>
      </c>
      <c r="F37" s="6">
        <v>133524.39752999999</v>
      </c>
      <c r="G37" s="6">
        <v>131491.86984</v>
      </c>
      <c r="H37" s="6">
        <v>125817.23624</v>
      </c>
      <c r="I37" s="6">
        <v>123440.38426000001</v>
      </c>
      <c r="J37" s="6">
        <v>121699.43240000001</v>
      </c>
      <c r="K37" s="6">
        <v>119232.74142000001</v>
      </c>
      <c r="L37" s="6">
        <v>115712.24439000001</v>
      </c>
    </row>
    <row r="38" spans="1:12">
      <c r="A38" s="5" t="s">
        <v>34</v>
      </c>
      <c r="B38" s="6">
        <v>810539.40095431998</v>
      </c>
      <c r="C38" s="6">
        <v>802423.66633769998</v>
      </c>
      <c r="D38" s="6">
        <v>776245.78203624801</v>
      </c>
      <c r="E38" s="6">
        <v>777409.89538</v>
      </c>
      <c r="F38" s="6">
        <v>748597.78396000003</v>
      </c>
      <c r="G38" s="6">
        <v>741064.54380999994</v>
      </c>
      <c r="H38" s="6">
        <v>723497.21057</v>
      </c>
      <c r="I38" s="6">
        <v>722699.07181999995</v>
      </c>
      <c r="J38" s="6">
        <v>705363.32441</v>
      </c>
      <c r="K38" s="6">
        <v>695485.91764999996</v>
      </c>
      <c r="L38" s="6">
        <v>685913.95593000005</v>
      </c>
    </row>
    <row r="39" spans="1:12">
      <c r="A39" s="7"/>
      <c r="B39" s="7"/>
      <c r="C39" s="7"/>
      <c r="D39" s="7"/>
      <c r="E39" s="7"/>
      <c r="F39" s="7"/>
      <c r="G39" s="7"/>
      <c r="H39" s="7"/>
      <c r="I39" s="7"/>
      <c r="J39" s="7"/>
      <c r="K39" s="7"/>
      <c r="L39" s="7"/>
    </row>
  </sheetData>
  <sortState ref="A2:L39">
    <sortCondition ref="A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cols>
    <col min="1" max="1" width="12.7109375" customWidth="1"/>
  </cols>
  <sheetData>
    <row r="1" spans="1:9">
      <c r="A1" t="s">
        <v>64</v>
      </c>
    </row>
    <row r="2" spans="1:9" ht="15.75" thickBot="1"/>
    <row r="3" spans="1:9">
      <c r="A3" s="16" t="s">
        <v>65</v>
      </c>
      <c r="B3" s="16"/>
    </row>
    <row r="4" spans="1:9">
      <c r="A4" s="13" t="s">
        <v>66</v>
      </c>
      <c r="B4" s="13">
        <v>0.96463960510597968</v>
      </c>
    </row>
    <row r="5" spans="1:9">
      <c r="A5" s="13" t="s">
        <v>67</v>
      </c>
      <c r="B5" s="13">
        <v>0.9305295677390204</v>
      </c>
    </row>
    <row r="6" spans="1:9">
      <c r="A6" s="13" t="s">
        <v>68</v>
      </c>
      <c r="B6" s="13">
        <v>0.88421594623170063</v>
      </c>
    </row>
    <row r="7" spans="1:9">
      <c r="A7" s="13" t="s">
        <v>69</v>
      </c>
      <c r="B7" s="13">
        <v>42463.305599685264</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144913559853.88239</v>
      </c>
      <c r="D12" s="13">
        <v>36228389963.470596</v>
      </c>
      <c r="E12" s="13">
        <v>20.091919773364133</v>
      </c>
      <c r="F12" s="13">
        <v>1.2712214845105319E-3</v>
      </c>
    </row>
    <row r="13" spans="1:9">
      <c r="A13" s="13" t="s">
        <v>73</v>
      </c>
      <c r="B13" s="13">
        <v>6</v>
      </c>
      <c r="C13" s="13">
        <v>10818793934.713573</v>
      </c>
      <c r="D13" s="13">
        <v>1803132322.4522622</v>
      </c>
      <c r="E13" s="13"/>
      <c r="F13" s="13"/>
    </row>
    <row r="14" spans="1:9" ht="15.75" thickBot="1">
      <c r="A14" s="14" t="s">
        <v>74</v>
      </c>
      <c r="B14" s="14">
        <v>10</v>
      </c>
      <c r="C14" s="14">
        <v>155732353788.59595</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892250.14451337606</v>
      </c>
      <c r="C17" s="13">
        <v>32163.478936588042</v>
      </c>
      <c r="D17" s="13">
        <v>27.741095615697954</v>
      </c>
      <c r="E17" s="13">
        <v>1.4511337700282398E-7</v>
      </c>
      <c r="F17" s="13">
        <v>813548.94672938716</v>
      </c>
      <c r="G17" s="13">
        <v>970951.34229736496</v>
      </c>
      <c r="H17" s="13">
        <v>813548.94672938716</v>
      </c>
      <c r="I17" s="13">
        <v>970951.34229736496</v>
      </c>
    </row>
    <row r="18" spans="1:9">
      <c r="A18" s="13" t="s">
        <v>57</v>
      </c>
      <c r="B18" s="13">
        <v>-11168.79776793742</v>
      </c>
      <c r="C18" s="13">
        <v>34920.281009192717</v>
      </c>
      <c r="D18" s="13">
        <v>-0.31983699572741836</v>
      </c>
      <c r="E18" s="13">
        <v>0.759935921457219</v>
      </c>
      <c r="F18" s="13">
        <v>-96615.647214643701</v>
      </c>
      <c r="G18" s="13">
        <v>74278.051678768868</v>
      </c>
      <c r="H18" s="13">
        <v>-96615.647214643701</v>
      </c>
      <c r="I18" s="13">
        <v>74278.051678768868</v>
      </c>
    </row>
    <row r="19" spans="1:9">
      <c r="A19" s="13" t="s">
        <v>58</v>
      </c>
      <c r="B19" s="13">
        <v>-10493.616781598184</v>
      </c>
      <c r="C19" s="13">
        <v>35657.249727641873</v>
      </c>
      <c r="D19" s="13">
        <v>-0.2942912552636785</v>
      </c>
      <c r="E19" s="13">
        <v>0.77845124650362163</v>
      </c>
      <c r="F19" s="13">
        <v>-97743.763719400828</v>
      </c>
      <c r="G19" s="13">
        <v>76756.530156204448</v>
      </c>
      <c r="H19" s="13">
        <v>-97743.763719400828</v>
      </c>
      <c r="I19" s="13">
        <v>76756.530156204448</v>
      </c>
    </row>
    <row r="20" spans="1:9">
      <c r="A20" s="13" t="s">
        <v>59</v>
      </c>
      <c r="B20" s="13">
        <v>75546.93338771924</v>
      </c>
      <c r="C20" s="13">
        <v>38986.511507225536</v>
      </c>
      <c r="D20" s="13">
        <v>1.93777105124468</v>
      </c>
      <c r="E20" s="13">
        <v>0.10075278176402393</v>
      </c>
      <c r="F20" s="13">
        <v>-19849.623654110663</v>
      </c>
      <c r="G20" s="13">
        <v>170943.49042954913</v>
      </c>
      <c r="H20" s="13">
        <v>-19849.623654110663</v>
      </c>
      <c r="I20" s="13">
        <v>170943.49042954913</v>
      </c>
    </row>
    <row r="21" spans="1:9" ht="15.75" thickBot="1">
      <c r="A21" s="14" t="s">
        <v>63</v>
      </c>
      <c r="B21" s="14">
        <v>35120.518073150764</v>
      </c>
      <c r="C21" s="14">
        <v>4163.8696897009413</v>
      </c>
      <c r="D21" s="14">
        <v>8.4345862599924928</v>
      </c>
      <c r="E21" s="14">
        <v>1.5153734085478443E-4</v>
      </c>
      <c r="F21" s="14">
        <v>24931.895982798203</v>
      </c>
      <c r="G21" s="14">
        <v>45309.140163503325</v>
      </c>
      <c r="H21" s="14">
        <v>24931.895982798203</v>
      </c>
      <c r="I21" s="14">
        <v>45309.140163503325</v>
      </c>
    </row>
    <row r="25" spans="1:9">
      <c r="A25" t="s">
        <v>88</v>
      </c>
    </row>
    <row r="26" spans="1:9" ht="15.75" thickBot="1"/>
    <row r="27" spans="1:9">
      <c r="A27" s="15" t="s">
        <v>89</v>
      </c>
      <c r="B27" s="15" t="s">
        <v>90</v>
      </c>
      <c r="C27" s="15" t="s">
        <v>91</v>
      </c>
    </row>
    <row r="28" spans="1:9">
      <c r="A28" s="13">
        <v>1</v>
      </c>
      <c r="B28" s="13">
        <v>927370.66258652683</v>
      </c>
      <c r="C28" s="13">
        <v>5868.1666834731586</v>
      </c>
    </row>
    <row r="29" spans="1:9">
      <c r="A29" s="13">
        <v>2</v>
      </c>
      <c r="B29" s="13">
        <v>951322.38289174018</v>
      </c>
      <c r="C29" s="13">
        <v>-11488.169701740146</v>
      </c>
    </row>
    <row r="30" spans="1:9">
      <c r="A30" s="13">
        <v>3</v>
      </c>
      <c r="B30" s="13">
        <v>987118.08195123018</v>
      </c>
      <c r="C30" s="13">
        <v>-15065.263381230179</v>
      </c>
    </row>
    <row r="31" spans="1:9">
      <c r="A31" s="13">
        <v>4</v>
      </c>
      <c r="B31" s="13">
        <v>1108279.1501936982</v>
      </c>
      <c r="C31" s="13">
        <v>-38280.716063698288</v>
      </c>
    </row>
    <row r="32" spans="1:9">
      <c r="A32" s="13">
        <v>5</v>
      </c>
      <c r="B32" s="13">
        <v>1067852.7348791298</v>
      </c>
      <c r="C32" s="13">
        <v>-15733.256359129911</v>
      </c>
    </row>
    <row r="33" spans="1:3">
      <c r="A33" s="13">
        <v>6</v>
      </c>
      <c r="B33" s="13">
        <v>1091804.4551843433</v>
      </c>
      <c r="C33" s="13">
        <v>39238.589465656783</v>
      </c>
    </row>
    <row r="34" spans="1:3">
      <c r="A34" s="13">
        <v>7</v>
      </c>
      <c r="B34" s="13">
        <v>1127600.1542438332</v>
      </c>
      <c r="C34" s="13">
        <v>56145.915756166913</v>
      </c>
    </row>
    <row r="35" spans="1:3">
      <c r="A35" s="13">
        <v>8</v>
      </c>
      <c r="B35" s="13">
        <v>1248761.2224863013</v>
      </c>
      <c r="C35" s="13">
        <v>38280.716063698754</v>
      </c>
    </row>
    <row r="36" spans="1:3">
      <c r="A36" s="13">
        <v>9</v>
      </c>
      <c r="B36" s="13">
        <v>1208334.8071717329</v>
      </c>
      <c r="C36" s="13">
        <v>9865.0896756572183</v>
      </c>
    </row>
    <row r="37" spans="1:3">
      <c r="A37" s="13">
        <v>10</v>
      </c>
      <c r="B37" s="13">
        <v>1232286.5274769464</v>
      </c>
      <c r="C37" s="13">
        <v>-27750.419763916405</v>
      </c>
    </row>
    <row r="38" spans="1:3" ht="15.75" thickBot="1">
      <c r="A38" s="14">
        <v>11</v>
      </c>
      <c r="B38" s="14">
        <v>1268082.2265364362</v>
      </c>
      <c r="C38" s="14">
        <v>-41080.652374936268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0.99352084562749987</v>
      </c>
    </row>
    <row r="5" spans="1:9">
      <c r="A5" s="13" t="s">
        <v>67</v>
      </c>
      <c r="B5" s="13">
        <v>0.98708367069638236</v>
      </c>
    </row>
    <row r="6" spans="1:9">
      <c r="A6" s="13" t="s">
        <v>68</v>
      </c>
      <c r="B6" s="13">
        <v>0.97847278449397057</v>
      </c>
    </row>
    <row r="7" spans="1:9">
      <c r="A7" s="13" t="s">
        <v>69</v>
      </c>
      <c r="B7" s="13">
        <v>4580.9649350052723</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9622325499.0892601</v>
      </c>
      <c r="D12" s="13">
        <v>2405581374.772315</v>
      </c>
      <c r="E12" s="13">
        <v>114.63206544524074</v>
      </c>
      <c r="F12" s="13">
        <v>8.5359072963034412E-6</v>
      </c>
    </row>
    <row r="13" spans="1:9">
      <c r="A13" s="13" t="s">
        <v>73</v>
      </c>
      <c r="B13" s="13">
        <v>6</v>
      </c>
      <c r="C13" s="13">
        <v>125911438.41448715</v>
      </c>
      <c r="D13" s="13">
        <v>20985239.735747859</v>
      </c>
      <c r="E13" s="13"/>
      <c r="F13" s="13"/>
    </row>
    <row r="14" spans="1:9" ht="15.75" thickBot="1">
      <c r="A14" s="14" t="s">
        <v>74</v>
      </c>
      <c r="B14" s="14">
        <v>10</v>
      </c>
      <c r="C14" s="14">
        <v>9748236937.5037479</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512496.22888628411</v>
      </c>
      <c r="C17" s="13">
        <v>3469.8139279430607</v>
      </c>
      <c r="D17" s="13">
        <v>147.70135791981699</v>
      </c>
      <c r="E17" s="13">
        <v>6.4965583598886411E-12</v>
      </c>
      <c r="F17" s="13">
        <v>504005.90006473236</v>
      </c>
      <c r="G17" s="13">
        <v>520986.55770783586</v>
      </c>
      <c r="H17" s="13">
        <v>504005.90006473236</v>
      </c>
      <c r="I17" s="13">
        <v>520986.55770783586</v>
      </c>
    </row>
    <row r="18" spans="1:9">
      <c r="A18" s="13" t="s">
        <v>57</v>
      </c>
      <c r="B18" s="13">
        <v>-6644.6446118665262</v>
      </c>
      <c r="C18" s="13">
        <v>3767.2192629494211</v>
      </c>
      <c r="D18" s="13">
        <v>-1.7638061785297623</v>
      </c>
      <c r="E18" s="13">
        <v>0.1282182261098119</v>
      </c>
      <c r="F18" s="13">
        <v>-15862.698072239082</v>
      </c>
      <c r="G18" s="13">
        <v>2573.4088485060292</v>
      </c>
      <c r="H18" s="13">
        <v>-15862.698072239082</v>
      </c>
      <c r="I18" s="13">
        <v>2573.4088485060292</v>
      </c>
    </row>
    <row r="19" spans="1:9">
      <c r="A19" s="13" t="s">
        <v>58</v>
      </c>
      <c r="B19" s="13">
        <v>-6134.1297374926953</v>
      </c>
      <c r="C19" s="13">
        <v>3846.7238566152605</v>
      </c>
      <c r="D19" s="13">
        <v>-1.5946374021477403</v>
      </c>
      <c r="E19" s="13">
        <v>0.16190368911577763</v>
      </c>
      <c r="F19" s="13">
        <v>-15546.723930326658</v>
      </c>
      <c r="G19" s="13">
        <v>3278.4644553412681</v>
      </c>
      <c r="H19" s="13">
        <v>-15546.723930326658</v>
      </c>
      <c r="I19" s="13">
        <v>3278.4644553412681</v>
      </c>
    </row>
    <row r="20" spans="1:9">
      <c r="A20" s="13" t="s">
        <v>59</v>
      </c>
      <c r="B20" s="13">
        <v>5512.2136804768197</v>
      </c>
      <c r="C20" s="13">
        <v>4205.8864619833894</v>
      </c>
      <c r="D20" s="13">
        <v>1.3105949792751657</v>
      </c>
      <c r="E20" s="13">
        <v>0.23792383213482921</v>
      </c>
      <c r="F20" s="13">
        <v>-4779.2197479205224</v>
      </c>
      <c r="G20" s="13">
        <v>15803.647108874162</v>
      </c>
      <c r="H20" s="13">
        <v>-4779.2197479205224</v>
      </c>
      <c r="I20" s="13">
        <v>15803.647108874162</v>
      </c>
    </row>
    <row r="21" spans="1:9" ht="15.75" thickBot="1">
      <c r="A21" s="14" t="s">
        <v>63</v>
      </c>
      <c r="B21" s="14">
        <v>-9070.5286252935002</v>
      </c>
      <c r="C21" s="14">
        <v>449.20056912838822</v>
      </c>
      <c r="D21" s="14">
        <v>-20.192602700601228</v>
      </c>
      <c r="E21" s="14">
        <v>9.5828231164633516E-7</v>
      </c>
      <c r="F21" s="14">
        <v>-10169.682821434819</v>
      </c>
      <c r="G21" s="14">
        <v>-7971.3744291521816</v>
      </c>
      <c r="H21" s="14">
        <v>-10169.682821434819</v>
      </c>
      <c r="I21" s="14">
        <v>-7971.3744291521816</v>
      </c>
    </row>
    <row r="25" spans="1:9">
      <c r="A25" t="s">
        <v>88</v>
      </c>
    </row>
    <row r="26" spans="1:9" ht="15.75" thickBot="1"/>
    <row r="27" spans="1:9">
      <c r="A27" s="15" t="s">
        <v>89</v>
      </c>
      <c r="B27" s="15" t="s">
        <v>90</v>
      </c>
      <c r="C27" s="15" t="s">
        <v>91</v>
      </c>
    </row>
    <row r="28" spans="1:9">
      <c r="A28" s="13">
        <v>1</v>
      </c>
      <c r="B28" s="13">
        <v>503425.70026099059</v>
      </c>
      <c r="C28" s="13">
        <v>-5784.3020015406073</v>
      </c>
    </row>
    <row r="29" spans="1:9">
      <c r="A29" s="13">
        <v>2</v>
      </c>
      <c r="B29" s="13">
        <v>487710.52702383063</v>
      </c>
      <c r="C29" s="13">
        <v>-3048.8062458606437</v>
      </c>
    </row>
    <row r="30" spans="1:9">
      <c r="A30" s="13">
        <v>3</v>
      </c>
      <c r="B30" s="13">
        <v>479150.5132729109</v>
      </c>
      <c r="C30" s="13">
        <v>4445.4018723000772</v>
      </c>
    </row>
    <row r="31" spans="1:9">
      <c r="A31" s="13">
        <v>4</v>
      </c>
      <c r="B31" s="13">
        <v>481726.32806558692</v>
      </c>
      <c r="C31" s="13">
        <v>-190.6333655869239</v>
      </c>
    </row>
    <row r="32" spans="1:9">
      <c r="A32" s="13">
        <v>5</v>
      </c>
      <c r="B32" s="13">
        <v>467143.58575981657</v>
      </c>
      <c r="C32" s="13">
        <v>4635.5839701834484</v>
      </c>
    </row>
    <row r="33" spans="1:3">
      <c r="A33" s="13">
        <v>6</v>
      </c>
      <c r="B33" s="13">
        <v>451428.41252265661</v>
      </c>
      <c r="C33" s="13">
        <v>4456.7430373433745</v>
      </c>
    </row>
    <row r="34" spans="1:3">
      <c r="A34" s="13">
        <v>7</v>
      </c>
      <c r="B34" s="13">
        <v>442868.39877173689</v>
      </c>
      <c r="C34" s="13">
        <v>-126.28089173691114</v>
      </c>
    </row>
    <row r="35" spans="1:3">
      <c r="A35" s="13">
        <v>8</v>
      </c>
      <c r="B35" s="13">
        <v>445444.2135644129</v>
      </c>
      <c r="C35" s="13">
        <v>190.63336558709852</v>
      </c>
    </row>
    <row r="36" spans="1:3">
      <c r="A36" s="13">
        <v>9</v>
      </c>
      <c r="B36" s="13">
        <v>430861.47125864262</v>
      </c>
      <c r="C36" s="13">
        <v>1148.7180313573917</v>
      </c>
    </row>
    <row r="37" spans="1:3">
      <c r="A37" s="13">
        <v>10</v>
      </c>
      <c r="B37" s="13">
        <v>415146.29802148259</v>
      </c>
      <c r="C37" s="13">
        <v>-1407.9367914826144</v>
      </c>
    </row>
    <row r="38" spans="1:3" ht="15.75" thickBot="1">
      <c r="A38" s="14">
        <v>11</v>
      </c>
      <c r="B38" s="14">
        <v>406586.28427056293</v>
      </c>
      <c r="C38" s="14">
        <v>-4319.1209805629333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Details</vt:lpstr>
      <vt:lpstr>Bank Credit</vt:lpstr>
      <vt:lpstr>Bank credit trends </vt:lpstr>
      <vt:lpstr>Bank Credit Forecast </vt:lpstr>
      <vt:lpstr>Bank Credit forecasting </vt:lpstr>
      <vt:lpstr>Estimated unpaid credit</vt:lpstr>
      <vt:lpstr>Aggregate Deposit</vt:lpstr>
      <vt:lpstr>Delhi credit regression stat</vt:lpstr>
      <vt:lpstr>Telangana Reg Stats</vt:lpstr>
      <vt:lpstr>Rajasthan Cr. regression stat</vt:lpstr>
      <vt:lpstr>Kerala Reg Stats</vt:lpstr>
      <vt:lpstr>Bihar Cr. regression stat</vt:lpstr>
      <vt:lpstr>Karnataka Reg Stats</vt:lpstr>
      <vt:lpstr>West Bengal Cr. regression stat</vt:lpstr>
      <vt:lpstr>MP Cr. regression stat</vt:lpstr>
      <vt:lpstr>UP Cr. regression stat</vt:lpstr>
      <vt:lpstr>Gujarat Cr. regression stat</vt:lpstr>
      <vt:lpstr>Maharashtra Cr. regression stat</vt:lpstr>
      <vt:lpstr>Andhra Pradesh Cr. reg. stat</vt:lpstr>
      <vt:lpstr>Tamil Nadu Cr. regression stat</vt:lpstr>
      <vt:lpstr>bank credit trend graph data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dc:creator>
  <cp:lastModifiedBy>ASHISH</cp:lastModifiedBy>
  <dcterms:created xsi:type="dcterms:W3CDTF">2020-05-29T05:48:24Z</dcterms:created>
  <dcterms:modified xsi:type="dcterms:W3CDTF">2020-06-02T07:55:59Z</dcterms:modified>
</cp:coreProperties>
</file>