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Monthly\2020\04 Apr'20\Retail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J34" i="1" l="1"/>
  <c r="DI34" i="1"/>
  <c r="DF34" i="1"/>
  <c r="DE34" i="1"/>
  <c r="CF34" i="1"/>
  <c r="CE34" i="1"/>
  <c r="BF34" i="1"/>
  <c r="BE34" i="1"/>
  <c r="AF34" i="1"/>
  <c r="AE34" i="1"/>
  <c r="DH22" i="1" l="1"/>
  <c r="DG22" i="1"/>
  <c r="DI30" i="1" l="1"/>
  <c r="DJ30" i="1"/>
  <c r="DI31" i="1"/>
  <c r="DJ31" i="1"/>
  <c r="DI32" i="1"/>
  <c r="DJ32" i="1"/>
  <c r="DI33" i="1"/>
  <c r="DJ33" i="1"/>
  <c r="DI35" i="1"/>
  <c r="DJ35" i="1"/>
  <c r="DI36" i="1"/>
  <c r="DJ36" i="1"/>
  <c r="DI37" i="1"/>
  <c r="DJ37" i="1"/>
  <c r="DI38" i="1"/>
  <c r="DJ38" i="1"/>
  <c r="DJ39" i="1"/>
  <c r="DJ29" i="1"/>
  <c r="DI29" i="1"/>
  <c r="DI8" i="1"/>
  <c r="DJ8" i="1"/>
  <c r="DI9" i="1"/>
  <c r="DJ9" i="1"/>
  <c r="DI10" i="1"/>
  <c r="DJ10" i="1"/>
  <c r="DI11" i="1"/>
  <c r="DJ11" i="1"/>
  <c r="DI12" i="1"/>
  <c r="DJ12" i="1"/>
  <c r="DI13" i="1"/>
  <c r="DJ13" i="1"/>
  <c r="DI14" i="1"/>
  <c r="DJ14" i="1"/>
  <c r="DI15" i="1"/>
  <c r="DJ15" i="1"/>
  <c r="DI16" i="1"/>
  <c r="DJ16" i="1"/>
  <c r="DI17" i="1"/>
  <c r="DJ17" i="1"/>
  <c r="DI18" i="1"/>
  <c r="DJ18" i="1"/>
  <c r="DI19" i="1"/>
  <c r="DJ19" i="1"/>
  <c r="DI20" i="1"/>
  <c r="DJ20" i="1"/>
  <c r="DI21" i="1"/>
  <c r="DJ21" i="1"/>
  <c r="DI22" i="1"/>
  <c r="DJ22" i="1"/>
  <c r="DI23" i="1"/>
  <c r="DJ23" i="1"/>
  <c r="DI24" i="1"/>
  <c r="DJ24" i="1"/>
  <c r="DJ6" i="1"/>
  <c r="DI6" i="1"/>
  <c r="DH39" i="1"/>
  <c r="DG39" i="1"/>
  <c r="DI39" i="1" s="1"/>
  <c r="DH7" i="1"/>
  <c r="DH25" i="1" s="1"/>
  <c r="DJ25" i="1" s="1"/>
  <c r="DG7" i="1"/>
  <c r="DG25" i="1" s="1"/>
  <c r="DI25" i="1" s="1"/>
  <c r="DJ7" i="1" l="1"/>
  <c r="DI7" i="1"/>
  <c r="DG41" i="1"/>
  <c r="DI41" i="1"/>
  <c r="DH41" i="1"/>
  <c r="DJ41" i="1"/>
  <c r="DD22" i="1"/>
  <c r="DC22" i="1"/>
  <c r="DE30" i="1" l="1"/>
  <c r="DF30" i="1"/>
  <c r="DE31" i="1"/>
  <c r="DF31" i="1"/>
  <c r="DE32" i="1"/>
  <c r="DF32" i="1"/>
  <c r="DE33" i="1"/>
  <c r="DF33" i="1"/>
  <c r="DE35" i="1"/>
  <c r="DF35" i="1"/>
  <c r="DE36" i="1"/>
  <c r="DF36" i="1"/>
  <c r="DE37" i="1"/>
  <c r="DF37" i="1"/>
  <c r="DF29" i="1"/>
  <c r="DE29" i="1"/>
  <c r="DE20" i="1"/>
  <c r="DF20" i="1"/>
  <c r="DE21" i="1"/>
  <c r="DF21" i="1"/>
  <c r="DE23" i="1"/>
  <c r="DF23" i="1"/>
  <c r="DE24" i="1"/>
  <c r="DF24" i="1"/>
  <c r="DE9" i="1"/>
  <c r="DF9" i="1"/>
  <c r="DE10" i="1"/>
  <c r="DF10" i="1"/>
  <c r="DE11" i="1"/>
  <c r="DF11" i="1"/>
  <c r="DE12" i="1"/>
  <c r="DF12" i="1"/>
  <c r="DE13" i="1"/>
  <c r="DF13" i="1"/>
  <c r="DE14" i="1"/>
  <c r="DF14" i="1"/>
  <c r="DE15" i="1"/>
  <c r="DF15" i="1"/>
  <c r="DE16" i="1"/>
  <c r="DF16" i="1"/>
  <c r="DE17" i="1"/>
  <c r="DF17" i="1"/>
  <c r="DE18" i="1"/>
  <c r="DF18" i="1"/>
  <c r="DF8" i="1"/>
  <c r="DE8" i="1"/>
  <c r="DF6" i="1"/>
  <c r="DE6" i="1"/>
  <c r="DD39" i="1"/>
  <c r="DC39" i="1"/>
  <c r="DD7" i="1"/>
  <c r="DD25" i="1" s="1"/>
  <c r="DC7" i="1"/>
  <c r="DC25" i="1" s="1"/>
  <c r="DD41" i="1" l="1"/>
  <c r="DC41" i="1"/>
  <c r="DB22" i="1"/>
  <c r="DA22" i="1"/>
  <c r="DB39" i="1" l="1"/>
  <c r="DA39" i="1"/>
  <c r="DB7" i="1"/>
  <c r="DB25" i="1" s="1"/>
  <c r="DB41" i="1" s="1"/>
  <c r="DA7" i="1"/>
  <c r="DA25" i="1" s="1"/>
  <c r="DA41" i="1" l="1"/>
  <c r="CZ22" i="1" l="1"/>
  <c r="CY22" i="1"/>
  <c r="DE38" i="1" l="1"/>
  <c r="DE39" i="1" s="1"/>
  <c r="DF38" i="1"/>
  <c r="DF39" i="1" s="1"/>
  <c r="CZ39" i="1" l="1"/>
  <c r="CY39" i="1"/>
  <c r="CZ7" i="1"/>
  <c r="CY7" i="1"/>
  <c r="CZ25" i="1" l="1"/>
  <c r="CY25" i="1"/>
  <c r="CX7" i="1"/>
  <c r="CW7" i="1"/>
  <c r="CX22" i="1"/>
  <c r="CW22" i="1"/>
  <c r="CZ41" i="1" l="1"/>
  <c r="CY41" i="1"/>
  <c r="CW25" i="1"/>
  <c r="CX25" i="1"/>
  <c r="CX41" i="1" s="1"/>
  <c r="CW39" i="1"/>
  <c r="CX39" i="1"/>
  <c r="CW41" i="1" l="1"/>
  <c r="CV7" i="1"/>
  <c r="CU7" i="1"/>
  <c r="CV22" i="1" l="1"/>
  <c r="CU22" i="1"/>
  <c r="CV25" i="1" l="1"/>
  <c r="CU25" i="1"/>
  <c r="CV39" i="1"/>
  <c r="CU39" i="1"/>
  <c r="CV41" i="1" l="1"/>
  <c r="CU41" i="1"/>
  <c r="CT39" i="1"/>
  <c r="CS39" i="1"/>
  <c r="CT7" i="1"/>
  <c r="CT25" i="1" s="1"/>
  <c r="CS7" i="1"/>
  <c r="CS25" i="1" s="1"/>
  <c r="CS41" i="1" l="1"/>
  <c r="CT41" i="1"/>
  <c r="CT22" i="1"/>
  <c r="DF22" i="1" s="1"/>
  <c r="CS22" i="1"/>
  <c r="DE22" i="1" s="1"/>
  <c r="CR19" i="1" l="1"/>
  <c r="CQ19" i="1"/>
  <c r="CR39" i="1" l="1"/>
  <c r="CQ39" i="1"/>
  <c r="CR7" i="1"/>
  <c r="CQ7" i="1"/>
  <c r="CQ25" i="1" l="1"/>
  <c r="CQ41" i="1" s="1"/>
  <c r="CR25" i="1"/>
  <c r="CR41" i="1" s="1"/>
  <c r="CP19" i="1"/>
  <c r="CO19" i="1"/>
  <c r="CP39" i="1" l="1"/>
  <c r="CO39" i="1"/>
  <c r="CP7" i="1"/>
  <c r="CO7" i="1"/>
  <c r="CO25" i="1" l="1"/>
  <c r="CP25" i="1"/>
  <c r="CF36" i="1"/>
  <c r="CP41" i="1" l="1"/>
  <c r="CO41" i="1"/>
  <c r="CN39" i="1" l="1"/>
  <c r="CM39" i="1"/>
  <c r="CN19" i="1"/>
  <c r="CM19" i="1"/>
  <c r="CN7" i="1"/>
  <c r="CM7" i="1"/>
  <c r="CM25" i="1" l="1"/>
  <c r="CN25" i="1"/>
  <c r="CE30" i="1"/>
  <c r="CF30" i="1"/>
  <c r="CE31" i="1"/>
  <c r="CF31" i="1"/>
  <c r="CE32" i="1"/>
  <c r="CF32" i="1"/>
  <c r="CE33" i="1"/>
  <c r="CF33" i="1"/>
  <c r="CE35" i="1"/>
  <c r="CF35" i="1"/>
  <c r="CE37" i="1"/>
  <c r="CF37" i="1"/>
  <c r="CF29" i="1"/>
  <c r="CE29" i="1"/>
  <c r="CE39" i="1" s="1"/>
  <c r="CE8" i="1"/>
  <c r="CF8" i="1"/>
  <c r="CE9" i="1"/>
  <c r="CF9" i="1"/>
  <c r="CE10" i="1"/>
  <c r="CF10" i="1"/>
  <c r="CE11" i="1"/>
  <c r="CF11" i="1"/>
  <c r="CE12" i="1"/>
  <c r="CF12" i="1"/>
  <c r="CE13" i="1"/>
  <c r="CF13" i="1"/>
  <c r="CE14" i="1"/>
  <c r="CF14" i="1"/>
  <c r="CE15" i="1"/>
  <c r="CF15" i="1"/>
  <c r="CE16" i="1"/>
  <c r="CF16" i="1"/>
  <c r="CE17" i="1"/>
  <c r="CF17" i="1"/>
  <c r="CE20" i="1"/>
  <c r="CF20" i="1"/>
  <c r="CE21" i="1"/>
  <c r="CF21" i="1"/>
  <c r="CF22" i="1"/>
  <c r="CE23" i="1"/>
  <c r="CF23" i="1"/>
  <c r="CE24" i="1"/>
  <c r="CF24" i="1"/>
  <c r="CF6" i="1"/>
  <c r="BE30" i="1"/>
  <c r="BF30" i="1"/>
  <c r="BE31" i="1"/>
  <c r="BF31" i="1"/>
  <c r="BE32" i="1"/>
  <c r="BF32" i="1"/>
  <c r="BE33" i="1"/>
  <c r="BF33" i="1"/>
  <c r="BE35" i="1"/>
  <c r="BF35" i="1"/>
  <c r="BE37" i="1"/>
  <c r="BF37" i="1"/>
  <c r="BF29" i="1"/>
  <c r="BE29" i="1"/>
  <c r="BE39" i="1" s="1"/>
  <c r="BE21" i="1"/>
  <c r="BF21" i="1"/>
  <c r="BE22" i="1"/>
  <c r="BF22" i="1"/>
  <c r="BE23" i="1"/>
  <c r="BF23" i="1"/>
  <c r="BE24" i="1"/>
  <c r="BF24" i="1"/>
  <c r="BF20" i="1"/>
  <c r="BE20" i="1"/>
  <c r="BE15" i="1"/>
  <c r="BF15" i="1"/>
  <c r="BE16" i="1"/>
  <c r="BF16" i="1"/>
  <c r="BE17" i="1"/>
  <c r="BF17" i="1"/>
  <c r="BE9" i="1"/>
  <c r="BF9" i="1"/>
  <c r="BE10" i="1"/>
  <c r="BF10" i="1"/>
  <c r="BE11" i="1"/>
  <c r="BF11" i="1"/>
  <c r="BE12" i="1"/>
  <c r="BF12" i="1"/>
  <c r="BE13" i="1"/>
  <c r="BF13" i="1"/>
  <c r="BE14" i="1"/>
  <c r="BF14" i="1"/>
  <c r="BF8" i="1"/>
  <c r="BE8" i="1"/>
  <c r="BF6" i="1"/>
  <c r="AE30" i="1"/>
  <c r="AF30" i="1"/>
  <c r="AE31" i="1"/>
  <c r="AF31" i="1"/>
  <c r="AE32" i="1"/>
  <c r="AF32" i="1"/>
  <c r="AE33" i="1"/>
  <c r="AF33" i="1"/>
  <c r="AE35" i="1"/>
  <c r="AF35" i="1"/>
  <c r="AE37" i="1"/>
  <c r="AF37" i="1"/>
  <c r="AF29" i="1"/>
  <c r="AE29" i="1"/>
  <c r="AE24" i="1"/>
  <c r="AF24" i="1"/>
  <c r="AE14" i="1"/>
  <c r="AF14" i="1"/>
  <c r="AE9" i="1"/>
  <c r="AF9" i="1"/>
  <c r="AE10" i="1"/>
  <c r="AF10" i="1"/>
  <c r="AE11" i="1"/>
  <c r="AE12" i="1"/>
  <c r="AF12" i="1"/>
  <c r="AE13" i="1"/>
  <c r="AF13" i="1"/>
  <c r="AF8" i="1"/>
  <c r="AE8" i="1"/>
  <c r="AF6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BB39" i="1"/>
  <c r="BC39" i="1"/>
  <c r="BD39" i="1"/>
  <c r="BG39" i="1"/>
  <c r="BH39" i="1"/>
  <c r="BI39" i="1"/>
  <c r="BJ39" i="1"/>
  <c r="BK39" i="1"/>
  <c r="BL39" i="1"/>
  <c r="BM39" i="1"/>
  <c r="BN39" i="1"/>
  <c r="BO39" i="1"/>
  <c r="BP39" i="1"/>
  <c r="BQ39" i="1"/>
  <c r="BR39" i="1"/>
  <c r="BS39" i="1"/>
  <c r="BT39" i="1"/>
  <c r="BU39" i="1"/>
  <c r="BV39" i="1"/>
  <c r="BW39" i="1"/>
  <c r="BX39" i="1"/>
  <c r="BY39" i="1"/>
  <c r="BZ39" i="1"/>
  <c r="CA39" i="1"/>
  <c r="CB39" i="1"/>
  <c r="CC39" i="1"/>
  <c r="CD39" i="1"/>
  <c r="CG39" i="1"/>
  <c r="CH39" i="1"/>
  <c r="CI39" i="1"/>
  <c r="CJ39" i="1"/>
  <c r="CK39" i="1"/>
  <c r="CL39" i="1"/>
  <c r="X19" i="1"/>
  <c r="Y19" i="1"/>
  <c r="Z19" i="1"/>
  <c r="AA19" i="1"/>
  <c r="AB19" i="1"/>
  <c r="AC19" i="1"/>
  <c r="AD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G19" i="1"/>
  <c r="BH19" i="1"/>
  <c r="BI19" i="1"/>
  <c r="BJ19" i="1"/>
  <c r="BK19" i="1"/>
  <c r="BL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G19" i="1"/>
  <c r="CH19" i="1"/>
  <c r="CI19" i="1"/>
  <c r="CJ19" i="1"/>
  <c r="CK19" i="1"/>
  <c r="CL19" i="1"/>
  <c r="D7" i="1"/>
  <c r="D25" i="1" s="1"/>
  <c r="E7" i="1"/>
  <c r="E25" i="1" s="1"/>
  <c r="F7" i="1"/>
  <c r="F25" i="1" s="1"/>
  <c r="G7" i="1"/>
  <c r="G25" i="1" s="1"/>
  <c r="G41" i="1" s="1"/>
  <c r="H7" i="1"/>
  <c r="H25" i="1" s="1"/>
  <c r="I7" i="1"/>
  <c r="I25" i="1" s="1"/>
  <c r="I41" i="1" s="1"/>
  <c r="J7" i="1"/>
  <c r="J25" i="1" s="1"/>
  <c r="K7" i="1"/>
  <c r="K25" i="1" s="1"/>
  <c r="K41" i="1" s="1"/>
  <c r="L7" i="1"/>
  <c r="L25" i="1" s="1"/>
  <c r="M7" i="1"/>
  <c r="M25" i="1" s="1"/>
  <c r="N7" i="1"/>
  <c r="N25" i="1" s="1"/>
  <c r="O7" i="1"/>
  <c r="O25" i="1" s="1"/>
  <c r="O41" i="1" s="1"/>
  <c r="Q7" i="1"/>
  <c r="Q25" i="1" s="1"/>
  <c r="Q41" i="1" s="1"/>
  <c r="R7" i="1"/>
  <c r="R25" i="1" s="1"/>
  <c r="S7" i="1"/>
  <c r="S25" i="1" s="1"/>
  <c r="S41" i="1" s="1"/>
  <c r="T7" i="1"/>
  <c r="T25" i="1" s="1"/>
  <c r="T41" i="1" s="1"/>
  <c r="U7" i="1"/>
  <c r="U25" i="1" s="1"/>
  <c r="U41" i="1" s="1"/>
  <c r="V7" i="1"/>
  <c r="V25" i="1" s="1"/>
  <c r="W7" i="1"/>
  <c r="X7" i="1"/>
  <c r="Y7" i="1"/>
  <c r="Z7" i="1"/>
  <c r="AA7" i="1"/>
  <c r="AB7" i="1"/>
  <c r="AC7" i="1"/>
  <c r="AD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G7" i="1"/>
  <c r="BH7" i="1"/>
  <c r="BI7" i="1"/>
  <c r="BJ7" i="1"/>
  <c r="BK7" i="1"/>
  <c r="BL7" i="1"/>
  <c r="BM7" i="1"/>
  <c r="BN7" i="1"/>
  <c r="BN25" i="1" s="1"/>
  <c r="BN41" i="1" s="1"/>
  <c r="BO7" i="1"/>
  <c r="BO25" i="1" s="1"/>
  <c r="BO41" i="1" s="1"/>
  <c r="BP7" i="1"/>
  <c r="BP25" i="1" s="1"/>
  <c r="BP41" i="1" s="1"/>
  <c r="BQ7" i="1"/>
  <c r="BQ25" i="1" s="1"/>
  <c r="BQ41" i="1" s="1"/>
  <c r="BR7" i="1"/>
  <c r="BR25" i="1" s="1"/>
  <c r="BR41" i="1" s="1"/>
  <c r="BS7" i="1"/>
  <c r="BS25" i="1" s="1"/>
  <c r="BS41" i="1" s="1"/>
  <c r="BT7" i="1"/>
  <c r="BT25" i="1" s="1"/>
  <c r="BT41" i="1" s="1"/>
  <c r="BU7" i="1"/>
  <c r="BU25" i="1" s="1"/>
  <c r="BV7" i="1"/>
  <c r="BV25" i="1" s="1"/>
  <c r="BV41" i="1" s="1"/>
  <c r="BW7" i="1"/>
  <c r="BW25" i="1" s="1"/>
  <c r="BW41" i="1" s="1"/>
  <c r="BX7" i="1"/>
  <c r="BX25" i="1" s="1"/>
  <c r="BX41" i="1" s="1"/>
  <c r="BY7" i="1"/>
  <c r="BY25" i="1" s="1"/>
  <c r="BY41" i="1" s="1"/>
  <c r="BZ7" i="1"/>
  <c r="BZ25" i="1" s="1"/>
  <c r="BZ41" i="1" s="1"/>
  <c r="CA7" i="1"/>
  <c r="CA25" i="1" s="1"/>
  <c r="CA41" i="1" s="1"/>
  <c r="CB7" i="1"/>
  <c r="CB25" i="1" s="1"/>
  <c r="CB41" i="1" s="1"/>
  <c r="CC7" i="1"/>
  <c r="CC25" i="1" s="1"/>
  <c r="CD7" i="1"/>
  <c r="CD25" i="1" s="1"/>
  <c r="CD41" i="1" s="1"/>
  <c r="CG7" i="1"/>
  <c r="CH7" i="1"/>
  <c r="CI7" i="1"/>
  <c r="CI25" i="1" s="1"/>
  <c r="CJ7" i="1"/>
  <c r="CJ25" i="1" s="1"/>
  <c r="CJ41" i="1" s="1"/>
  <c r="CK7" i="1"/>
  <c r="CK25" i="1" s="1"/>
  <c r="CL7" i="1"/>
  <c r="CL25" i="1" s="1"/>
  <c r="CL41" i="1" s="1"/>
  <c r="C7" i="1"/>
  <c r="BL25" i="1" l="1"/>
  <c r="BL41" i="1" s="1"/>
  <c r="BB25" i="1"/>
  <c r="BB41" i="1" s="1"/>
  <c r="AT25" i="1"/>
  <c r="AT41" i="1" s="1"/>
  <c r="AL25" i="1"/>
  <c r="AL41" i="1" s="1"/>
  <c r="AB25" i="1"/>
  <c r="AB41" i="1" s="1"/>
  <c r="DF19" i="1"/>
  <c r="DF7" i="1"/>
  <c r="DE7" i="1"/>
  <c r="DE19" i="1"/>
  <c r="L41" i="1"/>
  <c r="H41" i="1"/>
  <c r="D41" i="1"/>
  <c r="CK41" i="1"/>
  <c r="CI41" i="1"/>
  <c r="AX25" i="1"/>
  <c r="AX41" i="1" s="1"/>
  <c r="X25" i="1"/>
  <c r="X41" i="1" s="1"/>
  <c r="CH25" i="1"/>
  <c r="DF25" i="1" s="1"/>
  <c r="AP25" i="1"/>
  <c r="AP41" i="1" s="1"/>
  <c r="CG25" i="1"/>
  <c r="DE25" i="1" s="1"/>
  <c r="N41" i="1"/>
  <c r="F41" i="1"/>
  <c r="AE39" i="1"/>
  <c r="V41" i="1"/>
  <c r="M41" i="1"/>
  <c r="E41" i="1"/>
  <c r="AC25" i="1"/>
  <c r="AC41" i="1" s="1"/>
  <c r="AE7" i="1"/>
  <c r="CC41" i="1"/>
  <c r="J41" i="1"/>
  <c r="BU41" i="1"/>
  <c r="R41" i="1"/>
  <c r="Y25" i="1"/>
  <c r="Y41" i="1" s="1"/>
  <c r="CN41" i="1"/>
  <c r="CM41" i="1"/>
  <c r="BK25" i="1"/>
  <c r="BK41" i="1" s="1"/>
  <c r="BA25" i="1"/>
  <c r="BA41" i="1" s="1"/>
  <c r="AS25" i="1"/>
  <c r="AS41" i="1" s="1"/>
  <c r="BE7" i="1"/>
  <c r="AV25" i="1"/>
  <c r="AV41" i="1" s="1"/>
  <c r="CF7" i="1"/>
  <c r="BF7" i="1"/>
  <c r="BE19" i="1"/>
  <c r="CE7" i="1"/>
  <c r="AW25" i="1"/>
  <c r="AW41" i="1" s="1"/>
  <c r="AO25" i="1"/>
  <c r="AO41" i="1" s="1"/>
  <c r="AK25" i="1"/>
  <c r="AK41" i="1" s="1"/>
  <c r="AA25" i="1"/>
  <c r="AA41" i="1" s="1"/>
  <c r="BJ25" i="1"/>
  <c r="BJ41" i="1" s="1"/>
  <c r="BD25" i="1"/>
  <c r="BD41" i="1" s="1"/>
  <c r="AZ25" i="1"/>
  <c r="AZ41" i="1" s="1"/>
  <c r="AR25" i="1"/>
  <c r="AR41" i="1" s="1"/>
  <c r="AN25" i="1"/>
  <c r="AN41" i="1" s="1"/>
  <c r="AJ25" i="1"/>
  <c r="AJ41" i="1" s="1"/>
  <c r="AD25" i="1"/>
  <c r="AD41" i="1" s="1"/>
  <c r="Z25" i="1"/>
  <c r="Z41" i="1" s="1"/>
  <c r="BI25" i="1"/>
  <c r="BI41" i="1" s="1"/>
  <c r="BC25" i="1"/>
  <c r="BC41" i="1" s="1"/>
  <c r="AY25" i="1"/>
  <c r="AY41" i="1" s="1"/>
  <c r="AU25" i="1"/>
  <c r="AU41" i="1" s="1"/>
  <c r="AQ25" i="1"/>
  <c r="AQ41" i="1" s="1"/>
  <c r="AM25" i="1"/>
  <c r="AM41" i="1" s="1"/>
  <c r="AI25" i="1"/>
  <c r="AI41" i="1" s="1"/>
  <c r="CF19" i="1"/>
  <c r="BF19" i="1"/>
  <c r="AF19" i="1"/>
  <c r="BH25" i="1"/>
  <c r="BH41" i="1" s="1"/>
  <c r="CF39" i="1"/>
  <c r="BG25" i="1"/>
  <c r="BG41" i="1" s="1"/>
  <c r="AH25" i="1"/>
  <c r="AH41" i="1" s="1"/>
  <c r="AF39" i="1"/>
  <c r="AG25" i="1"/>
  <c r="AG41" i="1" s="1"/>
  <c r="BF39" i="1"/>
  <c r="C39" i="1"/>
  <c r="CF38" i="1"/>
  <c r="CE38" i="1"/>
  <c r="BF38" i="1"/>
  <c r="BE38" i="1"/>
  <c r="C25" i="1"/>
  <c r="AF23" i="1"/>
  <c r="AE23" i="1"/>
  <c r="BM22" i="1"/>
  <c r="AF22" i="1"/>
  <c r="AE22" i="1"/>
  <c r="AF21" i="1"/>
  <c r="AE21" i="1"/>
  <c r="AF20" i="1"/>
  <c r="AE20" i="1"/>
  <c r="W19" i="1"/>
  <c r="AE19" i="1" s="1"/>
  <c r="AF18" i="1"/>
  <c r="AF17" i="1"/>
  <c r="AE17" i="1"/>
  <c r="AF16" i="1"/>
  <c r="AE16" i="1"/>
  <c r="AF15" i="1"/>
  <c r="AE15" i="1"/>
  <c r="P11" i="1"/>
  <c r="CE6" i="1"/>
  <c r="BE6" i="1"/>
  <c r="AE6" i="1"/>
  <c r="CG41" i="1" l="1"/>
  <c r="DE41" i="1"/>
  <c r="DF41" i="1"/>
  <c r="CH41" i="1"/>
  <c r="BF25" i="1"/>
  <c r="BF41" i="1" s="1"/>
  <c r="CF25" i="1"/>
  <c r="CF41" i="1" s="1"/>
  <c r="BE25" i="1"/>
  <c r="BE41" i="1" s="1"/>
  <c r="AE25" i="1"/>
  <c r="AE41" i="1" s="1"/>
  <c r="P7" i="1"/>
  <c r="P25" i="1" s="1"/>
  <c r="P41" i="1" s="1"/>
  <c r="AF11" i="1"/>
  <c r="AF7" i="1" s="1"/>
  <c r="AF25" i="1" s="1"/>
  <c r="AF41" i="1" s="1"/>
  <c r="CE22" i="1"/>
  <c r="BM19" i="1"/>
  <c r="C41" i="1"/>
  <c r="W25" i="1"/>
  <c r="W41" i="1" s="1"/>
  <c r="CE19" i="1" l="1"/>
  <c r="CE25" i="1" s="1"/>
  <c r="CE41" i="1" s="1"/>
  <c r="BM25" i="1"/>
  <c r="BM41" i="1" s="1"/>
</calcChain>
</file>

<file path=xl/sharedStrings.xml><?xml version="1.0" encoding="utf-8"?>
<sst xmlns="http://schemas.openxmlformats.org/spreadsheetml/2006/main" count="380" uniqueCount="99">
  <si>
    <t>RETAIL PAYMENTS STATISTICS ON NPCI PLATFORMS</t>
  </si>
  <si>
    <t>Sr. No.</t>
  </si>
  <si>
    <t>NPCI Operated Systems</t>
  </si>
  <si>
    <t>F.Y-2014-15</t>
  </si>
  <si>
    <t>F.Y-2015-16</t>
  </si>
  <si>
    <t>Apr'16</t>
  </si>
  <si>
    <t>May'16</t>
  </si>
  <si>
    <t>June'16</t>
  </si>
  <si>
    <t>July'16</t>
  </si>
  <si>
    <t>August'16</t>
  </si>
  <si>
    <t>September'16</t>
  </si>
  <si>
    <t>October'16</t>
  </si>
  <si>
    <t>November'16</t>
  </si>
  <si>
    <t>December'16</t>
  </si>
  <si>
    <t>January'17</t>
  </si>
  <si>
    <t>February'17</t>
  </si>
  <si>
    <t>March'17</t>
  </si>
  <si>
    <t>F.Y-2016-17</t>
  </si>
  <si>
    <t>Apr'17</t>
  </si>
  <si>
    <t>May'17</t>
  </si>
  <si>
    <t>Jun'17</t>
  </si>
  <si>
    <t>Jul'17</t>
  </si>
  <si>
    <t>Aug'17</t>
  </si>
  <si>
    <t>Sep'17</t>
  </si>
  <si>
    <t>Oct'17</t>
  </si>
  <si>
    <t>Nov'17</t>
  </si>
  <si>
    <t>Dec'17</t>
  </si>
  <si>
    <t>Jan'18</t>
  </si>
  <si>
    <t>Feb'18</t>
  </si>
  <si>
    <t>Mar'18</t>
  </si>
  <si>
    <t>F.Y-2017-18 (Apr'17 to Mar'18)</t>
  </si>
  <si>
    <t>Apr'18</t>
  </si>
  <si>
    <t>May'18</t>
  </si>
  <si>
    <t>June'18</t>
  </si>
  <si>
    <t>July'18</t>
  </si>
  <si>
    <t>Aug'18</t>
  </si>
  <si>
    <t>Sep'18</t>
  </si>
  <si>
    <t>Oct'18</t>
  </si>
  <si>
    <t>Nov'18</t>
  </si>
  <si>
    <t>Dec'18</t>
  </si>
  <si>
    <t>Jan'19</t>
  </si>
  <si>
    <t>Feb'19</t>
  </si>
  <si>
    <t>Mar'19</t>
  </si>
  <si>
    <t>F.Y-2018-19</t>
  </si>
  <si>
    <t>Apr'19</t>
  </si>
  <si>
    <t>May'19</t>
  </si>
  <si>
    <t>Jun'19</t>
  </si>
  <si>
    <t>F.Y-2019-20</t>
  </si>
  <si>
    <t>Financial Txns:</t>
  </si>
  <si>
    <t>Volume (in Mn)</t>
  </si>
  <si>
    <t>Value (in Bn)</t>
  </si>
  <si>
    <t>NFS Inter Bank ATM Cash Withdrawal *</t>
  </si>
  <si>
    <t>NACH- National Automated Clearing House</t>
  </si>
  <si>
    <t>APBS Credit (Disbursement based on UIDAI No.)</t>
  </si>
  <si>
    <t>ACH Debit</t>
  </si>
  <si>
    <t>ACH Credit</t>
  </si>
  <si>
    <t>NACH Credit</t>
  </si>
  <si>
    <t>NACH Debit</t>
  </si>
  <si>
    <t>CTS Cheque Clearing (Processed Volume)</t>
  </si>
  <si>
    <t xml:space="preserve">IMPS </t>
  </si>
  <si>
    <t>RuPay Card usage at (POS)</t>
  </si>
  <si>
    <t>RuPay Card usage at (eCom)</t>
  </si>
  <si>
    <t>AEPS (Inter Bank) Txn over Micro ATM (e.g. Cash withdrawal/ Cash Deposit)</t>
  </si>
  <si>
    <t>UPI - Unified Payments Interface</t>
  </si>
  <si>
    <t>BHIM</t>
  </si>
  <si>
    <t>USSD 2.0</t>
  </si>
  <si>
    <t>UPI excluding BHIM &amp; USSD</t>
  </si>
  <si>
    <t>USSD 1.0</t>
  </si>
  <si>
    <t xml:space="preserve">NETC </t>
  </si>
  <si>
    <t>Total Financial Txn (A)</t>
  </si>
  <si>
    <t>Non Financial:</t>
  </si>
  <si>
    <t>F.Y-2016-17 (Apr'16 to Feb'17)</t>
  </si>
  <si>
    <t>F.Y-2016-17 (Apr'17 to Mar'18)</t>
  </si>
  <si>
    <t>NFS Inter Bank Txn over ATM (e.g. Balance inquiery/ Mobile No. registration etc.)</t>
  </si>
  <si>
    <t>AEPS (Inter Bank) Txn over Micro ATM (e.g. Balance inquiry/ Mini statement etc.)</t>
  </si>
  <si>
    <t>-</t>
  </si>
  <si>
    <t>AEPS (Intra Bank) UIDAI Authentication over Micro ATM</t>
  </si>
  <si>
    <t>eKYC Verification (Successful Txn)</t>
  </si>
  <si>
    <t>Demographic Queries(Authenticated UID)</t>
  </si>
  <si>
    <t>Archieval Query on CTS (Print+Retrieve request) (NAS)</t>
  </si>
  <si>
    <t>UPI (Balance Enquiry)</t>
  </si>
  <si>
    <t>QSAM</t>
  </si>
  <si>
    <t>Total Non Financial Txn (B)</t>
  </si>
  <si>
    <t>Total Financial + Non Financial (A+B)</t>
  </si>
  <si>
    <t>* NFS Cashwithdrawal amount does not include Card to Card Transfer</t>
  </si>
  <si>
    <t>Jul'19</t>
  </si>
  <si>
    <t>BBPS (Bill Payment passing through BBPCU)</t>
  </si>
  <si>
    <t>BBPS (Bill Fetch)</t>
  </si>
  <si>
    <t>Aug'19</t>
  </si>
  <si>
    <t>Sep'19</t>
  </si>
  <si>
    <t>Oct'19</t>
  </si>
  <si>
    <t>Nov'19</t>
  </si>
  <si>
    <t>Dec'19</t>
  </si>
  <si>
    <t>Jan'20</t>
  </si>
  <si>
    <t>Feb'20</t>
  </si>
  <si>
    <t>Mar'20</t>
  </si>
  <si>
    <t>Apr'20</t>
  </si>
  <si>
    <t>F.Y-2020-21</t>
  </si>
  <si>
    <t>AEPS Tokenization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</si>
</sst>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_ * #,##0.00_ ;_ * \-#,##0.00_ ;_ * &quot;-&quot;??_ ;_ @_ "/>
    <numFmt numFmtId="165" formatCode="_ * #,##0.0000_ ;_ * \-#,##0.0000_ ;_ * &quot;-&quot;??_ ;_ @_ "/>
    <numFmt numFmtId="166" formatCode="_ * #,##0.00000_ ;_ * \-#,##0.00000_ ;_ * &quot;-&quot;??_ ;_ @_ "/>
    <numFmt numFmtId="167" formatCode="_ * #,##0.000_ ;_ * \-#,##0.000_ ;_ * &quot;-&quot;??_ ;_ @_ 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rgb="FF0070C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  <font>
      <i/>
      <u/>
      <sz val="11"/>
      <color rgb="FF000000"/>
      <name val="Calibri"/>
      <family val="2"/>
    </font>
    <font>
      <b/>
      <sz val="11"/>
      <color theme="1"/>
      <name val="Calibri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</font>
    <font>
      <sz val="11"/>
      <color rgb="FF00000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DEBF7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13">
    <xf numFmtId="0" fontId="0" fillId="0" borderId="0" xfId="0"/>
    <xf numFmtId="43" fontId="0" fillId="0" borderId="0" xfId="1" applyFont="1"/>
    <xf numFmtId="0" fontId="2" fillId="0" borderId="0" xfId="0" applyFont="1"/>
    <xf numFmtId="43" fontId="1" fillId="0" borderId="0" xfId="1" applyNumberFormat="1" applyFont="1"/>
    <xf numFmtId="3" fontId="0" fillId="0" borderId="0" xfId="0" applyNumberFormat="1"/>
    <xf numFmtId="0" fontId="3" fillId="0" borderId="0" xfId="0" applyFont="1" applyAlignment="1">
      <alignment horizontal="center"/>
    </xf>
    <xf numFmtId="4" fontId="0" fillId="0" borderId="0" xfId="0" applyNumberFormat="1"/>
    <xf numFmtId="0" fontId="2" fillId="0" borderId="0" xfId="0" applyFont="1" applyAlignment="1">
      <alignment horizontal="center"/>
    </xf>
    <xf numFmtId="164" fontId="0" fillId="0" borderId="0" xfId="0" applyNumberFormat="1"/>
    <xf numFmtId="0" fontId="4" fillId="2" borderId="1" xfId="0" applyFont="1" applyFill="1" applyBorder="1" applyAlignment="1">
      <alignment vertical="center"/>
    </xf>
    <xf numFmtId="0" fontId="5" fillId="3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5" fillId="0" borderId="1" xfId="0" applyFont="1" applyBorder="1" applyAlignment="1">
      <alignment vertical="center"/>
    </xf>
    <xf numFmtId="164" fontId="5" fillId="3" borderId="1" xfId="2" applyFont="1" applyFill="1" applyBorder="1" applyAlignment="1">
      <alignment horizontal="right" vertical="center"/>
    </xf>
    <xf numFmtId="164" fontId="5" fillId="0" borderId="1" xfId="2" applyFont="1" applyBorder="1" applyAlignment="1">
      <alignment horizontal="right" vertical="center"/>
    </xf>
    <xf numFmtId="164" fontId="7" fillId="0" borderId="1" xfId="2" applyFont="1" applyBorder="1" applyAlignment="1">
      <alignment horizontal="right" vertical="center"/>
    </xf>
    <xf numFmtId="164" fontId="5" fillId="0" borderId="1" xfId="2" applyNumberFormat="1" applyFont="1" applyBorder="1" applyAlignment="1">
      <alignment horizontal="right" vertical="center"/>
    </xf>
    <xf numFmtId="164" fontId="8" fillId="5" borderId="1" xfId="2" applyFont="1" applyFill="1" applyBorder="1" applyAlignment="1">
      <alignment horizontal="right" vertical="center"/>
    </xf>
    <xf numFmtId="164" fontId="5" fillId="0" borderId="1" xfId="2" applyFont="1" applyFill="1" applyBorder="1" applyAlignment="1">
      <alignment horizontal="right" vertical="center"/>
    </xf>
    <xf numFmtId="43" fontId="5" fillId="0" borderId="1" xfId="1" applyNumberFormat="1" applyFont="1" applyBorder="1" applyAlignment="1">
      <alignment horizontal="right" vertical="center"/>
    </xf>
    <xf numFmtId="164" fontId="8" fillId="4" borderId="1" xfId="2" applyFont="1" applyFill="1" applyBorder="1" applyAlignment="1">
      <alignment horizontal="right" vertical="center"/>
    </xf>
    <xf numFmtId="43" fontId="5" fillId="0" borderId="1" xfId="1" applyNumberFormat="1" applyFont="1" applyFill="1" applyBorder="1" applyAlignment="1">
      <alignment horizontal="right" vertical="center"/>
    </xf>
    <xf numFmtId="0" fontId="4" fillId="3" borderId="1" xfId="0" applyFont="1" applyFill="1" applyBorder="1" applyAlignment="1">
      <alignment vertical="center"/>
    </xf>
    <xf numFmtId="164" fontId="4" fillId="3" borderId="1" xfId="2" applyFont="1" applyFill="1" applyBorder="1" applyAlignment="1">
      <alignment horizontal="right" vertical="center"/>
    </xf>
    <xf numFmtId="164" fontId="4" fillId="5" borderId="1" xfId="2" applyFont="1" applyFill="1" applyBorder="1" applyAlignment="1">
      <alignment horizontal="right" vertical="center"/>
    </xf>
    <xf numFmtId="0" fontId="0" fillId="3" borderId="1" xfId="0" applyFill="1" applyBorder="1" applyAlignment="1">
      <alignment horizontal="right"/>
    </xf>
    <xf numFmtId="0" fontId="9" fillId="3" borderId="1" xfId="0" applyFont="1" applyFill="1" applyBorder="1" applyAlignment="1">
      <alignment horizontal="left" vertical="center"/>
    </xf>
    <xf numFmtId="164" fontId="7" fillId="3" borderId="1" xfId="2" applyFont="1" applyFill="1" applyBorder="1" applyAlignment="1">
      <alignment horizontal="right" vertical="center"/>
    </xf>
    <xf numFmtId="164" fontId="5" fillId="3" borderId="1" xfId="2" applyNumberFormat="1" applyFont="1" applyFill="1" applyBorder="1" applyAlignment="1">
      <alignment horizontal="right" vertical="center"/>
    </xf>
    <xf numFmtId="43" fontId="0" fillId="0" borderId="0" xfId="0" applyNumberFormat="1"/>
    <xf numFmtId="0" fontId="0" fillId="3" borderId="0" xfId="0" applyFill="1"/>
    <xf numFmtId="0" fontId="9" fillId="0" borderId="1" xfId="0" applyFont="1" applyFill="1" applyBorder="1" applyAlignment="1">
      <alignment horizontal="left" vertical="center"/>
    </xf>
    <xf numFmtId="0" fontId="10" fillId="6" borderId="1" xfId="0" applyFont="1" applyFill="1" applyBorder="1" applyAlignment="1">
      <alignment vertical="center"/>
    </xf>
    <xf numFmtId="164" fontId="7" fillId="3" borderId="1" xfId="2" applyNumberFormat="1" applyFont="1" applyFill="1" applyBorder="1" applyAlignment="1">
      <alignment horizontal="right" vertical="center"/>
    </xf>
    <xf numFmtId="0" fontId="0" fillId="0" borderId="1" xfId="0" applyFill="1" applyBorder="1" applyAlignment="1">
      <alignment horizontal="center"/>
    </xf>
    <xf numFmtId="0" fontId="4" fillId="0" borderId="1" xfId="0" applyFont="1" applyFill="1" applyBorder="1" applyAlignment="1">
      <alignment vertical="center"/>
    </xf>
    <xf numFmtId="164" fontId="7" fillId="0" borderId="1" xfId="2" applyFont="1" applyFill="1" applyBorder="1" applyAlignment="1">
      <alignment horizontal="right" vertical="center"/>
    </xf>
    <xf numFmtId="164" fontId="5" fillId="0" borderId="1" xfId="2" applyNumberFormat="1" applyFont="1" applyFill="1" applyBorder="1" applyAlignment="1">
      <alignment horizontal="right" vertical="center"/>
    </xf>
    <xf numFmtId="164" fontId="8" fillId="0" borderId="1" xfId="2" applyFont="1" applyFill="1" applyBorder="1" applyAlignment="1">
      <alignment horizontal="right" vertical="center"/>
    </xf>
    <xf numFmtId="43" fontId="5" fillId="0" borderId="1" xfId="1" applyFont="1" applyFill="1" applyBorder="1" applyAlignment="1">
      <alignment horizontal="right" vertical="center"/>
    </xf>
    <xf numFmtId="0" fontId="0" fillId="0" borderId="0" xfId="0" applyFill="1"/>
    <xf numFmtId="43" fontId="5" fillId="0" borderId="1" xfId="1" applyFont="1" applyBorder="1" applyAlignment="1">
      <alignment horizontal="right" vertical="center"/>
    </xf>
    <xf numFmtId="164" fontId="8" fillId="0" borderId="1" xfId="2" applyFont="1" applyBorder="1" applyAlignment="1">
      <alignment horizontal="right" vertical="center"/>
    </xf>
    <xf numFmtId="164" fontId="8" fillId="0" borderId="1" xfId="2" applyNumberFormat="1" applyFont="1" applyBorder="1" applyAlignment="1">
      <alignment horizontal="right" vertical="center"/>
    </xf>
    <xf numFmtId="0" fontId="4" fillId="6" borderId="1" xfId="0" applyFont="1" applyFill="1" applyBorder="1" applyAlignment="1">
      <alignment vertical="center"/>
    </xf>
    <xf numFmtId="164" fontId="5" fillId="6" borderId="1" xfId="2" applyFont="1" applyFill="1" applyBorder="1" applyAlignment="1">
      <alignment vertical="center"/>
    </xf>
    <xf numFmtId="165" fontId="5" fillId="6" borderId="1" xfId="2" applyNumberFormat="1" applyFont="1" applyFill="1" applyBorder="1" applyAlignment="1">
      <alignment vertical="center"/>
    </xf>
    <xf numFmtId="166" fontId="5" fillId="6" borderId="1" xfId="2" applyNumberFormat="1" applyFont="1" applyFill="1" applyBorder="1" applyAlignment="1">
      <alignment vertical="center"/>
    </xf>
    <xf numFmtId="167" fontId="5" fillId="6" borderId="1" xfId="2" applyNumberFormat="1" applyFont="1" applyFill="1" applyBorder="1" applyAlignment="1">
      <alignment vertical="center"/>
    </xf>
    <xf numFmtId="164" fontId="5" fillId="0" borderId="1" xfId="2" applyFont="1" applyFill="1" applyBorder="1" applyAlignment="1">
      <alignment vertical="center"/>
    </xf>
    <xf numFmtId="0" fontId="2" fillId="0" borderId="1" xfId="0" applyFont="1" applyFill="1" applyBorder="1" applyAlignment="1">
      <alignment horizontal="center"/>
    </xf>
    <xf numFmtId="164" fontId="4" fillId="0" borderId="1" xfId="2" applyFont="1" applyFill="1" applyBorder="1" applyAlignment="1">
      <alignment horizontal="right" vertical="center"/>
    </xf>
    <xf numFmtId="165" fontId="4" fillId="0" borderId="1" xfId="2" applyNumberFormat="1" applyFont="1" applyFill="1" applyBorder="1" applyAlignment="1">
      <alignment vertical="center"/>
    </xf>
    <xf numFmtId="166" fontId="4" fillId="0" borderId="1" xfId="2" applyNumberFormat="1" applyFont="1" applyFill="1" applyBorder="1" applyAlignment="1">
      <alignment vertical="center"/>
    </xf>
    <xf numFmtId="167" fontId="4" fillId="0" borderId="1" xfId="2" applyNumberFormat="1" applyFont="1" applyFill="1" applyBorder="1" applyAlignment="1">
      <alignment vertical="center"/>
    </xf>
    <xf numFmtId="164" fontId="4" fillId="0" borderId="1" xfId="2" applyFont="1" applyFill="1" applyBorder="1" applyAlignment="1">
      <alignment vertical="center"/>
    </xf>
    <xf numFmtId="0" fontId="2" fillId="0" borderId="0" xfId="0" applyFont="1" applyFill="1"/>
    <xf numFmtId="0" fontId="0" fillId="0" borderId="1" xfId="0" applyBorder="1" applyAlignment="1">
      <alignment horizontal="right"/>
    </xf>
    <xf numFmtId="0" fontId="9" fillId="6" borderId="1" xfId="0" applyFont="1" applyFill="1" applyBorder="1" applyAlignment="1">
      <alignment vertical="center"/>
    </xf>
    <xf numFmtId="164" fontId="8" fillId="5" borderId="1" xfId="2" applyNumberFormat="1" applyFont="1" applyFill="1" applyBorder="1" applyAlignment="1">
      <alignment horizontal="right" vertical="center"/>
    </xf>
    <xf numFmtId="164" fontId="5" fillId="0" borderId="1" xfId="2" applyNumberFormat="1" applyFont="1" applyFill="1" applyBorder="1" applyAlignment="1">
      <alignment vertical="center"/>
    </xf>
    <xf numFmtId="43" fontId="5" fillId="6" borderId="1" xfId="1" applyFont="1" applyFill="1" applyBorder="1" applyAlignment="1">
      <alignment vertical="center"/>
    </xf>
    <xf numFmtId="43" fontId="5" fillId="0" borderId="1" xfId="1" applyFont="1" applyFill="1" applyBorder="1" applyAlignment="1">
      <alignment vertical="center"/>
    </xf>
    <xf numFmtId="0" fontId="9" fillId="0" borderId="1" xfId="0" applyFont="1" applyFill="1" applyBorder="1" applyAlignment="1">
      <alignment vertical="center"/>
    </xf>
    <xf numFmtId="164" fontId="5" fillId="3" borderId="1" xfId="2" applyFont="1" applyFill="1" applyBorder="1" applyAlignment="1">
      <alignment vertical="center"/>
    </xf>
    <xf numFmtId="167" fontId="5" fillId="3" borderId="1" xfId="2" applyNumberFormat="1" applyFont="1" applyFill="1" applyBorder="1" applyAlignment="1">
      <alignment horizontal="right" vertical="center"/>
    </xf>
    <xf numFmtId="165" fontId="5" fillId="3" borderId="1" xfId="2" applyNumberFormat="1" applyFont="1" applyFill="1" applyBorder="1" applyAlignment="1">
      <alignment horizontal="right" vertical="center"/>
    </xf>
    <xf numFmtId="165" fontId="5" fillId="0" borderId="1" xfId="2" applyNumberFormat="1" applyFont="1" applyFill="1" applyBorder="1" applyAlignment="1">
      <alignment vertical="center"/>
    </xf>
    <xf numFmtId="43" fontId="8" fillId="0" borderId="1" xfId="1" applyFont="1" applyFill="1" applyBorder="1" applyAlignment="1">
      <alignment horizontal="right" vertical="center"/>
    </xf>
    <xf numFmtId="0" fontId="0" fillId="0" borderId="1" xfId="0" applyBorder="1"/>
    <xf numFmtId="0" fontId="4" fillId="7" borderId="1" xfId="0" applyFont="1" applyFill="1" applyBorder="1" applyAlignment="1">
      <alignment vertical="center"/>
    </xf>
    <xf numFmtId="164" fontId="4" fillId="7" borderId="2" xfId="2" applyFont="1" applyFill="1" applyBorder="1" applyAlignment="1">
      <alignment horizontal="right" vertical="center"/>
    </xf>
    <xf numFmtId="0" fontId="5" fillId="0" borderId="1" xfId="0" applyFont="1" applyBorder="1" applyAlignment="1">
      <alignment horizontal="right" vertical="center"/>
    </xf>
    <xf numFmtId="0" fontId="11" fillId="0" borderId="1" xfId="0" applyFont="1" applyBorder="1"/>
    <xf numFmtId="0" fontId="5" fillId="4" borderId="1" xfId="0" applyFont="1" applyFill="1" applyBorder="1" applyAlignment="1">
      <alignment vertical="center"/>
    </xf>
    <xf numFmtId="0" fontId="4" fillId="0" borderId="1" xfId="0" applyFont="1" applyBorder="1" applyAlignment="1">
      <alignment vertical="center"/>
    </xf>
    <xf numFmtId="43" fontId="5" fillId="0" borderId="1" xfId="1" applyFont="1" applyBorder="1" applyAlignment="1">
      <alignment horizontal="center" vertical="center"/>
    </xf>
    <xf numFmtId="0" fontId="10" fillId="0" borderId="1" xfId="0" applyFont="1" applyFill="1" applyBorder="1" applyAlignment="1">
      <alignment vertical="center"/>
    </xf>
    <xf numFmtId="43" fontId="8" fillId="0" borderId="1" xfId="1" applyFont="1" applyBorder="1" applyAlignment="1">
      <alignment horizontal="right" vertical="center"/>
    </xf>
    <xf numFmtId="43" fontId="8" fillId="0" borderId="1" xfId="1" applyNumberFormat="1" applyFont="1" applyBorder="1" applyAlignment="1">
      <alignment horizontal="right" vertical="center"/>
    </xf>
    <xf numFmtId="43" fontId="7" fillId="0" borderId="1" xfId="1" applyFont="1" applyFill="1" applyBorder="1" applyAlignment="1">
      <alignment horizontal="right" vertical="center"/>
    </xf>
    <xf numFmtId="43" fontId="5" fillId="3" borderId="1" xfId="1" applyFont="1" applyFill="1" applyBorder="1" applyAlignment="1">
      <alignment horizontal="right" vertical="center"/>
    </xf>
    <xf numFmtId="43" fontId="7" fillId="0" borderId="1" xfId="1" applyFont="1" applyBorder="1" applyAlignment="1">
      <alignment horizontal="right" vertical="center"/>
    </xf>
    <xf numFmtId="43" fontId="7" fillId="0" borderId="1" xfId="1" applyNumberFormat="1" applyFont="1" applyBorder="1" applyAlignment="1">
      <alignment horizontal="right" vertical="center"/>
    </xf>
    <xf numFmtId="0" fontId="12" fillId="0" borderId="0" xfId="0" applyFont="1"/>
    <xf numFmtId="0" fontId="12" fillId="0" borderId="1" xfId="0" applyFont="1" applyBorder="1" applyAlignment="1">
      <alignment horizontal="center"/>
    </xf>
    <xf numFmtId="0" fontId="13" fillId="7" borderId="1" xfId="0" applyFont="1" applyFill="1" applyBorder="1" applyAlignment="1">
      <alignment vertical="center"/>
    </xf>
    <xf numFmtId="43" fontId="13" fillId="7" borderId="1" xfId="1" applyFont="1" applyFill="1" applyBorder="1" applyAlignment="1">
      <alignment horizontal="right" vertical="center"/>
    </xf>
    <xf numFmtId="0" fontId="14" fillId="0" borderId="1" xfId="0" applyFont="1" applyBorder="1" applyAlignment="1">
      <alignment vertical="center"/>
    </xf>
    <xf numFmtId="43" fontId="5" fillId="0" borderId="1" xfId="1" applyFont="1" applyBorder="1" applyAlignment="1">
      <alignment vertical="center"/>
    </xf>
    <xf numFmtId="0" fontId="4" fillId="7" borderId="1" xfId="0" applyFont="1" applyFill="1" applyBorder="1" applyAlignment="1">
      <alignment vertical="center" wrapText="1"/>
    </xf>
    <xf numFmtId="43" fontId="4" fillId="7" borderId="1" xfId="1" applyFont="1" applyFill="1" applyBorder="1" applyAlignment="1">
      <alignment horizontal="right" vertical="center"/>
    </xf>
    <xf numFmtId="43" fontId="11" fillId="0" borderId="0" xfId="1" applyFont="1"/>
    <xf numFmtId="4" fontId="11" fillId="0" borderId="0" xfId="0" applyNumberFormat="1" applyFont="1"/>
    <xf numFmtId="0" fontId="4" fillId="2" borderId="1" xfId="0" applyFont="1" applyFill="1" applyBorder="1" applyAlignment="1">
      <alignment horizontal="center" vertical="center"/>
    </xf>
    <xf numFmtId="164" fontId="10" fillId="5" borderId="1" xfId="2" applyNumberFormat="1" applyFont="1" applyFill="1" applyBorder="1" applyAlignment="1">
      <alignment horizontal="right" vertical="center"/>
    </xf>
    <xf numFmtId="164" fontId="10" fillId="4" borderId="1" xfId="2" applyFont="1" applyFill="1" applyBorder="1" applyAlignment="1">
      <alignment horizontal="right" vertical="center"/>
    </xf>
    <xf numFmtId="43" fontId="5" fillId="5" borderId="1" xfId="1" applyNumberFormat="1" applyFont="1" applyFill="1" applyBorder="1" applyAlignment="1">
      <alignment horizontal="right" vertical="center"/>
    </xf>
    <xf numFmtId="43" fontId="4" fillId="5" borderId="1" xfId="1" applyNumberFormat="1" applyFont="1" applyFill="1" applyBorder="1" applyAlignment="1">
      <alignment horizontal="right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</cellXfs>
  <cellStyles count="3">
    <cellStyle name="Comma" xfId="1" builtinId="3"/>
    <cellStyle name="Comma 2" xfId="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J52"/>
  <sheetViews>
    <sheetView showGridLines="0" tabSelected="1" workbookViewId="0">
      <pane xSplit="2" ySplit="5" topLeftCell="DD25" activePane="bottomRight" state="frozen"/>
      <selection pane="topRight" activeCell="C1" sqref="C1"/>
      <selection pane="bottomLeft" activeCell="A6" sqref="A6"/>
      <selection pane="bottomRight" activeCell="DG35" sqref="DG35"/>
    </sheetView>
  </sheetViews>
  <sheetFormatPr defaultRowHeight="15" x14ac:dyDescent="0.25"/>
  <cols>
    <col min="1" max="1" width="6.85546875" bestFit="1" customWidth="1"/>
    <col min="2" max="2" width="77.5703125" bestFit="1" customWidth="1"/>
    <col min="3" max="3" width="15.140625" customWidth="1"/>
    <col min="4" max="4" width="12.42578125" customWidth="1"/>
    <col min="5" max="5" width="15.140625" customWidth="1"/>
    <col min="6" max="6" width="12.42578125" customWidth="1"/>
    <col min="7" max="7" width="15.140625" hidden="1" customWidth="1"/>
    <col min="8" max="8" width="12.42578125" hidden="1" customWidth="1"/>
    <col min="9" max="9" width="15.140625" hidden="1" customWidth="1"/>
    <col min="10" max="10" width="12.42578125" hidden="1" customWidth="1"/>
    <col min="11" max="11" width="15.140625" hidden="1" customWidth="1"/>
    <col min="12" max="12" width="12.42578125" hidden="1" customWidth="1"/>
    <col min="13" max="13" width="15.140625" hidden="1" customWidth="1"/>
    <col min="14" max="14" width="12.42578125" hidden="1" customWidth="1"/>
    <col min="15" max="15" width="15.140625" hidden="1" customWidth="1"/>
    <col min="16" max="16" width="12.42578125" hidden="1" customWidth="1"/>
    <col min="17" max="17" width="15.140625" hidden="1" customWidth="1"/>
    <col min="18" max="18" width="12.42578125" hidden="1" customWidth="1"/>
    <col min="19" max="19" width="15.140625" hidden="1" customWidth="1"/>
    <col min="20" max="20" width="12.42578125" hidden="1" customWidth="1"/>
    <col min="21" max="21" width="15.140625" hidden="1" customWidth="1"/>
    <col min="22" max="22" width="12.42578125" hidden="1" customWidth="1"/>
    <col min="23" max="23" width="15.140625" hidden="1" customWidth="1"/>
    <col min="24" max="24" width="12.42578125" hidden="1" customWidth="1"/>
    <col min="25" max="25" width="15.140625" hidden="1" customWidth="1"/>
    <col min="26" max="26" width="12.42578125" hidden="1" customWidth="1"/>
    <col min="27" max="27" width="15.140625" hidden="1" customWidth="1"/>
    <col min="28" max="28" width="12.42578125" hidden="1" customWidth="1"/>
    <col min="29" max="29" width="15.140625" hidden="1" customWidth="1"/>
    <col min="30" max="30" width="12.42578125" hidden="1" customWidth="1"/>
    <col min="31" max="31" width="15.140625" customWidth="1"/>
    <col min="32" max="32" width="12.42578125" customWidth="1"/>
    <col min="33" max="33" width="15.140625" hidden="1" customWidth="1"/>
    <col min="34" max="34" width="12.42578125" hidden="1" customWidth="1"/>
    <col min="35" max="35" width="15.140625" hidden="1" customWidth="1"/>
    <col min="36" max="36" width="12.42578125" hidden="1" customWidth="1"/>
    <col min="37" max="37" width="15.140625" hidden="1" customWidth="1"/>
    <col min="38" max="38" width="12.42578125" hidden="1" customWidth="1"/>
    <col min="39" max="39" width="15.140625" hidden="1" customWidth="1"/>
    <col min="40" max="40" width="12.42578125" hidden="1" customWidth="1"/>
    <col min="41" max="41" width="15.140625" hidden="1" customWidth="1"/>
    <col min="42" max="42" width="12.42578125" hidden="1" customWidth="1"/>
    <col min="43" max="43" width="15.140625" hidden="1" customWidth="1"/>
    <col min="44" max="44" width="12.42578125" hidden="1" customWidth="1"/>
    <col min="45" max="45" width="15.140625" hidden="1" customWidth="1"/>
    <col min="46" max="46" width="12.42578125" hidden="1" customWidth="1"/>
    <col min="47" max="47" width="15.140625" hidden="1" customWidth="1"/>
    <col min="48" max="48" width="12.42578125" hidden="1" customWidth="1"/>
    <col min="49" max="49" width="15.140625" hidden="1" customWidth="1"/>
    <col min="50" max="50" width="12.42578125" hidden="1" customWidth="1"/>
    <col min="51" max="51" width="15.140625" hidden="1" customWidth="1"/>
    <col min="52" max="52" width="12.42578125" hidden="1" customWidth="1"/>
    <col min="53" max="53" width="15.140625" hidden="1" customWidth="1"/>
    <col min="54" max="54" width="12.42578125" hidden="1" customWidth="1"/>
    <col min="55" max="55" width="15.140625" hidden="1" customWidth="1"/>
    <col min="56" max="56" width="12.42578125" hidden="1" customWidth="1"/>
    <col min="57" max="57" width="15.140625" customWidth="1"/>
    <col min="58" max="58" width="12.42578125" customWidth="1"/>
    <col min="59" max="59" width="15.140625" hidden="1" customWidth="1"/>
    <col min="60" max="60" width="12.42578125" hidden="1" customWidth="1"/>
    <col min="61" max="61" width="15.140625" hidden="1" customWidth="1"/>
    <col min="62" max="62" width="12.42578125" hidden="1" customWidth="1"/>
    <col min="63" max="63" width="15.140625" hidden="1" customWidth="1"/>
    <col min="64" max="64" width="12.42578125" hidden="1" customWidth="1"/>
    <col min="65" max="65" width="15.140625" hidden="1" customWidth="1"/>
    <col min="66" max="66" width="12.42578125" hidden="1" customWidth="1"/>
    <col min="67" max="67" width="15.140625" hidden="1" customWidth="1"/>
    <col min="68" max="68" width="12.42578125" hidden="1" customWidth="1"/>
    <col min="69" max="69" width="15.140625" hidden="1" customWidth="1"/>
    <col min="70" max="70" width="12.42578125" hidden="1" customWidth="1"/>
    <col min="71" max="71" width="15.140625" hidden="1" customWidth="1"/>
    <col min="72" max="72" width="12.42578125" hidden="1" customWidth="1"/>
    <col min="73" max="73" width="15.140625" hidden="1" customWidth="1"/>
    <col min="74" max="74" width="12.42578125" hidden="1" customWidth="1"/>
    <col min="75" max="75" width="15.140625" hidden="1" customWidth="1"/>
    <col min="76" max="76" width="12.42578125" hidden="1" customWidth="1"/>
    <col min="77" max="77" width="15.140625" hidden="1" customWidth="1"/>
    <col min="78" max="78" width="12.42578125" hidden="1" customWidth="1"/>
    <col min="79" max="79" width="15.140625" hidden="1" customWidth="1"/>
    <col min="80" max="80" width="12.42578125" hidden="1" customWidth="1"/>
    <col min="81" max="81" width="15.140625" hidden="1" customWidth="1"/>
    <col min="82" max="82" width="12.42578125" hidden="1" customWidth="1"/>
    <col min="83" max="83" width="15.140625" customWidth="1"/>
    <col min="84" max="84" width="12.42578125" customWidth="1"/>
    <col min="85" max="85" width="15.140625" bestFit="1" customWidth="1"/>
    <col min="86" max="86" width="12.42578125" bestFit="1" customWidth="1"/>
    <col min="87" max="87" width="15.140625" bestFit="1" customWidth="1"/>
    <col min="88" max="88" width="12.42578125" bestFit="1" customWidth="1"/>
    <col min="89" max="89" width="15.140625" bestFit="1" customWidth="1"/>
    <col min="90" max="90" width="12.42578125" bestFit="1" customWidth="1"/>
    <col min="91" max="91" width="15.140625" bestFit="1" customWidth="1"/>
    <col min="92" max="92" width="12.42578125" bestFit="1" customWidth="1"/>
    <col min="93" max="93" width="15.140625" bestFit="1" customWidth="1"/>
    <col min="94" max="94" width="12.42578125" bestFit="1" customWidth="1"/>
    <col min="95" max="95" width="15.140625" bestFit="1" customWidth="1"/>
    <col min="96" max="96" width="12.42578125" bestFit="1" customWidth="1"/>
    <col min="97" max="97" width="15.140625" customWidth="1"/>
    <col min="98" max="108" width="12.42578125" customWidth="1"/>
    <col min="109" max="109" width="15.140625" bestFit="1" customWidth="1"/>
    <col min="110" max="110" width="12.42578125" bestFit="1" customWidth="1"/>
    <col min="111" max="112" width="12.42578125" customWidth="1"/>
    <col min="113" max="113" width="15.140625" bestFit="1" customWidth="1"/>
    <col min="114" max="114" width="12.42578125" bestFit="1" customWidth="1"/>
  </cols>
  <sheetData>
    <row r="1" spans="1:114" x14ac:dyDescent="0.25">
      <c r="E1" s="1"/>
      <c r="I1" s="2"/>
      <c r="J1" s="3"/>
      <c r="T1" s="4"/>
      <c r="U1" s="4"/>
      <c r="V1" s="4"/>
      <c r="W1" s="4"/>
      <c r="X1" s="4"/>
      <c r="Y1" s="4"/>
      <c r="Z1" s="4"/>
      <c r="AA1" s="4"/>
      <c r="AB1" s="4"/>
      <c r="AC1" s="4"/>
      <c r="AD1" s="4"/>
    </row>
    <row r="2" spans="1:114" ht="23.25" x14ac:dyDescent="0.35">
      <c r="B2" s="5" t="s">
        <v>0</v>
      </c>
      <c r="J2" s="2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</row>
    <row r="3" spans="1:114" x14ac:dyDescent="0.25">
      <c r="B3" s="7"/>
      <c r="G3" s="8"/>
      <c r="I3" s="8"/>
      <c r="J3" s="2"/>
      <c r="K3" s="8"/>
      <c r="M3" s="8"/>
      <c r="O3" s="8"/>
      <c r="Q3" s="8"/>
      <c r="AG3" s="8"/>
      <c r="AI3" s="8"/>
      <c r="AK3" s="8"/>
      <c r="AM3" s="8"/>
      <c r="AO3" s="8"/>
      <c r="AQ3" s="8"/>
      <c r="AS3" s="8"/>
      <c r="AU3" s="8"/>
      <c r="AW3" s="8"/>
      <c r="AY3" s="8"/>
      <c r="BA3" s="8"/>
      <c r="BC3" s="8"/>
      <c r="BG3" s="8"/>
      <c r="BI3" s="8"/>
      <c r="BK3" s="8"/>
      <c r="BM3" s="8"/>
      <c r="BO3" s="8"/>
      <c r="BQ3" s="8"/>
      <c r="BS3" s="8"/>
      <c r="BU3" s="8"/>
      <c r="BW3" s="8"/>
      <c r="BY3" s="8"/>
      <c r="CA3" s="8"/>
      <c r="CC3" s="8"/>
      <c r="CE3" s="8"/>
      <c r="CG3" s="8"/>
      <c r="CI3" s="8"/>
      <c r="CK3" s="8"/>
      <c r="CM3" s="8"/>
      <c r="CO3" s="8"/>
      <c r="CQ3" s="8"/>
      <c r="DE3" s="8"/>
      <c r="DI3" s="8"/>
    </row>
    <row r="4" spans="1:114" x14ac:dyDescent="0.25">
      <c r="A4" s="9" t="s">
        <v>1</v>
      </c>
      <c r="B4" s="9" t="s">
        <v>2</v>
      </c>
      <c r="C4" s="111" t="s">
        <v>3</v>
      </c>
      <c r="D4" s="111"/>
      <c r="E4" s="111" t="s">
        <v>4</v>
      </c>
      <c r="F4" s="111"/>
      <c r="G4" s="111" t="s">
        <v>5</v>
      </c>
      <c r="H4" s="111"/>
      <c r="I4" s="111" t="s">
        <v>6</v>
      </c>
      <c r="J4" s="111"/>
      <c r="K4" s="111" t="s">
        <v>7</v>
      </c>
      <c r="L4" s="111"/>
      <c r="M4" s="111" t="s">
        <v>8</v>
      </c>
      <c r="N4" s="111"/>
      <c r="O4" s="111" t="s">
        <v>9</v>
      </c>
      <c r="P4" s="111"/>
      <c r="Q4" s="111" t="s">
        <v>10</v>
      </c>
      <c r="R4" s="111"/>
      <c r="S4" s="111" t="s">
        <v>11</v>
      </c>
      <c r="T4" s="111"/>
      <c r="U4" s="111" t="s">
        <v>12</v>
      </c>
      <c r="V4" s="111"/>
      <c r="W4" s="111" t="s">
        <v>13</v>
      </c>
      <c r="X4" s="111"/>
      <c r="Y4" s="111" t="s">
        <v>14</v>
      </c>
      <c r="Z4" s="111"/>
      <c r="AA4" s="111" t="s">
        <v>15</v>
      </c>
      <c r="AB4" s="111"/>
      <c r="AC4" s="111" t="s">
        <v>16</v>
      </c>
      <c r="AD4" s="111"/>
      <c r="AE4" s="111" t="s">
        <v>17</v>
      </c>
      <c r="AF4" s="111"/>
      <c r="AG4" s="111" t="s">
        <v>18</v>
      </c>
      <c r="AH4" s="111"/>
      <c r="AI4" s="111" t="s">
        <v>19</v>
      </c>
      <c r="AJ4" s="111"/>
      <c r="AK4" s="111" t="s">
        <v>20</v>
      </c>
      <c r="AL4" s="111"/>
      <c r="AM4" s="111" t="s">
        <v>21</v>
      </c>
      <c r="AN4" s="111"/>
      <c r="AO4" s="111" t="s">
        <v>22</v>
      </c>
      <c r="AP4" s="111"/>
      <c r="AQ4" s="111" t="s">
        <v>23</v>
      </c>
      <c r="AR4" s="111"/>
      <c r="AS4" s="111" t="s">
        <v>24</v>
      </c>
      <c r="AT4" s="111"/>
      <c r="AU4" s="111" t="s">
        <v>25</v>
      </c>
      <c r="AV4" s="111"/>
      <c r="AW4" s="111" t="s">
        <v>26</v>
      </c>
      <c r="AX4" s="111"/>
      <c r="AY4" s="111" t="s">
        <v>27</v>
      </c>
      <c r="AZ4" s="111"/>
      <c r="BA4" s="111" t="s">
        <v>28</v>
      </c>
      <c r="BB4" s="111"/>
      <c r="BC4" s="111" t="s">
        <v>29</v>
      </c>
      <c r="BD4" s="111"/>
      <c r="BE4" s="111" t="s">
        <v>30</v>
      </c>
      <c r="BF4" s="111"/>
      <c r="BG4" s="111" t="s">
        <v>31</v>
      </c>
      <c r="BH4" s="111"/>
      <c r="BI4" s="111" t="s">
        <v>32</v>
      </c>
      <c r="BJ4" s="111"/>
      <c r="BK4" s="111" t="s">
        <v>33</v>
      </c>
      <c r="BL4" s="111"/>
      <c r="BM4" s="111" t="s">
        <v>34</v>
      </c>
      <c r="BN4" s="111"/>
      <c r="BO4" s="111" t="s">
        <v>35</v>
      </c>
      <c r="BP4" s="111"/>
      <c r="BQ4" s="111" t="s">
        <v>36</v>
      </c>
      <c r="BR4" s="111"/>
      <c r="BS4" s="111" t="s">
        <v>37</v>
      </c>
      <c r="BT4" s="111"/>
      <c r="BU4" s="111" t="s">
        <v>38</v>
      </c>
      <c r="BV4" s="111"/>
      <c r="BW4" s="111" t="s">
        <v>39</v>
      </c>
      <c r="BX4" s="111"/>
      <c r="BY4" s="111" t="s">
        <v>40</v>
      </c>
      <c r="BZ4" s="111"/>
      <c r="CA4" s="111" t="s">
        <v>41</v>
      </c>
      <c r="CB4" s="111"/>
      <c r="CC4" s="111" t="s">
        <v>42</v>
      </c>
      <c r="CD4" s="111"/>
      <c r="CE4" s="111" t="s">
        <v>43</v>
      </c>
      <c r="CF4" s="111"/>
      <c r="CG4" s="111" t="s">
        <v>44</v>
      </c>
      <c r="CH4" s="111"/>
      <c r="CI4" s="111" t="s">
        <v>45</v>
      </c>
      <c r="CJ4" s="111"/>
      <c r="CK4" s="111" t="s">
        <v>46</v>
      </c>
      <c r="CL4" s="111"/>
      <c r="CM4" s="111" t="s">
        <v>85</v>
      </c>
      <c r="CN4" s="111"/>
      <c r="CO4" s="111" t="s">
        <v>88</v>
      </c>
      <c r="CP4" s="111"/>
      <c r="CQ4" s="111" t="s">
        <v>89</v>
      </c>
      <c r="CR4" s="111"/>
      <c r="CS4" s="111" t="s">
        <v>90</v>
      </c>
      <c r="CT4" s="111"/>
      <c r="CU4" s="111" t="s">
        <v>91</v>
      </c>
      <c r="CV4" s="111"/>
      <c r="CW4" s="111" t="s">
        <v>92</v>
      </c>
      <c r="CX4" s="111"/>
      <c r="CY4" s="111" t="s">
        <v>93</v>
      </c>
      <c r="CZ4" s="111"/>
      <c r="DA4" s="111" t="s">
        <v>94</v>
      </c>
      <c r="DB4" s="111"/>
      <c r="DC4" s="111" t="s">
        <v>95</v>
      </c>
      <c r="DD4" s="111"/>
      <c r="DE4" s="111" t="s">
        <v>47</v>
      </c>
      <c r="DF4" s="111"/>
      <c r="DG4" s="111" t="s">
        <v>96</v>
      </c>
      <c r="DH4" s="111"/>
      <c r="DI4" s="111" t="s">
        <v>97</v>
      </c>
      <c r="DJ4" s="111"/>
    </row>
    <row r="5" spans="1:114" ht="15.75" x14ac:dyDescent="0.25">
      <c r="A5" s="10"/>
      <c r="B5" s="11" t="s">
        <v>48</v>
      </c>
      <c r="C5" s="12" t="s">
        <v>49</v>
      </c>
      <c r="D5" s="12" t="s">
        <v>50</v>
      </c>
      <c r="E5" s="12" t="s">
        <v>49</v>
      </c>
      <c r="F5" s="12" t="s">
        <v>50</v>
      </c>
      <c r="G5" s="12" t="s">
        <v>49</v>
      </c>
      <c r="H5" s="12" t="s">
        <v>50</v>
      </c>
      <c r="I5" s="12" t="s">
        <v>49</v>
      </c>
      <c r="J5" s="12" t="s">
        <v>50</v>
      </c>
      <c r="K5" s="12" t="s">
        <v>49</v>
      </c>
      <c r="L5" s="12" t="s">
        <v>50</v>
      </c>
      <c r="M5" s="12" t="s">
        <v>49</v>
      </c>
      <c r="N5" s="12" t="s">
        <v>50</v>
      </c>
      <c r="O5" s="12" t="s">
        <v>49</v>
      </c>
      <c r="P5" s="12" t="s">
        <v>50</v>
      </c>
      <c r="Q5" s="12" t="s">
        <v>49</v>
      </c>
      <c r="R5" s="12" t="s">
        <v>50</v>
      </c>
      <c r="S5" s="12" t="s">
        <v>49</v>
      </c>
      <c r="T5" s="12" t="s">
        <v>50</v>
      </c>
      <c r="U5" s="12" t="s">
        <v>49</v>
      </c>
      <c r="V5" s="12" t="s">
        <v>50</v>
      </c>
      <c r="W5" s="12" t="s">
        <v>49</v>
      </c>
      <c r="X5" s="12" t="s">
        <v>50</v>
      </c>
      <c r="Y5" s="12" t="s">
        <v>49</v>
      </c>
      <c r="Z5" s="12" t="s">
        <v>50</v>
      </c>
      <c r="AA5" s="12" t="s">
        <v>49</v>
      </c>
      <c r="AB5" s="12" t="s">
        <v>50</v>
      </c>
      <c r="AC5" s="12" t="s">
        <v>49</v>
      </c>
      <c r="AD5" s="12" t="s">
        <v>50</v>
      </c>
      <c r="AE5" s="12" t="s">
        <v>49</v>
      </c>
      <c r="AF5" s="12" t="s">
        <v>50</v>
      </c>
      <c r="AG5" s="12" t="s">
        <v>49</v>
      </c>
      <c r="AH5" s="12" t="s">
        <v>50</v>
      </c>
      <c r="AI5" s="12" t="s">
        <v>49</v>
      </c>
      <c r="AJ5" s="12" t="s">
        <v>50</v>
      </c>
      <c r="AK5" s="12" t="s">
        <v>49</v>
      </c>
      <c r="AL5" s="12" t="s">
        <v>50</v>
      </c>
      <c r="AM5" s="12" t="s">
        <v>49</v>
      </c>
      <c r="AN5" s="12" t="s">
        <v>50</v>
      </c>
      <c r="AO5" s="12" t="s">
        <v>49</v>
      </c>
      <c r="AP5" s="12" t="s">
        <v>50</v>
      </c>
      <c r="AQ5" s="12" t="s">
        <v>49</v>
      </c>
      <c r="AR5" s="12" t="s">
        <v>50</v>
      </c>
      <c r="AS5" s="12" t="s">
        <v>49</v>
      </c>
      <c r="AT5" s="12" t="s">
        <v>50</v>
      </c>
      <c r="AU5" s="12" t="s">
        <v>49</v>
      </c>
      <c r="AV5" s="12" t="s">
        <v>50</v>
      </c>
      <c r="AW5" s="12" t="s">
        <v>49</v>
      </c>
      <c r="AX5" s="12" t="s">
        <v>50</v>
      </c>
      <c r="AY5" s="12" t="s">
        <v>49</v>
      </c>
      <c r="AZ5" s="12" t="s">
        <v>50</v>
      </c>
      <c r="BA5" s="12" t="s">
        <v>49</v>
      </c>
      <c r="BB5" s="12" t="s">
        <v>50</v>
      </c>
      <c r="BC5" s="12" t="s">
        <v>49</v>
      </c>
      <c r="BD5" s="12" t="s">
        <v>50</v>
      </c>
      <c r="BE5" s="13" t="s">
        <v>49</v>
      </c>
      <c r="BF5" s="13" t="s">
        <v>50</v>
      </c>
      <c r="BG5" s="12" t="s">
        <v>49</v>
      </c>
      <c r="BH5" s="12" t="s">
        <v>50</v>
      </c>
      <c r="BI5" s="12" t="s">
        <v>49</v>
      </c>
      <c r="BJ5" s="12" t="s">
        <v>50</v>
      </c>
      <c r="BK5" s="12" t="s">
        <v>49</v>
      </c>
      <c r="BL5" s="12" t="s">
        <v>50</v>
      </c>
      <c r="BM5" s="12" t="s">
        <v>49</v>
      </c>
      <c r="BN5" s="12" t="s">
        <v>50</v>
      </c>
      <c r="BO5" s="12" t="s">
        <v>49</v>
      </c>
      <c r="BP5" s="12" t="s">
        <v>50</v>
      </c>
      <c r="BQ5" s="12" t="s">
        <v>49</v>
      </c>
      <c r="BR5" s="12" t="s">
        <v>50</v>
      </c>
      <c r="BS5" s="12" t="s">
        <v>49</v>
      </c>
      <c r="BT5" s="12" t="s">
        <v>50</v>
      </c>
      <c r="BU5" s="12" t="s">
        <v>49</v>
      </c>
      <c r="BV5" s="12" t="s">
        <v>50</v>
      </c>
      <c r="BW5" s="12" t="s">
        <v>49</v>
      </c>
      <c r="BX5" s="12" t="s">
        <v>50</v>
      </c>
      <c r="BY5" s="12" t="s">
        <v>49</v>
      </c>
      <c r="BZ5" s="12" t="s">
        <v>50</v>
      </c>
      <c r="CA5" s="12" t="s">
        <v>49</v>
      </c>
      <c r="CB5" s="12" t="s">
        <v>50</v>
      </c>
      <c r="CC5" s="12" t="s">
        <v>49</v>
      </c>
      <c r="CD5" s="12" t="s">
        <v>50</v>
      </c>
      <c r="CE5" s="12" t="s">
        <v>49</v>
      </c>
      <c r="CF5" s="12" t="s">
        <v>50</v>
      </c>
      <c r="CG5" s="12" t="s">
        <v>49</v>
      </c>
      <c r="CH5" s="12" t="s">
        <v>50</v>
      </c>
      <c r="CI5" s="12" t="s">
        <v>49</v>
      </c>
      <c r="CJ5" s="12" t="s">
        <v>50</v>
      </c>
      <c r="CK5" s="12" t="s">
        <v>49</v>
      </c>
      <c r="CL5" s="12" t="s">
        <v>50</v>
      </c>
      <c r="CM5" s="97" t="s">
        <v>49</v>
      </c>
      <c r="CN5" s="97" t="s">
        <v>50</v>
      </c>
      <c r="CO5" s="102" t="s">
        <v>49</v>
      </c>
      <c r="CP5" s="102" t="s">
        <v>50</v>
      </c>
      <c r="CQ5" s="103" t="s">
        <v>49</v>
      </c>
      <c r="CR5" s="103" t="s">
        <v>50</v>
      </c>
      <c r="CS5" s="104" t="s">
        <v>49</v>
      </c>
      <c r="CT5" s="104" t="s">
        <v>50</v>
      </c>
      <c r="CU5" s="105" t="s">
        <v>49</v>
      </c>
      <c r="CV5" s="105" t="s">
        <v>50</v>
      </c>
      <c r="CW5" s="106" t="s">
        <v>49</v>
      </c>
      <c r="CX5" s="106" t="s">
        <v>50</v>
      </c>
      <c r="CY5" s="107" t="s">
        <v>49</v>
      </c>
      <c r="CZ5" s="107" t="s">
        <v>50</v>
      </c>
      <c r="DA5" s="108" t="s">
        <v>49</v>
      </c>
      <c r="DB5" s="108" t="s">
        <v>50</v>
      </c>
      <c r="DC5" s="109" t="s">
        <v>49</v>
      </c>
      <c r="DD5" s="109" t="s">
        <v>50</v>
      </c>
      <c r="DE5" s="12" t="s">
        <v>49</v>
      </c>
      <c r="DF5" s="12" t="s">
        <v>50</v>
      </c>
      <c r="DG5" s="110" t="s">
        <v>49</v>
      </c>
      <c r="DH5" s="110" t="s">
        <v>50</v>
      </c>
      <c r="DI5" s="110" t="s">
        <v>49</v>
      </c>
      <c r="DJ5" s="110" t="s">
        <v>50</v>
      </c>
    </row>
    <row r="6" spans="1:114" x14ac:dyDescent="0.25">
      <c r="A6" s="14">
        <v>1</v>
      </c>
      <c r="B6" s="15" t="s">
        <v>51</v>
      </c>
      <c r="C6" s="16">
        <v>2374.299399</v>
      </c>
      <c r="D6" s="16">
        <v>8311.6685616640989</v>
      </c>
      <c r="E6" s="16">
        <v>2837.0085100000001</v>
      </c>
      <c r="F6" s="16">
        <v>9993.2240836569999</v>
      </c>
      <c r="G6" s="17">
        <v>260.32573000000002</v>
      </c>
      <c r="H6" s="17">
        <v>954.10428272200011</v>
      </c>
      <c r="I6" s="17">
        <v>265.68307600000003</v>
      </c>
      <c r="J6" s="17">
        <v>955.17682078200005</v>
      </c>
      <c r="K6" s="17">
        <v>260.98888399999998</v>
      </c>
      <c r="L6" s="17">
        <v>944.81622079399995</v>
      </c>
      <c r="M6" s="17">
        <v>268.30662799999999</v>
      </c>
      <c r="N6" s="17">
        <v>960.12591060600005</v>
      </c>
      <c r="O6" s="18">
        <v>269.70374800000002</v>
      </c>
      <c r="P6" s="18">
        <v>948.48394479499996</v>
      </c>
      <c r="Q6" s="17">
        <v>267.23659199999997</v>
      </c>
      <c r="R6" s="17">
        <v>955.19101004800007</v>
      </c>
      <c r="S6" s="19">
        <v>295.149405</v>
      </c>
      <c r="T6" s="17">
        <v>1103.787323822</v>
      </c>
      <c r="U6" s="19">
        <v>228.141007</v>
      </c>
      <c r="V6" s="17">
        <v>572.57311870199987</v>
      </c>
      <c r="W6" s="19">
        <v>259.94397400000003</v>
      </c>
      <c r="X6" s="17">
        <v>484.2</v>
      </c>
      <c r="Y6" s="19">
        <v>267.69669599999997</v>
      </c>
      <c r="Z6" s="17">
        <v>854.79595867800003</v>
      </c>
      <c r="AA6" s="19">
        <v>253.414052</v>
      </c>
      <c r="AB6" s="17">
        <v>999.65077096300013</v>
      </c>
      <c r="AC6" s="19">
        <v>273.59376900000001</v>
      </c>
      <c r="AD6" s="17">
        <v>1085.4882571430001</v>
      </c>
      <c r="AE6" s="20">
        <f>G6+I6+K6+M6+O6+Q6+S6+U6+W6+Y6+AA6+AC6</f>
        <v>3170.1835609999998</v>
      </c>
      <c r="AF6" s="20">
        <f>H6+J6+L6+N6+P6+R6+T6+V6+X6+Z6+AB6+AD6</f>
        <v>10818.393619055001</v>
      </c>
      <c r="AG6" s="21">
        <v>265.18711400000001</v>
      </c>
      <c r="AH6" s="21">
        <v>1071.1513513990003</v>
      </c>
      <c r="AI6" s="17">
        <v>270.31155000000001</v>
      </c>
      <c r="AJ6" s="17">
        <v>1073.4974821839999</v>
      </c>
      <c r="AK6" s="17">
        <v>268.49858799999998</v>
      </c>
      <c r="AL6" s="17">
        <v>1062.3439901090001</v>
      </c>
      <c r="AM6" s="17">
        <v>275.05862000000002</v>
      </c>
      <c r="AN6" s="17">
        <v>1022.589964402</v>
      </c>
      <c r="AO6" s="17">
        <v>281.80632700000001</v>
      </c>
      <c r="AP6" s="17">
        <v>1037.82437314</v>
      </c>
      <c r="AQ6" s="17">
        <v>289.16542600000002</v>
      </c>
      <c r="AR6" s="17">
        <v>1079.9446336230001</v>
      </c>
      <c r="AS6" s="17">
        <v>300.935135</v>
      </c>
      <c r="AT6" s="17">
        <v>1150.7868009619999</v>
      </c>
      <c r="AU6" s="17">
        <v>295.64551999999998</v>
      </c>
      <c r="AV6" s="17">
        <v>1100.1182612079999</v>
      </c>
      <c r="AW6" s="17">
        <v>316.23789399999998</v>
      </c>
      <c r="AX6" s="17">
        <v>1185.42611140401</v>
      </c>
      <c r="AY6" s="17">
        <v>310.546561</v>
      </c>
      <c r="AZ6" s="17">
        <v>1163.6226671300001</v>
      </c>
      <c r="BA6" s="17">
        <v>300.471563</v>
      </c>
      <c r="BB6" s="17">
        <v>1150.0940376389999</v>
      </c>
      <c r="BC6" s="22">
        <v>329.57520199999999</v>
      </c>
      <c r="BD6" s="17">
        <v>1260.0858621220002</v>
      </c>
      <c r="BE6" s="23">
        <f t="shared" ref="BE6:BF8" si="0">AG6+AI6+AK6+AM6+AO6+AQ6+AS6+AU6+AW6+AY6+BA6+BC6</f>
        <v>3503.4395</v>
      </c>
      <c r="BF6" s="23">
        <f t="shared" si="0"/>
        <v>13357.485535322008</v>
      </c>
      <c r="BG6" s="22">
        <v>325.57215300000001</v>
      </c>
      <c r="BH6" s="17">
        <v>1291.0783370669999</v>
      </c>
      <c r="BI6" s="22">
        <v>325.21772600000003</v>
      </c>
      <c r="BJ6" s="17">
        <v>1270.2196157860001</v>
      </c>
      <c r="BK6" s="22">
        <v>324.99108100000001</v>
      </c>
      <c r="BL6" s="17">
        <v>1281.2156065480001</v>
      </c>
      <c r="BM6" s="22">
        <v>329.33667200000002</v>
      </c>
      <c r="BN6" s="17">
        <v>1230.9875529430001</v>
      </c>
      <c r="BO6" s="24">
        <v>338.26629400000002</v>
      </c>
      <c r="BP6" s="21">
        <v>1260.585462392</v>
      </c>
      <c r="BQ6" s="24">
        <v>331.99578400000001</v>
      </c>
      <c r="BR6" s="24">
        <v>1218.1939200050001</v>
      </c>
      <c r="BS6" s="24">
        <v>358.752229</v>
      </c>
      <c r="BT6" s="24">
        <v>1330.146483624</v>
      </c>
      <c r="BU6" s="24">
        <v>342.40060799999998</v>
      </c>
      <c r="BV6" s="24">
        <v>1299.490919846</v>
      </c>
      <c r="BW6" s="24">
        <v>349.10954099999998</v>
      </c>
      <c r="BX6" s="24">
        <v>1287.3314797979999</v>
      </c>
      <c r="BY6" s="24">
        <v>323.35159599999997</v>
      </c>
      <c r="BZ6" s="24">
        <v>1190.3632719239999</v>
      </c>
      <c r="CA6" s="24">
        <v>312.63901199999998</v>
      </c>
      <c r="CB6" s="24">
        <v>1158.389794471</v>
      </c>
      <c r="CC6" s="24">
        <v>355.77740499999999</v>
      </c>
      <c r="CD6" s="24">
        <v>1307.6148093419999</v>
      </c>
      <c r="CE6" s="100">
        <f>BG6+BI6+BK6+BM6+BO6+BQ6+BS6+BU6+BW6+BY6+CA6+CC6</f>
        <v>4017.4101009999995</v>
      </c>
      <c r="CF6" s="100">
        <f>BH6+BJ6+BL6+BN6+BP6+BR6+BT6+BV6+BX6+BZ6+CB6+CD6</f>
        <v>15125.617253745999</v>
      </c>
      <c r="CG6" s="24">
        <v>344.96331400000003</v>
      </c>
      <c r="CH6" s="24">
        <v>1308.3905052350001</v>
      </c>
      <c r="CI6" s="24">
        <v>359.39434499999999</v>
      </c>
      <c r="CJ6" s="24">
        <v>1367.559642571</v>
      </c>
      <c r="CK6" s="24">
        <v>350.30074000000002</v>
      </c>
      <c r="CL6" s="24">
        <v>1321.0036132929999</v>
      </c>
      <c r="CM6" s="24">
        <v>355.54805599999997</v>
      </c>
      <c r="CN6" s="24">
        <v>1292.7974767400001</v>
      </c>
      <c r="CO6" s="24">
        <v>363.02973300000002</v>
      </c>
      <c r="CP6" s="24">
        <v>1333.5336910389999</v>
      </c>
      <c r="CQ6" s="24">
        <v>350.20895200000001</v>
      </c>
      <c r="CR6" s="24">
        <v>1276.7850723829999</v>
      </c>
      <c r="CS6" s="24">
        <v>387.49790100000001</v>
      </c>
      <c r="CT6" s="24">
        <v>1488.5267099560001</v>
      </c>
      <c r="CU6" s="24">
        <v>358.36749500000002</v>
      </c>
      <c r="CV6" s="24">
        <v>1331.777934622</v>
      </c>
      <c r="CW6" s="24">
        <v>373.86387500000001</v>
      </c>
      <c r="CX6" s="24">
        <v>1374.9259107</v>
      </c>
      <c r="CY6" s="24">
        <v>380.56377199999997</v>
      </c>
      <c r="CZ6" s="24">
        <v>1420.118861961</v>
      </c>
      <c r="DA6" s="24">
        <v>366.63001100000002</v>
      </c>
      <c r="DB6" s="24">
        <v>1392.6968135469999</v>
      </c>
      <c r="DC6" s="24">
        <v>321.22333700000001</v>
      </c>
      <c r="DD6" s="24">
        <v>1242.861607823</v>
      </c>
      <c r="DE6" s="100">
        <f t="shared" ref="DE6:DF8" si="1">CG6+CI6+CK6+CM6+CO6+CQ6+CS6+CU6+CW6+CY6+DA6+DC6</f>
        <v>4311.5915310000009</v>
      </c>
      <c r="DF6" s="100">
        <f t="shared" si="1"/>
        <v>16150.97783987</v>
      </c>
      <c r="DG6" s="24">
        <v>181.49974599999999</v>
      </c>
      <c r="DH6" s="24">
        <v>683.71079141300004</v>
      </c>
      <c r="DI6" s="100">
        <f>DG6</f>
        <v>181.49974599999999</v>
      </c>
      <c r="DJ6" s="100">
        <f>DH6</f>
        <v>683.71079141300004</v>
      </c>
    </row>
    <row r="7" spans="1:114" x14ac:dyDescent="0.25">
      <c r="A7" s="14">
        <v>2</v>
      </c>
      <c r="B7" s="25" t="s">
        <v>52</v>
      </c>
      <c r="C7" s="26">
        <f>SUM(C8:C12)</f>
        <v>324.63160700000003</v>
      </c>
      <c r="D7" s="26">
        <f t="shared" ref="D7:BO7" si="2">SUM(D8:D12)</f>
        <v>1196.96562606206</v>
      </c>
      <c r="E7" s="26">
        <f t="shared" si="2"/>
        <v>1392.7893080000001</v>
      </c>
      <c r="F7" s="26">
        <f t="shared" si="2"/>
        <v>3715.0860176889996</v>
      </c>
      <c r="G7" s="26">
        <f t="shared" si="2"/>
        <v>168.33957900000001</v>
      </c>
      <c r="H7" s="26">
        <f t="shared" si="2"/>
        <v>544.53789154602009</v>
      </c>
      <c r="I7" s="26">
        <f t="shared" si="2"/>
        <v>154.359827</v>
      </c>
      <c r="J7" s="26">
        <f t="shared" si="2"/>
        <v>530.34093514733991</v>
      </c>
      <c r="K7" s="26">
        <f t="shared" si="2"/>
        <v>160.245249</v>
      </c>
      <c r="L7" s="26">
        <f t="shared" si="2"/>
        <v>516.60785507929972</v>
      </c>
      <c r="M7" s="26">
        <f t="shared" si="2"/>
        <v>182.71150299999999</v>
      </c>
      <c r="N7" s="26">
        <f t="shared" si="2"/>
        <v>588.95538116789999</v>
      </c>
      <c r="O7" s="26">
        <f t="shared" si="2"/>
        <v>147.231585</v>
      </c>
      <c r="P7" s="26">
        <f t="shared" si="2"/>
        <v>575.47772492441004</v>
      </c>
      <c r="Q7" s="26">
        <f t="shared" si="2"/>
        <v>150.85973300000001</v>
      </c>
      <c r="R7" s="26">
        <f t="shared" si="2"/>
        <v>543.15102535391986</v>
      </c>
      <c r="S7" s="26">
        <f t="shared" si="2"/>
        <v>162.95544100000001</v>
      </c>
      <c r="T7" s="26">
        <f t="shared" si="2"/>
        <v>718.92023487803021</v>
      </c>
      <c r="U7" s="26">
        <f t="shared" si="2"/>
        <v>152.42745499999998</v>
      </c>
      <c r="V7" s="26">
        <f t="shared" si="2"/>
        <v>606.19545908274984</v>
      </c>
      <c r="W7" s="26">
        <f t="shared" si="2"/>
        <v>198.339778</v>
      </c>
      <c r="X7" s="26">
        <f t="shared" si="2"/>
        <v>624.43715435589968</v>
      </c>
      <c r="Y7" s="26">
        <f t="shared" si="2"/>
        <v>158.18201700000003</v>
      </c>
      <c r="Z7" s="26">
        <f t="shared" si="2"/>
        <v>538.54767920417055</v>
      </c>
      <c r="AA7" s="26">
        <f t="shared" si="2"/>
        <v>150.26102999999998</v>
      </c>
      <c r="AB7" s="26">
        <f t="shared" si="2"/>
        <v>591.29970752485042</v>
      </c>
      <c r="AC7" s="26">
        <f t="shared" si="2"/>
        <v>182.11791100000002</v>
      </c>
      <c r="AD7" s="26">
        <f t="shared" si="2"/>
        <v>829.37023485897987</v>
      </c>
      <c r="AE7" s="27">
        <f t="shared" si="2"/>
        <v>1968.0311079999997</v>
      </c>
      <c r="AF7" s="27">
        <f t="shared" si="2"/>
        <v>7207.841283123571</v>
      </c>
      <c r="AG7" s="26">
        <f t="shared" si="2"/>
        <v>212.62881099999998</v>
      </c>
      <c r="AH7" s="26">
        <f t="shared" si="2"/>
        <v>905.15109086664984</v>
      </c>
      <c r="AI7" s="26">
        <f t="shared" si="2"/>
        <v>194.258397</v>
      </c>
      <c r="AJ7" s="26">
        <f t="shared" si="2"/>
        <v>691.82229153185006</v>
      </c>
      <c r="AK7" s="26">
        <f t="shared" si="2"/>
        <v>196.919803</v>
      </c>
      <c r="AL7" s="26">
        <f t="shared" si="2"/>
        <v>730.73165733162978</v>
      </c>
      <c r="AM7" s="26">
        <f t="shared" si="2"/>
        <v>204.28058699999997</v>
      </c>
      <c r="AN7" s="26">
        <f t="shared" si="2"/>
        <v>771.98600791871991</v>
      </c>
      <c r="AO7" s="26">
        <f t="shared" si="2"/>
        <v>204.70198799999994</v>
      </c>
      <c r="AP7" s="26">
        <f t="shared" si="2"/>
        <v>750.83965128352997</v>
      </c>
      <c r="AQ7" s="26">
        <f t="shared" si="2"/>
        <v>175.96191199999998</v>
      </c>
      <c r="AR7" s="26">
        <f t="shared" si="2"/>
        <v>629.4783987710598</v>
      </c>
      <c r="AS7" s="26">
        <f t="shared" si="2"/>
        <v>187.03859</v>
      </c>
      <c r="AT7" s="26">
        <f t="shared" si="2"/>
        <v>902.4860596568401</v>
      </c>
      <c r="AU7" s="26">
        <f t="shared" si="2"/>
        <v>197.49534600000001</v>
      </c>
      <c r="AV7" s="26">
        <f t="shared" si="2"/>
        <v>858.37580448376013</v>
      </c>
      <c r="AW7" s="26">
        <f t="shared" si="2"/>
        <v>191.05600200000001</v>
      </c>
      <c r="AX7" s="26">
        <f t="shared" si="2"/>
        <v>716.74198043689023</v>
      </c>
      <c r="AY7" s="26">
        <f t="shared" si="2"/>
        <v>208.09616399999996</v>
      </c>
      <c r="AZ7" s="26">
        <f t="shared" si="2"/>
        <v>731.80324576425994</v>
      </c>
      <c r="BA7" s="26">
        <f t="shared" si="2"/>
        <v>198.33567099999999</v>
      </c>
      <c r="BB7" s="26">
        <f t="shared" si="2"/>
        <v>851.13347162636012</v>
      </c>
      <c r="BC7" s="26">
        <f t="shared" si="2"/>
        <v>204.559</v>
      </c>
      <c r="BD7" s="26">
        <f t="shared" si="2"/>
        <v>1212.3254698317601</v>
      </c>
      <c r="BE7" s="99">
        <f t="shared" si="0"/>
        <v>2375.3322709999998</v>
      </c>
      <c r="BF7" s="99">
        <f t="shared" si="0"/>
        <v>9752.8751295033107</v>
      </c>
      <c r="BG7" s="26">
        <f t="shared" si="2"/>
        <v>250.165761</v>
      </c>
      <c r="BH7" s="26">
        <f t="shared" si="2"/>
        <v>1127.86119246202</v>
      </c>
      <c r="BI7" s="26">
        <f t="shared" si="2"/>
        <v>224.817992</v>
      </c>
      <c r="BJ7" s="26">
        <f t="shared" si="2"/>
        <v>866.39144658895998</v>
      </c>
      <c r="BK7" s="26">
        <f t="shared" si="2"/>
        <v>222.592917</v>
      </c>
      <c r="BL7" s="26">
        <f t="shared" si="2"/>
        <v>999.35620500616005</v>
      </c>
      <c r="BM7" s="26">
        <f t="shared" si="2"/>
        <v>242.08579600000002</v>
      </c>
      <c r="BN7" s="26">
        <f t="shared" si="2"/>
        <v>1012.21336657616</v>
      </c>
      <c r="BO7" s="26">
        <f t="shared" si="2"/>
        <v>246.32197100000002</v>
      </c>
      <c r="BP7" s="26">
        <f t="shared" ref="BP7:CL7" si="3">SUM(BP8:BP12)</f>
        <v>1009.69640628831</v>
      </c>
      <c r="BQ7" s="26">
        <f t="shared" si="3"/>
        <v>220.61951900000003</v>
      </c>
      <c r="BR7" s="26">
        <f t="shared" si="3"/>
        <v>934.24913229700996</v>
      </c>
      <c r="BS7" s="26">
        <f t="shared" si="3"/>
        <v>233.53005300000001</v>
      </c>
      <c r="BT7" s="26">
        <f t="shared" si="3"/>
        <v>1278.8944351588602</v>
      </c>
      <c r="BU7" s="26">
        <f t="shared" si="3"/>
        <v>232.48052300000003</v>
      </c>
      <c r="BV7" s="26">
        <f t="shared" si="3"/>
        <v>1309.1027344427998</v>
      </c>
      <c r="BW7" s="26">
        <f t="shared" si="3"/>
        <v>232.85241000000002</v>
      </c>
      <c r="BX7" s="26">
        <f t="shared" si="3"/>
        <v>1089.9129964286101</v>
      </c>
      <c r="BY7" s="26">
        <f t="shared" si="3"/>
        <v>229.44999099999998</v>
      </c>
      <c r="BZ7" s="26">
        <f t="shared" si="3"/>
        <v>1083.021908644</v>
      </c>
      <c r="CA7" s="26">
        <f t="shared" si="3"/>
        <v>249.85562099999996</v>
      </c>
      <c r="CB7" s="26">
        <f t="shared" si="3"/>
        <v>1179.2916350650003</v>
      </c>
      <c r="CC7" s="26">
        <f t="shared" si="3"/>
        <v>276.60788200000002</v>
      </c>
      <c r="CD7" s="26">
        <f t="shared" si="3"/>
        <v>1493.61264240026</v>
      </c>
      <c r="CE7" s="101">
        <f t="shared" ref="CE7:CE24" si="4">BG7+BI7+BK7+BM7+BO7+BQ7+BS7+BU7+BW7+BY7+CA7+CC7</f>
        <v>2861.3804360000004</v>
      </c>
      <c r="CF7" s="101">
        <f t="shared" ref="CF7:CF24" si="5">BH7+BJ7+BL7+BN7+BP7+BR7+BT7+BV7+BX7+BZ7+CB7+CD7</f>
        <v>13383.604101358151</v>
      </c>
      <c r="CG7" s="26">
        <f t="shared" si="3"/>
        <v>322.43049600000001</v>
      </c>
      <c r="CH7" s="26">
        <f t="shared" si="3"/>
        <v>1404.1543371604901</v>
      </c>
      <c r="CI7" s="26">
        <f t="shared" si="3"/>
        <v>261.500877</v>
      </c>
      <c r="CJ7" s="26">
        <f t="shared" si="3"/>
        <v>1579.6781037455398</v>
      </c>
      <c r="CK7" s="26">
        <f t="shared" si="3"/>
        <v>252.13036999999997</v>
      </c>
      <c r="CL7" s="26">
        <f t="shared" si="3"/>
        <v>1195.729634925</v>
      </c>
      <c r="CM7" s="26">
        <f t="shared" ref="CM7:CO7" si="6">SUM(CM8:CM12)</f>
        <v>257.92689299999995</v>
      </c>
      <c r="CN7" s="26">
        <f t="shared" ref="CN7:CW7" si="7">SUM(CN8:CN12)</f>
        <v>1305.4531513719999</v>
      </c>
      <c r="CO7" s="26">
        <f t="shared" si="6"/>
        <v>285.10189200000002</v>
      </c>
      <c r="CP7" s="26">
        <f t="shared" si="7"/>
        <v>1339.6036751748702</v>
      </c>
      <c r="CQ7" s="26">
        <f t="shared" si="7"/>
        <v>263.602689</v>
      </c>
      <c r="CR7" s="26">
        <f t="shared" ref="CR7:CY7" si="8">SUM(CR8:CR12)</f>
        <v>1273.777431518</v>
      </c>
      <c r="CS7" s="26">
        <f t="shared" si="7"/>
        <v>334.61600299999998</v>
      </c>
      <c r="CT7" s="26">
        <f t="shared" si="8"/>
        <v>1823.0904613308001</v>
      </c>
      <c r="CU7" s="26">
        <f t="shared" si="7"/>
        <v>258.96322600000002</v>
      </c>
      <c r="CV7" s="26">
        <f t="shared" si="8"/>
        <v>1506.1573838203299</v>
      </c>
      <c r="CW7" s="26">
        <f t="shared" si="7"/>
        <v>255.77119999999999</v>
      </c>
      <c r="CX7" s="26">
        <f t="shared" si="8"/>
        <v>1385.1866702075399</v>
      </c>
      <c r="CY7" s="26">
        <f t="shared" si="8"/>
        <v>345.25206300000002</v>
      </c>
      <c r="CZ7" s="26">
        <f t="shared" ref="CZ7:DA7" si="9">SUM(CZ8:CZ12)</f>
        <v>1460.57084644464</v>
      </c>
      <c r="DA7" s="26">
        <f t="shared" si="9"/>
        <v>269.262652</v>
      </c>
      <c r="DB7" s="26">
        <f t="shared" ref="DB7:DC7" si="10">SUM(DB8:DB12)</f>
        <v>1425.9171232180001</v>
      </c>
      <c r="DC7" s="26">
        <f t="shared" si="10"/>
        <v>295.20677799999999</v>
      </c>
      <c r="DD7" s="26">
        <f t="shared" ref="DD7" si="11">SUM(DD8:DD12)</f>
        <v>1930.6675739500001</v>
      </c>
      <c r="DE7" s="101">
        <f t="shared" si="1"/>
        <v>3401.7651390000001</v>
      </c>
      <c r="DF7" s="101">
        <f t="shared" si="1"/>
        <v>17629.986392867209</v>
      </c>
      <c r="DG7" s="26">
        <f t="shared" ref="DG7:DH7" si="12">SUM(DG8:DG12)</f>
        <v>530.531113</v>
      </c>
      <c r="DH7" s="26">
        <f t="shared" si="12"/>
        <v>1435.5043031579999</v>
      </c>
      <c r="DI7" s="101">
        <f t="shared" ref="DI7:DI25" si="13">DG7</f>
        <v>530.531113</v>
      </c>
      <c r="DJ7" s="101">
        <f t="shared" ref="DJ7:DJ25" si="14">DH7</f>
        <v>1435.5043031579999</v>
      </c>
    </row>
    <row r="8" spans="1:114" s="33" customFormat="1" x14ac:dyDescent="0.25">
      <c r="A8" s="28">
        <v>2.1</v>
      </c>
      <c r="B8" s="29" t="s">
        <v>53</v>
      </c>
      <c r="C8" s="16">
        <v>168.43365700000001</v>
      </c>
      <c r="D8" s="16">
        <v>61.430836502410003</v>
      </c>
      <c r="E8" s="16">
        <v>717.46299399999998</v>
      </c>
      <c r="F8" s="16">
        <v>185.975828931</v>
      </c>
      <c r="G8" s="16">
        <v>72.307287000000002</v>
      </c>
      <c r="H8" s="16">
        <v>19.402436694470001</v>
      </c>
      <c r="I8" s="16">
        <v>66.624326999999994</v>
      </c>
      <c r="J8" s="16">
        <v>16.593798841680002</v>
      </c>
      <c r="K8" s="16">
        <v>72.470759999999999</v>
      </c>
      <c r="L8" s="16">
        <v>18.456964270259668</v>
      </c>
      <c r="M8" s="16">
        <v>78.049721000000005</v>
      </c>
      <c r="N8" s="16">
        <v>21.698609266189997</v>
      </c>
      <c r="O8" s="30">
        <v>74.684499000000002</v>
      </c>
      <c r="P8" s="30">
        <v>42.87342448319</v>
      </c>
      <c r="Q8" s="16">
        <v>75.347683000000004</v>
      </c>
      <c r="R8" s="16">
        <v>13.566505038479889</v>
      </c>
      <c r="S8" s="16">
        <v>81.271247000000002</v>
      </c>
      <c r="T8" s="16">
        <v>13.294655197000001</v>
      </c>
      <c r="U8" s="31">
        <v>78.123638999999997</v>
      </c>
      <c r="V8" s="16">
        <v>16.757747478399601</v>
      </c>
      <c r="W8" s="31">
        <v>90.513391999999996</v>
      </c>
      <c r="X8" s="16">
        <v>22.752385585250003</v>
      </c>
      <c r="Y8" s="31">
        <v>86.455843000000002</v>
      </c>
      <c r="Z8" s="16">
        <v>24.047939945100524</v>
      </c>
      <c r="AA8" s="31">
        <v>81.186464999999998</v>
      </c>
      <c r="AB8" s="16">
        <v>27.149878543070209</v>
      </c>
      <c r="AC8" s="31">
        <v>92.247523999999999</v>
      </c>
      <c r="AD8" s="16">
        <v>50.038516698560009</v>
      </c>
      <c r="AE8" s="20">
        <f>G8+I8+K8+M8+O8+Q8+S8+U8+W8+Y8+AA8+AC8</f>
        <v>949.28238699999997</v>
      </c>
      <c r="AF8" s="20">
        <f>H8+J8+L8+N8+P8+R8+T8+V8+X8+Z8+AB8+AD8</f>
        <v>286.6328620416499</v>
      </c>
      <c r="AG8" s="21">
        <v>109.800111</v>
      </c>
      <c r="AH8" s="21">
        <v>60.743203778599998</v>
      </c>
      <c r="AI8" s="16">
        <v>108.149512</v>
      </c>
      <c r="AJ8" s="16">
        <v>49.790731356110008</v>
      </c>
      <c r="AK8" s="16">
        <v>106.758398</v>
      </c>
      <c r="AL8" s="16">
        <v>44.143281183389973</v>
      </c>
      <c r="AM8" s="16">
        <v>114.50408100000001</v>
      </c>
      <c r="AN8" s="16">
        <v>45.562305036010031</v>
      </c>
      <c r="AO8" s="16">
        <v>110.94498399999998</v>
      </c>
      <c r="AP8" s="16">
        <v>41.132689176700005</v>
      </c>
      <c r="AQ8" s="16">
        <v>93.147128999999993</v>
      </c>
      <c r="AR8" s="16">
        <v>28.392108925800002</v>
      </c>
      <c r="AS8" s="16">
        <v>105.650999</v>
      </c>
      <c r="AT8" s="16">
        <v>40.233028895340006</v>
      </c>
      <c r="AU8" s="16">
        <v>111.782549</v>
      </c>
      <c r="AV8" s="16">
        <v>49.1816005684</v>
      </c>
      <c r="AW8" s="16">
        <v>113.752486</v>
      </c>
      <c r="AX8" s="16">
        <v>53.772862358809974</v>
      </c>
      <c r="AY8" s="16">
        <v>120.30736899999999</v>
      </c>
      <c r="AZ8" s="16">
        <v>55.730030495809999</v>
      </c>
      <c r="BA8" s="16">
        <v>101.483144</v>
      </c>
      <c r="BB8" s="16">
        <v>45.723076939199991</v>
      </c>
      <c r="BC8" s="16">
        <v>101.897581</v>
      </c>
      <c r="BD8" s="16">
        <v>45.242015834379998</v>
      </c>
      <c r="BE8" s="23">
        <f t="shared" si="0"/>
        <v>1298.178343</v>
      </c>
      <c r="BF8" s="23">
        <f t="shared" si="0"/>
        <v>559.64693454855001</v>
      </c>
      <c r="BG8" s="16">
        <v>137.16067200000001</v>
      </c>
      <c r="BH8" s="16">
        <v>85.306854791000006</v>
      </c>
      <c r="BI8" s="16">
        <v>120.85139700000001</v>
      </c>
      <c r="BJ8" s="16">
        <v>52.074170182000003</v>
      </c>
      <c r="BK8" s="16">
        <v>117.80005300000001</v>
      </c>
      <c r="BL8" s="16">
        <v>70.029539068999995</v>
      </c>
      <c r="BM8" s="16">
        <v>126.58289000000001</v>
      </c>
      <c r="BN8" s="16">
        <v>68.057320468</v>
      </c>
      <c r="BO8" s="16">
        <v>128.305836</v>
      </c>
      <c r="BP8" s="16">
        <v>73.084927191999995</v>
      </c>
      <c r="BQ8" s="24">
        <v>108.529189</v>
      </c>
      <c r="BR8" s="16">
        <v>64.110424898999995</v>
      </c>
      <c r="BS8" s="24">
        <v>119.111823</v>
      </c>
      <c r="BT8" s="16">
        <v>72.130746877000007</v>
      </c>
      <c r="BU8" s="24">
        <v>125.050338</v>
      </c>
      <c r="BV8" s="16">
        <v>95.325041241999998</v>
      </c>
      <c r="BW8" s="24">
        <v>129.050309</v>
      </c>
      <c r="BX8" s="16">
        <v>76.13292254688001</v>
      </c>
      <c r="BY8" s="24">
        <v>125.544684</v>
      </c>
      <c r="BZ8" s="21">
        <v>54.138643621999996</v>
      </c>
      <c r="CA8" s="24">
        <v>127.06295299999999</v>
      </c>
      <c r="CB8" s="21">
        <v>72.157570062000005</v>
      </c>
      <c r="CC8" s="24">
        <v>129.84999400000001</v>
      </c>
      <c r="CD8" s="21">
        <v>79.714990050570009</v>
      </c>
      <c r="CE8" s="100">
        <f t="shared" si="4"/>
        <v>1494.9001379999997</v>
      </c>
      <c r="CF8" s="100">
        <f t="shared" si="5"/>
        <v>862.26315100145007</v>
      </c>
      <c r="CG8" s="24">
        <v>168.202641</v>
      </c>
      <c r="CH8" s="21">
        <v>139.02922459503998</v>
      </c>
      <c r="CI8" s="24">
        <v>144.150879</v>
      </c>
      <c r="CJ8" s="21">
        <v>83.156057607889991</v>
      </c>
      <c r="CK8" s="24">
        <v>134.47118399999999</v>
      </c>
      <c r="CL8" s="21">
        <v>82.413061724000002</v>
      </c>
      <c r="CM8" s="24">
        <v>122.045479</v>
      </c>
      <c r="CN8" s="21">
        <v>70.995383329000006</v>
      </c>
      <c r="CO8" s="24">
        <v>141.68316200000001</v>
      </c>
      <c r="CP8" s="21">
        <v>69.060283169000002</v>
      </c>
      <c r="CQ8" s="24">
        <v>121.815225</v>
      </c>
      <c r="CR8" s="21">
        <v>51.809318832000002</v>
      </c>
      <c r="CS8" s="21">
        <v>154.883531</v>
      </c>
      <c r="CT8" s="21">
        <v>103.58117980718001</v>
      </c>
      <c r="CU8" s="21">
        <v>136.12724800000001</v>
      </c>
      <c r="CV8" s="21">
        <v>68.828545128740004</v>
      </c>
      <c r="CW8" s="21">
        <v>136.677863</v>
      </c>
      <c r="CX8" s="21">
        <v>59.849417976870001</v>
      </c>
      <c r="CY8" s="21">
        <v>150.88343800000001</v>
      </c>
      <c r="CZ8" s="21">
        <v>94.053423582950003</v>
      </c>
      <c r="DA8" s="21">
        <v>139.81167400000001</v>
      </c>
      <c r="DB8" s="21">
        <v>88.688829354000006</v>
      </c>
      <c r="DC8" s="21">
        <v>124.368509</v>
      </c>
      <c r="DD8" s="21">
        <v>79.265565718000005</v>
      </c>
      <c r="DE8" s="100">
        <f t="shared" si="1"/>
        <v>1675.1208330000002</v>
      </c>
      <c r="DF8" s="100">
        <f t="shared" si="1"/>
        <v>990.73029082466996</v>
      </c>
      <c r="DG8" s="21">
        <v>230.921875</v>
      </c>
      <c r="DH8" s="21">
        <v>189.68417920799999</v>
      </c>
      <c r="DI8" s="100">
        <f t="shared" si="13"/>
        <v>230.921875</v>
      </c>
      <c r="DJ8" s="100">
        <f t="shared" si="14"/>
        <v>189.68417920799999</v>
      </c>
    </row>
    <row r="9" spans="1:114" s="33" customFormat="1" x14ac:dyDescent="0.25">
      <c r="A9" s="28">
        <v>2.2000000000000002</v>
      </c>
      <c r="B9" s="34" t="s">
        <v>54</v>
      </c>
      <c r="C9" s="16">
        <v>3.3307190000000002</v>
      </c>
      <c r="D9" s="16">
        <v>57.803444869639996</v>
      </c>
      <c r="E9" s="16">
        <v>24.284589</v>
      </c>
      <c r="F9" s="16">
        <v>503.77280198199998</v>
      </c>
      <c r="G9" s="16">
        <v>3.7962729999999998</v>
      </c>
      <c r="H9" s="16">
        <v>71.130505002539991</v>
      </c>
      <c r="I9" s="16">
        <v>4.3943570000000003</v>
      </c>
      <c r="J9" s="16">
        <v>79.79915469801</v>
      </c>
      <c r="K9" s="16">
        <v>4.989554</v>
      </c>
      <c r="L9" s="16">
        <v>95.968947546880003</v>
      </c>
      <c r="M9" s="16">
        <v>5.6076600000000001</v>
      </c>
      <c r="N9" s="16">
        <v>103.15725543872999</v>
      </c>
      <c r="O9" s="30">
        <v>6.2012349999999996</v>
      </c>
      <c r="P9" s="30">
        <v>105.03996372789999</v>
      </c>
      <c r="Q9" s="16">
        <v>6.7802519999999999</v>
      </c>
      <c r="R9" s="16">
        <v>110.36550214965</v>
      </c>
      <c r="S9" s="16">
        <v>7.4164240000000001</v>
      </c>
      <c r="T9" s="16">
        <v>134.73874503280001</v>
      </c>
      <c r="U9" s="31">
        <v>8.3201800000000006</v>
      </c>
      <c r="V9" s="16">
        <v>149.01465679673026</v>
      </c>
      <c r="W9" s="31">
        <v>9.0958620000000003</v>
      </c>
      <c r="X9" s="16">
        <v>153.06503909528996</v>
      </c>
      <c r="Y9" s="31">
        <v>9.8972540000000002</v>
      </c>
      <c r="Z9" s="16">
        <v>150.67027669890021</v>
      </c>
      <c r="AA9" s="31">
        <v>10.509237000000001</v>
      </c>
      <c r="AB9" s="16">
        <v>162.56148666901029</v>
      </c>
      <c r="AC9" s="31">
        <v>11.379806</v>
      </c>
      <c r="AD9" s="16">
        <v>164.32625504075</v>
      </c>
      <c r="AE9" s="20">
        <f t="shared" ref="AE9:AE13" si="15">G9+I9+K9+M9+O9+Q9+S9+U9+W9+Y9+AA9+AC9</f>
        <v>88.388094000000009</v>
      </c>
      <c r="AF9" s="20">
        <f t="shared" ref="AF9:AF13" si="16">H9+J9+L9+N9+P9+R9+T9+V9+X9+Z9+AB9+AD9</f>
        <v>1479.8377878971908</v>
      </c>
      <c r="AG9" s="21">
        <v>12.158215999999999</v>
      </c>
      <c r="AH9" s="21">
        <v>165.97245408669997</v>
      </c>
      <c r="AI9" s="16">
        <v>13.105313000000004</v>
      </c>
      <c r="AJ9" s="16">
        <v>181.18991149632001</v>
      </c>
      <c r="AK9" s="16">
        <v>13.985061</v>
      </c>
      <c r="AL9" s="16">
        <v>195.15118280637</v>
      </c>
      <c r="AM9" s="16">
        <v>15.072700000000003</v>
      </c>
      <c r="AN9" s="16">
        <v>199.74561921018005</v>
      </c>
      <c r="AO9" s="16">
        <v>15.871799000000001</v>
      </c>
      <c r="AP9" s="16">
        <v>212.15399464209003</v>
      </c>
      <c r="AQ9" s="16">
        <v>16.744326999999995</v>
      </c>
      <c r="AR9" s="16">
        <v>217.17626288750986</v>
      </c>
      <c r="AS9" s="16">
        <v>17.830492</v>
      </c>
      <c r="AT9" s="16">
        <v>237.05708818959999</v>
      </c>
      <c r="AU9" s="16">
        <v>18.790531000000001</v>
      </c>
      <c r="AV9" s="16">
        <v>248.36613174905</v>
      </c>
      <c r="AW9" s="16">
        <v>20.095762000000001</v>
      </c>
      <c r="AX9" s="16">
        <v>260.66968749392009</v>
      </c>
      <c r="AY9" s="16">
        <v>21.401595</v>
      </c>
      <c r="AZ9" s="16">
        <v>285.07241533365999</v>
      </c>
      <c r="BA9" s="16">
        <v>22.464310000000001</v>
      </c>
      <c r="BB9" s="16">
        <v>280.47173738285005</v>
      </c>
      <c r="BC9" s="16">
        <v>23.52542</v>
      </c>
      <c r="BD9" s="16">
        <v>305.98660062378002</v>
      </c>
      <c r="BE9" s="23">
        <f t="shared" ref="BE9:BE14" si="17">AG9+AI9+AK9+AM9+AO9+AQ9+AS9+AU9+AW9+AY9+BA9+BC9</f>
        <v>211.045526</v>
      </c>
      <c r="BF9" s="23">
        <f t="shared" ref="BF9:BF14" si="18">AH9+AJ9+AL9+AN9+AP9+AR9+AT9+AV9+AX9+AZ9+BB9+BD9</f>
        <v>2789.0130859020301</v>
      </c>
      <c r="BG9" s="21">
        <v>24.264598999999997</v>
      </c>
      <c r="BH9" s="16">
        <v>301.79846747550999</v>
      </c>
      <c r="BI9" s="21">
        <v>25.920498000000002</v>
      </c>
      <c r="BJ9" s="16">
        <v>315.77693415197996</v>
      </c>
      <c r="BK9" s="21">
        <v>26.610714000000002</v>
      </c>
      <c r="BL9" s="16">
        <v>331.64230496808</v>
      </c>
      <c r="BM9" s="21">
        <v>27.721771</v>
      </c>
      <c r="BN9" s="16">
        <v>336.44217455814004</v>
      </c>
      <c r="BO9" s="16">
        <v>29.282000999999998</v>
      </c>
      <c r="BP9" s="16">
        <v>352.54525419006001</v>
      </c>
      <c r="BQ9" s="24">
        <v>37.009914000000002</v>
      </c>
      <c r="BR9" s="16">
        <v>399.85309485489995</v>
      </c>
      <c r="BS9" s="24">
        <v>38.721772000000001</v>
      </c>
      <c r="BT9" s="16">
        <v>427.64887386242998</v>
      </c>
      <c r="BU9" s="24">
        <v>39.537444000000001</v>
      </c>
      <c r="BV9" s="16">
        <v>437.1973145819</v>
      </c>
      <c r="BW9" s="24">
        <v>41.471530999999999</v>
      </c>
      <c r="BX9" s="16">
        <v>471.97747450053998</v>
      </c>
      <c r="BY9" s="24">
        <v>42.718474999999998</v>
      </c>
      <c r="BZ9" s="21">
        <v>471.81094168099997</v>
      </c>
      <c r="CA9" s="24">
        <v>43.375973999999999</v>
      </c>
      <c r="CB9" s="21">
        <v>462.04327041200014</v>
      </c>
      <c r="CC9" s="24">
        <v>44.399569</v>
      </c>
      <c r="CD9" s="21">
        <v>485.84420805625001</v>
      </c>
      <c r="CE9" s="100">
        <f t="shared" si="4"/>
        <v>421.03426200000001</v>
      </c>
      <c r="CF9" s="100">
        <f t="shared" si="5"/>
        <v>4794.5803132927895</v>
      </c>
      <c r="CG9" s="24">
        <v>45.727034000000003</v>
      </c>
      <c r="CH9" s="21">
        <v>487.43533616000002</v>
      </c>
      <c r="CI9" s="24">
        <v>46.600918</v>
      </c>
      <c r="CJ9" s="21">
        <v>495.49934901699999</v>
      </c>
      <c r="CK9" s="24">
        <v>47.677796999999998</v>
      </c>
      <c r="CL9" s="21">
        <v>493.868101712</v>
      </c>
      <c r="CM9" s="24">
        <v>49.998126999999997</v>
      </c>
      <c r="CN9" s="21">
        <v>513.68331694799997</v>
      </c>
      <c r="CO9" s="24">
        <v>52.021245999999998</v>
      </c>
      <c r="CP9" s="21">
        <v>509.76211361899999</v>
      </c>
      <c r="CQ9" s="24">
        <v>51.877474999999997</v>
      </c>
      <c r="CR9" s="21">
        <v>509.66494248499998</v>
      </c>
      <c r="CS9" s="21">
        <v>51.587750999999997</v>
      </c>
      <c r="CT9" s="21">
        <v>522.26774638500001</v>
      </c>
      <c r="CU9" s="21">
        <v>52.230975999999998</v>
      </c>
      <c r="CV9" s="21">
        <v>527.92193740799996</v>
      </c>
      <c r="CW9" s="21">
        <v>53.145153000000001</v>
      </c>
      <c r="CX9" s="21">
        <v>541.71420197099997</v>
      </c>
      <c r="CY9" s="21">
        <v>53.607847999999997</v>
      </c>
      <c r="CZ9" s="21">
        <v>551.07957161000002</v>
      </c>
      <c r="DA9" s="21">
        <v>54.098878999999997</v>
      </c>
      <c r="DB9" s="21">
        <v>550.12954359299999</v>
      </c>
      <c r="DC9" s="21">
        <v>52.375835000000002</v>
      </c>
      <c r="DD9" s="21">
        <v>550.23440195700005</v>
      </c>
      <c r="DE9" s="100">
        <f t="shared" ref="DE9:DE18" si="19">CG9+CI9+CK9+CM9+CO9+CQ9+CS9+CU9+CW9+CY9+DA9+DC9</f>
        <v>610.94903899999997</v>
      </c>
      <c r="DF9" s="100">
        <f t="shared" ref="DF9:DF18" si="20">CH9+CJ9+CL9+CN9+CP9+CR9+CT9+CV9+CX9+CZ9+DB9+DD9</f>
        <v>6253.2605628649999</v>
      </c>
      <c r="DG9" s="21">
        <v>258.22912500000001</v>
      </c>
      <c r="DH9" s="21">
        <v>891.41364995399999</v>
      </c>
      <c r="DI9" s="100">
        <f t="shared" si="13"/>
        <v>258.22912500000001</v>
      </c>
      <c r="DJ9" s="100">
        <f t="shared" si="14"/>
        <v>891.41364995399999</v>
      </c>
    </row>
    <row r="10" spans="1:114" s="33" customFormat="1" x14ac:dyDescent="0.25">
      <c r="A10" s="28">
        <v>2.2999999999999998</v>
      </c>
      <c r="B10" s="34" t="s">
        <v>55</v>
      </c>
      <c r="C10" s="16">
        <v>80.829913000000005</v>
      </c>
      <c r="D10" s="16">
        <v>52.316912360849997</v>
      </c>
      <c r="E10" s="16">
        <v>508.240903</v>
      </c>
      <c r="F10" s="16">
        <v>879.16621760800001</v>
      </c>
      <c r="G10" s="16">
        <v>74.525893999999994</v>
      </c>
      <c r="H10" s="16">
        <v>297.89608114051003</v>
      </c>
      <c r="I10" s="16">
        <v>66.307934000000003</v>
      </c>
      <c r="J10" s="16">
        <v>295.4635389975</v>
      </c>
      <c r="K10" s="16">
        <v>65.691603999999998</v>
      </c>
      <c r="L10" s="16">
        <v>262.82801880112999</v>
      </c>
      <c r="M10" s="16">
        <v>82.143308000000005</v>
      </c>
      <c r="N10" s="16">
        <v>327.09380418823997</v>
      </c>
      <c r="O10" s="30">
        <v>49.477219000000005</v>
      </c>
      <c r="P10" s="30">
        <v>291.44887907901</v>
      </c>
      <c r="Q10" s="16">
        <v>52.116522000000003</v>
      </c>
      <c r="R10" s="16">
        <v>286.49044359447998</v>
      </c>
      <c r="S10" s="16">
        <v>58.037140999999998</v>
      </c>
      <c r="T10" s="16">
        <v>440.90258825255</v>
      </c>
      <c r="U10" s="31">
        <v>49.33146</v>
      </c>
      <c r="V10" s="16">
        <v>310.63374225444994</v>
      </c>
      <c r="W10" s="31">
        <v>81.979090999999997</v>
      </c>
      <c r="X10" s="16">
        <v>319.64029530864968</v>
      </c>
      <c r="Y10" s="31">
        <v>45.678235999999998</v>
      </c>
      <c r="Z10" s="16">
        <v>238.7385749667898</v>
      </c>
      <c r="AA10" s="31">
        <v>43.034421999999999</v>
      </c>
      <c r="AB10" s="16">
        <v>280.07708012290993</v>
      </c>
      <c r="AC10" s="31">
        <v>62.406078000000001</v>
      </c>
      <c r="AD10" s="16">
        <v>493.03231473107985</v>
      </c>
      <c r="AE10" s="20">
        <f t="shared" si="15"/>
        <v>730.72890899999993</v>
      </c>
      <c r="AF10" s="20">
        <f t="shared" si="16"/>
        <v>3844.2453614372989</v>
      </c>
      <c r="AG10" s="21">
        <v>75.575406000000001</v>
      </c>
      <c r="AH10" s="21">
        <v>563.85786859053997</v>
      </c>
      <c r="AI10" s="16">
        <v>58.028529999999989</v>
      </c>
      <c r="AJ10" s="16">
        <v>347.29952395496002</v>
      </c>
      <c r="AK10" s="16">
        <v>61.513165000000001</v>
      </c>
      <c r="AL10" s="16">
        <v>380.92290072844992</v>
      </c>
      <c r="AM10" s="16">
        <v>60.365407999999988</v>
      </c>
      <c r="AN10" s="16">
        <v>419.29826575606972</v>
      </c>
      <c r="AO10" s="16">
        <v>64.006517999999986</v>
      </c>
      <c r="AP10" s="16">
        <v>394.27524077628993</v>
      </c>
      <c r="AQ10" s="16">
        <v>52.359064000000011</v>
      </c>
      <c r="AR10" s="16">
        <v>284.08398214920987</v>
      </c>
      <c r="AS10" s="16">
        <v>50.202672</v>
      </c>
      <c r="AT10" s="16">
        <v>527.11508632825007</v>
      </c>
      <c r="AU10" s="16">
        <v>53.772126</v>
      </c>
      <c r="AV10" s="16">
        <v>465.47458181171004</v>
      </c>
      <c r="AW10" s="16">
        <v>44.353698999999999</v>
      </c>
      <c r="AX10" s="16">
        <v>310.10648530382019</v>
      </c>
      <c r="AY10" s="16">
        <v>53.911029999999997</v>
      </c>
      <c r="AZ10" s="16">
        <v>301.38763725349003</v>
      </c>
      <c r="BA10" s="16">
        <v>62.139294999999997</v>
      </c>
      <c r="BB10" s="16">
        <v>439.78926284184001</v>
      </c>
      <c r="BC10" s="16">
        <v>67.040290999999996</v>
      </c>
      <c r="BD10" s="16">
        <v>776.8069798339701</v>
      </c>
      <c r="BE10" s="23">
        <f t="shared" si="17"/>
        <v>703.26720399999988</v>
      </c>
      <c r="BF10" s="23">
        <f t="shared" si="18"/>
        <v>5210.4178153286002</v>
      </c>
      <c r="BG10" s="21">
        <v>78.202798000000001</v>
      </c>
      <c r="BH10" s="16">
        <v>662.01848716350992</v>
      </c>
      <c r="BI10" s="21">
        <v>66.436871999999994</v>
      </c>
      <c r="BJ10" s="16">
        <v>420.24902291398001</v>
      </c>
      <c r="BK10" s="21">
        <v>67.001555999999994</v>
      </c>
      <c r="BL10" s="16">
        <v>520.96940926208003</v>
      </c>
      <c r="BM10" s="21">
        <v>77.033609000000013</v>
      </c>
      <c r="BN10" s="16">
        <v>533.2219480420199</v>
      </c>
      <c r="BO10" s="16">
        <v>78.338419000000002</v>
      </c>
      <c r="BP10" s="16">
        <v>513.47054116125003</v>
      </c>
      <c r="BQ10" s="24">
        <v>72.626168000000007</v>
      </c>
      <c r="BR10" s="16">
        <v>451.87397129711002</v>
      </c>
      <c r="BS10" s="24">
        <v>73.762399000000002</v>
      </c>
      <c r="BT10" s="16">
        <v>767.69251092143008</v>
      </c>
      <c r="BU10" s="24">
        <v>66.206382000000005</v>
      </c>
      <c r="BV10" s="16">
        <v>765.3385010328999</v>
      </c>
      <c r="BW10" s="24">
        <v>61.821535000000004</v>
      </c>
      <c r="BX10" s="16">
        <v>537.59013658288995</v>
      </c>
      <c r="BY10" s="24">
        <v>60.805557999999998</v>
      </c>
      <c r="BZ10" s="21">
        <v>554.70841215300004</v>
      </c>
      <c r="CA10" s="24">
        <v>79.123857999999998</v>
      </c>
      <c r="CB10" s="21">
        <v>643.23151277599993</v>
      </c>
      <c r="CC10" s="24">
        <v>102.067742</v>
      </c>
      <c r="CD10" s="21">
        <v>926.37045929980991</v>
      </c>
      <c r="CE10" s="100">
        <f t="shared" si="4"/>
        <v>883.42689600000006</v>
      </c>
      <c r="CF10" s="100">
        <f t="shared" si="5"/>
        <v>7296.7349126059808</v>
      </c>
      <c r="CG10" s="24">
        <v>108.2684</v>
      </c>
      <c r="CH10" s="21">
        <v>776.15272532020015</v>
      </c>
      <c r="CI10" s="24">
        <v>70.523878999999994</v>
      </c>
      <c r="CJ10" s="21">
        <v>999.6728841611299</v>
      </c>
      <c r="CK10" s="24">
        <v>69.813295999999994</v>
      </c>
      <c r="CL10" s="21">
        <v>618.27328277799995</v>
      </c>
      <c r="CM10" s="24">
        <v>85.786733999999996</v>
      </c>
      <c r="CN10" s="21">
        <v>719.961714755</v>
      </c>
      <c r="CO10" s="24">
        <v>91.397484000000006</v>
      </c>
      <c r="CP10" s="21">
        <v>760.7812783868701</v>
      </c>
      <c r="CQ10" s="24">
        <v>89.909988999999996</v>
      </c>
      <c r="CR10" s="21">
        <v>712.30317020099994</v>
      </c>
      <c r="CS10" s="21">
        <v>128.144721</v>
      </c>
      <c r="CT10" s="21">
        <v>1197.2415351386201</v>
      </c>
      <c r="CU10" s="21">
        <v>70.605001999999999</v>
      </c>
      <c r="CV10" s="21">
        <v>909.40690128358995</v>
      </c>
      <c r="CW10" s="21">
        <v>65.948183999999998</v>
      </c>
      <c r="CX10" s="21">
        <v>783.62305025966998</v>
      </c>
      <c r="CY10" s="21">
        <v>140.75868500000001</v>
      </c>
      <c r="CZ10" s="21">
        <v>815.32306549169004</v>
      </c>
      <c r="DA10" s="21">
        <v>75.342177000000007</v>
      </c>
      <c r="DB10" s="21">
        <v>786.60048070100004</v>
      </c>
      <c r="DC10" s="21">
        <v>118.45954999999999</v>
      </c>
      <c r="DD10" s="21">
        <v>1301.057909072</v>
      </c>
      <c r="DE10" s="100">
        <f t="shared" si="19"/>
        <v>1114.9581009999999</v>
      </c>
      <c r="DF10" s="100">
        <f t="shared" si="20"/>
        <v>10380.397997548771</v>
      </c>
      <c r="DG10" s="21">
        <v>41.364561000000002</v>
      </c>
      <c r="DH10" s="21">
        <v>353.51113100499998</v>
      </c>
      <c r="DI10" s="100">
        <f t="shared" si="13"/>
        <v>41.364561000000002</v>
      </c>
      <c r="DJ10" s="100">
        <f t="shared" si="14"/>
        <v>353.51113100499998</v>
      </c>
    </row>
    <row r="11" spans="1:114" s="33" customFormat="1" x14ac:dyDescent="0.25">
      <c r="A11" s="28">
        <v>2.4</v>
      </c>
      <c r="B11" s="29" t="s">
        <v>56</v>
      </c>
      <c r="C11" s="16">
        <v>72.037317999999999</v>
      </c>
      <c r="D11" s="16">
        <v>1025.41443232916</v>
      </c>
      <c r="E11" s="16">
        <v>115.172506</v>
      </c>
      <c r="F11" s="16">
        <v>1998.338861062</v>
      </c>
      <c r="G11" s="16">
        <v>1.467856</v>
      </c>
      <c r="H11" s="16">
        <v>27.049125654889998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30">
        <v>0</v>
      </c>
      <c r="P11" s="30">
        <f>O11</f>
        <v>0</v>
      </c>
      <c r="Q11" s="16">
        <v>0</v>
      </c>
      <c r="R11" s="16">
        <v>0</v>
      </c>
      <c r="S11" s="16">
        <v>0</v>
      </c>
      <c r="T11" s="16">
        <v>0</v>
      </c>
      <c r="U11" s="31">
        <v>0</v>
      </c>
      <c r="V11" s="16">
        <v>0</v>
      </c>
      <c r="W11" s="31">
        <v>0</v>
      </c>
      <c r="X11" s="31">
        <v>0</v>
      </c>
      <c r="Y11" s="31">
        <v>0</v>
      </c>
      <c r="Z11" s="31"/>
      <c r="AA11" s="31">
        <v>0</v>
      </c>
      <c r="AB11" s="31">
        <v>0</v>
      </c>
      <c r="AC11" s="31">
        <v>0</v>
      </c>
      <c r="AD11" s="31">
        <v>0</v>
      </c>
      <c r="AE11" s="20">
        <f t="shared" si="15"/>
        <v>1.467856</v>
      </c>
      <c r="AF11" s="20">
        <f t="shared" si="16"/>
        <v>27.049125654889998</v>
      </c>
      <c r="AG11" s="21">
        <v>0</v>
      </c>
      <c r="AH11" s="21">
        <v>0</v>
      </c>
      <c r="AI11" s="16">
        <v>0</v>
      </c>
      <c r="AJ11" s="16">
        <v>0</v>
      </c>
      <c r="AK11" s="16">
        <v>0</v>
      </c>
      <c r="AL11" s="16">
        <v>0</v>
      </c>
      <c r="AM11" s="16">
        <v>0</v>
      </c>
      <c r="AN11" s="16">
        <v>0</v>
      </c>
      <c r="AO11" s="16">
        <v>0</v>
      </c>
      <c r="AP11" s="16">
        <v>0</v>
      </c>
      <c r="AQ11" s="16">
        <v>0</v>
      </c>
      <c r="AR11" s="16">
        <v>0</v>
      </c>
      <c r="AS11" s="16">
        <v>0</v>
      </c>
      <c r="AT11" s="16">
        <v>0</v>
      </c>
      <c r="AU11" s="16">
        <v>0</v>
      </c>
      <c r="AV11" s="16">
        <v>0</v>
      </c>
      <c r="AW11" s="16">
        <v>0</v>
      </c>
      <c r="AX11" s="16">
        <v>0</v>
      </c>
      <c r="AY11" s="16">
        <v>0</v>
      </c>
      <c r="AZ11" s="16">
        <v>0</v>
      </c>
      <c r="BA11" s="16">
        <v>0</v>
      </c>
      <c r="BB11" s="16">
        <v>0</v>
      </c>
      <c r="BC11" s="16"/>
      <c r="BD11" s="16"/>
      <c r="BE11" s="23">
        <f t="shared" si="17"/>
        <v>0</v>
      </c>
      <c r="BF11" s="23">
        <f t="shared" si="18"/>
        <v>0</v>
      </c>
      <c r="BG11" s="16">
        <v>0</v>
      </c>
      <c r="BH11" s="16">
        <v>0</v>
      </c>
      <c r="BI11" s="16">
        <v>0</v>
      </c>
      <c r="BJ11" s="16">
        <v>0</v>
      </c>
      <c r="BK11" s="16">
        <v>0</v>
      </c>
      <c r="BL11" s="16">
        <v>0</v>
      </c>
      <c r="BM11" s="16">
        <v>0</v>
      </c>
      <c r="BN11" s="16">
        <v>0</v>
      </c>
      <c r="BO11" s="16">
        <v>0</v>
      </c>
      <c r="BP11" s="16">
        <v>0</v>
      </c>
      <c r="BQ11" s="24">
        <v>0</v>
      </c>
      <c r="BR11" s="16">
        <v>0</v>
      </c>
      <c r="BS11" s="24">
        <v>0</v>
      </c>
      <c r="BT11" s="16">
        <v>0</v>
      </c>
      <c r="BU11" s="24">
        <v>0</v>
      </c>
      <c r="BV11" s="24">
        <v>0</v>
      </c>
      <c r="BW11" s="24">
        <v>0</v>
      </c>
      <c r="BX11" s="24">
        <v>0</v>
      </c>
      <c r="BY11" s="24">
        <v>0</v>
      </c>
      <c r="BZ11" s="24">
        <v>0</v>
      </c>
      <c r="CA11" s="24">
        <v>0</v>
      </c>
      <c r="CB11" s="24"/>
      <c r="CC11" s="24">
        <v>0</v>
      </c>
      <c r="CD11" s="24"/>
      <c r="CE11" s="100">
        <f t="shared" si="4"/>
        <v>0</v>
      </c>
      <c r="CF11" s="100">
        <f t="shared" si="5"/>
        <v>0</v>
      </c>
      <c r="CG11" s="24">
        <v>0</v>
      </c>
      <c r="CH11" s="24">
        <v>0</v>
      </c>
      <c r="CI11" s="24">
        <v>0</v>
      </c>
      <c r="CJ11" s="24">
        <v>0</v>
      </c>
      <c r="CK11" s="24">
        <v>0</v>
      </c>
      <c r="CL11" s="24">
        <v>0</v>
      </c>
      <c r="CM11" s="24">
        <v>0</v>
      </c>
      <c r="CN11" s="24">
        <v>0</v>
      </c>
      <c r="CO11" s="24">
        <v>0</v>
      </c>
      <c r="CP11" s="24">
        <v>0</v>
      </c>
      <c r="CQ11" s="24">
        <v>0</v>
      </c>
      <c r="CR11" s="24">
        <v>0</v>
      </c>
      <c r="CS11" s="24">
        <v>0</v>
      </c>
      <c r="CT11" s="24">
        <v>0</v>
      </c>
      <c r="CU11" s="24">
        <v>0</v>
      </c>
      <c r="CV11" s="24">
        <v>0</v>
      </c>
      <c r="CW11" s="24">
        <v>0</v>
      </c>
      <c r="CX11" s="24">
        <v>0</v>
      </c>
      <c r="CY11" s="24">
        <v>2.0920000000000001E-3</v>
      </c>
      <c r="CZ11" s="24">
        <v>0.11478576</v>
      </c>
      <c r="DA11" s="24">
        <v>9.9220000000000003E-3</v>
      </c>
      <c r="DB11" s="24">
        <v>0.49826956999999999</v>
      </c>
      <c r="DC11" s="24">
        <v>2.8839999999999998E-3</v>
      </c>
      <c r="DD11" s="24">
        <v>0.10969720299999999</v>
      </c>
      <c r="DE11" s="100">
        <f t="shared" si="19"/>
        <v>1.4898E-2</v>
      </c>
      <c r="DF11" s="100">
        <f t="shared" si="20"/>
        <v>0.72275253299999997</v>
      </c>
      <c r="DG11" s="24">
        <v>1.5552E-2</v>
      </c>
      <c r="DH11" s="24">
        <v>0.89534299100000003</v>
      </c>
      <c r="DI11" s="100">
        <f t="shared" si="13"/>
        <v>1.5552E-2</v>
      </c>
      <c r="DJ11" s="100">
        <f t="shared" si="14"/>
        <v>0.89534299100000003</v>
      </c>
    </row>
    <row r="12" spans="1:114" s="33" customFormat="1" x14ac:dyDescent="0.25">
      <c r="A12" s="28">
        <v>2.5</v>
      </c>
      <c r="B12" s="29" t="s">
        <v>57</v>
      </c>
      <c r="C12" s="16">
        <v>0</v>
      </c>
      <c r="D12" s="16">
        <v>0</v>
      </c>
      <c r="E12" s="16">
        <v>27.628316000000002</v>
      </c>
      <c r="F12" s="16">
        <v>147.832308106</v>
      </c>
      <c r="G12" s="16">
        <v>16.242269</v>
      </c>
      <c r="H12" s="16">
        <v>129.05974305360999</v>
      </c>
      <c r="I12" s="16">
        <v>17.033208999999999</v>
      </c>
      <c r="J12" s="16">
        <v>138.48444261014998</v>
      </c>
      <c r="K12" s="16">
        <v>17.093330999999999</v>
      </c>
      <c r="L12" s="16">
        <v>139.35392446103</v>
      </c>
      <c r="M12" s="16">
        <v>16.910813999999998</v>
      </c>
      <c r="N12" s="16">
        <v>137.00571227474001</v>
      </c>
      <c r="O12" s="30">
        <v>16.868632000000002</v>
      </c>
      <c r="P12" s="30">
        <v>136.11545763431002</v>
      </c>
      <c r="Q12" s="16">
        <v>16.615276000000001</v>
      </c>
      <c r="R12" s="16">
        <v>132.72857457130999</v>
      </c>
      <c r="S12" s="16">
        <v>16.230629</v>
      </c>
      <c r="T12" s="16">
        <v>129.98424639568023</v>
      </c>
      <c r="U12" s="31">
        <v>16.652176000000001</v>
      </c>
      <c r="V12" s="16">
        <v>129.78931255317005</v>
      </c>
      <c r="W12" s="31">
        <v>16.751432999999999</v>
      </c>
      <c r="X12" s="16">
        <v>128.97943436671008</v>
      </c>
      <c r="Y12" s="31">
        <v>16.150683999999998</v>
      </c>
      <c r="Z12" s="16">
        <v>125.09088759338002</v>
      </c>
      <c r="AA12" s="31">
        <v>15.530906</v>
      </c>
      <c r="AB12" s="16">
        <v>121.51126218986001</v>
      </c>
      <c r="AC12" s="31">
        <v>16.084503000000002</v>
      </c>
      <c r="AD12" s="16">
        <v>121.97314838858995</v>
      </c>
      <c r="AE12" s="20">
        <f t="shared" si="15"/>
        <v>198.16386199999999</v>
      </c>
      <c r="AF12" s="20">
        <f t="shared" si="16"/>
        <v>1570.0761460925405</v>
      </c>
      <c r="AG12" s="21">
        <v>15.095078000000001</v>
      </c>
      <c r="AH12" s="21">
        <v>114.57756441080997</v>
      </c>
      <c r="AI12" s="16">
        <v>14.975041999999998</v>
      </c>
      <c r="AJ12" s="16">
        <v>113.54212472446001</v>
      </c>
      <c r="AK12" s="16">
        <v>14.663179</v>
      </c>
      <c r="AL12" s="16">
        <v>110.51429261341995</v>
      </c>
      <c r="AM12" s="16">
        <v>14.338397999999998</v>
      </c>
      <c r="AN12" s="16">
        <v>107.37981791646011</v>
      </c>
      <c r="AO12" s="16">
        <v>13.878686999999996</v>
      </c>
      <c r="AP12" s="16">
        <v>103.27772668844999</v>
      </c>
      <c r="AQ12" s="16">
        <v>13.711391999999995</v>
      </c>
      <c r="AR12" s="16">
        <v>99.82604480853999</v>
      </c>
      <c r="AS12" s="16">
        <v>13.354427000000001</v>
      </c>
      <c r="AT12" s="16">
        <v>98.080856243649976</v>
      </c>
      <c r="AU12" s="16">
        <v>13.15014</v>
      </c>
      <c r="AV12" s="16">
        <v>95.353490354599984</v>
      </c>
      <c r="AW12" s="16">
        <v>12.854055000000001</v>
      </c>
      <c r="AX12" s="16">
        <v>92.192945280340027</v>
      </c>
      <c r="AY12" s="16">
        <v>12.47617</v>
      </c>
      <c r="AZ12" s="16">
        <v>89.613162681299997</v>
      </c>
      <c r="BA12" s="16">
        <v>12.248922</v>
      </c>
      <c r="BB12" s="16">
        <v>85.149394462469999</v>
      </c>
      <c r="BC12" s="16">
        <v>12.095708</v>
      </c>
      <c r="BD12" s="16">
        <v>84.289873539630008</v>
      </c>
      <c r="BE12" s="23">
        <f t="shared" si="17"/>
        <v>162.84119799999999</v>
      </c>
      <c r="BF12" s="23">
        <f t="shared" si="18"/>
        <v>1193.79729372413</v>
      </c>
      <c r="BG12" s="16">
        <v>10.537692</v>
      </c>
      <c r="BH12" s="16">
        <v>78.737383031999997</v>
      </c>
      <c r="BI12" s="16">
        <v>11.609225</v>
      </c>
      <c r="BJ12" s="16">
        <v>78.291319341000005</v>
      </c>
      <c r="BK12" s="16">
        <v>11.180593999999999</v>
      </c>
      <c r="BL12" s="16">
        <v>76.714951706999997</v>
      </c>
      <c r="BM12" s="16">
        <v>10.747526000000001</v>
      </c>
      <c r="BN12" s="16">
        <v>74.491923507999999</v>
      </c>
      <c r="BO12" s="16">
        <v>10.395714999999999</v>
      </c>
      <c r="BP12" s="16">
        <v>70.595683745000002</v>
      </c>
      <c r="BQ12" s="24">
        <v>2.4542480000000002</v>
      </c>
      <c r="BR12" s="16">
        <v>18.411641245999999</v>
      </c>
      <c r="BS12" s="24">
        <v>1.934059</v>
      </c>
      <c r="BT12" s="16">
        <v>11.422303498</v>
      </c>
      <c r="BU12" s="24">
        <v>1.6863589999999999</v>
      </c>
      <c r="BV12" s="16">
        <v>11.241877585999999</v>
      </c>
      <c r="BW12" s="24">
        <v>0.50903500000000002</v>
      </c>
      <c r="BX12" s="16">
        <v>4.2124627982999998</v>
      </c>
      <c r="BY12" s="24">
        <v>0.381274</v>
      </c>
      <c r="BZ12" s="21">
        <v>2.3639111879999999</v>
      </c>
      <c r="CA12" s="24">
        <v>0.29283599999999999</v>
      </c>
      <c r="CB12" s="21">
        <v>1.8592818149999999</v>
      </c>
      <c r="CC12" s="24">
        <v>0.29057699999999997</v>
      </c>
      <c r="CD12" s="21">
        <v>1.6829849936300001</v>
      </c>
      <c r="CE12" s="100">
        <f t="shared" si="4"/>
        <v>62.01914</v>
      </c>
      <c r="CF12" s="100">
        <f t="shared" si="5"/>
        <v>430.02572445792998</v>
      </c>
      <c r="CG12" s="24">
        <v>0.23242099999999999</v>
      </c>
      <c r="CH12" s="21">
        <v>1.5370510852500001</v>
      </c>
      <c r="CI12" s="24">
        <v>0.22520100000000001</v>
      </c>
      <c r="CJ12" s="21">
        <v>1.3498129595200001</v>
      </c>
      <c r="CK12" s="24">
        <v>0.16809299999999999</v>
      </c>
      <c r="CL12" s="21">
        <v>1.1751887110000001</v>
      </c>
      <c r="CM12" s="24">
        <v>9.6553E-2</v>
      </c>
      <c r="CN12" s="21">
        <v>0.81273633999999995</v>
      </c>
      <c r="CO12" s="24">
        <v>0</v>
      </c>
      <c r="CP12" s="24">
        <v>0</v>
      </c>
      <c r="CQ12" s="24">
        <v>0</v>
      </c>
      <c r="CR12" s="24">
        <v>0</v>
      </c>
      <c r="CS12" s="24">
        <v>0</v>
      </c>
      <c r="CT12" s="24">
        <v>0</v>
      </c>
      <c r="CU12" s="24">
        <v>0</v>
      </c>
      <c r="CV12" s="24">
        <v>0</v>
      </c>
      <c r="CW12" s="24">
        <v>0</v>
      </c>
      <c r="CX12" s="24">
        <v>0</v>
      </c>
      <c r="CY12" s="24">
        <v>0</v>
      </c>
      <c r="CZ12" s="24">
        <v>0</v>
      </c>
      <c r="DA12" s="24">
        <v>0</v>
      </c>
      <c r="DB12" s="24">
        <v>0</v>
      </c>
      <c r="DC12" s="24">
        <v>0</v>
      </c>
      <c r="DD12" s="24">
        <v>0</v>
      </c>
      <c r="DE12" s="100">
        <f t="shared" si="19"/>
        <v>0.72226800000000002</v>
      </c>
      <c r="DF12" s="100">
        <f t="shared" si="20"/>
        <v>4.8747890957700006</v>
      </c>
      <c r="DG12" s="24">
        <v>0</v>
      </c>
      <c r="DH12" s="24">
        <v>0</v>
      </c>
      <c r="DI12" s="100">
        <f t="shared" si="13"/>
        <v>0</v>
      </c>
      <c r="DJ12" s="100">
        <f t="shared" si="14"/>
        <v>0</v>
      </c>
    </row>
    <row r="13" spans="1:114" x14ac:dyDescent="0.25">
      <c r="A13" s="14">
        <v>3</v>
      </c>
      <c r="B13" s="35" t="s">
        <v>58</v>
      </c>
      <c r="C13" s="17">
        <v>925.99699999999996</v>
      </c>
      <c r="D13" s="17">
        <v>66009.49914</v>
      </c>
      <c r="E13" s="17">
        <v>919.79913299999998</v>
      </c>
      <c r="F13" s="17">
        <v>69889.147800000006</v>
      </c>
      <c r="G13" s="17">
        <v>78.947000000000003</v>
      </c>
      <c r="H13" s="17">
        <v>6257.6224200000006</v>
      </c>
      <c r="I13" s="17">
        <v>77.242999999999995</v>
      </c>
      <c r="J13" s="30">
        <v>5784.8696499999996</v>
      </c>
      <c r="K13" s="30">
        <v>78.640000000000015</v>
      </c>
      <c r="L13" s="30">
        <v>5734.4955729999992</v>
      </c>
      <c r="M13" s="30">
        <v>79.244</v>
      </c>
      <c r="N13" s="36">
        <v>5716.5922510000009</v>
      </c>
      <c r="O13" s="30">
        <v>81.621999999999986</v>
      </c>
      <c r="P13" s="30">
        <v>5924.6597089999996</v>
      </c>
      <c r="Q13" s="30">
        <v>78.936000000000007</v>
      </c>
      <c r="R13" s="30">
        <v>5736.5651280000002</v>
      </c>
      <c r="S13" s="30">
        <v>82.039000000000001</v>
      </c>
      <c r="T13" s="30">
        <v>5974.1381980000006</v>
      </c>
      <c r="U13" s="31">
        <v>87.075683999999995</v>
      </c>
      <c r="V13" s="16">
        <v>5419.216128</v>
      </c>
      <c r="W13" s="36">
        <v>130.01002800000001</v>
      </c>
      <c r="X13" s="30">
        <v>6811.9089268811304</v>
      </c>
      <c r="Y13" s="36">
        <v>118.454913</v>
      </c>
      <c r="Z13" s="30">
        <v>6618.438384</v>
      </c>
      <c r="AA13" s="36">
        <v>100.440397</v>
      </c>
      <c r="AB13" s="30">
        <v>5993.9456829999999</v>
      </c>
      <c r="AC13" s="36">
        <v>119.205082</v>
      </c>
      <c r="AD13" s="30">
        <v>8062.7699366498</v>
      </c>
      <c r="AE13" s="20">
        <f t="shared" si="15"/>
        <v>1111.8571040000002</v>
      </c>
      <c r="AF13" s="20">
        <f t="shared" si="16"/>
        <v>74035.221987530938</v>
      </c>
      <c r="AG13" s="21">
        <v>95.258127999999999</v>
      </c>
      <c r="AH13" s="21">
        <v>6990.6467570000004</v>
      </c>
      <c r="AI13" s="17">
        <v>97.076749000000007</v>
      </c>
      <c r="AJ13" s="17">
        <v>6745.8915930000003</v>
      </c>
      <c r="AK13" s="17">
        <v>91.854319000000004</v>
      </c>
      <c r="AL13" s="17">
        <v>6409.9489290000001</v>
      </c>
      <c r="AM13" s="17">
        <v>92.200642999999999</v>
      </c>
      <c r="AN13" s="17">
        <v>6342.4998699999996</v>
      </c>
      <c r="AO13" s="17">
        <v>92.050796000000005</v>
      </c>
      <c r="AP13" s="17">
        <v>6224.3410910000002</v>
      </c>
      <c r="AQ13" s="16">
        <v>92.155565999999993</v>
      </c>
      <c r="AR13" s="16">
        <v>6271.526312</v>
      </c>
      <c r="AS13" s="17">
        <v>94.435012999999998</v>
      </c>
      <c r="AT13" s="17">
        <v>6340.163149</v>
      </c>
      <c r="AU13" s="17">
        <v>96.297531000000006</v>
      </c>
      <c r="AV13" s="17">
        <v>6633.9391949999999</v>
      </c>
      <c r="AW13" s="17">
        <v>94.573705000000004</v>
      </c>
      <c r="AX13" s="17">
        <v>6563.9669990000002</v>
      </c>
      <c r="AY13" s="17">
        <v>96.711462999999995</v>
      </c>
      <c r="AZ13" s="17">
        <v>6792.5994190000001</v>
      </c>
      <c r="BA13" s="17">
        <v>91.820932999999997</v>
      </c>
      <c r="BB13" s="17">
        <v>6453.5609409999997</v>
      </c>
      <c r="BC13" s="17">
        <v>103.624082</v>
      </c>
      <c r="BD13" s="17">
        <v>7682.1597494035796</v>
      </c>
      <c r="BE13" s="23">
        <f t="shared" si="17"/>
        <v>1138.0589280000002</v>
      </c>
      <c r="BF13" s="23">
        <f t="shared" si="18"/>
        <v>79451.244004403576</v>
      </c>
      <c r="BG13" s="17">
        <v>90.932868999999997</v>
      </c>
      <c r="BH13" s="17">
        <v>7155.2116777081601</v>
      </c>
      <c r="BI13" s="17">
        <v>95.249533</v>
      </c>
      <c r="BJ13" s="17">
        <v>7102.4194639999996</v>
      </c>
      <c r="BK13" s="17">
        <v>96.388093999999995</v>
      </c>
      <c r="BL13" s="17">
        <v>7092.7842330000003</v>
      </c>
      <c r="BM13" s="17">
        <v>94.187399999999997</v>
      </c>
      <c r="BN13" s="17">
        <v>6749.9635578459201</v>
      </c>
      <c r="BO13" s="21">
        <v>93.416646999999998</v>
      </c>
      <c r="BP13" s="21">
        <v>6632.7067049999996</v>
      </c>
      <c r="BQ13" s="24">
        <v>87.278724999999994</v>
      </c>
      <c r="BR13" s="24">
        <v>6289.7855670609697</v>
      </c>
      <c r="BS13" s="24">
        <v>97.800206000000003</v>
      </c>
      <c r="BT13" s="24">
        <v>6948.4738305152405</v>
      </c>
      <c r="BU13" s="24">
        <v>85.669505999999998</v>
      </c>
      <c r="BV13" s="24">
        <v>6153.5678520000001</v>
      </c>
      <c r="BW13" s="24">
        <v>92.110704999999996</v>
      </c>
      <c r="BX13" s="24">
        <v>6626.4191920000003</v>
      </c>
      <c r="BY13" s="24">
        <v>93.596322000000015</v>
      </c>
      <c r="BZ13" s="24">
        <v>6804.4328280000018</v>
      </c>
      <c r="CA13" s="24">
        <v>86.274416999999985</v>
      </c>
      <c r="CB13" s="24">
        <v>6369.6842640000004</v>
      </c>
      <c r="CC13" s="24">
        <v>99.161510000000007</v>
      </c>
      <c r="CD13" s="24">
        <v>7610.4744360000004</v>
      </c>
      <c r="CE13" s="100">
        <f t="shared" si="4"/>
        <v>1112.0659339999997</v>
      </c>
      <c r="CF13" s="100">
        <f t="shared" si="5"/>
        <v>81535.923607130288</v>
      </c>
      <c r="CG13" s="24">
        <v>89.357857999999993</v>
      </c>
      <c r="CH13" s="24">
        <v>7235.3266980000008</v>
      </c>
      <c r="CI13" s="24">
        <v>91.767002000000005</v>
      </c>
      <c r="CJ13" s="24">
        <v>7136.8750489999993</v>
      </c>
      <c r="CK13" s="24">
        <v>83.646297000000004</v>
      </c>
      <c r="CL13" s="24">
        <v>6282.4583060000004</v>
      </c>
      <c r="CM13" s="24">
        <v>93.430107000000007</v>
      </c>
      <c r="CN13" s="24">
        <v>6800.1452220000001</v>
      </c>
      <c r="CO13" s="24">
        <v>87.554973000000004</v>
      </c>
      <c r="CP13" s="24">
        <v>6350.5454570000002</v>
      </c>
      <c r="CQ13" s="24">
        <v>82.654663999999997</v>
      </c>
      <c r="CR13" s="24">
        <v>5904.7763070000001</v>
      </c>
      <c r="CS13" s="24">
        <v>89.692663999999994</v>
      </c>
      <c r="CT13" s="24">
        <v>6591.4394609999999</v>
      </c>
      <c r="CU13" s="24">
        <v>83.248243000000002</v>
      </c>
      <c r="CV13" s="24">
        <v>6183.7325700000001</v>
      </c>
      <c r="CW13" s="24">
        <v>86.443808000000004</v>
      </c>
      <c r="CX13" s="24">
        <v>6455.7322899999999</v>
      </c>
      <c r="CY13" s="24">
        <v>88.637957</v>
      </c>
      <c r="CZ13" s="24">
        <v>6595.903362</v>
      </c>
      <c r="DA13" s="24">
        <v>88.453986999999998</v>
      </c>
      <c r="DB13" s="24">
        <v>7987.2205979999999</v>
      </c>
      <c r="DC13" s="24">
        <v>71.001039000000006</v>
      </c>
      <c r="DD13" s="24">
        <v>5650.4557919999997</v>
      </c>
      <c r="DE13" s="100">
        <f t="shared" si="19"/>
        <v>1035.8885990000001</v>
      </c>
      <c r="DF13" s="100">
        <f t="shared" si="20"/>
        <v>79174.611111999999</v>
      </c>
      <c r="DG13" s="24">
        <v>17.656776000000001</v>
      </c>
      <c r="DH13" s="24">
        <v>1634.874272</v>
      </c>
      <c r="DI13" s="100">
        <f t="shared" si="13"/>
        <v>17.656776000000001</v>
      </c>
      <c r="DJ13" s="100">
        <f t="shared" si="14"/>
        <v>1634.874272</v>
      </c>
    </row>
    <row r="14" spans="1:114" s="43" customFormat="1" x14ac:dyDescent="0.25">
      <c r="A14" s="37">
        <v>4</v>
      </c>
      <c r="B14" s="38" t="s">
        <v>59</v>
      </c>
      <c r="C14" s="21">
        <v>78.440856999999994</v>
      </c>
      <c r="D14" s="21">
        <v>581.8882789999999</v>
      </c>
      <c r="E14" s="21">
        <v>220.81225800000001</v>
      </c>
      <c r="F14" s="21">
        <v>1622.2898296048299</v>
      </c>
      <c r="G14" s="21">
        <v>26.779888</v>
      </c>
      <c r="H14" s="21">
        <v>210.44296341051003</v>
      </c>
      <c r="I14" s="21">
        <v>27.661042999999999</v>
      </c>
      <c r="J14" s="21">
        <v>216.17757531786</v>
      </c>
      <c r="K14" s="21">
        <v>29.676850999999999</v>
      </c>
      <c r="L14" s="21">
        <v>237.16516493990005</v>
      </c>
      <c r="M14" s="21">
        <v>32.180233999999999</v>
      </c>
      <c r="N14" s="21">
        <v>256.16970000000003</v>
      </c>
      <c r="O14" s="39">
        <v>33.889619000000003</v>
      </c>
      <c r="P14" s="39">
        <v>268.48856711623995</v>
      </c>
      <c r="Q14" s="21">
        <v>35.925916000000001</v>
      </c>
      <c r="R14" s="21">
        <v>289.11769090582004</v>
      </c>
      <c r="S14" s="21">
        <v>42.110441000000002</v>
      </c>
      <c r="T14" s="21">
        <v>343.711548279</v>
      </c>
      <c r="U14" s="40">
        <v>36.169573999999997</v>
      </c>
      <c r="V14" s="21">
        <v>324.80529012400007</v>
      </c>
      <c r="W14" s="40">
        <v>52.856997</v>
      </c>
      <c r="X14" s="21">
        <v>432.00710162920024</v>
      </c>
      <c r="Y14" s="40">
        <v>62.426001999999997</v>
      </c>
      <c r="Z14" s="21">
        <v>491.25595328100002</v>
      </c>
      <c r="AA14" s="40">
        <v>59.748224999999998</v>
      </c>
      <c r="AB14" s="21">
        <v>482.21288071599997</v>
      </c>
      <c r="AC14" s="40">
        <v>67.412971999999996</v>
      </c>
      <c r="AD14" s="21">
        <v>564.68375364500002</v>
      </c>
      <c r="AE14" s="20">
        <f t="shared" ref="AE14" si="21">G14+I14+K14+M14+O14+Q14+S14+U14+W14+Y14+AA14+AC14</f>
        <v>506.837762</v>
      </c>
      <c r="AF14" s="20">
        <f t="shared" ref="AF14" si="22">H14+J14+L14+N14+P14+R14+T14+V14+X14+Z14+AB14+AD14</f>
        <v>4116.2381893645306</v>
      </c>
      <c r="AG14" s="21">
        <v>65.081344999999999</v>
      </c>
      <c r="AH14" s="21">
        <v>562.05860089021985</v>
      </c>
      <c r="AI14" s="21">
        <v>66.716725999999994</v>
      </c>
      <c r="AJ14" s="21">
        <v>585.59108248287998</v>
      </c>
      <c r="AK14" s="21">
        <v>65.843283</v>
      </c>
      <c r="AL14" s="42">
        <v>596.54524394299983</v>
      </c>
      <c r="AM14" s="21">
        <v>69.071715999999995</v>
      </c>
      <c r="AN14" s="21">
        <v>604.76174349600001</v>
      </c>
      <c r="AO14" s="21">
        <v>75.660020000000017</v>
      </c>
      <c r="AP14" s="21">
        <v>651.49469547100011</v>
      </c>
      <c r="AQ14" s="21">
        <v>82.850481000000002</v>
      </c>
      <c r="AR14" s="21">
        <v>717.59587171700002</v>
      </c>
      <c r="AS14" s="21">
        <v>88.122214999999997</v>
      </c>
      <c r="AT14" s="21">
        <v>750.41612544600002</v>
      </c>
      <c r="AU14" s="21">
        <v>89.488882000000004</v>
      </c>
      <c r="AV14" s="21">
        <v>782.57694274999994</v>
      </c>
      <c r="AW14" s="21">
        <v>98.006169</v>
      </c>
      <c r="AX14" s="21">
        <v>871.06185082599995</v>
      </c>
      <c r="AY14" s="21">
        <v>99.591900999999993</v>
      </c>
      <c r="AZ14" s="21">
        <v>882.13579935400003</v>
      </c>
      <c r="BA14" s="21">
        <v>99.247559999999993</v>
      </c>
      <c r="BB14" s="21">
        <v>882.70325882700001</v>
      </c>
      <c r="BC14" s="21">
        <v>110.15587499999999</v>
      </c>
      <c r="BD14" s="21">
        <v>1038.0401540370001</v>
      </c>
      <c r="BE14" s="23">
        <f t="shared" si="17"/>
        <v>1009.836173</v>
      </c>
      <c r="BF14" s="23">
        <f t="shared" si="18"/>
        <v>8924.9813692401003</v>
      </c>
      <c r="BG14" s="21">
        <v>109.54704599999999</v>
      </c>
      <c r="BH14" s="21">
        <v>1022.402634682</v>
      </c>
      <c r="BI14" s="21">
        <v>116.620508</v>
      </c>
      <c r="BJ14" s="21">
        <v>1085.7495742660001</v>
      </c>
      <c r="BK14" s="21">
        <v>120.49117099999999</v>
      </c>
      <c r="BL14" s="21">
        <v>1130.1157316809999</v>
      </c>
      <c r="BM14" s="21">
        <v>127.37662</v>
      </c>
      <c r="BN14" s="21">
        <v>1171.6656315</v>
      </c>
      <c r="BO14" s="21">
        <v>133.57809900000001</v>
      </c>
      <c r="BP14" s="21">
        <v>1237.33511806</v>
      </c>
      <c r="BQ14" s="24">
        <v>135.735432</v>
      </c>
      <c r="BR14" s="24">
        <v>1256.3982680239999</v>
      </c>
      <c r="BS14" s="24">
        <v>154.62284500000001</v>
      </c>
      <c r="BT14" s="24">
        <v>1403.0653663810001</v>
      </c>
      <c r="BU14" s="24">
        <v>149.94018800000001</v>
      </c>
      <c r="BV14" s="24">
        <v>1347.567403386</v>
      </c>
      <c r="BW14" s="24">
        <v>176.932019</v>
      </c>
      <c r="BX14" s="24">
        <v>1468.985828997</v>
      </c>
      <c r="BY14" s="24">
        <v>171.50822700000001</v>
      </c>
      <c r="BZ14" s="24">
        <v>1522.9681402989997</v>
      </c>
      <c r="CA14" s="24">
        <v>166.37337400000001</v>
      </c>
      <c r="CB14" s="24">
        <v>1493.4260472470005</v>
      </c>
      <c r="CC14" s="24">
        <v>190.18054599999999</v>
      </c>
      <c r="CD14" s="24">
        <v>1762.8888000520114</v>
      </c>
      <c r="CE14" s="100">
        <f t="shared" si="4"/>
        <v>1752.9060750000001</v>
      </c>
      <c r="CF14" s="100">
        <f t="shared" si="5"/>
        <v>15902.568544575011</v>
      </c>
      <c r="CG14" s="24">
        <v>185.15885</v>
      </c>
      <c r="CH14" s="24">
        <v>1693.4793539350001</v>
      </c>
      <c r="CI14" s="24">
        <v>183.32523800000001</v>
      </c>
      <c r="CJ14" s="24">
        <v>1804.5643941320002</v>
      </c>
      <c r="CK14" s="24">
        <v>171.32509300000001</v>
      </c>
      <c r="CL14" s="24">
        <v>1730.1927279429999</v>
      </c>
      <c r="CM14" s="24">
        <v>189.27625900000001</v>
      </c>
      <c r="CN14" s="24">
        <v>1820.2100672720001</v>
      </c>
      <c r="CO14" s="24">
        <v>200.30836300000001</v>
      </c>
      <c r="CP14" s="24">
        <v>1891.1288258100001</v>
      </c>
      <c r="CQ14" s="24">
        <v>204.15781100000001</v>
      </c>
      <c r="CR14" s="24">
        <v>1837.4695292639999</v>
      </c>
      <c r="CS14" s="24">
        <v>236.929924</v>
      </c>
      <c r="CT14" s="24">
        <v>2126.604433257</v>
      </c>
      <c r="CU14" s="24">
        <v>228.07519199999999</v>
      </c>
      <c r="CV14" s="24">
        <v>2029.036418167</v>
      </c>
      <c r="CW14" s="24">
        <v>256.46727199999998</v>
      </c>
      <c r="CX14" s="24">
        <v>2109.3423354179999</v>
      </c>
      <c r="CY14" s="24">
        <v>259.52552300000002</v>
      </c>
      <c r="CZ14" s="24">
        <v>2168.10700327</v>
      </c>
      <c r="DA14" s="24">
        <v>247.79774399999999</v>
      </c>
      <c r="DB14" s="24">
        <v>2145.6565711520002</v>
      </c>
      <c r="DC14" s="24">
        <v>216.82305500000001</v>
      </c>
      <c r="DD14" s="24">
        <v>2019.617042778</v>
      </c>
      <c r="DE14" s="100">
        <f t="shared" si="19"/>
        <v>2579.1703240000002</v>
      </c>
      <c r="DF14" s="100">
        <f t="shared" si="20"/>
        <v>23375.408702398003</v>
      </c>
      <c r="DG14" s="24">
        <v>122.474581</v>
      </c>
      <c r="DH14" s="24">
        <v>1211.4079431800001</v>
      </c>
      <c r="DI14" s="100">
        <f t="shared" si="13"/>
        <v>122.474581</v>
      </c>
      <c r="DJ14" s="100">
        <f t="shared" si="14"/>
        <v>1211.4079431800001</v>
      </c>
    </row>
    <row r="15" spans="1:114" x14ac:dyDescent="0.25">
      <c r="A15" s="14">
        <v>5</v>
      </c>
      <c r="B15" s="38" t="s">
        <v>60</v>
      </c>
      <c r="C15" s="17">
        <v>5.2463249999999997</v>
      </c>
      <c r="D15" s="17">
        <v>10.762347606220001</v>
      </c>
      <c r="E15" s="17">
        <v>25.406749999999999</v>
      </c>
      <c r="F15" s="17">
        <v>44.740993308999997</v>
      </c>
      <c r="G15" s="17">
        <v>3.8263229999999999</v>
      </c>
      <c r="H15" s="17">
        <v>6.0670104802800271</v>
      </c>
      <c r="I15" s="17">
        <v>4.4698440000000002</v>
      </c>
      <c r="J15" s="17">
        <v>6.4767389434</v>
      </c>
      <c r="K15" s="17">
        <v>5.0442600000000004</v>
      </c>
      <c r="L15" s="17">
        <v>6.7422703840000002</v>
      </c>
      <c r="M15" s="17">
        <v>5.2823450000000003</v>
      </c>
      <c r="N15" s="17">
        <v>7.5967511749999996</v>
      </c>
      <c r="O15" s="18">
        <v>5.1006970000000003</v>
      </c>
      <c r="P15" s="18">
        <v>8.1015208249999997</v>
      </c>
      <c r="Q15" s="17">
        <v>5.1625949999999996</v>
      </c>
      <c r="R15" s="17">
        <v>7.9455102719999999</v>
      </c>
      <c r="S15" s="17">
        <v>6.2156580000000003</v>
      </c>
      <c r="T15" s="17">
        <v>11.965443969000001</v>
      </c>
      <c r="U15" s="19">
        <v>18.160499000000002</v>
      </c>
      <c r="V15" s="17">
        <v>30.057821074</v>
      </c>
      <c r="W15" s="19">
        <v>47.268462999999997</v>
      </c>
      <c r="X15" s="17">
        <v>70.048400000000001</v>
      </c>
      <c r="Y15" s="19">
        <v>38.727792000000001</v>
      </c>
      <c r="Z15" s="17">
        <v>57.965368783000002</v>
      </c>
      <c r="AA15" s="19">
        <v>27.875315000000001</v>
      </c>
      <c r="AB15" s="17">
        <v>40.123711405999998</v>
      </c>
      <c r="AC15" s="19">
        <v>28.088417999999997</v>
      </c>
      <c r="AD15" s="17">
        <v>36.862057223569998</v>
      </c>
      <c r="AE15" s="20">
        <f>G15+I15+K15+M15+O15+Q15+S15+U15+W15+Y15+AA15+AC15</f>
        <v>195.22220899999999</v>
      </c>
      <c r="AF15" s="20">
        <f t="shared" ref="AE15:AF16" si="23">H15+J15+L15+N15+P15+R15+T15+V15+X15+Z15+AB15+AD15</f>
        <v>289.95260453525003</v>
      </c>
      <c r="AG15" s="21">
        <v>27.511566999999999</v>
      </c>
      <c r="AH15" s="21">
        <v>38.391220968490003</v>
      </c>
      <c r="AI15" s="17">
        <v>30.460839000000004</v>
      </c>
      <c r="AJ15" s="17">
        <v>38.956893077879897</v>
      </c>
      <c r="AK15" s="17">
        <v>30.012413999999989</v>
      </c>
      <c r="AL15" s="44">
        <v>38.466733322429931</v>
      </c>
      <c r="AM15" s="17">
        <v>30.132283000000001</v>
      </c>
      <c r="AN15" s="17">
        <v>33.167643746860101</v>
      </c>
      <c r="AO15" s="17">
        <v>33.676820000000006</v>
      </c>
      <c r="AP15" s="17">
        <v>34.846000138929988</v>
      </c>
      <c r="AQ15" s="17">
        <v>37.269433999999997</v>
      </c>
      <c r="AR15" s="17">
        <v>36.08178564</v>
      </c>
      <c r="AS15" s="17">
        <v>42.770054999999999</v>
      </c>
      <c r="AT15" s="17">
        <v>44.437762645349203</v>
      </c>
      <c r="AU15" s="17">
        <v>44.054797000000001</v>
      </c>
      <c r="AV15" s="17">
        <v>40.214585601579998</v>
      </c>
      <c r="AW15" s="17">
        <v>47.319865</v>
      </c>
      <c r="AX15" s="17">
        <v>44.785677484590003</v>
      </c>
      <c r="AY15" s="17">
        <v>42.484884999999998</v>
      </c>
      <c r="AZ15" s="17">
        <v>45.93989201035</v>
      </c>
      <c r="BA15" s="17">
        <v>42.801022000000003</v>
      </c>
      <c r="BB15" s="17">
        <v>42.920266482439999</v>
      </c>
      <c r="BC15" s="17">
        <v>51.059265000000003</v>
      </c>
      <c r="BD15" s="17">
        <v>50.01899674901</v>
      </c>
      <c r="BE15" s="23">
        <f t="shared" ref="BE15:BE17" si="24">AG15+AI15+AK15+AM15+AO15+AQ15+AS15+AU15+AW15+AY15+BA15+BC15</f>
        <v>459.553246</v>
      </c>
      <c r="BF15" s="23">
        <f t="shared" ref="BF15:BF17" si="25">AH15+AJ15+AL15+AN15+AP15+AR15+AT15+AV15+AX15+AZ15+BB15+BD15</f>
        <v>488.2274578679091</v>
      </c>
      <c r="BG15" s="17">
        <v>57.490837999999997</v>
      </c>
      <c r="BH15" s="17">
        <v>58.636611402</v>
      </c>
      <c r="BI15" s="21">
        <v>66.867213000000007</v>
      </c>
      <c r="BJ15" s="17">
        <v>59.716489094000003</v>
      </c>
      <c r="BK15" s="21">
        <v>71.176085</v>
      </c>
      <c r="BL15" s="17">
        <v>60.974902428999997</v>
      </c>
      <c r="BM15" s="21">
        <v>75.060682999999997</v>
      </c>
      <c r="BN15" s="17">
        <v>61.315475687000003</v>
      </c>
      <c r="BO15" s="21">
        <v>49.904591000000003</v>
      </c>
      <c r="BP15" s="21">
        <v>63.420478977000002</v>
      </c>
      <c r="BQ15" s="21">
        <v>53.050967999999997</v>
      </c>
      <c r="BR15" s="21">
        <v>60.233786598999998</v>
      </c>
      <c r="BS15" s="21">
        <v>60.388837000000002</v>
      </c>
      <c r="BT15" s="21">
        <v>72.354512435999993</v>
      </c>
      <c r="BU15" s="21">
        <v>54.477401</v>
      </c>
      <c r="BV15" s="21">
        <v>75.497033799999997</v>
      </c>
      <c r="BW15" s="21">
        <v>51.270566000000002</v>
      </c>
      <c r="BX15" s="21">
        <v>73.925225531999999</v>
      </c>
      <c r="BY15" s="21">
        <v>50.278843999999978</v>
      </c>
      <c r="BZ15" s="21">
        <v>73.857040775719994</v>
      </c>
      <c r="CA15" s="21">
        <v>48.618778000000006</v>
      </c>
      <c r="CB15" s="21">
        <v>68.733940097910008</v>
      </c>
      <c r="CC15" s="21">
        <v>56.434801999999998</v>
      </c>
      <c r="CD15" s="21">
        <v>79.566387905700012</v>
      </c>
      <c r="CE15" s="100">
        <f t="shared" si="4"/>
        <v>695.01960599999995</v>
      </c>
      <c r="CF15" s="100">
        <f t="shared" si="5"/>
        <v>808.23188473532991</v>
      </c>
      <c r="CG15" s="21">
        <v>58.123449000000001</v>
      </c>
      <c r="CH15" s="21">
        <v>87.684594375000003</v>
      </c>
      <c r="CI15" s="21">
        <v>61.008445999999999</v>
      </c>
      <c r="CJ15" s="21">
        <v>92.994407569000003</v>
      </c>
      <c r="CK15" s="21">
        <v>60.761059000000003</v>
      </c>
      <c r="CL15" s="21">
        <v>87.230262718999995</v>
      </c>
      <c r="CM15" s="21">
        <v>64.637490999999997</v>
      </c>
      <c r="CN15" s="21">
        <v>87.153475033000007</v>
      </c>
      <c r="CO15" s="21">
        <v>68.038396000000006</v>
      </c>
      <c r="CP15" s="21">
        <v>89.985904419999997</v>
      </c>
      <c r="CQ15" s="21">
        <v>67.408472000000003</v>
      </c>
      <c r="CR15" s="21">
        <v>86.925770878999998</v>
      </c>
      <c r="CS15" s="21">
        <v>78.012748999999999</v>
      </c>
      <c r="CT15" s="21">
        <v>115.997683176</v>
      </c>
      <c r="CU15" s="21">
        <v>72.168588</v>
      </c>
      <c r="CV15" s="21">
        <v>98.425281034999998</v>
      </c>
      <c r="CW15" s="21">
        <v>77.834518000000003</v>
      </c>
      <c r="CX15" s="21">
        <v>104.70321778100001</v>
      </c>
      <c r="CY15" s="21">
        <v>80.353806000000006</v>
      </c>
      <c r="CZ15" s="21">
        <v>110.845472601</v>
      </c>
      <c r="DA15" s="21">
        <v>74.397205</v>
      </c>
      <c r="DB15" s="21">
        <v>103.067057656</v>
      </c>
      <c r="DC15" s="21">
        <v>59.849792999999998</v>
      </c>
      <c r="DD15" s="21">
        <v>81.797578668</v>
      </c>
      <c r="DE15" s="100">
        <f t="shared" si="19"/>
        <v>822.59397200000001</v>
      </c>
      <c r="DF15" s="100">
        <f t="shared" si="20"/>
        <v>1146.810705912</v>
      </c>
      <c r="DG15" s="21">
        <v>21.520347000000001</v>
      </c>
      <c r="DH15" s="21">
        <v>28.501629909999998</v>
      </c>
      <c r="DI15" s="100">
        <f t="shared" si="13"/>
        <v>21.520347000000001</v>
      </c>
      <c r="DJ15" s="100">
        <f t="shared" si="14"/>
        <v>28.501629909999998</v>
      </c>
    </row>
    <row r="16" spans="1:114" x14ac:dyDescent="0.25">
      <c r="A16" s="14">
        <v>6</v>
      </c>
      <c r="B16" s="38" t="s">
        <v>61</v>
      </c>
      <c r="C16" s="17">
        <v>0.84830799999999995</v>
      </c>
      <c r="D16" s="17">
        <v>0.50939455336000006</v>
      </c>
      <c r="E16" s="17">
        <v>10.236891</v>
      </c>
      <c r="F16" s="17">
        <v>5.7642967860000001</v>
      </c>
      <c r="G16" s="17">
        <v>2.780939</v>
      </c>
      <c r="H16" s="17">
        <v>1.2698954671700027</v>
      </c>
      <c r="I16" s="17">
        <v>3.4272619999999998</v>
      </c>
      <c r="J16" s="17">
        <v>1.5433873290800011</v>
      </c>
      <c r="K16" s="17">
        <v>3.6492279999999999</v>
      </c>
      <c r="L16" s="17">
        <v>1.876768056</v>
      </c>
      <c r="M16" s="17">
        <v>4.3132809999999999</v>
      </c>
      <c r="N16" s="17">
        <v>2.1840698129999998</v>
      </c>
      <c r="O16" s="18">
        <v>5.0166620000000002</v>
      </c>
      <c r="P16" s="18">
        <v>2.4488841030000001</v>
      </c>
      <c r="Q16" s="17">
        <v>5.2013259999999999</v>
      </c>
      <c r="R16" s="17">
        <v>2.5690256809999998</v>
      </c>
      <c r="S16" s="17">
        <v>5.5822219999999998</v>
      </c>
      <c r="T16" s="17">
        <v>3.0565821130000002</v>
      </c>
      <c r="U16" s="19">
        <v>7.3048010000000003</v>
      </c>
      <c r="V16" s="17">
        <v>4.9657416159999999</v>
      </c>
      <c r="W16" s="19">
        <v>11.967879</v>
      </c>
      <c r="X16" s="17">
        <v>10.9499</v>
      </c>
      <c r="Y16" s="19">
        <v>12.549318</v>
      </c>
      <c r="Z16" s="17">
        <v>10.528355401000001</v>
      </c>
      <c r="AA16" s="19">
        <v>11.449171</v>
      </c>
      <c r="AB16" s="17">
        <v>8.4169837800000007</v>
      </c>
      <c r="AC16" s="19">
        <v>14.318780000000004</v>
      </c>
      <c r="AD16" s="17">
        <v>9.5274828604700001</v>
      </c>
      <c r="AE16" s="20">
        <f t="shared" si="23"/>
        <v>87.560868999999997</v>
      </c>
      <c r="AF16" s="20">
        <f t="shared" si="23"/>
        <v>59.337076219720004</v>
      </c>
      <c r="AG16" s="21">
        <v>14.282567999999999</v>
      </c>
      <c r="AH16" s="21">
        <v>10.03194573247</v>
      </c>
      <c r="AI16" s="17">
        <v>13.996376000000001</v>
      </c>
      <c r="AJ16" s="17">
        <v>10.307616165129987</v>
      </c>
      <c r="AK16" s="17">
        <v>13.514090999999997</v>
      </c>
      <c r="AL16" s="44">
        <v>10.418650224460007</v>
      </c>
      <c r="AM16" s="17">
        <v>14.501191</v>
      </c>
      <c r="AN16" s="17">
        <v>11.16372752034</v>
      </c>
      <c r="AO16" s="17">
        <v>15.887713</v>
      </c>
      <c r="AP16" s="17">
        <v>12.133088109190039</v>
      </c>
      <c r="AQ16" s="17">
        <v>15.509864</v>
      </c>
      <c r="AR16" s="17">
        <v>13.333482017</v>
      </c>
      <c r="AS16" s="17">
        <v>17.211054000000001</v>
      </c>
      <c r="AT16" s="17">
        <v>14.510929027880699</v>
      </c>
      <c r="AU16" s="17">
        <v>17.568912999999998</v>
      </c>
      <c r="AV16" s="17">
        <v>14.040593940600001</v>
      </c>
      <c r="AW16" s="17">
        <v>18.784013999999999</v>
      </c>
      <c r="AX16" s="17">
        <v>15.59850747746</v>
      </c>
      <c r="AY16" s="17">
        <v>21.641362000000001</v>
      </c>
      <c r="AZ16" s="17">
        <v>17.889172886090002</v>
      </c>
      <c r="BA16" s="17">
        <v>21.453275999999999</v>
      </c>
      <c r="BB16" s="17">
        <v>17.460599439999999</v>
      </c>
      <c r="BC16" s="17">
        <v>23.757466000000001</v>
      </c>
      <c r="BD16" s="17">
        <v>19.202264182419999</v>
      </c>
      <c r="BE16" s="23">
        <f t="shared" si="24"/>
        <v>208.107888</v>
      </c>
      <c r="BF16" s="23">
        <f t="shared" si="25"/>
        <v>166.09057672304075</v>
      </c>
      <c r="BG16" s="17">
        <v>25.548401999999999</v>
      </c>
      <c r="BH16" s="17">
        <v>20.307018623000001</v>
      </c>
      <c r="BI16" s="21">
        <v>28.505419</v>
      </c>
      <c r="BJ16" s="17">
        <v>24.176324908000002</v>
      </c>
      <c r="BK16" s="21">
        <v>27.404831999999999</v>
      </c>
      <c r="BL16" s="17">
        <v>24.963886119000001</v>
      </c>
      <c r="BM16" s="21">
        <v>31.268015999999999</v>
      </c>
      <c r="BN16" s="17">
        <v>30.336232648999999</v>
      </c>
      <c r="BO16" s="21">
        <v>30.985106999999999</v>
      </c>
      <c r="BP16" s="21">
        <v>27.442771655000001</v>
      </c>
      <c r="BQ16" s="21">
        <v>33.755080999999997</v>
      </c>
      <c r="BR16" s="21">
        <v>27.797921755000001</v>
      </c>
      <c r="BS16" s="21">
        <v>37.291103</v>
      </c>
      <c r="BT16" s="21">
        <v>32.895163797999999</v>
      </c>
      <c r="BU16" s="21">
        <v>36.917076999999999</v>
      </c>
      <c r="BV16" s="21">
        <v>31.806478853000002</v>
      </c>
      <c r="BW16" s="21">
        <v>41.167634999999997</v>
      </c>
      <c r="BX16" s="21">
        <v>34.481000074000001</v>
      </c>
      <c r="BY16" s="21">
        <v>43.269795000000002</v>
      </c>
      <c r="BZ16" s="21">
        <v>36.065453350939997</v>
      </c>
      <c r="CA16" s="21">
        <v>41.869821000000009</v>
      </c>
      <c r="CB16" s="21">
        <v>33.863875413370003</v>
      </c>
      <c r="CC16" s="21">
        <v>54.077520999999997</v>
      </c>
      <c r="CD16" s="21">
        <v>42.763588298999998</v>
      </c>
      <c r="CE16" s="100">
        <f t="shared" si="4"/>
        <v>432.05980899999997</v>
      </c>
      <c r="CF16" s="100">
        <f t="shared" si="5"/>
        <v>366.89971549731001</v>
      </c>
      <c r="CG16" s="21">
        <v>56.464016000000001</v>
      </c>
      <c r="CH16" s="21">
        <v>44.516292348</v>
      </c>
      <c r="CI16" s="21">
        <v>50.891751999999997</v>
      </c>
      <c r="CJ16" s="21">
        <v>44.071947188249993</v>
      </c>
      <c r="CK16" s="21">
        <v>51.357813</v>
      </c>
      <c r="CL16" s="21">
        <v>46.361134006999997</v>
      </c>
      <c r="CM16" s="21">
        <v>53.511721000000001</v>
      </c>
      <c r="CN16" s="21">
        <v>53.114227026999998</v>
      </c>
      <c r="CO16" s="21">
        <v>52.992258</v>
      </c>
      <c r="CP16" s="21">
        <v>48.929518498</v>
      </c>
      <c r="CQ16" s="21">
        <v>54.409058000000002</v>
      </c>
      <c r="CR16" s="21">
        <v>51.452351213</v>
      </c>
      <c r="CS16" s="21">
        <v>54.566408000000003</v>
      </c>
      <c r="CT16" s="21">
        <v>52.779862506000001</v>
      </c>
      <c r="CU16" s="21">
        <v>53.676425000000002</v>
      </c>
      <c r="CV16" s="21">
        <v>48.510632422999997</v>
      </c>
      <c r="CW16" s="21">
        <v>56.165199000000001</v>
      </c>
      <c r="CX16" s="21">
        <v>52.622914819999998</v>
      </c>
      <c r="CY16" s="21">
        <v>60.079366999999998</v>
      </c>
      <c r="CZ16" s="21">
        <v>56.437563386999997</v>
      </c>
      <c r="DA16" s="21">
        <v>57.156801000000002</v>
      </c>
      <c r="DB16" s="21">
        <v>55.955517473</v>
      </c>
      <c r="DC16" s="21">
        <v>56.863518999999997</v>
      </c>
      <c r="DD16" s="21">
        <v>55.648289681000001</v>
      </c>
      <c r="DE16" s="100">
        <f t="shared" si="19"/>
        <v>658.13433700000007</v>
      </c>
      <c r="DF16" s="100">
        <f t="shared" si="20"/>
        <v>610.40025057125001</v>
      </c>
      <c r="DG16" s="21">
        <v>51.014494999999997</v>
      </c>
      <c r="DH16" s="21">
        <v>42.010371290000002</v>
      </c>
      <c r="DI16" s="100">
        <f t="shared" si="13"/>
        <v>51.014494999999997</v>
      </c>
      <c r="DJ16" s="100">
        <f t="shared" si="14"/>
        <v>42.010371290000002</v>
      </c>
    </row>
    <row r="17" spans="1:114" x14ac:dyDescent="0.25">
      <c r="A17" s="14">
        <v>7</v>
      </c>
      <c r="B17" s="35" t="s">
        <v>62</v>
      </c>
      <c r="C17" s="17"/>
      <c r="D17" s="17"/>
      <c r="E17" s="17">
        <v>0.36074699999999998</v>
      </c>
      <c r="F17" s="17">
        <v>0.86495757809000007</v>
      </c>
      <c r="G17" s="45">
        <v>7.5872999999999996E-2</v>
      </c>
      <c r="H17" s="45">
        <v>0.19175355916</v>
      </c>
      <c r="I17" s="45">
        <v>0.14431099999999999</v>
      </c>
      <c r="J17" s="45">
        <v>0.32202973151999997</v>
      </c>
      <c r="K17" s="45">
        <v>0.231325</v>
      </c>
      <c r="L17" s="45">
        <v>0.53265037274000004</v>
      </c>
      <c r="M17" s="45">
        <v>0.35596499999999998</v>
      </c>
      <c r="N17" s="45">
        <v>0.85010000000000008</v>
      </c>
      <c r="O17" s="18">
        <v>0.44597900000000001</v>
      </c>
      <c r="P17" s="18">
        <v>1.1107016546199999</v>
      </c>
      <c r="Q17" s="45">
        <v>0.59734799999999999</v>
      </c>
      <c r="R17" s="45">
        <v>1.5378287690299999</v>
      </c>
      <c r="S17" s="45">
        <v>0.839472</v>
      </c>
      <c r="T17" s="45">
        <v>2.21003463052</v>
      </c>
      <c r="U17" s="46">
        <v>0.66779100000000002</v>
      </c>
      <c r="V17" s="45">
        <v>1.2795643545399995</v>
      </c>
      <c r="W17" s="46">
        <v>1.972329</v>
      </c>
      <c r="X17" s="45">
        <v>2.0655867861100021</v>
      </c>
      <c r="Y17" s="46">
        <v>2.6463260000000002</v>
      </c>
      <c r="Z17" s="45">
        <v>3.1624305246699991</v>
      </c>
      <c r="AA17" s="46">
        <v>3.2763640000000001</v>
      </c>
      <c r="AB17" s="45">
        <v>3.9204060378299994</v>
      </c>
      <c r="AC17" s="46">
        <v>5.0417719999999999</v>
      </c>
      <c r="AD17" s="45">
        <v>5.6399109159999998</v>
      </c>
      <c r="AE17" s="20">
        <f>G17+I17+K17+M17+O17+Q17+S17+U17+W17+Y17+AA17+AC17</f>
        <v>16.294854999999998</v>
      </c>
      <c r="AF17" s="20">
        <f>H17+J17+L17+N17+P17+R17+T17+V17+X17+Z17+AB17+AD17</f>
        <v>22.822997336740002</v>
      </c>
      <c r="AG17" s="21">
        <v>6.1365920000000003</v>
      </c>
      <c r="AH17" s="41">
        <v>7.9363898810000002</v>
      </c>
      <c r="AI17" s="45">
        <v>6.8706170000000002</v>
      </c>
      <c r="AJ17" s="45">
        <v>11.705999289999999</v>
      </c>
      <c r="AK17" s="45">
        <v>6.6265029999999996</v>
      </c>
      <c r="AL17" s="44">
        <v>13.128227726</v>
      </c>
      <c r="AM17" s="45">
        <v>6.8999969999999999</v>
      </c>
      <c r="AN17" s="45">
        <v>14.096467437999999</v>
      </c>
      <c r="AO17" s="45">
        <v>7.284446</v>
      </c>
      <c r="AP17" s="45">
        <v>16.748111674</v>
      </c>
      <c r="AQ17" s="45">
        <v>7.6331769999999999</v>
      </c>
      <c r="AR17" s="45">
        <v>20.502193724000001</v>
      </c>
      <c r="AS17" s="45">
        <v>8.6148179999999996</v>
      </c>
      <c r="AT17" s="45">
        <v>25.287645504</v>
      </c>
      <c r="AU17" s="45">
        <v>8.8174119999999991</v>
      </c>
      <c r="AV17" s="45">
        <v>25.668227267999999</v>
      </c>
      <c r="AW17" s="45">
        <v>9.1592459999999996</v>
      </c>
      <c r="AX17" s="45">
        <v>26.313626110000001</v>
      </c>
      <c r="AY17" s="45">
        <v>11.465892999999999</v>
      </c>
      <c r="AZ17" s="45">
        <v>32.964643881999997</v>
      </c>
      <c r="BA17" s="45">
        <v>12.480803</v>
      </c>
      <c r="BB17" s="45">
        <v>35.030352929000003</v>
      </c>
      <c r="BC17" s="45">
        <v>14.283391999999999</v>
      </c>
      <c r="BD17" s="45">
        <v>39.785406934999997</v>
      </c>
      <c r="BE17" s="23">
        <f t="shared" si="24"/>
        <v>106.27289599999997</v>
      </c>
      <c r="BF17" s="23">
        <f t="shared" si="25"/>
        <v>269.16729236100002</v>
      </c>
      <c r="BG17" s="45">
        <v>14.658894999999999</v>
      </c>
      <c r="BH17" s="45">
        <v>41.522088525000001</v>
      </c>
      <c r="BI17" s="41">
        <v>15.664706000000001</v>
      </c>
      <c r="BJ17" s="41">
        <v>43.473601746</v>
      </c>
      <c r="BK17" s="41">
        <v>17.128404</v>
      </c>
      <c r="BL17" s="41">
        <v>47.785551705000003</v>
      </c>
      <c r="BM17" s="41">
        <v>18.265791</v>
      </c>
      <c r="BN17" s="41">
        <v>48.140649131000004</v>
      </c>
      <c r="BO17" s="41">
        <v>20.142185000000001</v>
      </c>
      <c r="BP17" s="41">
        <v>51.706182990000002</v>
      </c>
      <c r="BQ17" s="24">
        <v>20.857766999999999</v>
      </c>
      <c r="BR17" s="21">
        <v>52.036083365000003</v>
      </c>
      <c r="BS17" s="24">
        <v>23.033521</v>
      </c>
      <c r="BT17" s="21">
        <v>58.93248303</v>
      </c>
      <c r="BU17" s="24">
        <v>22.289491000000002</v>
      </c>
      <c r="BV17" s="21">
        <v>60.491564785999998</v>
      </c>
      <c r="BW17" s="24">
        <v>23.097847000000002</v>
      </c>
      <c r="BX17" s="21">
        <v>62.098590932999997</v>
      </c>
      <c r="BY17" s="24">
        <v>24.058655999999999</v>
      </c>
      <c r="BZ17" s="21">
        <v>64.242740976999997</v>
      </c>
      <c r="CA17" s="24">
        <v>24.590976000000001</v>
      </c>
      <c r="CB17" s="21">
        <v>65.645179338000005</v>
      </c>
      <c r="CC17" s="24">
        <v>30.683085999999999</v>
      </c>
      <c r="CD17" s="21">
        <v>82.237372596</v>
      </c>
      <c r="CE17" s="100">
        <f t="shared" si="4"/>
        <v>254.47132499999998</v>
      </c>
      <c r="CF17" s="100">
        <f t="shared" si="5"/>
        <v>678.31208912200009</v>
      </c>
      <c r="CG17" s="24">
        <v>33.955005</v>
      </c>
      <c r="CH17" s="21">
        <v>93.511702088999996</v>
      </c>
      <c r="CI17" s="24">
        <v>34.211353000000003</v>
      </c>
      <c r="CJ17" s="21">
        <v>92.285938336000001</v>
      </c>
      <c r="CK17" s="24">
        <v>33.583967000000001</v>
      </c>
      <c r="CL17" s="21">
        <v>88.673264029999999</v>
      </c>
      <c r="CM17" s="24">
        <v>37.353366000000001</v>
      </c>
      <c r="CN17" s="21">
        <v>96.853472861</v>
      </c>
      <c r="CO17" s="24">
        <v>39.302222999999998</v>
      </c>
      <c r="CP17" s="21">
        <v>100.341187675</v>
      </c>
      <c r="CQ17" s="24">
        <v>34.777673</v>
      </c>
      <c r="CR17" s="21">
        <v>89.350169390000005</v>
      </c>
      <c r="CS17" s="21">
        <v>39.630561999999998</v>
      </c>
      <c r="CT17" s="21">
        <v>108.231213599</v>
      </c>
      <c r="CU17" s="21">
        <v>34.693060000000003</v>
      </c>
      <c r="CV17" s="21">
        <v>97.778862267999997</v>
      </c>
      <c r="CW17" s="21">
        <v>33.456656000000002</v>
      </c>
      <c r="CX17" s="21">
        <v>93.097608647000001</v>
      </c>
      <c r="CY17" s="21">
        <v>41.089010000000002</v>
      </c>
      <c r="CZ17" s="21">
        <v>112.865736402</v>
      </c>
      <c r="DA17" s="21">
        <v>39.685160000000003</v>
      </c>
      <c r="DB17" s="21">
        <v>113.892404658</v>
      </c>
      <c r="DC17" s="21">
        <v>35.452525000000001</v>
      </c>
      <c r="DD17" s="21">
        <v>101.703106163</v>
      </c>
      <c r="DE17" s="100">
        <f t="shared" si="19"/>
        <v>437.19055999999995</v>
      </c>
      <c r="DF17" s="100">
        <f t="shared" si="20"/>
        <v>1188.5846661180001</v>
      </c>
      <c r="DG17" s="21">
        <v>89.688109999999995</v>
      </c>
      <c r="DH17" s="21">
        <v>147.087616094</v>
      </c>
      <c r="DI17" s="100">
        <f t="shared" si="13"/>
        <v>89.688109999999995</v>
      </c>
      <c r="DJ17" s="100">
        <f t="shared" si="14"/>
        <v>147.087616094</v>
      </c>
    </row>
    <row r="18" spans="1:114" ht="15" customHeight="1" x14ac:dyDescent="0.25">
      <c r="A18" s="14">
        <v>8</v>
      </c>
      <c r="B18" s="47" t="s">
        <v>86</v>
      </c>
      <c r="C18" s="17"/>
      <c r="D18" s="17"/>
      <c r="E18" s="17"/>
      <c r="F18" s="17"/>
      <c r="G18" s="48">
        <v>0</v>
      </c>
      <c r="H18" s="48">
        <v>0</v>
      </c>
      <c r="I18" s="48">
        <v>0</v>
      </c>
      <c r="J18" s="48">
        <v>0</v>
      </c>
      <c r="K18" s="48">
        <v>0</v>
      </c>
      <c r="L18" s="48">
        <v>0</v>
      </c>
      <c r="M18" s="48">
        <v>0</v>
      </c>
      <c r="N18" s="48">
        <v>0</v>
      </c>
      <c r="O18" s="49">
        <v>1.25E-4</v>
      </c>
      <c r="P18" s="50">
        <v>1.524644E-5</v>
      </c>
      <c r="Q18" s="51">
        <v>6.9300000000000004E-4</v>
      </c>
      <c r="R18" s="49">
        <v>3.1713340000000002E-4</v>
      </c>
      <c r="S18" s="51">
        <v>1.1379999999999999E-3</v>
      </c>
      <c r="T18" s="49">
        <v>3.2095638000000001E-4</v>
      </c>
      <c r="U18" s="51">
        <v>8.5700000000000001E-4</v>
      </c>
      <c r="V18" s="49">
        <v>1.5458764000000002E-4</v>
      </c>
      <c r="W18" s="51">
        <v>1.4599999999999999E-3</v>
      </c>
      <c r="X18" s="49">
        <v>4.3655631000000001E-4</v>
      </c>
      <c r="Y18" s="51">
        <v>7.5199999999999998E-3</v>
      </c>
      <c r="Z18" s="51">
        <v>4.3139142500000002E-3</v>
      </c>
      <c r="AA18" s="17">
        <v>1.5325999999999999E-2</v>
      </c>
      <c r="AB18" s="17">
        <v>1.377139283E-2</v>
      </c>
      <c r="AC18" s="17">
        <v>2.9145000000000001E-2</v>
      </c>
      <c r="AD18" s="17">
        <v>2.454745899E-2</v>
      </c>
      <c r="AE18" s="62">
        <v>0.03</v>
      </c>
      <c r="AF18" s="20">
        <f t="shared" ref="AF18:AF23" si="26">H18+J18+L18+N18+P18+R18+T18+V18+X18+Z18+AB18+AD18</f>
        <v>4.3877246240000001E-2</v>
      </c>
      <c r="AG18" s="21">
        <v>4.2526000000000001E-2</v>
      </c>
      <c r="AH18" s="52">
        <v>2.8939882890000001E-2</v>
      </c>
      <c r="AI18" s="48">
        <v>9.7456000000000001E-2</v>
      </c>
      <c r="AJ18" s="48">
        <v>6.0331449700000012E-2</v>
      </c>
      <c r="AK18" s="48">
        <v>0.16952800000000001</v>
      </c>
      <c r="AL18" s="44">
        <v>0.14679994390999998</v>
      </c>
      <c r="AM18" s="48">
        <v>0.35608000000000001</v>
      </c>
      <c r="AN18" s="48">
        <v>0.25586977327999999</v>
      </c>
      <c r="AO18" s="48">
        <v>1.169818</v>
      </c>
      <c r="AP18" s="48">
        <v>0.56418948152999993</v>
      </c>
      <c r="AQ18" s="48">
        <v>1.6930419999999999</v>
      </c>
      <c r="AR18" s="48">
        <v>0.65010736487999998</v>
      </c>
      <c r="AS18" s="48">
        <v>1.80568</v>
      </c>
      <c r="AT18" s="48">
        <v>0.72537109892000007</v>
      </c>
      <c r="AU18" s="48">
        <v>2.0376650000000001</v>
      </c>
      <c r="AV18" s="48">
        <v>1.00777415581</v>
      </c>
      <c r="AW18" s="48">
        <v>2.8635090000000001</v>
      </c>
      <c r="AX18" s="48">
        <v>1.68530465920001</v>
      </c>
      <c r="AY18" s="48">
        <v>3.547218</v>
      </c>
      <c r="AZ18" s="48">
        <v>1.748206368</v>
      </c>
      <c r="BA18" s="48">
        <v>4.5807390000000003</v>
      </c>
      <c r="BB18" s="48">
        <v>2.055643511</v>
      </c>
      <c r="BC18" s="48">
        <v>7.2609640000000004</v>
      </c>
      <c r="BD18" s="48">
        <v>2.5862552169099802</v>
      </c>
      <c r="BE18" s="23">
        <v>10.6</v>
      </c>
      <c r="BF18" s="23">
        <v>10.98</v>
      </c>
      <c r="BG18" s="48">
        <v>9.3504670000000001</v>
      </c>
      <c r="BH18" s="48">
        <v>2.6961256895199956</v>
      </c>
      <c r="BI18" s="48">
        <v>10.933948000000001</v>
      </c>
      <c r="BJ18" s="48">
        <v>3.8512343464199916</v>
      </c>
      <c r="BK18" s="48">
        <v>15.978372</v>
      </c>
      <c r="BL18" s="48">
        <v>5.3244241136300019</v>
      </c>
      <c r="BM18" s="48">
        <v>19.415099999999999</v>
      </c>
      <c r="BN18" s="48">
        <v>6.3140235487999998</v>
      </c>
      <c r="BO18" s="52">
        <v>23.521674000000001</v>
      </c>
      <c r="BP18" s="52">
        <v>7.1997020860000003</v>
      </c>
      <c r="BQ18" s="24">
        <v>25.117466</v>
      </c>
      <c r="BR18" s="24">
        <v>7.710927109</v>
      </c>
      <c r="BS18" s="24">
        <v>29.398420999999999</v>
      </c>
      <c r="BT18" s="24">
        <v>9.1049384280000005</v>
      </c>
      <c r="BU18" s="24">
        <v>40.366928999999999</v>
      </c>
      <c r="BV18" s="24">
        <v>9.5543098959999995</v>
      </c>
      <c r="BW18" s="24">
        <v>36.926819000000002</v>
      </c>
      <c r="BX18" s="24">
        <v>10.187921379</v>
      </c>
      <c r="BY18" s="24">
        <v>40.705595000000002</v>
      </c>
      <c r="BZ18" s="24">
        <v>9.7144244040000007</v>
      </c>
      <c r="CA18" s="24">
        <v>39.512752999999996</v>
      </c>
      <c r="CB18" s="24">
        <v>8.9656086800000008</v>
      </c>
      <c r="CC18" s="24">
        <v>46.863253999999998</v>
      </c>
      <c r="CD18" s="24">
        <v>10.610252516029774</v>
      </c>
      <c r="CE18" s="100">
        <v>73.5</v>
      </c>
      <c r="CF18" s="100">
        <v>90.99</v>
      </c>
      <c r="CG18" s="24">
        <v>8.83</v>
      </c>
      <c r="CH18" s="24">
        <v>10.553786632829523</v>
      </c>
      <c r="CI18" s="24">
        <v>9.82</v>
      </c>
      <c r="CJ18" s="24">
        <v>13.858324955000001</v>
      </c>
      <c r="CK18" s="24">
        <v>9.6300000000000008</v>
      </c>
      <c r="CL18" s="24">
        <v>15.72587809549</v>
      </c>
      <c r="CM18" s="24">
        <v>10.23</v>
      </c>
      <c r="CN18" s="24">
        <v>17.398122659999999</v>
      </c>
      <c r="CO18" s="24">
        <v>10.565287</v>
      </c>
      <c r="CP18" s="24">
        <v>18.283557402980001</v>
      </c>
      <c r="CQ18" s="24">
        <v>10.974482999999999</v>
      </c>
      <c r="CR18" s="24">
        <v>18.945327466919998</v>
      </c>
      <c r="CS18" s="24">
        <v>12.600237</v>
      </c>
      <c r="CT18" s="24">
        <v>22.518145835999999</v>
      </c>
      <c r="CU18" s="24">
        <v>13.391565999999999</v>
      </c>
      <c r="CV18" s="24">
        <v>20.852550730000001</v>
      </c>
      <c r="CW18" s="24">
        <v>14.076598000000001</v>
      </c>
      <c r="CX18" s="24">
        <v>19.700155788</v>
      </c>
      <c r="CY18" s="24">
        <v>14.803641000000001</v>
      </c>
      <c r="CZ18" s="24">
        <v>19.674022832999999</v>
      </c>
      <c r="DA18" s="24">
        <v>14.923147</v>
      </c>
      <c r="DB18" s="24">
        <v>19.574392198999998</v>
      </c>
      <c r="DC18" s="24">
        <v>15.847272</v>
      </c>
      <c r="DD18" s="24">
        <v>19.539915815000001</v>
      </c>
      <c r="DE18" s="100">
        <f t="shared" si="19"/>
        <v>145.69223100000002</v>
      </c>
      <c r="DF18" s="100">
        <f t="shared" si="20"/>
        <v>216.6241804142195</v>
      </c>
      <c r="DG18" s="24">
        <v>12.767649</v>
      </c>
      <c r="DH18" s="24">
        <v>13.711748449</v>
      </c>
      <c r="DI18" s="100">
        <f t="shared" si="13"/>
        <v>12.767649</v>
      </c>
      <c r="DJ18" s="100">
        <f t="shared" si="14"/>
        <v>13.711748449</v>
      </c>
    </row>
    <row r="19" spans="1:114" s="59" customFormat="1" x14ac:dyDescent="0.25">
      <c r="A19" s="53">
        <v>9</v>
      </c>
      <c r="B19" s="38" t="s">
        <v>63</v>
      </c>
      <c r="C19" s="54"/>
      <c r="D19" s="54"/>
      <c r="E19" s="54"/>
      <c r="F19" s="54"/>
      <c r="G19" s="55">
        <v>3.7299999999999996E-4</v>
      </c>
      <c r="H19" s="56">
        <v>8.1517300000000006E-6</v>
      </c>
      <c r="I19" s="57">
        <v>9.1E-4</v>
      </c>
      <c r="J19" s="56">
        <v>8.2169499999999993E-6</v>
      </c>
      <c r="K19" s="57">
        <v>1.47E-3</v>
      </c>
      <c r="L19" s="56">
        <v>7.20865E-6</v>
      </c>
      <c r="M19" s="58">
        <v>8.913299999999999E-2</v>
      </c>
      <c r="N19" s="57">
        <v>3.8350898799999838E-3</v>
      </c>
      <c r="O19" s="58">
        <v>9.1635999999999995E-2</v>
      </c>
      <c r="P19" s="58">
        <v>3.0906715400002765E-2</v>
      </c>
      <c r="Q19" s="58">
        <v>8.4207000000000004E-2</v>
      </c>
      <c r="R19" s="58">
        <v>0.32407706979999978</v>
      </c>
      <c r="S19" s="58">
        <v>0.10381100000000001</v>
      </c>
      <c r="T19" s="58">
        <v>0.48822598055000005</v>
      </c>
      <c r="U19" s="58">
        <v>0.28738799999999998</v>
      </c>
      <c r="V19" s="58">
        <v>1.0131914603000001</v>
      </c>
      <c r="W19" s="58">
        <f>SUM(W20:W22)</f>
        <v>1.988178</v>
      </c>
      <c r="X19" s="58">
        <f t="shared" ref="X19:CI19" si="27">SUM(X20:X22)</f>
        <v>7.0195671501200003</v>
      </c>
      <c r="Y19" s="58">
        <f t="shared" si="27"/>
        <v>4.4623279999999994</v>
      </c>
      <c r="Z19" s="58">
        <f t="shared" si="27"/>
        <v>16.962218876049999</v>
      </c>
      <c r="AA19" s="58">
        <f t="shared" si="27"/>
        <v>4.3802839999999996</v>
      </c>
      <c r="AB19" s="58">
        <f t="shared" si="27"/>
        <v>19.377074354370002</v>
      </c>
      <c r="AC19" s="58">
        <f t="shared" si="27"/>
        <v>6.3724610000000004</v>
      </c>
      <c r="AD19" s="58">
        <f t="shared" si="27"/>
        <v>24.25135206609</v>
      </c>
      <c r="AE19" s="98">
        <f>G19+I19+K19+M19+O19+Q19+S19+U19+W19+Y19+AA19+AC19</f>
        <v>17.862179000000001</v>
      </c>
      <c r="AF19" s="98">
        <f t="shared" ref="AF19" si="28">H19+J19+L19+N19+P19+R19+T19+V19+X19+Z19+AB19+AD19</f>
        <v>69.470472339889994</v>
      </c>
      <c r="AG19" s="58">
        <f t="shared" si="27"/>
        <v>7.1952150000000001</v>
      </c>
      <c r="AH19" s="58">
        <f t="shared" si="27"/>
        <v>22.712393397440003</v>
      </c>
      <c r="AI19" s="58">
        <f t="shared" si="27"/>
        <v>9.3599259999999997</v>
      </c>
      <c r="AJ19" s="58">
        <f t="shared" si="27"/>
        <v>27.970676012490003</v>
      </c>
      <c r="AK19" s="58">
        <f t="shared" si="27"/>
        <v>10.353704</v>
      </c>
      <c r="AL19" s="58">
        <f t="shared" si="27"/>
        <v>30.983573207980001</v>
      </c>
      <c r="AM19" s="58">
        <f t="shared" si="27"/>
        <v>11.634477</v>
      </c>
      <c r="AN19" s="58">
        <f t="shared" si="27"/>
        <v>34.113534582789995</v>
      </c>
      <c r="AO19" s="58">
        <f t="shared" si="27"/>
        <v>16.799316999999999</v>
      </c>
      <c r="AP19" s="58">
        <f t="shared" si="27"/>
        <v>41.566244027440007</v>
      </c>
      <c r="AQ19" s="58">
        <f t="shared" si="27"/>
        <v>30.98105</v>
      </c>
      <c r="AR19" s="58">
        <f t="shared" si="27"/>
        <v>53.25807232623</v>
      </c>
      <c r="AS19" s="58">
        <f t="shared" si="27"/>
        <v>76.956880000000012</v>
      </c>
      <c r="AT19" s="58">
        <f t="shared" si="27"/>
        <v>70.577765678719999</v>
      </c>
      <c r="AU19" s="58">
        <f t="shared" si="27"/>
        <v>105.02386</v>
      </c>
      <c r="AV19" s="58">
        <f t="shared" si="27"/>
        <v>96.693313228799994</v>
      </c>
      <c r="AW19" s="58">
        <f t="shared" si="27"/>
        <v>145.64258699999999</v>
      </c>
      <c r="AX19" s="58">
        <f t="shared" si="27"/>
        <v>131.74243082960999</v>
      </c>
      <c r="AY19" s="58">
        <f t="shared" si="27"/>
        <v>151.833157</v>
      </c>
      <c r="AZ19" s="58">
        <f t="shared" si="27"/>
        <v>155.71198352427001</v>
      </c>
      <c r="BA19" s="58">
        <f t="shared" si="27"/>
        <v>171.40203399999999</v>
      </c>
      <c r="BB19" s="58">
        <f t="shared" si="27"/>
        <v>191.26243358785999</v>
      </c>
      <c r="BC19" s="58">
        <f t="shared" si="27"/>
        <v>178.05250599999999</v>
      </c>
      <c r="BD19" s="58">
        <f t="shared" si="27"/>
        <v>241.72677067668002</v>
      </c>
      <c r="BE19" s="99">
        <f t="shared" ref="BE19:BE20" si="29">AG19+AI19+AK19+AM19+AO19+AQ19+AS19+AU19+AW19+AY19+BA19+BC19</f>
        <v>915.23471299999994</v>
      </c>
      <c r="BF19" s="99">
        <f t="shared" ref="BF19:BF20" si="30">AH19+AJ19+AL19+AN19+AP19+AR19+AT19+AV19+AX19+AZ19+BB19+BD19</f>
        <v>1098.31919108031</v>
      </c>
      <c r="BG19" s="58">
        <f t="shared" si="27"/>
        <v>190.08132499999999</v>
      </c>
      <c r="BH19" s="58">
        <f t="shared" si="27"/>
        <v>270.21852711696999</v>
      </c>
      <c r="BI19" s="58">
        <f t="shared" si="27"/>
        <v>189.47501299999999</v>
      </c>
      <c r="BJ19" s="58">
        <f t="shared" si="27"/>
        <v>332.88506838170008</v>
      </c>
      <c r="BK19" s="58">
        <f t="shared" si="27"/>
        <v>246.36819400000002</v>
      </c>
      <c r="BL19" s="58">
        <f t="shared" si="27"/>
        <v>408.34034563947</v>
      </c>
      <c r="BM19" s="58">
        <f t="shared" si="27"/>
        <v>235.64547500000003</v>
      </c>
      <c r="BN19" s="58">
        <f t="shared" si="27"/>
        <v>518.43136648964003</v>
      </c>
      <c r="BO19" s="58">
        <f t="shared" si="27"/>
        <v>312.01597799999996</v>
      </c>
      <c r="BP19" s="58">
        <f t="shared" si="27"/>
        <v>542.12263759019004</v>
      </c>
      <c r="BQ19" s="58">
        <f t="shared" si="27"/>
        <v>405.86823600000002</v>
      </c>
      <c r="BR19" s="58">
        <f t="shared" si="27"/>
        <v>598.35355254675005</v>
      </c>
      <c r="BS19" s="58">
        <f t="shared" si="27"/>
        <v>482.35941400000002</v>
      </c>
      <c r="BT19" s="58">
        <f t="shared" si="27"/>
        <v>749.78270156894996</v>
      </c>
      <c r="BU19" s="58">
        <f t="shared" si="27"/>
        <v>524.94479200000001</v>
      </c>
      <c r="BV19" s="58">
        <f t="shared" si="27"/>
        <v>822.32208462827009</v>
      </c>
      <c r="BW19" s="58">
        <f t="shared" si="27"/>
        <v>620.16913199999999</v>
      </c>
      <c r="BX19" s="58">
        <f t="shared" si="27"/>
        <v>1025.9481516667202</v>
      </c>
      <c r="BY19" s="58">
        <f t="shared" si="27"/>
        <v>672.74923799999999</v>
      </c>
      <c r="BZ19" s="58">
        <f t="shared" si="27"/>
        <v>1099.3243030836902</v>
      </c>
      <c r="CA19" s="58">
        <f t="shared" si="27"/>
        <v>674.18759799999998</v>
      </c>
      <c r="CB19" s="58">
        <f t="shared" si="27"/>
        <v>1067.3712375824598</v>
      </c>
      <c r="CC19" s="58">
        <f t="shared" si="27"/>
        <v>799.53852400000005</v>
      </c>
      <c r="CD19" s="58">
        <f t="shared" si="27"/>
        <v>1334.5976609001675</v>
      </c>
      <c r="CE19" s="101">
        <f t="shared" si="4"/>
        <v>5353.4029190000001</v>
      </c>
      <c r="CF19" s="101">
        <f t="shared" si="5"/>
        <v>8769.6976371949786</v>
      </c>
      <c r="CG19" s="58">
        <f t="shared" si="27"/>
        <v>781.78614600000003</v>
      </c>
      <c r="CH19" s="58">
        <f t="shared" si="27"/>
        <v>1420.34393263979</v>
      </c>
      <c r="CI19" s="58">
        <f t="shared" si="27"/>
        <v>733.54461600000002</v>
      </c>
      <c r="CJ19" s="58">
        <f t="shared" ref="CJ19:CL19" si="31">SUM(CJ20:CJ22)</f>
        <v>1524.4928639089903</v>
      </c>
      <c r="CK19" s="58">
        <f t="shared" si="31"/>
        <v>754.53950399999997</v>
      </c>
      <c r="CL19" s="58">
        <f t="shared" si="31"/>
        <v>1465.66345805422</v>
      </c>
      <c r="CM19" s="58">
        <f t="shared" ref="CM19:CQ19" si="32">SUM(CM20:CM22)</f>
        <v>822.28803400000004</v>
      </c>
      <c r="CN19" s="58">
        <f t="shared" ref="CN19:CR19" si="33">SUM(CN20:CN22)</f>
        <v>1463.8663938130001</v>
      </c>
      <c r="CO19" s="58">
        <f t="shared" si="32"/>
        <v>918.34957499999996</v>
      </c>
      <c r="CP19" s="58">
        <f t="shared" si="33"/>
        <v>1545.0488639769999</v>
      </c>
      <c r="CQ19" s="58">
        <f t="shared" si="32"/>
        <v>955.01717199999996</v>
      </c>
      <c r="CR19" s="58">
        <f t="shared" si="33"/>
        <v>1614.5655757800002</v>
      </c>
      <c r="CS19" s="58">
        <v>1148.364112</v>
      </c>
      <c r="CT19" s="58">
        <v>1913.599376978</v>
      </c>
      <c r="CU19" s="58">
        <v>1218.7707419999999</v>
      </c>
      <c r="CV19" s="58">
        <v>1892.2908910839999</v>
      </c>
      <c r="CW19" s="58">
        <v>1308.401713</v>
      </c>
      <c r="CX19" s="58">
        <v>2025.2075856629999</v>
      </c>
      <c r="CY19" s="58">
        <v>1305.0192320000001</v>
      </c>
      <c r="CZ19" s="58">
        <v>2162.4297414299999</v>
      </c>
      <c r="DA19" s="58">
        <v>1325.693237</v>
      </c>
      <c r="DB19" s="58">
        <v>2225.169500301</v>
      </c>
      <c r="DC19" s="58">
        <v>1246.84455</v>
      </c>
      <c r="DD19" s="58">
        <v>2064.6230702620001</v>
      </c>
      <c r="DE19" s="101">
        <f t="shared" ref="DE19:DE24" si="34">CG19+CI19+CK19+CM19+CO19+CQ19+CS19+CU19+CW19+CY19+DA19+DC19</f>
        <v>12518.618633</v>
      </c>
      <c r="DF19" s="101">
        <f t="shared" ref="DF19:DF24" si="35">CH19+CJ19+CL19+CN19+CP19+CR19+CT19+CV19+CX19+CZ19+DB19+DD19</f>
        <v>21317.301253891001</v>
      </c>
      <c r="DG19" s="58">
        <v>999.57437600000003</v>
      </c>
      <c r="DH19" s="58">
        <v>1511.4066427180001</v>
      </c>
      <c r="DI19" s="101">
        <f t="shared" si="13"/>
        <v>999.57437600000003</v>
      </c>
      <c r="DJ19" s="101">
        <f t="shared" si="14"/>
        <v>1511.4066427180001</v>
      </c>
    </row>
    <row r="20" spans="1:114" x14ac:dyDescent="0.25">
      <c r="A20" s="60">
        <v>9.1</v>
      </c>
      <c r="B20" s="61" t="s">
        <v>64</v>
      </c>
      <c r="C20" s="17"/>
      <c r="D20" s="17"/>
      <c r="E20" s="17"/>
      <c r="F20" s="17"/>
      <c r="G20" s="49"/>
      <c r="H20" s="50"/>
      <c r="I20" s="51"/>
      <c r="J20" s="50"/>
      <c r="K20" s="51"/>
      <c r="L20" s="50"/>
      <c r="M20" s="48"/>
      <c r="N20" s="51"/>
      <c r="O20" s="48"/>
      <c r="P20" s="48"/>
      <c r="Q20" s="48"/>
      <c r="R20" s="48"/>
      <c r="S20" s="48"/>
      <c r="T20" s="48"/>
      <c r="U20" s="48"/>
      <c r="V20" s="48"/>
      <c r="W20" s="48">
        <v>4.0309999999999999E-2</v>
      </c>
      <c r="X20" s="48">
        <v>1.7128333549999999E-2</v>
      </c>
      <c r="Y20" s="48">
        <v>1.7176959999999999</v>
      </c>
      <c r="Z20" s="48">
        <v>3.5649968168600004</v>
      </c>
      <c r="AA20" s="17">
        <v>1.9703379999999999</v>
      </c>
      <c r="AB20" s="17">
        <v>6.231457776980001</v>
      </c>
      <c r="AC20" s="17">
        <v>2.4598770000000001</v>
      </c>
      <c r="AD20" s="17">
        <v>8.2310102641399983</v>
      </c>
      <c r="AE20" s="62">
        <f t="shared" ref="AE20:AE23" si="36">G20+I20+K20+M20+O20+Q20+S20+U20+W20+Y20+AA20+AC20</f>
        <v>6.1882210000000004</v>
      </c>
      <c r="AF20" s="20">
        <f t="shared" si="26"/>
        <v>18.044593191529998</v>
      </c>
      <c r="AG20" s="21">
        <v>3.1866880000000002</v>
      </c>
      <c r="AH20" s="63">
        <v>10.021506446610001</v>
      </c>
      <c r="AI20" s="64">
        <v>3.9757500000000001</v>
      </c>
      <c r="AJ20" s="64">
        <v>13.067252726870004</v>
      </c>
      <c r="AK20" s="45">
        <v>4.6171490000000004</v>
      </c>
      <c r="AL20" s="64">
        <v>14.867094152930001</v>
      </c>
      <c r="AM20" s="45">
        <v>5.4332159999999998</v>
      </c>
      <c r="AN20" s="64">
        <v>16.001365108280002</v>
      </c>
      <c r="AO20" s="64">
        <v>6.8074250000000003</v>
      </c>
      <c r="AP20" s="64">
        <v>18.986320987930011</v>
      </c>
      <c r="AQ20" s="64">
        <v>7.6031610000000001</v>
      </c>
      <c r="AR20" s="64">
        <v>22.453391503199999</v>
      </c>
      <c r="AS20" s="64">
        <v>7.6323480000000004</v>
      </c>
      <c r="AT20" s="64">
        <v>23.4870158614</v>
      </c>
      <c r="AU20" s="64">
        <v>8.1899270000000008</v>
      </c>
      <c r="AV20" s="64">
        <v>25.488079959739999</v>
      </c>
      <c r="AW20" s="64">
        <v>9.0662850000000006</v>
      </c>
      <c r="AX20" s="64">
        <v>30.832094860030001</v>
      </c>
      <c r="AY20" s="64">
        <v>9.5716710000000003</v>
      </c>
      <c r="AZ20" s="64">
        <v>36.471874808549998</v>
      </c>
      <c r="BA20" s="64">
        <v>9.8792340000000003</v>
      </c>
      <c r="BB20" s="64">
        <v>40.111619595839997</v>
      </c>
      <c r="BC20" s="64">
        <v>11.946043</v>
      </c>
      <c r="BD20" s="64">
        <v>48.396487328219997</v>
      </c>
      <c r="BE20" s="23">
        <f t="shared" si="29"/>
        <v>87.90889700000001</v>
      </c>
      <c r="BF20" s="23">
        <f t="shared" si="30"/>
        <v>300.18410333960003</v>
      </c>
      <c r="BG20" s="64">
        <v>12.598421</v>
      </c>
      <c r="BH20" s="64">
        <v>49.726914050630015</v>
      </c>
      <c r="BI20" s="64">
        <v>14.164902</v>
      </c>
      <c r="BJ20" s="64">
        <v>57.48470223075001</v>
      </c>
      <c r="BK20" s="64">
        <v>16.337737000000001</v>
      </c>
      <c r="BL20" s="64">
        <v>62.612498282110003</v>
      </c>
      <c r="BM20" s="64">
        <v>16.424403000000002</v>
      </c>
      <c r="BN20" s="64">
        <v>66.926643449850005</v>
      </c>
      <c r="BO20" s="65">
        <v>16.500364000000001</v>
      </c>
      <c r="BP20" s="65">
        <v>68.72567354892</v>
      </c>
      <c r="BQ20" s="24">
        <v>16.331634999999999</v>
      </c>
      <c r="BR20" s="21">
        <v>70.648623313680005</v>
      </c>
      <c r="BS20" s="24">
        <v>18.274995000000001</v>
      </c>
      <c r="BT20" s="21">
        <v>82.063697580409993</v>
      </c>
      <c r="BU20" s="24">
        <v>17.353590000000001</v>
      </c>
      <c r="BV20" s="21">
        <v>79.818165734250002</v>
      </c>
      <c r="BW20" s="24">
        <v>17.059920000000002</v>
      </c>
      <c r="BX20" s="21">
        <v>75.891914393649998</v>
      </c>
      <c r="BY20" s="24">
        <v>13.984489999999999</v>
      </c>
      <c r="BZ20" s="21">
        <v>62.025144722569991</v>
      </c>
      <c r="CA20" s="24">
        <v>12.832361000000001</v>
      </c>
      <c r="CB20" s="21">
        <v>56.242134890039999</v>
      </c>
      <c r="CC20" s="24">
        <v>14.921741000000001</v>
      </c>
      <c r="CD20" s="21">
        <v>64.170117633550817</v>
      </c>
      <c r="CE20" s="100">
        <f t="shared" si="4"/>
        <v>186.78455899999997</v>
      </c>
      <c r="CF20" s="100">
        <f t="shared" si="5"/>
        <v>796.33622983041084</v>
      </c>
      <c r="CG20" s="24">
        <v>15.148336</v>
      </c>
      <c r="CH20" s="21">
        <v>65.835756959240001</v>
      </c>
      <c r="CI20" s="24">
        <v>15.772399999999999</v>
      </c>
      <c r="CJ20" s="21">
        <v>66.27419724552</v>
      </c>
      <c r="CK20" s="24">
        <v>15.491425</v>
      </c>
      <c r="CL20" s="21">
        <v>62.024938240019999</v>
      </c>
      <c r="CM20" s="24">
        <v>16.010549999999999</v>
      </c>
      <c r="CN20" s="21">
        <v>61.216735151999998</v>
      </c>
      <c r="CO20" s="24">
        <v>16.892793999999999</v>
      </c>
      <c r="CP20" s="21">
        <v>61.321024299999998</v>
      </c>
      <c r="CQ20" s="24">
        <v>17.180168999999999</v>
      </c>
      <c r="CR20" s="21">
        <v>59.241523725999997</v>
      </c>
      <c r="CS20" s="21">
        <v>16.961577999999999</v>
      </c>
      <c r="CT20" s="21">
        <v>63.396119773000002</v>
      </c>
      <c r="CU20" s="21">
        <v>15.764732</v>
      </c>
      <c r="CV20" s="21">
        <v>58.534971575</v>
      </c>
      <c r="CW20" s="21">
        <v>17.820674</v>
      </c>
      <c r="CX20" s="21">
        <v>63.163745448999997</v>
      </c>
      <c r="CY20" s="21">
        <v>18.540517000000001</v>
      </c>
      <c r="CZ20" s="21">
        <v>66.112227021999999</v>
      </c>
      <c r="DA20" s="21">
        <v>18.395802</v>
      </c>
      <c r="DB20" s="21">
        <v>65.241090575000001</v>
      </c>
      <c r="DC20" s="21">
        <v>17.051300000000001</v>
      </c>
      <c r="DD20" s="21">
        <v>60.491806674999999</v>
      </c>
      <c r="DE20" s="100">
        <f t="shared" si="34"/>
        <v>201.03027699999998</v>
      </c>
      <c r="DF20" s="100">
        <f t="shared" si="35"/>
        <v>752.85413669178001</v>
      </c>
      <c r="DG20" s="21">
        <v>11.167147</v>
      </c>
      <c r="DH20" s="21">
        <v>40.289303855999997</v>
      </c>
      <c r="DI20" s="100">
        <f t="shared" si="13"/>
        <v>11.167147</v>
      </c>
      <c r="DJ20" s="100">
        <f t="shared" si="14"/>
        <v>40.289303855999997</v>
      </c>
    </row>
    <row r="21" spans="1:114" x14ac:dyDescent="0.25">
      <c r="A21" s="60">
        <v>9.1999999999999993</v>
      </c>
      <c r="B21" s="61" t="s">
        <v>65</v>
      </c>
      <c r="C21" s="17"/>
      <c r="D21" s="17"/>
      <c r="E21" s="17"/>
      <c r="F21" s="17"/>
      <c r="G21" s="49"/>
      <c r="H21" s="50"/>
      <c r="I21" s="51"/>
      <c r="J21" s="50"/>
      <c r="K21" s="51"/>
      <c r="L21" s="50"/>
      <c r="M21" s="48"/>
      <c r="N21" s="51"/>
      <c r="O21" s="48"/>
      <c r="P21" s="48"/>
      <c r="Q21" s="48"/>
      <c r="R21" s="48"/>
      <c r="S21" s="48"/>
      <c r="T21" s="48"/>
      <c r="U21" s="48"/>
      <c r="V21" s="48"/>
      <c r="W21" s="48">
        <v>2.5232999999999998E-2</v>
      </c>
      <c r="X21" s="48">
        <v>1.7641912740000001E-2</v>
      </c>
      <c r="Y21" s="48">
        <v>0.30960399999999999</v>
      </c>
      <c r="Z21" s="48">
        <v>0.37419231552000004</v>
      </c>
      <c r="AA21" s="17">
        <v>0.22434000000000001</v>
      </c>
      <c r="AB21" s="17">
        <v>0.35640408682000002</v>
      </c>
      <c r="AC21" s="17">
        <v>0.211202</v>
      </c>
      <c r="AD21" s="17">
        <v>0.33756663089999994</v>
      </c>
      <c r="AE21" s="62">
        <f t="shared" si="36"/>
        <v>0.77037900000000004</v>
      </c>
      <c r="AF21" s="20">
        <f t="shared" si="26"/>
        <v>1.0858049459800001</v>
      </c>
      <c r="AG21" s="21">
        <v>0.190304</v>
      </c>
      <c r="AH21" s="63">
        <v>0.30472204012999993</v>
      </c>
      <c r="AI21" s="64">
        <v>0.192389</v>
      </c>
      <c r="AJ21" s="64">
        <v>0.31630456357999998</v>
      </c>
      <c r="AK21" s="45">
        <v>0.19881499999999999</v>
      </c>
      <c r="AL21" s="64">
        <v>0.31298866782999996</v>
      </c>
      <c r="AM21" s="45">
        <v>0.190584</v>
      </c>
      <c r="AN21" s="64">
        <v>0.30189295202999999</v>
      </c>
      <c r="AO21" s="64">
        <v>0.19181200000000001</v>
      </c>
      <c r="AP21" s="64">
        <v>0.29425798694999999</v>
      </c>
      <c r="AQ21" s="64">
        <v>0.20269999999999999</v>
      </c>
      <c r="AR21" s="64">
        <v>0.32361588263000002</v>
      </c>
      <c r="AS21" s="64">
        <v>0.184557</v>
      </c>
      <c r="AT21" s="64">
        <v>0.29907182404999999</v>
      </c>
      <c r="AU21" s="64">
        <v>0.18243899999999999</v>
      </c>
      <c r="AV21" s="64">
        <v>0.28730956423999998</v>
      </c>
      <c r="AW21" s="64">
        <v>0.17985200000000001</v>
      </c>
      <c r="AX21" s="64">
        <v>0.29936730854999999</v>
      </c>
      <c r="AY21" s="64">
        <v>0.17281099999999999</v>
      </c>
      <c r="AZ21" s="64">
        <v>0.29000294328999998</v>
      </c>
      <c r="BA21" s="64">
        <v>0.15607299999999999</v>
      </c>
      <c r="BB21" s="64">
        <v>0.27025598663</v>
      </c>
      <c r="BC21" s="64">
        <v>0.16524800000000001</v>
      </c>
      <c r="BD21" s="64">
        <v>0.28440482415000001</v>
      </c>
      <c r="BE21" s="23">
        <f t="shared" ref="BE21:BE24" si="37">AG21+AI21+AK21+AM21+AO21+AQ21+AS21+AU21+AW21+AY21+BA21+BC21</f>
        <v>2.2075840000000002</v>
      </c>
      <c r="BF21" s="23">
        <f t="shared" ref="BF21:BF24" si="38">AH21+AJ21+AL21+AN21+AP21+AR21+AT21+AV21+AX21+AZ21+BB21+BD21</f>
        <v>3.5841945440600003</v>
      </c>
      <c r="BG21" s="64">
        <v>0.14288200000000001</v>
      </c>
      <c r="BH21" s="64">
        <v>0.25950644102000003</v>
      </c>
      <c r="BI21" s="64">
        <v>0.13516400000000001</v>
      </c>
      <c r="BJ21" s="64">
        <v>0.24450205133999994</v>
      </c>
      <c r="BK21" s="64">
        <v>0.138708</v>
      </c>
      <c r="BL21" s="64">
        <v>0.24287901145999999</v>
      </c>
      <c r="BM21" s="64">
        <v>0.136707</v>
      </c>
      <c r="BN21" s="64">
        <v>0.2431018362</v>
      </c>
      <c r="BO21" s="65">
        <v>0.13025</v>
      </c>
      <c r="BP21" s="65">
        <v>0.23313094269000001</v>
      </c>
      <c r="BQ21" s="24">
        <v>0.12709000000000001</v>
      </c>
      <c r="BR21" s="21">
        <v>0.22749598615999997</v>
      </c>
      <c r="BS21" s="24">
        <v>0.12496500000000001</v>
      </c>
      <c r="BT21" s="21">
        <v>0.22589909140999997</v>
      </c>
      <c r="BU21" s="24">
        <v>0.108362</v>
      </c>
      <c r="BV21" s="21">
        <v>0.19674119547999999</v>
      </c>
      <c r="BW21" s="24">
        <v>0.120784</v>
      </c>
      <c r="BX21" s="21">
        <v>0.20613837141999994</v>
      </c>
      <c r="BY21" s="24">
        <v>0.120779</v>
      </c>
      <c r="BZ21" s="21">
        <v>0.21027580591</v>
      </c>
      <c r="CA21" s="24">
        <v>0.108932</v>
      </c>
      <c r="CB21" s="21">
        <v>0.18912844655999997</v>
      </c>
      <c r="CC21" s="24">
        <v>0.11296</v>
      </c>
      <c r="CD21" s="21">
        <v>0.19585815177999963</v>
      </c>
      <c r="CE21" s="100">
        <f t="shared" si="4"/>
        <v>1.5075829999999999</v>
      </c>
      <c r="CF21" s="100">
        <f t="shared" si="5"/>
        <v>2.6746573314299988</v>
      </c>
      <c r="CG21" s="24">
        <v>0.10394200000000001</v>
      </c>
      <c r="CH21" s="21">
        <v>0.18628580962000005</v>
      </c>
      <c r="CI21" s="24">
        <v>0.10169400000000001</v>
      </c>
      <c r="CJ21" s="21">
        <v>0.18293182341000003</v>
      </c>
      <c r="CK21" s="24">
        <v>9.6068000000000001E-2</v>
      </c>
      <c r="CL21" s="21">
        <v>0.17085998801999999</v>
      </c>
      <c r="CM21" s="24">
        <v>8.9582999999999996E-2</v>
      </c>
      <c r="CN21" s="21">
        <v>0.157674858</v>
      </c>
      <c r="CO21" s="24">
        <v>8.4082000000000004E-2</v>
      </c>
      <c r="CP21" s="21">
        <v>0.14827976500000001</v>
      </c>
      <c r="CQ21" s="24">
        <v>7.9636999999999999E-2</v>
      </c>
      <c r="CR21" s="21">
        <v>0.13761843800000001</v>
      </c>
      <c r="CS21" s="21">
        <v>8.7091000000000002E-2</v>
      </c>
      <c r="CT21" s="21">
        <v>0.159531953</v>
      </c>
      <c r="CU21" s="21">
        <v>7.3821999999999999E-2</v>
      </c>
      <c r="CV21" s="21">
        <v>0.12948354300000001</v>
      </c>
      <c r="CW21" s="21">
        <v>7.9508999999999996E-2</v>
      </c>
      <c r="CX21" s="21">
        <v>0.13603862999999999</v>
      </c>
      <c r="CY21" s="21">
        <v>7.7556E-2</v>
      </c>
      <c r="CZ21" s="21">
        <v>0.13636351699999999</v>
      </c>
      <c r="DA21" s="21">
        <v>7.0317000000000005E-2</v>
      </c>
      <c r="DB21" s="21">
        <v>0.124887557</v>
      </c>
      <c r="DC21" s="21">
        <v>6.8354999999999999E-2</v>
      </c>
      <c r="DD21" s="21">
        <v>0.116509552</v>
      </c>
      <c r="DE21" s="100">
        <f t="shared" si="34"/>
        <v>1.0116559999999999</v>
      </c>
      <c r="DF21" s="100">
        <f t="shared" si="35"/>
        <v>1.7864654340500001</v>
      </c>
      <c r="DG21" s="21">
        <v>6.9809999999999997E-2</v>
      </c>
      <c r="DH21" s="21">
        <v>0.11453089</v>
      </c>
      <c r="DI21" s="100">
        <f t="shared" si="13"/>
        <v>6.9809999999999997E-2</v>
      </c>
      <c r="DJ21" s="100">
        <f t="shared" si="14"/>
        <v>0.11453089</v>
      </c>
    </row>
    <row r="22" spans="1:114" x14ac:dyDescent="0.25">
      <c r="A22" s="60">
        <v>9.3000000000000007</v>
      </c>
      <c r="B22" s="66" t="s">
        <v>66</v>
      </c>
      <c r="C22" s="17"/>
      <c r="D22" s="17"/>
      <c r="E22" s="17"/>
      <c r="F22" s="17"/>
      <c r="G22" s="49"/>
      <c r="H22" s="50"/>
      <c r="I22" s="51"/>
      <c r="J22" s="50"/>
      <c r="K22" s="51"/>
      <c r="L22" s="50"/>
      <c r="M22" s="48"/>
      <c r="N22" s="51"/>
      <c r="O22" s="48"/>
      <c r="P22" s="48"/>
      <c r="Q22" s="48"/>
      <c r="R22" s="48"/>
      <c r="S22" s="48"/>
      <c r="T22" s="48"/>
      <c r="U22" s="48"/>
      <c r="V22" s="48"/>
      <c r="W22" s="48">
        <v>1.9226350000000001</v>
      </c>
      <c r="X22" s="48">
        <v>6.9847969038300004</v>
      </c>
      <c r="Y22" s="48">
        <v>2.435028</v>
      </c>
      <c r="Z22" s="48">
        <v>13.023029743669998</v>
      </c>
      <c r="AA22" s="17">
        <v>2.1856059999999999</v>
      </c>
      <c r="AB22" s="17">
        <v>12.789212490570003</v>
      </c>
      <c r="AC22" s="17">
        <v>3.7013820000000002</v>
      </c>
      <c r="AD22" s="17">
        <v>15.682775171050002</v>
      </c>
      <c r="AE22" s="62">
        <f t="shared" si="36"/>
        <v>10.244651000000001</v>
      </c>
      <c r="AF22" s="20">
        <f t="shared" si="26"/>
        <v>48.479814309120002</v>
      </c>
      <c r="AG22" s="21">
        <v>3.8182230000000001</v>
      </c>
      <c r="AH22" s="63">
        <v>12.386164910700002</v>
      </c>
      <c r="AI22" s="64">
        <v>5.1917869999999997</v>
      </c>
      <c r="AJ22" s="64">
        <v>14.587118722040001</v>
      </c>
      <c r="AK22" s="45">
        <v>5.5377400000000003</v>
      </c>
      <c r="AL22" s="64">
        <v>15.80349038722</v>
      </c>
      <c r="AM22" s="45">
        <v>6.0106770000000003</v>
      </c>
      <c r="AN22" s="64">
        <v>17.810276522479999</v>
      </c>
      <c r="AO22" s="64">
        <v>9.8000799999999995</v>
      </c>
      <c r="AP22" s="64">
        <v>22.285665052559999</v>
      </c>
      <c r="AQ22" s="64">
        <v>23.175189</v>
      </c>
      <c r="AR22" s="64">
        <v>30.4810649404</v>
      </c>
      <c r="AS22" s="64">
        <v>69.139975000000007</v>
      </c>
      <c r="AT22" s="64">
        <v>46.79167799327</v>
      </c>
      <c r="AU22" s="64">
        <v>96.651494</v>
      </c>
      <c r="AV22" s="64">
        <v>70.917923704819998</v>
      </c>
      <c r="AW22" s="64">
        <v>136.39644999999999</v>
      </c>
      <c r="AX22" s="64">
        <v>100.61096866103</v>
      </c>
      <c r="AY22" s="64">
        <v>142.08867499999999</v>
      </c>
      <c r="AZ22" s="64">
        <v>118.95010577243001</v>
      </c>
      <c r="BA22" s="64">
        <v>161.366727</v>
      </c>
      <c r="BB22" s="64">
        <v>150.88055800538999</v>
      </c>
      <c r="BC22" s="64">
        <v>165.941215</v>
      </c>
      <c r="BD22" s="64">
        <v>193.04587852431001</v>
      </c>
      <c r="BE22" s="23">
        <f t="shared" si="37"/>
        <v>825.11823200000003</v>
      </c>
      <c r="BF22" s="23">
        <f t="shared" si="38"/>
        <v>794.55089319664989</v>
      </c>
      <c r="BG22" s="64">
        <v>177.340022</v>
      </c>
      <c r="BH22" s="64">
        <v>220.23210662531997</v>
      </c>
      <c r="BI22" s="64">
        <v>175.174947</v>
      </c>
      <c r="BJ22" s="64">
        <v>275.15586409961008</v>
      </c>
      <c r="BK22" s="64">
        <v>229.891749</v>
      </c>
      <c r="BL22" s="64">
        <v>345.48496834589997</v>
      </c>
      <c r="BM22" s="65">
        <f>257.184365-38.1</f>
        <v>219.08436500000002</v>
      </c>
      <c r="BN22" s="64">
        <v>451.26162120358998</v>
      </c>
      <c r="BO22" s="65">
        <v>295.38536399999998</v>
      </c>
      <c r="BP22" s="65">
        <v>473.16383309858003</v>
      </c>
      <c r="BQ22" s="24">
        <v>389.40951100000001</v>
      </c>
      <c r="BR22" s="21">
        <v>527.4774332469101</v>
      </c>
      <c r="BS22" s="24">
        <v>463.95945399999999</v>
      </c>
      <c r="BT22" s="21">
        <v>667.49310489712991</v>
      </c>
      <c r="BU22" s="24">
        <v>507.48284000000001</v>
      </c>
      <c r="BV22" s="21">
        <v>742.30717769854004</v>
      </c>
      <c r="BW22" s="24">
        <v>602.988428</v>
      </c>
      <c r="BX22" s="21">
        <v>949.85009890165009</v>
      </c>
      <c r="BY22" s="24">
        <v>658.64396899999997</v>
      </c>
      <c r="BZ22" s="21">
        <v>1037.0888825552101</v>
      </c>
      <c r="CA22" s="24">
        <v>661.24630500000001</v>
      </c>
      <c r="CB22" s="21">
        <v>1010.9399742458598</v>
      </c>
      <c r="CC22" s="24">
        <v>784.50382300000001</v>
      </c>
      <c r="CD22" s="21">
        <v>1270.2316851148366</v>
      </c>
      <c r="CE22" s="100">
        <f t="shared" si="4"/>
        <v>5165.1107769999999</v>
      </c>
      <c r="CF22" s="100">
        <f t="shared" si="5"/>
        <v>7970.6867500331373</v>
      </c>
      <c r="CG22" s="24">
        <v>766.53386799999998</v>
      </c>
      <c r="CH22" s="21">
        <v>1354.3218898709299</v>
      </c>
      <c r="CI22" s="24">
        <v>717.67052200000001</v>
      </c>
      <c r="CJ22" s="21">
        <v>1458.0357348400603</v>
      </c>
      <c r="CK22" s="24">
        <v>738.95201099999997</v>
      </c>
      <c r="CL22" s="21">
        <v>1403.4676598261799</v>
      </c>
      <c r="CM22" s="24">
        <v>806.18790100000001</v>
      </c>
      <c r="CN22" s="21">
        <v>1402.491983803</v>
      </c>
      <c r="CO22" s="24">
        <v>901.37269900000001</v>
      </c>
      <c r="CP22" s="21">
        <v>1483.5795599119999</v>
      </c>
      <c r="CQ22" s="24">
        <v>937.75736599999993</v>
      </c>
      <c r="CR22" s="24">
        <v>1555.1864336160002</v>
      </c>
      <c r="CS22" s="24">
        <f t="shared" ref="CS22:DD22" si="39">CS19-CS20-CS21</f>
        <v>1131.315443</v>
      </c>
      <c r="CT22" s="24">
        <f t="shared" si="39"/>
        <v>1850.0437252520001</v>
      </c>
      <c r="CU22" s="24">
        <f t="shared" si="39"/>
        <v>1202.9321879999998</v>
      </c>
      <c r="CV22" s="24">
        <f t="shared" si="39"/>
        <v>1833.6264359659997</v>
      </c>
      <c r="CW22" s="24">
        <f t="shared" si="39"/>
        <v>1290.50153</v>
      </c>
      <c r="CX22" s="24">
        <f t="shared" si="39"/>
        <v>1961.9078015839998</v>
      </c>
      <c r="CY22" s="24">
        <f t="shared" si="39"/>
        <v>1286.4011590000002</v>
      </c>
      <c r="CZ22" s="24">
        <f t="shared" si="39"/>
        <v>2096.181150891</v>
      </c>
      <c r="DA22" s="24">
        <f t="shared" si="39"/>
        <v>1307.227118</v>
      </c>
      <c r="DB22" s="24">
        <f t="shared" si="39"/>
        <v>2159.8035221690002</v>
      </c>
      <c r="DC22" s="24">
        <f t="shared" si="39"/>
        <v>1229.7248949999998</v>
      </c>
      <c r="DD22" s="24">
        <f t="shared" si="39"/>
        <v>2004.0147540350001</v>
      </c>
      <c r="DE22" s="100">
        <f t="shared" si="34"/>
        <v>12316.576700000001</v>
      </c>
      <c r="DF22" s="100">
        <f t="shared" si="35"/>
        <v>20562.660651765174</v>
      </c>
      <c r="DG22" s="24">
        <f t="shared" ref="DG22:DH22" si="40">DG19-DG20-DG21</f>
        <v>988.33741900000007</v>
      </c>
      <c r="DH22" s="24">
        <f t="shared" si="40"/>
        <v>1471.002807972</v>
      </c>
      <c r="DI22" s="100">
        <f t="shared" si="13"/>
        <v>988.33741900000007</v>
      </c>
      <c r="DJ22" s="100">
        <f t="shared" si="14"/>
        <v>1471.002807972</v>
      </c>
    </row>
    <row r="23" spans="1:114" x14ac:dyDescent="0.25">
      <c r="A23" s="14">
        <v>10</v>
      </c>
      <c r="B23" s="47" t="s">
        <v>67</v>
      </c>
      <c r="C23" s="17"/>
      <c r="D23" s="17"/>
      <c r="E23" s="17"/>
      <c r="F23" s="17"/>
      <c r="G23" s="48">
        <v>1.2605629999999999</v>
      </c>
      <c r="H23" s="48">
        <v>5.3883460000000005E-3</v>
      </c>
      <c r="I23" s="48">
        <v>2.079777</v>
      </c>
      <c r="J23" s="48">
        <v>6.0593889999999992E-3</v>
      </c>
      <c r="K23" s="48">
        <v>2.0157599999999998</v>
      </c>
      <c r="L23" s="48">
        <v>6.7946169999999993E-3</v>
      </c>
      <c r="M23" s="48">
        <v>2.199951</v>
      </c>
      <c r="N23" s="48">
        <v>4.1023530000000004E-3</v>
      </c>
      <c r="O23" s="48">
        <v>2.335153</v>
      </c>
      <c r="P23" s="48">
        <v>3.97708E-3</v>
      </c>
      <c r="Q23" s="48">
        <v>3.0724430000000003</v>
      </c>
      <c r="R23" s="48">
        <v>4.3888240000000004E-3</v>
      </c>
      <c r="S23" s="48">
        <v>3.5188049999999995</v>
      </c>
      <c r="T23" s="48">
        <v>4.1408499999999997E-3</v>
      </c>
      <c r="U23" s="48">
        <v>5.9229080000000005</v>
      </c>
      <c r="V23" s="48">
        <v>7.3005699999999993E-3</v>
      </c>
      <c r="W23" s="67">
        <v>15.271353</v>
      </c>
      <c r="X23" s="67">
        <v>8.6076499999999986E-2</v>
      </c>
      <c r="Y23" s="67">
        <v>1.5616159999999999</v>
      </c>
      <c r="Z23" s="67">
        <v>7.5679340000000001E-3</v>
      </c>
      <c r="AA23" s="16">
        <v>0.77960300000000005</v>
      </c>
      <c r="AB23" s="68">
        <v>6.6076899999999996E-4</v>
      </c>
      <c r="AC23" s="16">
        <v>0.97651500000000002</v>
      </c>
      <c r="AD23" s="69">
        <v>4.81545E-4</v>
      </c>
      <c r="AE23" s="20">
        <f t="shared" si="36"/>
        <v>40.994447000000001</v>
      </c>
      <c r="AF23" s="20">
        <f t="shared" si="26"/>
        <v>0.13693877699999998</v>
      </c>
      <c r="AG23" s="21">
        <v>0.88458599999999998</v>
      </c>
      <c r="AH23" s="70">
        <v>3.0870400000011956E-4</v>
      </c>
      <c r="AI23" s="48">
        <v>1.060033</v>
      </c>
      <c r="AJ23" s="49">
        <v>2.9270000000007455E-4</v>
      </c>
      <c r="AK23" s="48">
        <v>1.148908</v>
      </c>
      <c r="AL23" s="49">
        <v>9.9123000000000006E-5</v>
      </c>
      <c r="AM23" s="48">
        <v>1.548608</v>
      </c>
      <c r="AN23" s="49">
        <v>2.0485020000002408E-4</v>
      </c>
      <c r="AO23" s="64">
        <v>0</v>
      </c>
      <c r="AP23" s="64">
        <v>0</v>
      </c>
      <c r="AQ23" s="64">
        <v>0</v>
      </c>
      <c r="AR23" s="64">
        <v>0</v>
      </c>
      <c r="AS23" s="64">
        <v>0</v>
      </c>
      <c r="AT23" s="64">
        <v>0</v>
      </c>
      <c r="AU23" s="48">
        <v>0</v>
      </c>
      <c r="AV23" s="48">
        <v>0</v>
      </c>
      <c r="AW23" s="64">
        <v>0</v>
      </c>
      <c r="AX23" s="64">
        <v>0</v>
      </c>
      <c r="AY23" s="64">
        <v>0</v>
      </c>
      <c r="AZ23" s="64">
        <v>0</v>
      </c>
      <c r="BA23" s="48">
        <v>0</v>
      </c>
      <c r="BB23" s="48">
        <v>0</v>
      </c>
      <c r="BC23" s="48">
        <v>0</v>
      </c>
      <c r="BD23" s="48">
        <v>0</v>
      </c>
      <c r="BE23" s="23">
        <f t="shared" si="37"/>
        <v>4.6421349999999997</v>
      </c>
      <c r="BF23" s="23">
        <f t="shared" si="38"/>
        <v>9.0537720000021817E-4</v>
      </c>
      <c r="BG23" s="48">
        <v>0</v>
      </c>
      <c r="BH23" s="48">
        <v>0</v>
      </c>
      <c r="BI23" s="48">
        <v>0</v>
      </c>
      <c r="BJ23" s="48">
        <v>0</v>
      </c>
      <c r="BK23" s="48">
        <v>0</v>
      </c>
      <c r="BL23" s="48">
        <v>0</v>
      </c>
      <c r="BM23" s="48">
        <v>0</v>
      </c>
      <c r="BN23" s="48">
        <v>0</v>
      </c>
      <c r="BO23" s="52">
        <v>0</v>
      </c>
      <c r="BP23" s="52">
        <v>0</v>
      </c>
      <c r="BQ23" s="52">
        <v>0</v>
      </c>
      <c r="BR23" s="52">
        <v>0</v>
      </c>
      <c r="BS23" s="52">
        <v>0</v>
      </c>
      <c r="BT23" s="52">
        <v>0</v>
      </c>
      <c r="BU23" s="52">
        <v>0</v>
      </c>
      <c r="BV23" s="52">
        <v>0</v>
      </c>
      <c r="BW23" s="52">
        <v>0</v>
      </c>
      <c r="BX23" s="52">
        <v>0</v>
      </c>
      <c r="BY23" s="52">
        <v>0</v>
      </c>
      <c r="BZ23" s="52">
        <v>0</v>
      </c>
      <c r="CA23" s="52"/>
      <c r="CB23" s="52"/>
      <c r="CC23" s="52"/>
      <c r="CD23" s="52"/>
      <c r="CE23" s="100">
        <f t="shared" si="4"/>
        <v>0</v>
      </c>
      <c r="CF23" s="100">
        <f t="shared" si="5"/>
        <v>0</v>
      </c>
      <c r="CG23" s="52">
        <v>0</v>
      </c>
      <c r="CH23" s="52">
        <v>0</v>
      </c>
      <c r="CI23" s="52">
        <v>0</v>
      </c>
      <c r="CJ23" s="52">
        <v>0</v>
      </c>
      <c r="CK23" s="52">
        <v>0</v>
      </c>
      <c r="CL23" s="52">
        <v>0</v>
      </c>
      <c r="CM23" s="52">
        <v>0</v>
      </c>
      <c r="CN23" s="52">
        <v>0</v>
      </c>
      <c r="CO23" s="52">
        <v>0</v>
      </c>
      <c r="CP23" s="52">
        <v>0</v>
      </c>
      <c r="CQ23" s="52">
        <v>0</v>
      </c>
      <c r="CR23" s="52">
        <v>0</v>
      </c>
      <c r="CS23" s="52">
        <v>0</v>
      </c>
      <c r="CT23" s="52">
        <v>0</v>
      </c>
      <c r="CU23" s="52">
        <v>0</v>
      </c>
      <c r="CV23" s="52">
        <v>0</v>
      </c>
      <c r="CW23" s="52">
        <v>0</v>
      </c>
      <c r="CX23" s="52">
        <v>0</v>
      </c>
      <c r="CY23" s="52">
        <v>0</v>
      </c>
      <c r="CZ23" s="52">
        <v>0</v>
      </c>
      <c r="DA23" s="52">
        <v>0</v>
      </c>
      <c r="DB23" s="52">
        <v>0</v>
      </c>
      <c r="DC23" s="52">
        <v>0</v>
      </c>
      <c r="DD23" s="52">
        <v>0</v>
      </c>
      <c r="DE23" s="100">
        <f t="shared" si="34"/>
        <v>0</v>
      </c>
      <c r="DF23" s="100">
        <f t="shared" si="35"/>
        <v>0</v>
      </c>
      <c r="DG23" s="52">
        <v>0</v>
      </c>
      <c r="DH23" s="52">
        <v>0</v>
      </c>
      <c r="DI23" s="100">
        <f t="shared" si="13"/>
        <v>0</v>
      </c>
      <c r="DJ23" s="100">
        <f t="shared" si="14"/>
        <v>0</v>
      </c>
    </row>
    <row r="24" spans="1:114" s="43" customFormat="1" ht="15.75" thickBot="1" x14ac:dyDescent="0.3">
      <c r="A24" s="37">
        <v>11</v>
      </c>
      <c r="B24" s="38" t="s">
        <v>68</v>
      </c>
      <c r="C24" s="21"/>
      <c r="D24" s="21"/>
      <c r="E24" s="21"/>
      <c r="F24" s="21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2"/>
      <c r="W24" s="52">
        <v>3.1920410000000001</v>
      </c>
      <c r="X24" s="52">
        <v>0.88120648999999995</v>
      </c>
      <c r="Y24" s="52">
        <v>6.2811890000000004</v>
      </c>
      <c r="Z24" s="52">
        <v>1.7898569259999997</v>
      </c>
      <c r="AA24" s="21">
        <v>6.5508949999999997</v>
      </c>
      <c r="AB24" s="21">
        <v>1.8421114220000001</v>
      </c>
      <c r="AC24" s="21">
        <v>7.4994339999999999</v>
      </c>
      <c r="AD24" s="21">
        <v>2.093900219</v>
      </c>
      <c r="AE24" s="20">
        <f t="shared" ref="AE24" si="41">G24+I24+K24+M24+O24+Q24+S24+U24+W24+Y24+AA24+AC24</f>
        <v>23.523559000000002</v>
      </c>
      <c r="AF24" s="20">
        <f t="shared" ref="AF24" si="42">H24+J24+L24+N24+P24+R24+T24+V24+X24+Z24+AB24+AD24</f>
        <v>6.6070750569999994</v>
      </c>
      <c r="AG24" s="52">
        <v>7.4148839999999998</v>
      </c>
      <c r="AH24" s="52">
        <v>2.1053000000000002</v>
      </c>
      <c r="AI24" s="52">
        <v>8.0740449999999999</v>
      </c>
      <c r="AJ24" s="52">
        <v>2.2537880359999996</v>
      </c>
      <c r="AK24" s="52">
        <v>8.2061799999999998</v>
      </c>
      <c r="AL24" s="52">
        <v>2.2561097809999997</v>
      </c>
      <c r="AM24" s="52">
        <v>8.6418890000000008</v>
      </c>
      <c r="AN24" s="52">
        <v>2.3417836570000001</v>
      </c>
      <c r="AO24" s="65">
        <v>9.656034</v>
      </c>
      <c r="AP24" s="65">
        <v>2.5785652299999997</v>
      </c>
      <c r="AQ24" s="65">
        <v>10.143387000000001</v>
      </c>
      <c r="AR24" s="65">
        <v>2.7514956100000001</v>
      </c>
      <c r="AS24" s="65">
        <v>9.7867829999999998</v>
      </c>
      <c r="AT24" s="65">
        <v>2.6262308839999999</v>
      </c>
      <c r="AU24" s="52">
        <v>10.701271999999999</v>
      </c>
      <c r="AV24" s="52">
        <v>2.8525505729999998</v>
      </c>
      <c r="AW24" s="65">
        <v>12.290903999999999</v>
      </c>
      <c r="AX24" s="65">
        <v>3.1982094870000002</v>
      </c>
      <c r="AY24" s="65">
        <v>12.930099</v>
      </c>
      <c r="AZ24" s="65">
        <v>3.2776103729999999</v>
      </c>
      <c r="BA24" s="52">
        <v>13.225045</v>
      </c>
      <c r="BB24" s="52">
        <v>3.3367307930000001</v>
      </c>
      <c r="BC24" s="52">
        <v>15.447008</v>
      </c>
      <c r="BD24" s="52">
        <v>3.8137549609999999</v>
      </c>
      <c r="BE24" s="23">
        <f t="shared" si="37"/>
        <v>126.51752999999999</v>
      </c>
      <c r="BF24" s="23">
        <f t="shared" si="38"/>
        <v>33.392129384999997</v>
      </c>
      <c r="BG24" s="52">
        <v>15.93144</v>
      </c>
      <c r="BH24" s="52">
        <v>3.911868231000001</v>
      </c>
      <c r="BI24" s="52">
        <v>17.724637999999999</v>
      </c>
      <c r="BJ24" s="52">
        <v>4.2329969559999991</v>
      </c>
      <c r="BK24" s="52">
        <v>18.282862000000002</v>
      </c>
      <c r="BL24" s="52">
        <v>4.2893692559999996</v>
      </c>
      <c r="BM24" s="52">
        <v>18.437266000000001</v>
      </c>
      <c r="BN24" s="52">
        <v>4.1710502209999998</v>
      </c>
      <c r="BO24" s="52">
        <v>20.322638999999999</v>
      </c>
      <c r="BP24" s="52">
        <v>4.626983976</v>
      </c>
      <c r="BQ24" s="24">
        <v>20.634876999999999</v>
      </c>
      <c r="BR24" s="21">
        <v>4.6998604470000007</v>
      </c>
      <c r="BS24" s="24">
        <v>22.246029</v>
      </c>
      <c r="BT24" s="21">
        <v>5.0214418329999999</v>
      </c>
      <c r="BU24" s="24">
        <v>21.228957999999999</v>
      </c>
      <c r="BV24" s="21">
        <v>4.5138269439999998</v>
      </c>
      <c r="BW24" s="24">
        <v>24.195875000000001</v>
      </c>
      <c r="BX24" s="21">
        <v>5.3508218689999998</v>
      </c>
      <c r="BY24" s="24">
        <v>24.449463999999999</v>
      </c>
      <c r="BZ24" s="21">
        <v>5.3340201569999994</v>
      </c>
      <c r="CA24" s="24">
        <v>23.850501000000001</v>
      </c>
      <c r="CB24" s="21">
        <v>5.2743657459999991</v>
      </c>
      <c r="CC24" s="24">
        <v>26.729804000000001</v>
      </c>
      <c r="CD24" s="21">
        <v>5.9578456510000004</v>
      </c>
      <c r="CE24" s="100">
        <f t="shared" si="4"/>
        <v>254.03435300000001</v>
      </c>
      <c r="CF24" s="100">
        <f t="shared" si="5"/>
        <v>57.384451286999997</v>
      </c>
      <c r="CG24" s="24">
        <v>25.976693999999998</v>
      </c>
      <c r="CH24" s="21">
        <v>5.8538434580000001</v>
      </c>
      <c r="CI24" s="24">
        <v>27.520213999999999</v>
      </c>
      <c r="CJ24" s="21">
        <v>6.1639618949999999</v>
      </c>
      <c r="CK24" s="24">
        <v>26.612065999999999</v>
      </c>
      <c r="CL24" s="21">
        <v>5.961838116</v>
      </c>
      <c r="CM24" s="24">
        <v>27.261772000000001</v>
      </c>
      <c r="CN24" s="21">
        <v>6.0850960110000001</v>
      </c>
      <c r="CO24" s="24">
        <v>27.778967999999999</v>
      </c>
      <c r="CP24" s="21">
        <v>6.1051533820000001</v>
      </c>
      <c r="CQ24" s="24">
        <v>29.012176</v>
      </c>
      <c r="CR24" s="21">
        <v>6.5893924930000001</v>
      </c>
      <c r="CS24" s="21">
        <v>31.458535000000001</v>
      </c>
      <c r="CT24" s="21">
        <v>7.0285517630000003</v>
      </c>
      <c r="CU24" s="21">
        <v>34.923389</v>
      </c>
      <c r="CV24" s="21">
        <v>7.7395050850000002</v>
      </c>
      <c r="CW24" s="21">
        <v>64.329097000000004</v>
      </c>
      <c r="CX24" s="21">
        <v>12.568434433</v>
      </c>
      <c r="CY24" s="21">
        <v>93.023640999999998</v>
      </c>
      <c r="CZ24" s="21">
        <v>16.226787645999998</v>
      </c>
      <c r="DA24" s="21">
        <v>110.134807</v>
      </c>
      <c r="DB24" s="21">
        <v>18.412222795999998</v>
      </c>
      <c r="DC24" s="21">
        <v>84.554627999999994</v>
      </c>
      <c r="DD24" s="21">
        <v>14.210087023</v>
      </c>
      <c r="DE24" s="100">
        <f t="shared" si="34"/>
        <v>582.58598699999993</v>
      </c>
      <c r="DF24" s="100">
        <f t="shared" si="35"/>
        <v>112.944874101</v>
      </c>
      <c r="DG24" s="21">
        <v>10.264936000000001</v>
      </c>
      <c r="DH24" s="21">
        <v>2.475766497</v>
      </c>
      <c r="DI24" s="100">
        <f t="shared" si="13"/>
        <v>10.264936000000001</v>
      </c>
      <c r="DJ24" s="100">
        <f t="shared" si="14"/>
        <v>2.475766497</v>
      </c>
    </row>
    <row r="25" spans="1:114" ht="15.75" thickBot="1" x14ac:dyDescent="0.3">
      <c r="A25" s="72"/>
      <c r="B25" s="73" t="s">
        <v>69</v>
      </c>
      <c r="C25" s="74">
        <f>C6+C7+C13+C14+C15+C16+C17+C18+C19+C23+C24</f>
        <v>3709.4634959999999</v>
      </c>
      <c r="D25" s="74">
        <f t="shared" ref="D25:BO25" si="43">D6+D7+D13+D14+D15+D16+D17+D18+D19+D23+D24</f>
        <v>76111.293348885738</v>
      </c>
      <c r="E25" s="74">
        <f t="shared" si="43"/>
        <v>5406.4135969999988</v>
      </c>
      <c r="F25" s="74">
        <f t="shared" si="43"/>
        <v>85271.117978623923</v>
      </c>
      <c r="G25" s="74">
        <f t="shared" si="43"/>
        <v>542.33626800000002</v>
      </c>
      <c r="H25" s="74">
        <f t="shared" si="43"/>
        <v>7974.2416136828706</v>
      </c>
      <c r="I25" s="74">
        <f t="shared" si="43"/>
        <v>535.06905000000006</v>
      </c>
      <c r="J25" s="74">
        <f t="shared" si="43"/>
        <v>7494.91320485715</v>
      </c>
      <c r="K25" s="74">
        <f t="shared" si="43"/>
        <v>540.49302699999998</v>
      </c>
      <c r="L25" s="74">
        <f t="shared" si="43"/>
        <v>7442.2433044515892</v>
      </c>
      <c r="M25" s="74">
        <f t="shared" si="43"/>
        <v>574.68303999999989</v>
      </c>
      <c r="N25" s="74">
        <f t="shared" si="43"/>
        <v>7532.4821012047805</v>
      </c>
      <c r="O25" s="74">
        <f t="shared" si="43"/>
        <v>545.43720399999995</v>
      </c>
      <c r="P25" s="74">
        <f t="shared" si="43"/>
        <v>7728.8059514601109</v>
      </c>
      <c r="Q25" s="74">
        <f t="shared" si="43"/>
        <v>547.07685300000003</v>
      </c>
      <c r="R25" s="74">
        <f t="shared" si="43"/>
        <v>7536.4060020569714</v>
      </c>
      <c r="S25" s="74">
        <f t="shared" si="43"/>
        <v>598.51539300000002</v>
      </c>
      <c r="T25" s="74">
        <f t="shared" si="43"/>
        <v>8158.2820534784814</v>
      </c>
      <c r="U25" s="74">
        <f t="shared" si="43"/>
        <v>536.15796399999988</v>
      </c>
      <c r="V25" s="74">
        <f t="shared" si="43"/>
        <v>6960.1137695712277</v>
      </c>
      <c r="W25" s="74">
        <f t="shared" si="43"/>
        <v>722.81247999999994</v>
      </c>
      <c r="X25" s="74">
        <f t="shared" si="43"/>
        <v>8443.6043563487692</v>
      </c>
      <c r="Y25" s="74">
        <f t="shared" si="43"/>
        <v>672.99571700000001</v>
      </c>
      <c r="Z25" s="74">
        <f t="shared" si="43"/>
        <v>8593.45808752214</v>
      </c>
      <c r="AA25" s="74">
        <f t="shared" si="43"/>
        <v>618.19066199999975</v>
      </c>
      <c r="AB25" s="74">
        <f t="shared" si="43"/>
        <v>8140.8037613658798</v>
      </c>
      <c r="AC25" s="74">
        <f t="shared" si="43"/>
        <v>704.65625899999998</v>
      </c>
      <c r="AD25" s="74">
        <f t="shared" si="43"/>
        <v>10620.711914585901</v>
      </c>
      <c r="AE25" s="74">
        <f t="shared" si="43"/>
        <v>7138.3976529999991</v>
      </c>
      <c r="AF25" s="74">
        <f t="shared" si="43"/>
        <v>96626.066120585892</v>
      </c>
      <c r="AG25" s="74">
        <f t="shared" si="43"/>
        <v>701.62333599999999</v>
      </c>
      <c r="AH25" s="74">
        <f t="shared" si="43"/>
        <v>9610.2142987221596</v>
      </c>
      <c r="AI25" s="74">
        <f t="shared" si="43"/>
        <v>698.28271399999994</v>
      </c>
      <c r="AJ25" s="74">
        <f t="shared" si="43"/>
        <v>9188.0580459299308</v>
      </c>
      <c r="AK25" s="74">
        <f t="shared" si="43"/>
        <v>693.14732100000003</v>
      </c>
      <c r="AL25" s="74">
        <f t="shared" si="43"/>
        <v>8894.9700137124073</v>
      </c>
      <c r="AM25" s="74">
        <f t="shared" si="43"/>
        <v>714.32609099999991</v>
      </c>
      <c r="AN25" s="74">
        <f t="shared" si="43"/>
        <v>8836.9768173851862</v>
      </c>
      <c r="AO25" s="74">
        <f t="shared" si="43"/>
        <v>738.69327899999985</v>
      </c>
      <c r="AP25" s="74">
        <f t="shared" si="43"/>
        <v>8772.9360095556221</v>
      </c>
      <c r="AQ25" s="74">
        <f t="shared" si="43"/>
        <v>743.36333900000011</v>
      </c>
      <c r="AR25" s="74">
        <f t="shared" si="43"/>
        <v>8825.1223527931725</v>
      </c>
      <c r="AS25" s="74">
        <f t="shared" si="43"/>
        <v>827.67622299999994</v>
      </c>
      <c r="AT25" s="74">
        <f t="shared" si="43"/>
        <v>9302.0178399037104</v>
      </c>
      <c r="AU25" s="74">
        <f t="shared" si="43"/>
        <v>867.13119799999993</v>
      </c>
      <c r="AV25" s="74">
        <f t="shared" si="43"/>
        <v>9555.487248209547</v>
      </c>
      <c r="AW25" s="74">
        <f t="shared" si="43"/>
        <v>935.93389500000012</v>
      </c>
      <c r="AX25" s="74">
        <f t="shared" si="43"/>
        <v>9560.5206977147609</v>
      </c>
      <c r="AY25" s="74">
        <f t="shared" si="43"/>
        <v>958.848703</v>
      </c>
      <c r="AZ25" s="74">
        <f t="shared" si="43"/>
        <v>9827.6926402919707</v>
      </c>
      <c r="BA25" s="74">
        <f t="shared" si="43"/>
        <v>955.81864599999994</v>
      </c>
      <c r="BB25" s="74">
        <f t="shared" si="43"/>
        <v>9629.5577358356604</v>
      </c>
      <c r="BC25" s="74">
        <f t="shared" si="43"/>
        <v>1037.77476</v>
      </c>
      <c r="BD25" s="74">
        <f t="shared" si="43"/>
        <v>11549.744684115358</v>
      </c>
      <c r="BE25" s="74">
        <f t="shared" si="43"/>
        <v>9857.5952799999995</v>
      </c>
      <c r="BF25" s="74">
        <f t="shared" si="43"/>
        <v>113552.76359126344</v>
      </c>
      <c r="BG25" s="74">
        <f t="shared" si="43"/>
        <v>1089.2791960000002</v>
      </c>
      <c r="BH25" s="74">
        <f t="shared" si="43"/>
        <v>10993.846081506668</v>
      </c>
      <c r="BI25" s="74">
        <f t="shared" si="43"/>
        <v>1091.0766959999999</v>
      </c>
      <c r="BJ25" s="74">
        <f t="shared" si="43"/>
        <v>10793.115816073079</v>
      </c>
      <c r="BK25" s="74">
        <f t="shared" si="43"/>
        <v>1160.8020120000001</v>
      </c>
      <c r="BL25" s="74">
        <f t="shared" si="43"/>
        <v>11055.150255497259</v>
      </c>
      <c r="BM25" s="74">
        <f t="shared" si="43"/>
        <v>1191.0788190000001</v>
      </c>
      <c r="BN25" s="74">
        <f t="shared" si="43"/>
        <v>10833.538906591524</v>
      </c>
      <c r="BO25" s="74">
        <f t="shared" si="43"/>
        <v>1268.475185</v>
      </c>
      <c r="BP25" s="74">
        <f t="shared" ref="BP25:CL25" si="44">BP6+BP7+BP13+BP14+BP15+BP16+BP17+BP18+BP19+BP23+BP24</f>
        <v>10836.842449014499</v>
      </c>
      <c r="BQ25" s="74">
        <f t="shared" si="44"/>
        <v>1334.9138550000002</v>
      </c>
      <c r="BR25" s="74">
        <f t="shared" si="44"/>
        <v>10449.459019208731</v>
      </c>
      <c r="BS25" s="74">
        <f t="shared" si="44"/>
        <v>1499.422658</v>
      </c>
      <c r="BT25" s="74">
        <f t="shared" si="44"/>
        <v>11888.671356773051</v>
      </c>
      <c r="BU25" s="74">
        <f t="shared" si="44"/>
        <v>1510.715473</v>
      </c>
      <c r="BV25" s="74">
        <f t="shared" si="44"/>
        <v>11113.914208582068</v>
      </c>
      <c r="BW25" s="74">
        <f t="shared" si="44"/>
        <v>1647.8325490000002</v>
      </c>
      <c r="BX25" s="74">
        <f t="shared" si="44"/>
        <v>11684.641208677331</v>
      </c>
      <c r="BY25" s="74">
        <f t="shared" si="44"/>
        <v>1673.4177280000001</v>
      </c>
      <c r="BZ25" s="74">
        <f t="shared" si="44"/>
        <v>11889.324131615353</v>
      </c>
      <c r="CA25" s="74">
        <f t="shared" si="44"/>
        <v>1667.7728509999997</v>
      </c>
      <c r="CB25" s="74">
        <f t="shared" si="44"/>
        <v>11450.645947640744</v>
      </c>
      <c r="CC25" s="74">
        <f t="shared" si="44"/>
        <v>1936.0543340000002</v>
      </c>
      <c r="CD25" s="74">
        <f t="shared" si="44"/>
        <v>13730.323795662169</v>
      </c>
      <c r="CE25" s="74">
        <f t="shared" si="44"/>
        <v>16806.250558</v>
      </c>
      <c r="CF25" s="74">
        <f t="shared" si="44"/>
        <v>136719.22928464608</v>
      </c>
      <c r="CG25" s="74">
        <f t="shared" si="44"/>
        <v>1907.0458279999998</v>
      </c>
      <c r="CH25" s="74">
        <f t="shared" si="44"/>
        <v>13303.815045873109</v>
      </c>
      <c r="CI25" s="74">
        <f t="shared" si="44"/>
        <v>1812.9838429999998</v>
      </c>
      <c r="CJ25" s="74">
        <f t="shared" si="44"/>
        <v>13662.544633300777</v>
      </c>
      <c r="CK25" s="74">
        <f t="shared" si="44"/>
        <v>1793.8869090000001</v>
      </c>
      <c r="CL25" s="74">
        <f t="shared" si="44"/>
        <v>12239.00011718271</v>
      </c>
      <c r="CM25" s="74">
        <f t="shared" ref="CM25:CO25" si="45">CM6+CM7+CM13+CM14+CM15+CM16+CM17+CM18+CM19+CM23+CM24</f>
        <v>1911.4636990000001</v>
      </c>
      <c r="CN25" s="74">
        <f t="shared" ref="CN25:CU25" si="46">CN6+CN7+CN13+CN14+CN15+CN16+CN17+CN18+CN19+CN23+CN24</f>
        <v>12943.076704788999</v>
      </c>
      <c r="CO25" s="74">
        <f t="shared" si="45"/>
        <v>2053.0216679999999</v>
      </c>
      <c r="CP25" s="74">
        <f t="shared" si="46"/>
        <v>12723.505834378848</v>
      </c>
      <c r="CQ25" s="74">
        <f t="shared" si="46"/>
        <v>2052.2231500000003</v>
      </c>
      <c r="CR25" s="74">
        <f t="shared" ref="CR25:CX25" si="47">CR6+CR7+CR13+CR14+CR15+CR16+CR17+CR18+CR19+CR23+CR24</f>
        <v>12160.636927386919</v>
      </c>
      <c r="CS25" s="74">
        <f t="shared" si="46"/>
        <v>2413.3690950000005</v>
      </c>
      <c r="CT25" s="74">
        <f t="shared" si="47"/>
        <v>14249.815899401799</v>
      </c>
      <c r="CU25" s="74">
        <f t="shared" si="46"/>
        <v>2356.2779260000002</v>
      </c>
      <c r="CV25" s="74">
        <f t="shared" si="47"/>
        <v>13216.30202923433</v>
      </c>
      <c r="CW25" s="74">
        <f t="shared" si="47"/>
        <v>2526.8099360000001</v>
      </c>
      <c r="CX25" s="74">
        <f t="shared" si="47"/>
        <v>13633.087123457539</v>
      </c>
      <c r="CY25" s="74">
        <f t="shared" ref="CY25:CZ25" si="48">CY6+CY7+CY13+CY14+CY15+CY16+CY17+CY18+CY19+CY23+CY24</f>
        <v>2668.3480120000004</v>
      </c>
      <c r="CZ25" s="74">
        <f t="shared" si="48"/>
        <v>14123.179397974642</v>
      </c>
      <c r="DA25" s="74">
        <f t="shared" ref="DA25:DB25" si="49">DA6+DA7+DA13+DA14+DA15+DA16+DA17+DA18+DA19+DA23+DA24</f>
        <v>2594.1347510000001</v>
      </c>
      <c r="DB25" s="74">
        <f t="shared" si="49"/>
        <v>15487.562200999997</v>
      </c>
      <c r="DC25" s="74">
        <f t="shared" ref="DC25:DD25" si="50">DC6+DC7+DC13+DC14+DC15+DC16+DC17+DC18+DC19+DC23+DC24</f>
        <v>2403.6664959999998</v>
      </c>
      <c r="DD25" s="74">
        <f t="shared" si="50"/>
        <v>13181.124064162999</v>
      </c>
      <c r="DE25" s="74">
        <f t="shared" ref="DE25" si="51">CG25+CI25+CK25+CM25+CO25+CQ25+CS25+CU25+CW25+CY25+DA25+DC25</f>
        <v>26493.231313000004</v>
      </c>
      <c r="DF25" s="74">
        <f t="shared" ref="DF25" si="52">CH25+CJ25+CL25+CN25+CP25+CR25+CT25+CV25+CX25+CZ25+DB25+DD25</f>
        <v>160923.64997814264</v>
      </c>
      <c r="DG25" s="74">
        <f t="shared" ref="DG25:DH25" si="53">DG6+DG7+DG13+DG14+DG15+DG16+DG17+DG18+DG19+DG23+DG24</f>
        <v>2036.992129</v>
      </c>
      <c r="DH25" s="74">
        <f t="shared" si="53"/>
        <v>6710.6910847090003</v>
      </c>
      <c r="DI25" s="74">
        <f t="shared" si="13"/>
        <v>2036.992129</v>
      </c>
      <c r="DJ25" s="74">
        <f t="shared" si="14"/>
        <v>6710.6910847090003</v>
      </c>
    </row>
    <row r="26" spans="1:114" ht="15.75" x14ac:dyDescent="0.25">
      <c r="A26" s="72"/>
      <c r="B26" s="11" t="s">
        <v>70</v>
      </c>
      <c r="C26" s="75"/>
      <c r="D26" s="75"/>
      <c r="E26" s="75"/>
      <c r="F26" s="75"/>
      <c r="G26" s="15"/>
      <c r="H26" s="15"/>
      <c r="I26" s="15"/>
      <c r="J26" s="15"/>
      <c r="K26" s="15"/>
      <c r="L26" s="15"/>
      <c r="M26" s="76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5"/>
      <c r="BC26" s="15"/>
      <c r="BD26" s="15"/>
      <c r="BE26" s="77"/>
      <c r="BF26" s="77"/>
      <c r="BG26" s="15"/>
      <c r="BH26" s="15"/>
      <c r="BI26" s="15"/>
      <c r="BJ26" s="15"/>
      <c r="BK26" s="15"/>
      <c r="BL26" s="15"/>
      <c r="BM26" s="15"/>
      <c r="BN26" s="15"/>
      <c r="BO26" s="15"/>
      <c r="BP26" s="15"/>
      <c r="BQ26" s="15"/>
      <c r="BR26" s="15"/>
      <c r="BS26" s="15"/>
      <c r="BT26" s="15"/>
      <c r="BU26" s="15"/>
      <c r="BV26" s="15"/>
      <c r="BW26" s="15"/>
      <c r="BX26" s="15"/>
      <c r="BY26" s="15"/>
      <c r="BZ26" s="15"/>
      <c r="CA26" s="15"/>
      <c r="CB26" s="15"/>
      <c r="CC26" s="15"/>
      <c r="CD26" s="15"/>
      <c r="CE26" s="15"/>
      <c r="CF26" s="15"/>
      <c r="CG26" s="15"/>
      <c r="CH26" s="15"/>
      <c r="CI26" s="15"/>
      <c r="CJ26" s="15"/>
      <c r="CK26" s="15"/>
      <c r="CL26" s="15"/>
      <c r="CM26" s="15"/>
      <c r="CN26" s="15"/>
      <c r="CO26" s="15"/>
      <c r="CP26" s="15"/>
      <c r="CQ26" s="15"/>
      <c r="CR26" s="15"/>
      <c r="CS26" s="15"/>
      <c r="CT26" s="15"/>
      <c r="CU26" s="15"/>
      <c r="CV26" s="15"/>
      <c r="CW26" s="15"/>
      <c r="CX26" s="15"/>
      <c r="CY26" s="15"/>
      <c r="CZ26" s="15"/>
      <c r="DA26" s="15"/>
      <c r="DB26" s="15"/>
      <c r="DC26" s="15"/>
      <c r="DD26" s="15"/>
      <c r="DE26" s="15"/>
      <c r="DF26" s="15"/>
      <c r="DG26" s="15"/>
      <c r="DH26" s="15"/>
      <c r="DI26" s="15"/>
      <c r="DJ26" s="15"/>
    </row>
    <row r="27" spans="1:114" x14ac:dyDescent="0.25">
      <c r="A27" s="14"/>
      <c r="B27" s="9" t="s">
        <v>2</v>
      </c>
      <c r="C27" s="111" t="s">
        <v>3</v>
      </c>
      <c r="D27" s="111"/>
      <c r="E27" s="111" t="s">
        <v>4</v>
      </c>
      <c r="F27" s="111"/>
      <c r="G27" s="111" t="s">
        <v>5</v>
      </c>
      <c r="H27" s="111"/>
      <c r="I27" s="111" t="s">
        <v>6</v>
      </c>
      <c r="J27" s="111"/>
      <c r="K27" s="111" t="s">
        <v>7</v>
      </c>
      <c r="L27" s="111"/>
      <c r="M27" s="111" t="s">
        <v>8</v>
      </c>
      <c r="N27" s="111"/>
      <c r="O27" s="111" t="s">
        <v>9</v>
      </c>
      <c r="P27" s="111"/>
      <c r="Q27" s="111" t="s">
        <v>10</v>
      </c>
      <c r="R27" s="111"/>
      <c r="S27" s="111" t="s">
        <v>11</v>
      </c>
      <c r="T27" s="111"/>
      <c r="U27" s="111" t="s">
        <v>12</v>
      </c>
      <c r="V27" s="111"/>
      <c r="W27" s="111" t="s">
        <v>13</v>
      </c>
      <c r="X27" s="111"/>
      <c r="Y27" s="111" t="s">
        <v>14</v>
      </c>
      <c r="Z27" s="111"/>
      <c r="AA27" s="111" t="s">
        <v>15</v>
      </c>
      <c r="AB27" s="111"/>
      <c r="AC27" s="111" t="s">
        <v>16</v>
      </c>
      <c r="AD27" s="111"/>
      <c r="AE27" s="111" t="s">
        <v>71</v>
      </c>
      <c r="AF27" s="111"/>
      <c r="AG27" s="111" t="s">
        <v>18</v>
      </c>
      <c r="AH27" s="111"/>
      <c r="AI27" s="111" t="s">
        <v>19</v>
      </c>
      <c r="AJ27" s="111"/>
      <c r="AK27" s="111" t="s">
        <v>20</v>
      </c>
      <c r="AL27" s="111"/>
      <c r="AM27" s="111" t="s">
        <v>21</v>
      </c>
      <c r="AN27" s="111"/>
      <c r="AO27" s="111" t="s">
        <v>22</v>
      </c>
      <c r="AP27" s="111"/>
      <c r="AQ27" s="111" t="s">
        <v>23</v>
      </c>
      <c r="AR27" s="111"/>
      <c r="AS27" s="111" t="s">
        <v>24</v>
      </c>
      <c r="AT27" s="111"/>
      <c r="AU27" s="111" t="s">
        <v>25</v>
      </c>
      <c r="AV27" s="111"/>
      <c r="AW27" s="111" t="s">
        <v>26</v>
      </c>
      <c r="AX27" s="111"/>
      <c r="AY27" s="111" t="s">
        <v>27</v>
      </c>
      <c r="AZ27" s="111"/>
      <c r="BA27" s="111" t="s">
        <v>28</v>
      </c>
      <c r="BB27" s="111"/>
      <c r="BC27" s="111" t="s">
        <v>29</v>
      </c>
      <c r="BD27" s="111"/>
      <c r="BE27" s="112" t="s">
        <v>72</v>
      </c>
      <c r="BF27" s="112"/>
      <c r="BG27" s="111" t="s">
        <v>31</v>
      </c>
      <c r="BH27" s="111"/>
      <c r="BI27" s="111" t="s">
        <v>32</v>
      </c>
      <c r="BJ27" s="111"/>
      <c r="BK27" s="111" t="s">
        <v>33</v>
      </c>
      <c r="BL27" s="111"/>
      <c r="BM27" s="111" t="s">
        <v>34</v>
      </c>
      <c r="BN27" s="111"/>
      <c r="BO27" s="111" t="s">
        <v>35</v>
      </c>
      <c r="BP27" s="111"/>
      <c r="BQ27" s="111" t="s">
        <v>36</v>
      </c>
      <c r="BR27" s="111"/>
      <c r="BS27" s="111" t="s">
        <v>37</v>
      </c>
      <c r="BT27" s="111"/>
      <c r="BU27" s="111" t="s">
        <v>38</v>
      </c>
      <c r="BV27" s="111"/>
      <c r="BW27" s="111" t="s">
        <v>39</v>
      </c>
      <c r="BX27" s="111"/>
      <c r="BY27" s="111" t="s">
        <v>40</v>
      </c>
      <c r="BZ27" s="111"/>
      <c r="CA27" s="111" t="s">
        <v>41</v>
      </c>
      <c r="CB27" s="111"/>
      <c r="CC27" s="111" t="s">
        <v>42</v>
      </c>
      <c r="CD27" s="111"/>
      <c r="CE27" s="111" t="s">
        <v>43</v>
      </c>
      <c r="CF27" s="111"/>
      <c r="CG27" s="111" t="s">
        <v>44</v>
      </c>
      <c r="CH27" s="111"/>
      <c r="CI27" s="111" t="s">
        <v>45</v>
      </c>
      <c r="CJ27" s="111"/>
      <c r="CK27" s="111" t="s">
        <v>46</v>
      </c>
      <c r="CL27" s="111"/>
      <c r="CM27" s="111" t="s">
        <v>85</v>
      </c>
      <c r="CN27" s="111"/>
      <c r="CO27" s="111" t="s">
        <v>88</v>
      </c>
      <c r="CP27" s="111"/>
      <c r="CQ27" s="111" t="s">
        <v>89</v>
      </c>
      <c r="CR27" s="111"/>
      <c r="CS27" s="111" t="s">
        <v>90</v>
      </c>
      <c r="CT27" s="111"/>
      <c r="CU27" s="111" t="s">
        <v>91</v>
      </c>
      <c r="CV27" s="111"/>
      <c r="CW27" s="111" t="s">
        <v>92</v>
      </c>
      <c r="CX27" s="111"/>
      <c r="CY27" s="111" t="s">
        <v>93</v>
      </c>
      <c r="CZ27" s="111"/>
      <c r="DA27" s="111" t="s">
        <v>94</v>
      </c>
      <c r="DB27" s="111"/>
      <c r="DC27" s="111" t="s">
        <v>95</v>
      </c>
      <c r="DD27" s="111"/>
      <c r="DE27" s="111" t="s">
        <v>47</v>
      </c>
      <c r="DF27" s="111"/>
      <c r="DG27" s="111" t="s">
        <v>96</v>
      </c>
      <c r="DH27" s="111"/>
      <c r="DI27" s="111" t="s">
        <v>97</v>
      </c>
      <c r="DJ27" s="111"/>
    </row>
    <row r="28" spans="1:114" x14ac:dyDescent="0.25">
      <c r="A28" s="14"/>
      <c r="B28" s="9"/>
      <c r="C28" s="12" t="s">
        <v>49</v>
      </c>
      <c r="D28" s="12" t="s">
        <v>50</v>
      </c>
      <c r="E28" s="12" t="s">
        <v>49</v>
      </c>
      <c r="F28" s="12" t="s">
        <v>50</v>
      </c>
      <c r="G28" s="12" t="s">
        <v>49</v>
      </c>
      <c r="H28" s="12" t="s">
        <v>50</v>
      </c>
      <c r="I28" s="12" t="s">
        <v>49</v>
      </c>
      <c r="J28" s="12" t="s">
        <v>50</v>
      </c>
      <c r="K28" s="12" t="s">
        <v>49</v>
      </c>
      <c r="L28" s="12" t="s">
        <v>50</v>
      </c>
      <c r="M28" s="12" t="s">
        <v>49</v>
      </c>
      <c r="N28" s="12" t="s">
        <v>50</v>
      </c>
      <c r="O28" s="12" t="s">
        <v>49</v>
      </c>
      <c r="P28" s="12" t="s">
        <v>50</v>
      </c>
      <c r="Q28" s="12" t="s">
        <v>49</v>
      </c>
      <c r="R28" s="12" t="s">
        <v>50</v>
      </c>
      <c r="S28" s="12" t="s">
        <v>49</v>
      </c>
      <c r="T28" s="12" t="s">
        <v>50</v>
      </c>
      <c r="U28" s="12" t="s">
        <v>49</v>
      </c>
      <c r="V28" s="12" t="s">
        <v>50</v>
      </c>
      <c r="W28" s="12" t="s">
        <v>49</v>
      </c>
      <c r="X28" s="12" t="s">
        <v>50</v>
      </c>
      <c r="Y28" s="12" t="s">
        <v>49</v>
      </c>
      <c r="Z28" s="12" t="s">
        <v>50</v>
      </c>
      <c r="AA28" s="12" t="s">
        <v>49</v>
      </c>
      <c r="AB28" s="12" t="s">
        <v>50</v>
      </c>
      <c r="AC28" s="12" t="s">
        <v>49</v>
      </c>
      <c r="AD28" s="12" t="s">
        <v>50</v>
      </c>
      <c r="AE28" s="12" t="s">
        <v>49</v>
      </c>
      <c r="AF28" s="12" t="s">
        <v>50</v>
      </c>
      <c r="AG28" s="12" t="s">
        <v>49</v>
      </c>
      <c r="AH28" s="12" t="s">
        <v>50</v>
      </c>
      <c r="AI28" s="12" t="s">
        <v>49</v>
      </c>
      <c r="AJ28" s="12" t="s">
        <v>50</v>
      </c>
      <c r="AK28" s="12" t="s">
        <v>49</v>
      </c>
      <c r="AL28" s="12" t="s">
        <v>50</v>
      </c>
      <c r="AM28" s="12" t="s">
        <v>49</v>
      </c>
      <c r="AN28" s="12" t="s">
        <v>50</v>
      </c>
      <c r="AO28" s="12" t="s">
        <v>49</v>
      </c>
      <c r="AP28" s="12" t="s">
        <v>50</v>
      </c>
      <c r="AQ28" s="12" t="s">
        <v>49</v>
      </c>
      <c r="AR28" s="12" t="s">
        <v>50</v>
      </c>
      <c r="AS28" s="12" t="s">
        <v>49</v>
      </c>
      <c r="AT28" s="12" t="s">
        <v>50</v>
      </c>
      <c r="AU28" s="12" t="s">
        <v>49</v>
      </c>
      <c r="AV28" s="12" t="s">
        <v>50</v>
      </c>
      <c r="AW28" s="12" t="s">
        <v>49</v>
      </c>
      <c r="AX28" s="12" t="s">
        <v>50</v>
      </c>
      <c r="AY28" s="12" t="s">
        <v>49</v>
      </c>
      <c r="AZ28" s="12" t="s">
        <v>50</v>
      </c>
      <c r="BA28" s="12" t="s">
        <v>49</v>
      </c>
      <c r="BB28" s="12" t="s">
        <v>50</v>
      </c>
      <c r="BC28" s="12" t="s">
        <v>49</v>
      </c>
      <c r="BD28" s="12" t="s">
        <v>50</v>
      </c>
      <c r="BE28" s="13" t="s">
        <v>49</v>
      </c>
      <c r="BF28" s="13" t="s">
        <v>50</v>
      </c>
      <c r="BG28" s="12" t="s">
        <v>49</v>
      </c>
      <c r="BH28" s="12" t="s">
        <v>50</v>
      </c>
      <c r="BI28" s="12" t="s">
        <v>49</v>
      </c>
      <c r="BJ28" s="12" t="s">
        <v>50</v>
      </c>
      <c r="BK28" s="12" t="s">
        <v>49</v>
      </c>
      <c r="BL28" s="12" t="s">
        <v>50</v>
      </c>
      <c r="BM28" s="12" t="s">
        <v>49</v>
      </c>
      <c r="BN28" s="12" t="s">
        <v>50</v>
      </c>
      <c r="BO28" s="12" t="s">
        <v>49</v>
      </c>
      <c r="BP28" s="12" t="s">
        <v>50</v>
      </c>
      <c r="BQ28" s="12" t="s">
        <v>49</v>
      </c>
      <c r="BR28" s="12" t="s">
        <v>50</v>
      </c>
      <c r="BS28" s="12" t="s">
        <v>49</v>
      </c>
      <c r="BT28" s="12" t="s">
        <v>50</v>
      </c>
      <c r="BU28" s="12" t="s">
        <v>49</v>
      </c>
      <c r="BV28" s="12" t="s">
        <v>50</v>
      </c>
      <c r="BW28" s="12" t="s">
        <v>49</v>
      </c>
      <c r="BX28" s="12" t="s">
        <v>50</v>
      </c>
      <c r="BY28" s="12" t="s">
        <v>49</v>
      </c>
      <c r="BZ28" s="12" t="s">
        <v>50</v>
      </c>
      <c r="CA28" s="12" t="s">
        <v>49</v>
      </c>
      <c r="CB28" s="12" t="s">
        <v>50</v>
      </c>
      <c r="CC28" s="12" t="s">
        <v>49</v>
      </c>
      <c r="CD28" s="12" t="s">
        <v>50</v>
      </c>
      <c r="CE28" s="12" t="s">
        <v>49</v>
      </c>
      <c r="CF28" s="12" t="s">
        <v>50</v>
      </c>
      <c r="CG28" s="12" t="s">
        <v>49</v>
      </c>
      <c r="CH28" s="12" t="s">
        <v>50</v>
      </c>
      <c r="CI28" s="12" t="s">
        <v>49</v>
      </c>
      <c r="CJ28" s="12" t="s">
        <v>50</v>
      </c>
      <c r="CK28" s="12" t="s">
        <v>49</v>
      </c>
      <c r="CL28" s="12" t="s">
        <v>50</v>
      </c>
      <c r="CM28" s="97" t="s">
        <v>49</v>
      </c>
      <c r="CN28" s="97" t="s">
        <v>50</v>
      </c>
      <c r="CO28" s="102" t="s">
        <v>49</v>
      </c>
      <c r="CP28" s="102" t="s">
        <v>50</v>
      </c>
      <c r="CQ28" s="103" t="s">
        <v>49</v>
      </c>
      <c r="CR28" s="103" t="s">
        <v>50</v>
      </c>
      <c r="CS28" s="104" t="s">
        <v>49</v>
      </c>
      <c r="CT28" s="104" t="s">
        <v>50</v>
      </c>
      <c r="CU28" s="105" t="s">
        <v>49</v>
      </c>
      <c r="CV28" s="105" t="s">
        <v>50</v>
      </c>
      <c r="CW28" s="106" t="s">
        <v>49</v>
      </c>
      <c r="CX28" s="106" t="s">
        <v>50</v>
      </c>
      <c r="CY28" s="107" t="s">
        <v>49</v>
      </c>
      <c r="CZ28" s="107" t="s">
        <v>50</v>
      </c>
      <c r="DA28" s="108" t="s">
        <v>49</v>
      </c>
      <c r="DB28" s="108" t="s">
        <v>50</v>
      </c>
      <c r="DC28" s="109" t="s">
        <v>49</v>
      </c>
      <c r="DD28" s="109" t="s">
        <v>50</v>
      </c>
      <c r="DE28" s="12" t="s">
        <v>49</v>
      </c>
      <c r="DF28" s="12" t="s">
        <v>50</v>
      </c>
      <c r="DG28" s="110" t="s">
        <v>49</v>
      </c>
      <c r="DH28" s="110" t="s">
        <v>50</v>
      </c>
      <c r="DI28" s="110" t="s">
        <v>49</v>
      </c>
      <c r="DJ28" s="110" t="s">
        <v>50</v>
      </c>
    </row>
    <row r="29" spans="1:114" x14ac:dyDescent="0.25">
      <c r="A29" s="14">
        <v>12</v>
      </c>
      <c r="B29" s="78" t="s">
        <v>73</v>
      </c>
      <c r="C29" s="79">
        <v>693.97481900000002</v>
      </c>
      <c r="D29" s="79">
        <v>0</v>
      </c>
      <c r="E29" s="79">
        <v>862.99964799999998</v>
      </c>
      <c r="F29" s="79">
        <v>0</v>
      </c>
      <c r="G29" s="44">
        <v>81.946809000000002</v>
      </c>
      <c r="H29" s="44">
        <v>0</v>
      </c>
      <c r="I29" s="44">
        <v>78.524932000000007</v>
      </c>
      <c r="J29" s="44">
        <v>0</v>
      </c>
      <c r="K29" s="44">
        <v>77.874617000000001</v>
      </c>
      <c r="L29" s="44">
        <v>0</v>
      </c>
      <c r="M29" s="44">
        <v>81.982782</v>
      </c>
      <c r="N29" s="44">
        <v>0</v>
      </c>
      <c r="O29" s="22">
        <v>83.241671999999994</v>
      </c>
      <c r="P29" s="44">
        <v>0</v>
      </c>
      <c r="Q29" s="22">
        <v>82.762393000000003</v>
      </c>
      <c r="R29" s="44">
        <v>0</v>
      </c>
      <c r="S29" s="44">
        <v>92.250668000000005</v>
      </c>
      <c r="T29" s="44"/>
      <c r="U29" s="22">
        <v>66.492226000000002</v>
      </c>
      <c r="V29" s="44"/>
      <c r="W29" s="22">
        <v>95.191699999999997</v>
      </c>
      <c r="X29" s="44"/>
      <c r="Y29" s="22">
        <v>125.475864</v>
      </c>
      <c r="Z29" s="44"/>
      <c r="AA29" s="22">
        <v>117.547985</v>
      </c>
      <c r="AB29" s="44"/>
      <c r="AC29" s="22">
        <v>118.727644</v>
      </c>
      <c r="AD29" s="44"/>
      <c r="AE29" s="20">
        <f t="shared" ref="AE29" si="54">G29+I29+K29+M29+O29+Q29+S29+U29+W29+Y29+AA29+AC29</f>
        <v>1102.019292</v>
      </c>
      <c r="AF29" s="20">
        <f t="shared" ref="AF29" si="55">H29+J29+L29+N29+P29+R29+T29+V29+X29+Z29+AB29+AD29</f>
        <v>0</v>
      </c>
      <c r="AG29" s="42">
        <v>111.289948</v>
      </c>
      <c r="AH29" s="44"/>
      <c r="AI29" s="44">
        <v>106.27710399999999</v>
      </c>
      <c r="AJ29" s="44"/>
      <c r="AK29" s="44">
        <v>101.732721</v>
      </c>
      <c r="AL29" s="44"/>
      <c r="AM29" s="44">
        <v>104.488381</v>
      </c>
      <c r="AN29" s="44"/>
      <c r="AO29" s="44">
        <v>105.366253</v>
      </c>
      <c r="AP29" s="44"/>
      <c r="AQ29" s="44">
        <v>105.459075</v>
      </c>
      <c r="AR29" s="44"/>
      <c r="AS29" s="44">
        <v>107.960157</v>
      </c>
      <c r="AT29" s="44"/>
      <c r="AU29" s="44">
        <v>101.955786</v>
      </c>
      <c r="AV29" s="44"/>
      <c r="AW29" s="44">
        <v>108.832508</v>
      </c>
      <c r="AX29" s="44"/>
      <c r="AY29" s="44">
        <v>107.177622</v>
      </c>
      <c r="AZ29" s="44"/>
      <c r="BA29" s="44">
        <v>102.75148799999999</v>
      </c>
      <c r="BB29" s="44"/>
      <c r="BC29" s="44">
        <v>110.05848899999999</v>
      </c>
      <c r="BD29" s="44"/>
      <c r="BE29" s="23">
        <f t="shared" ref="BE29" si="56">AG29+AI29+AK29+AM29+AO29+AQ29+AS29+AU29+AW29+AY29+BA29+BC29</f>
        <v>1273.3495319999997</v>
      </c>
      <c r="BF29" s="23">
        <f t="shared" ref="BF29" si="57">AH29+AJ29+AL29+AN29+AP29+AR29+AT29+AV29+AX29+AZ29+BB29+BD29</f>
        <v>0</v>
      </c>
      <c r="BG29" s="44">
        <v>109.620498</v>
      </c>
      <c r="BH29" s="44"/>
      <c r="BI29" s="44">
        <v>102.78935799999999</v>
      </c>
      <c r="BJ29" s="44"/>
      <c r="BK29" s="44">
        <v>101.820277</v>
      </c>
      <c r="BL29" s="44"/>
      <c r="BM29" s="44">
        <v>103.718824</v>
      </c>
      <c r="BN29" s="44"/>
      <c r="BO29" s="44">
        <v>105.847836</v>
      </c>
      <c r="BP29" s="44"/>
      <c r="BQ29" s="44">
        <v>105.078413</v>
      </c>
      <c r="BR29" s="44"/>
      <c r="BS29" s="44">
        <v>111.532731</v>
      </c>
      <c r="BT29" s="44"/>
      <c r="BU29" s="44">
        <v>104.59805</v>
      </c>
      <c r="BV29" s="44"/>
      <c r="BW29" s="44">
        <v>105.82108599999999</v>
      </c>
      <c r="BX29" s="44"/>
      <c r="BY29" s="44">
        <v>98.118554000000003</v>
      </c>
      <c r="BZ29" s="44"/>
      <c r="CA29" s="44">
        <v>93.874993000000003</v>
      </c>
      <c r="CB29" s="44"/>
      <c r="CC29" s="44">
        <v>103.779493</v>
      </c>
      <c r="CD29" s="44"/>
      <c r="CE29" s="100">
        <f t="shared" ref="CE29" si="58">BG29+BI29+BK29+BM29+BO29+BQ29+BS29+BU29+BW29+BY29+CA29+CC29</f>
        <v>1246.600113</v>
      </c>
      <c r="CF29" s="100">
        <f t="shared" ref="CF29" si="59">BH29+BJ29+BL29+BN29+BP29+BR29+BT29+BV29+BX29+BZ29+CB29+CD29</f>
        <v>0</v>
      </c>
      <c r="CG29" s="44">
        <v>96.662758999999994</v>
      </c>
      <c r="CH29" s="44"/>
      <c r="CI29" s="44">
        <v>93.780911000000003</v>
      </c>
      <c r="CJ29" s="44"/>
      <c r="CK29" s="42">
        <v>93.109896000000006</v>
      </c>
      <c r="CL29" s="44"/>
      <c r="CM29" s="42">
        <v>95.750236999999998</v>
      </c>
      <c r="CN29" s="44"/>
      <c r="CO29" s="42">
        <v>97.647910999999993</v>
      </c>
      <c r="CP29" s="44"/>
      <c r="CQ29" s="42">
        <v>93.128888000000003</v>
      </c>
      <c r="CR29" s="44"/>
      <c r="CS29" s="44">
        <v>102.49763400000001</v>
      </c>
      <c r="CT29" s="44"/>
      <c r="CU29" s="44">
        <v>89.214432000000002</v>
      </c>
      <c r="CV29" s="44"/>
      <c r="CW29" s="44">
        <v>90.270249000000007</v>
      </c>
      <c r="CX29" s="44"/>
      <c r="CY29" s="44">
        <v>94.863023999999996</v>
      </c>
      <c r="CZ29" s="44"/>
      <c r="DA29" s="44">
        <v>89.544329000000005</v>
      </c>
      <c r="DB29" s="44"/>
      <c r="DC29" s="44">
        <v>80.53322</v>
      </c>
      <c r="DD29" s="44"/>
      <c r="DE29" s="100">
        <f t="shared" ref="DE29" si="60">CG29+CI29+CK29+CM29+CO29+CQ29+CS29+CU29+CW29+CY29+DA29+DC29</f>
        <v>1117.0034900000001</v>
      </c>
      <c r="DF29" s="100">
        <f t="shared" ref="DF29" si="61">CH29+CJ29+CL29+CN29+CP29+CR29+CT29+CV29+CX29+CZ29+DB29+DD29</f>
        <v>0</v>
      </c>
      <c r="DG29" s="44">
        <v>76.798355000000001</v>
      </c>
      <c r="DH29" s="44"/>
      <c r="DI29" s="100">
        <f>DG29</f>
        <v>76.798355000000001</v>
      </c>
      <c r="DJ29" s="100">
        <f>DH29</f>
        <v>0</v>
      </c>
    </row>
    <row r="30" spans="1:114" x14ac:dyDescent="0.25">
      <c r="A30" s="14">
        <v>13</v>
      </c>
      <c r="B30" s="80" t="s">
        <v>74</v>
      </c>
      <c r="C30" s="81" t="s">
        <v>75</v>
      </c>
      <c r="D30" s="81">
        <v>0</v>
      </c>
      <c r="E30" s="81">
        <v>0.33382699999999998</v>
      </c>
      <c r="F30" s="81">
        <v>0</v>
      </c>
      <c r="G30" s="81">
        <v>7.0864999999999997E-2</v>
      </c>
      <c r="H30" s="81">
        <v>0</v>
      </c>
      <c r="I30" s="81">
        <v>0.13686200000000001</v>
      </c>
      <c r="J30" s="81">
        <v>0</v>
      </c>
      <c r="K30" s="81">
        <v>0.213784</v>
      </c>
      <c r="L30" s="81">
        <v>0</v>
      </c>
      <c r="M30" s="44">
        <v>0.29631299999999999</v>
      </c>
      <c r="N30" s="81">
        <v>0</v>
      </c>
      <c r="O30" s="82">
        <v>0.351439</v>
      </c>
      <c r="P30" s="81">
        <v>0</v>
      </c>
      <c r="Q30" s="82">
        <v>0.44128899999999999</v>
      </c>
      <c r="R30" s="81">
        <v>0</v>
      </c>
      <c r="S30" s="81">
        <v>0.56892299999999996</v>
      </c>
      <c r="T30" s="81"/>
      <c r="U30" s="82">
        <v>0.431502</v>
      </c>
      <c r="V30" s="81"/>
      <c r="W30" s="82">
        <v>1.104835</v>
      </c>
      <c r="X30" s="81"/>
      <c r="Y30" s="82">
        <v>1.6001920000000001</v>
      </c>
      <c r="Z30" s="81"/>
      <c r="AA30" s="82">
        <v>1.9402330000000001</v>
      </c>
      <c r="AB30" s="81"/>
      <c r="AC30" s="82">
        <v>2.3921410000000001</v>
      </c>
      <c r="AD30" s="81"/>
      <c r="AE30" s="20">
        <f t="shared" ref="AE30:AE37" si="62">G30+I30+K30+M30+O30+Q30+S30+U30+W30+Y30+AA30+AC30</f>
        <v>9.5483779999999996</v>
      </c>
      <c r="AF30" s="20">
        <f t="shared" ref="AF30:AF37" si="63">H30+J30+L30+N30+P30+R30+T30+V30+X30+Z30+AB30+AD30</f>
        <v>0</v>
      </c>
      <c r="AG30" s="71">
        <v>3.2945859999999998</v>
      </c>
      <c r="AH30" s="81"/>
      <c r="AI30" s="81">
        <v>4.5087830000000002</v>
      </c>
      <c r="AJ30" s="81"/>
      <c r="AK30" s="81">
        <v>5.2519239999999998</v>
      </c>
      <c r="AL30" s="81"/>
      <c r="AM30" s="81">
        <v>5.9962840000000002</v>
      </c>
      <c r="AN30" s="81"/>
      <c r="AO30" s="44">
        <v>6.8618160000000001</v>
      </c>
      <c r="AP30" s="81"/>
      <c r="AQ30" s="81">
        <v>8.0575220000000005</v>
      </c>
      <c r="AR30" s="81"/>
      <c r="AS30" s="81">
        <v>8.936712</v>
      </c>
      <c r="AT30" s="81"/>
      <c r="AU30" s="81">
        <v>8.7886710000000008</v>
      </c>
      <c r="AV30" s="81"/>
      <c r="AW30" s="81">
        <v>8.5068839999999994</v>
      </c>
      <c r="AX30" s="81"/>
      <c r="AY30" s="81">
        <v>10.343323</v>
      </c>
      <c r="AZ30" s="81"/>
      <c r="BA30" s="81">
        <v>11.845086</v>
      </c>
      <c r="BB30" s="81"/>
      <c r="BC30" s="81">
        <v>12.706147</v>
      </c>
      <c r="BD30" s="44"/>
      <c r="BE30" s="23">
        <f t="shared" ref="BE30:BE37" si="64">AG30+AI30+AK30+AM30+AO30+AQ30+AS30+AU30+AW30+AY30+BA30+BC30</f>
        <v>95.097737999999993</v>
      </c>
      <c r="BF30" s="23">
        <f t="shared" ref="BF30:BF37" si="65">AH30+AJ30+AL30+AN30+AP30+AR30+AT30+AV30+AX30+AZ30+BB30+BD30</f>
        <v>0</v>
      </c>
      <c r="BG30" s="81">
        <v>15.220753999999999</v>
      </c>
      <c r="BH30" s="44"/>
      <c r="BI30" s="71">
        <v>15.9778</v>
      </c>
      <c r="BJ30" s="44"/>
      <c r="BK30" s="44">
        <v>17.927648000000001</v>
      </c>
      <c r="BL30" s="44"/>
      <c r="BM30" s="44">
        <v>21.01765</v>
      </c>
      <c r="BN30" s="44"/>
      <c r="BO30" s="44">
        <v>21.829993999999999</v>
      </c>
      <c r="BP30" s="44"/>
      <c r="BQ30" s="42">
        <v>21.902190999999998</v>
      </c>
      <c r="BR30" s="44"/>
      <c r="BS30" s="44">
        <v>25.284772</v>
      </c>
      <c r="BT30" s="44"/>
      <c r="BU30" s="44">
        <v>22.386800999999998</v>
      </c>
      <c r="BV30" s="44"/>
      <c r="BW30" s="44">
        <v>22.948331</v>
      </c>
      <c r="BX30" s="44"/>
      <c r="BY30" s="44">
        <v>24.893756</v>
      </c>
      <c r="BZ30" s="44"/>
      <c r="CA30" s="44">
        <v>26.606228999999999</v>
      </c>
      <c r="CB30" s="44"/>
      <c r="CC30" s="44">
        <v>33.565157999999997</v>
      </c>
      <c r="CD30" s="44"/>
      <c r="CE30" s="100">
        <f t="shared" ref="CE30:CE37" si="66">BG30+BI30+BK30+BM30+BO30+BQ30+BS30+BU30+BW30+BY30+CA30+CC30</f>
        <v>269.56108399999999</v>
      </c>
      <c r="CF30" s="100">
        <f t="shared" ref="CF30:CF37" si="67">BH30+BJ30+BL30+BN30+BP30+BR30+BT30+BV30+BX30+BZ30+CB30+CD30</f>
        <v>0</v>
      </c>
      <c r="CG30" s="44">
        <v>34.418252000000003</v>
      </c>
      <c r="CH30" s="44"/>
      <c r="CI30" s="44">
        <v>31.822772000000001</v>
      </c>
      <c r="CJ30" s="44"/>
      <c r="CK30" s="42">
        <v>34.893599999999999</v>
      </c>
      <c r="CL30" s="44"/>
      <c r="CM30" s="42">
        <v>40.878225</v>
      </c>
      <c r="CN30" s="44"/>
      <c r="CO30" s="42">
        <v>43.186038000000003</v>
      </c>
      <c r="CP30" s="44"/>
      <c r="CQ30" s="42">
        <v>33.067701999999997</v>
      </c>
      <c r="CR30" s="44"/>
      <c r="CS30" s="44">
        <v>31.201350000000001</v>
      </c>
      <c r="CT30" s="44"/>
      <c r="CU30" s="44">
        <v>25.688573999999999</v>
      </c>
      <c r="CV30" s="44"/>
      <c r="CW30" s="44">
        <v>23.921154000000001</v>
      </c>
      <c r="CX30" s="44"/>
      <c r="CY30" s="44">
        <v>31.773244999999999</v>
      </c>
      <c r="CZ30" s="44"/>
      <c r="DA30" s="44">
        <v>30.199888999999999</v>
      </c>
      <c r="DB30" s="44"/>
      <c r="DC30" s="44">
        <v>26.419163999999999</v>
      </c>
      <c r="DD30" s="44"/>
      <c r="DE30" s="100">
        <f t="shared" ref="DE30:DE37" si="68">CG30+CI30+CK30+CM30+CO30+CQ30+CS30+CU30+CW30+CY30+DA30+DC30</f>
        <v>387.469965</v>
      </c>
      <c r="DF30" s="100">
        <f t="shared" ref="DF30:DF37" si="69">CH30+CJ30+CL30+CN30+CP30+CR30+CT30+CV30+CX30+CZ30+DB30+DD30</f>
        <v>0</v>
      </c>
      <c r="DG30" s="44">
        <v>101.569108</v>
      </c>
      <c r="DH30" s="44"/>
      <c r="DI30" s="100">
        <f t="shared" ref="DI30:DI39" si="70">DG30</f>
        <v>101.569108</v>
      </c>
      <c r="DJ30" s="100">
        <f t="shared" ref="DJ30:DJ39" si="71">DH30</f>
        <v>0</v>
      </c>
    </row>
    <row r="31" spans="1:114" x14ac:dyDescent="0.25">
      <c r="A31" s="14">
        <v>14</v>
      </c>
      <c r="B31" s="38" t="s">
        <v>76</v>
      </c>
      <c r="C31" s="44" t="s">
        <v>75</v>
      </c>
      <c r="D31" s="44">
        <v>0</v>
      </c>
      <c r="E31" s="44">
        <v>94.303229999999999</v>
      </c>
      <c r="F31" s="44">
        <v>0</v>
      </c>
      <c r="G31" s="44">
        <v>12.181291999999999</v>
      </c>
      <c r="H31" s="44">
        <v>0</v>
      </c>
      <c r="I31" s="44">
        <v>16.810780000000001</v>
      </c>
      <c r="J31" s="44">
        <v>0</v>
      </c>
      <c r="K31" s="44">
        <v>19.729552000000002</v>
      </c>
      <c r="L31" s="44">
        <v>0</v>
      </c>
      <c r="M31" s="44">
        <v>22.272273999999999</v>
      </c>
      <c r="N31" s="44">
        <v>0</v>
      </c>
      <c r="O31" s="22">
        <v>22.096458999999999</v>
      </c>
      <c r="P31" s="44">
        <v>0</v>
      </c>
      <c r="Q31" s="22">
        <v>22.594963</v>
      </c>
      <c r="R31" s="44">
        <v>0</v>
      </c>
      <c r="S31" s="44">
        <v>24.306730999999999</v>
      </c>
      <c r="T31" s="44"/>
      <c r="U31" s="22">
        <v>25.768836</v>
      </c>
      <c r="V31" s="44"/>
      <c r="W31" s="22">
        <v>34.260649999999998</v>
      </c>
      <c r="X31" s="44"/>
      <c r="Y31" s="22">
        <v>38.894233</v>
      </c>
      <c r="Z31" s="44"/>
      <c r="AA31" s="22">
        <v>35.752707999999998</v>
      </c>
      <c r="AB31" s="44"/>
      <c r="AC31" s="22">
        <v>44.208568999999997</v>
      </c>
      <c r="AD31" s="44"/>
      <c r="AE31" s="20">
        <f t="shared" si="62"/>
        <v>318.877047</v>
      </c>
      <c r="AF31" s="20">
        <f t="shared" si="63"/>
        <v>0</v>
      </c>
      <c r="AG31" s="42">
        <v>47.098618999999999</v>
      </c>
      <c r="AH31" s="44"/>
      <c r="AI31" s="44">
        <v>56.68721</v>
      </c>
      <c r="AJ31" s="44"/>
      <c r="AK31" s="44">
        <v>63.640051</v>
      </c>
      <c r="AL31" s="44"/>
      <c r="AM31" s="44">
        <v>64.079486000000003</v>
      </c>
      <c r="AN31" s="44"/>
      <c r="AO31" s="44">
        <v>66.933086000000003</v>
      </c>
      <c r="AP31" s="44"/>
      <c r="AQ31" s="44">
        <v>65.955757000000006</v>
      </c>
      <c r="AR31" s="44"/>
      <c r="AS31" s="44">
        <v>63.509081000000002</v>
      </c>
      <c r="AT31" s="44"/>
      <c r="AU31" s="44">
        <v>65.481626000000006</v>
      </c>
      <c r="AV31" s="44"/>
      <c r="AW31" s="44">
        <v>68.455741000000003</v>
      </c>
      <c r="AX31" s="81"/>
      <c r="AY31" s="44">
        <v>71.166269</v>
      </c>
      <c r="AZ31" s="81"/>
      <c r="BA31" s="44">
        <v>74.624261000000004</v>
      </c>
      <c r="BB31" s="81"/>
      <c r="BC31" s="44">
        <v>73.542955000000006</v>
      </c>
      <c r="BD31" s="44"/>
      <c r="BE31" s="23">
        <f t="shared" si="64"/>
        <v>781.17414200000007</v>
      </c>
      <c r="BF31" s="23">
        <f t="shared" si="65"/>
        <v>0</v>
      </c>
      <c r="BG31" s="44">
        <v>83.920541999999998</v>
      </c>
      <c r="BH31" s="44"/>
      <c r="BI31" s="42">
        <v>85.207139999999995</v>
      </c>
      <c r="BJ31" s="44"/>
      <c r="BK31" s="44">
        <v>88.995396999999997</v>
      </c>
      <c r="BL31" s="44"/>
      <c r="BM31" s="44">
        <v>92.317678000000001</v>
      </c>
      <c r="BN31" s="44"/>
      <c r="BO31" s="44">
        <v>98.150947000000002</v>
      </c>
      <c r="BP31" s="44"/>
      <c r="BQ31" s="42">
        <v>95.211619999999996</v>
      </c>
      <c r="BR31" s="44"/>
      <c r="BS31" s="44">
        <v>102.417252</v>
      </c>
      <c r="BT31" s="44"/>
      <c r="BU31" s="44">
        <v>92.382778000000002</v>
      </c>
      <c r="BV31" s="44"/>
      <c r="BW31" s="44">
        <v>96.935485</v>
      </c>
      <c r="BX31" s="44"/>
      <c r="BY31" s="44">
        <v>106.405089</v>
      </c>
      <c r="BZ31" s="44"/>
      <c r="CA31" s="44">
        <v>106.826429</v>
      </c>
      <c r="CB31" s="44"/>
      <c r="CC31" s="44">
        <v>121.305617</v>
      </c>
      <c r="CD31" s="44"/>
      <c r="CE31" s="100">
        <f t="shared" si="66"/>
        <v>1170.0759739999999</v>
      </c>
      <c r="CF31" s="100">
        <f t="shared" si="67"/>
        <v>0</v>
      </c>
      <c r="CG31" s="44">
        <v>121.301654</v>
      </c>
      <c r="CH31" s="44"/>
      <c r="CI31" s="44">
        <v>118.432756</v>
      </c>
      <c r="CJ31" s="44"/>
      <c r="CK31" s="42">
        <v>116.61289499999999</v>
      </c>
      <c r="CL31" s="44"/>
      <c r="CM31" s="42">
        <v>128.53214500000001</v>
      </c>
      <c r="CN31" s="44"/>
      <c r="CO31" s="42">
        <v>124.840689</v>
      </c>
      <c r="CP31" s="44"/>
      <c r="CQ31" s="42">
        <v>123.06902700000001</v>
      </c>
      <c r="CR31" s="44"/>
      <c r="CS31" s="44">
        <v>137.178246</v>
      </c>
      <c r="CT31" s="44"/>
      <c r="CU31" s="44">
        <v>124.78168100000001</v>
      </c>
      <c r="CV31" s="44"/>
      <c r="CW31" s="44">
        <v>122.596371</v>
      </c>
      <c r="CX31" s="44"/>
      <c r="CY31" s="44">
        <v>141.49497099999999</v>
      </c>
      <c r="CZ31" s="44"/>
      <c r="DA31" s="44">
        <v>135.62486799999999</v>
      </c>
      <c r="DB31" s="44"/>
      <c r="DC31" s="44">
        <v>110.96547200000001</v>
      </c>
      <c r="DD31" s="44"/>
      <c r="DE31" s="100">
        <f t="shared" si="68"/>
        <v>1505.430775</v>
      </c>
      <c r="DF31" s="100">
        <f t="shared" si="69"/>
        <v>0</v>
      </c>
      <c r="DG31" s="44">
        <v>212.075153</v>
      </c>
      <c r="DH31" s="44"/>
      <c r="DI31" s="100">
        <f t="shared" si="70"/>
        <v>212.075153</v>
      </c>
      <c r="DJ31" s="100">
        <f t="shared" si="71"/>
        <v>0</v>
      </c>
    </row>
    <row r="32" spans="1:114" x14ac:dyDescent="0.25">
      <c r="A32" s="14">
        <v>15</v>
      </c>
      <c r="B32" s="78" t="s">
        <v>77</v>
      </c>
      <c r="C32" s="44" t="s">
        <v>75</v>
      </c>
      <c r="D32" s="44">
        <v>0</v>
      </c>
      <c r="E32" s="44">
        <v>12.633514999999999</v>
      </c>
      <c r="F32" s="44">
        <v>0</v>
      </c>
      <c r="G32" s="44">
        <v>0.73825099999999999</v>
      </c>
      <c r="H32" s="44">
        <v>0</v>
      </c>
      <c r="I32" s="44">
        <v>1.1322460000000001</v>
      </c>
      <c r="J32" s="44">
        <v>0</v>
      </c>
      <c r="K32" s="44">
        <v>1.539733</v>
      </c>
      <c r="L32" s="44">
        <v>0</v>
      </c>
      <c r="M32" s="44">
        <v>3.0383460000000002</v>
      </c>
      <c r="N32" s="44">
        <v>0</v>
      </c>
      <c r="O32" s="22">
        <v>3.1260140000000001</v>
      </c>
      <c r="P32" s="44">
        <v>0</v>
      </c>
      <c r="Q32" s="22">
        <v>3.4965920000000001</v>
      </c>
      <c r="R32" s="44">
        <v>0</v>
      </c>
      <c r="S32" s="44">
        <v>3.1057640000000002</v>
      </c>
      <c r="T32" s="44"/>
      <c r="U32" s="22">
        <v>3.7939530000000001</v>
      </c>
      <c r="V32" s="44"/>
      <c r="W32" s="22">
        <v>8.4303950000000007</v>
      </c>
      <c r="X32" s="44"/>
      <c r="Y32" s="22">
        <v>7.2612740000000002</v>
      </c>
      <c r="Z32" s="44"/>
      <c r="AA32" s="22">
        <v>5.3050920000000001</v>
      </c>
      <c r="AB32" s="44"/>
      <c r="AC32" s="22">
        <v>6.5827679999999997</v>
      </c>
      <c r="AD32" s="44"/>
      <c r="AE32" s="20">
        <f t="shared" si="62"/>
        <v>47.550428000000011</v>
      </c>
      <c r="AF32" s="20">
        <f t="shared" si="63"/>
        <v>0</v>
      </c>
      <c r="AG32" s="42">
        <v>6.067456</v>
      </c>
      <c r="AH32" s="44"/>
      <c r="AI32" s="44">
        <v>9.1161750000000001</v>
      </c>
      <c r="AJ32" s="44"/>
      <c r="AK32" s="44">
        <v>12.607716</v>
      </c>
      <c r="AL32" s="44"/>
      <c r="AM32" s="44">
        <v>18.702518000000001</v>
      </c>
      <c r="AN32" s="44"/>
      <c r="AO32" s="44">
        <v>13.22771</v>
      </c>
      <c r="AP32" s="44"/>
      <c r="AQ32" s="44">
        <v>14.342409</v>
      </c>
      <c r="AR32" s="44"/>
      <c r="AS32" s="44">
        <v>11.499745000000001</v>
      </c>
      <c r="AT32" s="44"/>
      <c r="AU32" s="44">
        <v>12.944554</v>
      </c>
      <c r="AV32" s="44"/>
      <c r="AW32" s="44">
        <v>13.352948</v>
      </c>
      <c r="AX32" s="81"/>
      <c r="AY32" s="44">
        <v>12.325272999999999</v>
      </c>
      <c r="AZ32" s="81"/>
      <c r="BA32" s="44">
        <v>14.096446</v>
      </c>
      <c r="BB32" s="81"/>
      <c r="BC32" s="44">
        <v>17.664877000000001</v>
      </c>
      <c r="BD32" s="44"/>
      <c r="BE32" s="23">
        <f t="shared" si="64"/>
        <v>155.94782699999999</v>
      </c>
      <c r="BF32" s="23">
        <f t="shared" si="65"/>
        <v>0</v>
      </c>
      <c r="BG32" s="44">
        <v>13.654965000000001</v>
      </c>
      <c r="BH32" s="44"/>
      <c r="BI32" s="44">
        <v>14.190906999999999</v>
      </c>
      <c r="BJ32" s="44"/>
      <c r="BK32" s="44">
        <v>16.200555000000001</v>
      </c>
      <c r="BL32" s="44"/>
      <c r="BM32" s="44">
        <v>20.676234000000001</v>
      </c>
      <c r="BN32" s="44"/>
      <c r="BO32" s="44">
        <v>21.292902999999999</v>
      </c>
      <c r="BP32" s="44"/>
      <c r="BQ32" s="44">
        <v>19.886700999999999</v>
      </c>
      <c r="BR32" s="44"/>
      <c r="BS32" s="44">
        <v>12.680508</v>
      </c>
      <c r="BT32" s="44"/>
      <c r="BU32" s="44">
        <v>5.9992799999999997</v>
      </c>
      <c r="BV32" s="44"/>
      <c r="BW32" s="44">
        <v>6.4376470000000001</v>
      </c>
      <c r="BX32" s="44"/>
      <c r="BY32" s="44">
        <v>7.3230469999999999</v>
      </c>
      <c r="BZ32" s="44"/>
      <c r="CA32" s="44">
        <v>7.6306929999999999</v>
      </c>
      <c r="CB32" s="44"/>
      <c r="CC32" s="44">
        <v>6.7693440000000002</v>
      </c>
      <c r="CD32" s="44"/>
      <c r="CE32" s="100">
        <f t="shared" si="66"/>
        <v>152.742784</v>
      </c>
      <c r="CF32" s="100">
        <f t="shared" si="67"/>
        <v>0</v>
      </c>
      <c r="CG32" s="44">
        <v>4.8923269999999999</v>
      </c>
      <c r="CH32" s="44"/>
      <c r="CI32" s="44">
        <v>5.2489400000000002</v>
      </c>
      <c r="CJ32" s="44"/>
      <c r="CK32" s="42">
        <v>6.776624</v>
      </c>
      <c r="CL32" s="44"/>
      <c r="CM32" s="42">
        <v>9.7127429999999997</v>
      </c>
      <c r="CN32" s="44"/>
      <c r="CO32" s="42">
        <v>8.7982410000000009</v>
      </c>
      <c r="CP32" s="44"/>
      <c r="CQ32" s="42">
        <v>8.0079729999999998</v>
      </c>
      <c r="CR32" s="44"/>
      <c r="CS32" s="44">
        <v>6.9432179999999999</v>
      </c>
      <c r="CT32" s="44"/>
      <c r="CU32" s="44">
        <v>8.2573969999999992</v>
      </c>
      <c r="CV32" s="44"/>
      <c r="CW32" s="44">
        <v>7.8413019999999998</v>
      </c>
      <c r="CX32" s="44"/>
      <c r="CY32" s="44">
        <v>8.1702220000000008</v>
      </c>
      <c r="CZ32" s="44"/>
      <c r="DA32" s="44">
        <v>8.547917</v>
      </c>
      <c r="DB32" s="44"/>
      <c r="DC32" s="44">
        <v>6.3583619999999996</v>
      </c>
      <c r="DD32" s="44"/>
      <c r="DE32" s="100">
        <f t="shared" si="68"/>
        <v>89.555265999999989</v>
      </c>
      <c r="DF32" s="100">
        <f t="shared" si="69"/>
        <v>0</v>
      </c>
      <c r="DG32" s="44">
        <v>5.4622760000000001</v>
      </c>
      <c r="DH32" s="44"/>
      <c r="DI32" s="100">
        <f t="shared" si="70"/>
        <v>5.4622760000000001</v>
      </c>
      <c r="DJ32" s="100">
        <f t="shared" si="71"/>
        <v>0</v>
      </c>
    </row>
    <row r="33" spans="1:114" x14ac:dyDescent="0.25">
      <c r="A33" s="14">
        <v>16</v>
      </c>
      <c r="B33" s="78" t="s">
        <v>78</v>
      </c>
      <c r="C33" s="44" t="s">
        <v>75</v>
      </c>
      <c r="D33" s="44">
        <v>0</v>
      </c>
      <c r="E33" s="44">
        <v>12.978363</v>
      </c>
      <c r="F33" s="44">
        <v>0</v>
      </c>
      <c r="G33" s="44">
        <v>1.5959449999999999</v>
      </c>
      <c r="H33" s="44">
        <v>0</v>
      </c>
      <c r="I33" s="44">
        <v>1.5056689999999999</v>
      </c>
      <c r="J33" s="44">
        <v>0</v>
      </c>
      <c r="K33" s="44">
        <v>0.82886300000000002</v>
      </c>
      <c r="L33" s="44">
        <v>0</v>
      </c>
      <c r="M33" s="44">
        <v>0.73263699999999998</v>
      </c>
      <c r="N33" s="44">
        <v>0</v>
      </c>
      <c r="O33" s="22">
        <v>1.2799849999999999</v>
      </c>
      <c r="P33" s="44">
        <v>0</v>
      </c>
      <c r="Q33" s="22">
        <v>1.8495539999999999</v>
      </c>
      <c r="R33" s="44">
        <v>0</v>
      </c>
      <c r="S33" s="44">
        <v>2.2731680000000001</v>
      </c>
      <c r="T33" s="44"/>
      <c r="U33" s="22">
        <v>2.8088549999999999</v>
      </c>
      <c r="V33" s="44"/>
      <c r="W33" s="22">
        <v>3.9026540000000001</v>
      </c>
      <c r="X33" s="44"/>
      <c r="Y33" s="22">
        <v>3.7062650000000001</v>
      </c>
      <c r="Z33" s="44"/>
      <c r="AA33" s="22">
        <v>4.0218249999999998</v>
      </c>
      <c r="AB33" s="44"/>
      <c r="AC33" s="22">
        <v>7.1749320000000001</v>
      </c>
      <c r="AD33" s="44"/>
      <c r="AE33" s="20">
        <f t="shared" si="62"/>
        <v>31.680351999999999</v>
      </c>
      <c r="AF33" s="20">
        <f t="shared" si="63"/>
        <v>0</v>
      </c>
      <c r="AG33" s="83">
        <v>5.8770170000000004</v>
      </c>
      <c r="AH33" s="44"/>
      <c r="AI33" s="44">
        <v>8.4555860000000003</v>
      </c>
      <c r="AJ33" s="44"/>
      <c r="AK33" s="44">
        <v>6.14</v>
      </c>
      <c r="AL33" s="44"/>
      <c r="AM33" s="44">
        <v>6.7113959999999997</v>
      </c>
      <c r="AN33" s="44"/>
      <c r="AO33" s="44">
        <v>40.903655999999998</v>
      </c>
      <c r="AP33" s="44"/>
      <c r="AQ33" s="44">
        <v>229.789402</v>
      </c>
      <c r="AR33" s="44"/>
      <c r="AS33" s="44">
        <v>107.67021200000001</v>
      </c>
      <c r="AT33" s="44"/>
      <c r="AU33" s="44">
        <v>96.271799999999999</v>
      </c>
      <c r="AV33" s="44"/>
      <c r="AW33" s="44">
        <v>45.954157000000002</v>
      </c>
      <c r="AX33" s="81"/>
      <c r="AY33" s="44">
        <v>31.896484000000001</v>
      </c>
      <c r="AZ33" s="81"/>
      <c r="BA33" s="44">
        <v>26.023213999999999</v>
      </c>
      <c r="BB33" s="81"/>
      <c r="BC33" s="44">
        <v>33.326644000000002</v>
      </c>
      <c r="BD33" s="44"/>
      <c r="BE33" s="23">
        <f t="shared" si="64"/>
        <v>639.01956799999994</v>
      </c>
      <c r="BF33" s="23">
        <f t="shared" si="65"/>
        <v>0</v>
      </c>
      <c r="BG33" s="44">
        <v>16.112704000000001</v>
      </c>
      <c r="BH33" s="44"/>
      <c r="BI33" s="44">
        <v>16.211766999999998</v>
      </c>
      <c r="BJ33" s="44"/>
      <c r="BK33" s="44">
        <v>14.013728</v>
      </c>
      <c r="BL33" s="44"/>
      <c r="BM33" s="44">
        <v>15.705959</v>
      </c>
      <c r="BN33" s="44"/>
      <c r="BO33" s="44">
        <v>15.770035999999999</v>
      </c>
      <c r="BP33" s="44"/>
      <c r="BQ33" s="84">
        <v>14.433192</v>
      </c>
      <c r="BR33" s="44"/>
      <c r="BS33" s="44">
        <v>10.896732</v>
      </c>
      <c r="BT33" s="44"/>
      <c r="BU33" s="44">
        <v>8.8185040000000008</v>
      </c>
      <c r="BV33" s="44"/>
      <c r="BW33" s="44">
        <v>8.554081</v>
      </c>
      <c r="BX33" s="44"/>
      <c r="BY33" s="44">
        <v>5.715884</v>
      </c>
      <c r="BZ33" s="44"/>
      <c r="CA33" s="44">
        <v>5.6500519999999996</v>
      </c>
      <c r="CB33" s="44"/>
      <c r="CC33" s="44">
        <v>4.4480700000000004</v>
      </c>
      <c r="CD33" s="44"/>
      <c r="CE33" s="100">
        <f t="shared" si="66"/>
        <v>136.33070900000001</v>
      </c>
      <c r="CF33" s="100">
        <f t="shared" si="67"/>
        <v>0</v>
      </c>
      <c r="CG33" s="44">
        <v>3.299245</v>
      </c>
      <c r="CH33" s="44"/>
      <c r="CI33" s="44">
        <v>2.3970660000000001</v>
      </c>
      <c r="CJ33" s="44"/>
      <c r="CK33" s="42">
        <v>2.4604849999999998</v>
      </c>
      <c r="CL33" s="44"/>
      <c r="CM33" s="42">
        <v>3.7008899999999998</v>
      </c>
      <c r="CN33" s="44"/>
      <c r="CO33" s="42">
        <v>2.6220919999999999</v>
      </c>
      <c r="CP33" s="44"/>
      <c r="CQ33" s="42">
        <v>2.4159069999999998</v>
      </c>
      <c r="CR33" s="44"/>
      <c r="CS33" s="44">
        <v>3.08541</v>
      </c>
      <c r="CT33" s="44"/>
      <c r="CU33" s="44">
        <v>3.3942420000000002</v>
      </c>
      <c r="CV33" s="44"/>
      <c r="CW33" s="44">
        <v>2.8541669999999999</v>
      </c>
      <c r="CX33" s="44"/>
      <c r="CY33" s="44">
        <v>2.945859</v>
      </c>
      <c r="CZ33" s="44"/>
      <c r="DA33" s="44">
        <v>2.6832889999999998</v>
      </c>
      <c r="DB33" s="44"/>
      <c r="DC33" s="44">
        <v>2.615815</v>
      </c>
      <c r="DD33" s="44"/>
      <c r="DE33" s="100">
        <f t="shared" si="68"/>
        <v>34.474466999999997</v>
      </c>
      <c r="DF33" s="100">
        <f t="shared" si="69"/>
        <v>0</v>
      </c>
      <c r="DG33" s="44">
        <v>2.71502</v>
      </c>
      <c r="DH33" s="44"/>
      <c r="DI33" s="100">
        <f t="shared" si="70"/>
        <v>2.71502</v>
      </c>
      <c r="DJ33" s="100">
        <f t="shared" si="71"/>
        <v>0</v>
      </c>
    </row>
    <row r="34" spans="1:114" x14ac:dyDescent="0.25">
      <c r="A34" s="14">
        <v>17</v>
      </c>
      <c r="B34" s="78" t="s">
        <v>98</v>
      </c>
      <c r="C34" s="44">
        <v>0</v>
      </c>
      <c r="D34" s="44">
        <v>0</v>
      </c>
      <c r="E34" s="44">
        <v>0</v>
      </c>
      <c r="F34" s="44">
        <v>0</v>
      </c>
      <c r="G34" s="44"/>
      <c r="H34" s="44"/>
      <c r="I34" s="44"/>
      <c r="J34" s="44"/>
      <c r="K34" s="44"/>
      <c r="L34" s="44"/>
      <c r="M34" s="44"/>
      <c r="N34" s="44"/>
      <c r="O34" s="22"/>
      <c r="P34" s="44"/>
      <c r="Q34" s="22"/>
      <c r="R34" s="44"/>
      <c r="S34" s="44"/>
      <c r="T34" s="44"/>
      <c r="U34" s="22"/>
      <c r="V34" s="44"/>
      <c r="W34" s="22"/>
      <c r="X34" s="44"/>
      <c r="Y34" s="22"/>
      <c r="Z34" s="44"/>
      <c r="AA34" s="22"/>
      <c r="AB34" s="44"/>
      <c r="AC34" s="22"/>
      <c r="AD34" s="44"/>
      <c r="AE34" s="20">
        <f t="shared" si="62"/>
        <v>0</v>
      </c>
      <c r="AF34" s="20">
        <f t="shared" si="63"/>
        <v>0</v>
      </c>
      <c r="AG34" s="83"/>
      <c r="AH34" s="44"/>
      <c r="AI34" s="44"/>
      <c r="AJ34" s="44"/>
      <c r="AK34" s="44"/>
      <c r="AL34" s="44"/>
      <c r="AM34" s="44"/>
      <c r="AN34" s="44"/>
      <c r="AO34" s="44"/>
      <c r="AP34" s="44"/>
      <c r="AQ34" s="44"/>
      <c r="AR34" s="44"/>
      <c r="AS34" s="44"/>
      <c r="AT34" s="44"/>
      <c r="AU34" s="44"/>
      <c r="AV34" s="44"/>
      <c r="AW34" s="44"/>
      <c r="AX34" s="81"/>
      <c r="AY34" s="44"/>
      <c r="AZ34" s="81"/>
      <c r="BA34" s="44"/>
      <c r="BB34" s="81"/>
      <c r="BC34" s="44"/>
      <c r="BD34" s="44"/>
      <c r="BE34" s="23">
        <f t="shared" si="64"/>
        <v>0</v>
      </c>
      <c r="BF34" s="23">
        <f t="shared" si="65"/>
        <v>0</v>
      </c>
      <c r="BG34" s="44"/>
      <c r="BH34" s="44"/>
      <c r="BI34" s="44"/>
      <c r="BJ34" s="44"/>
      <c r="BK34" s="44"/>
      <c r="BL34" s="44"/>
      <c r="BM34" s="44"/>
      <c r="BN34" s="44"/>
      <c r="BO34" s="44"/>
      <c r="BP34" s="44"/>
      <c r="BQ34" s="84"/>
      <c r="BR34" s="44"/>
      <c r="BS34" s="44"/>
      <c r="BT34" s="44"/>
      <c r="BU34" s="44"/>
      <c r="BV34" s="44"/>
      <c r="BW34" s="44"/>
      <c r="BX34" s="44"/>
      <c r="BY34" s="44"/>
      <c r="BZ34" s="44"/>
      <c r="CA34" s="44"/>
      <c r="CB34" s="44"/>
      <c r="CC34" s="44"/>
      <c r="CD34" s="44"/>
      <c r="CE34" s="100">
        <f t="shared" si="66"/>
        <v>0</v>
      </c>
      <c r="CF34" s="100">
        <f t="shared" si="67"/>
        <v>0</v>
      </c>
      <c r="CG34" s="44">
        <v>20.875409999999999</v>
      </c>
      <c r="CH34" s="44"/>
      <c r="CI34" s="44">
        <v>191.96952400000001</v>
      </c>
      <c r="CJ34" s="44"/>
      <c r="CK34" s="42">
        <v>247.17379700000001</v>
      </c>
      <c r="CL34" s="44"/>
      <c r="CM34" s="42">
        <v>283.43632600000001</v>
      </c>
      <c r="CN34" s="44"/>
      <c r="CO34" s="42">
        <v>126.679254</v>
      </c>
      <c r="CP34" s="44"/>
      <c r="CQ34" s="42">
        <v>189.64069799999999</v>
      </c>
      <c r="CR34" s="44"/>
      <c r="CS34" s="44">
        <v>51.125369999999997</v>
      </c>
      <c r="CT34" s="44"/>
      <c r="CU34" s="44">
        <v>38.54372</v>
      </c>
      <c r="CV34" s="44"/>
      <c r="CW34" s="44">
        <v>49.583506999999997</v>
      </c>
      <c r="CX34" s="44"/>
      <c r="CY34" s="44">
        <v>34.085259999999998</v>
      </c>
      <c r="CZ34" s="44"/>
      <c r="DA34" s="44">
        <v>10.344675000000001</v>
      </c>
      <c r="DB34" s="44"/>
      <c r="DC34" s="44">
        <v>9.6877899999999997</v>
      </c>
      <c r="DD34" s="44"/>
      <c r="DE34" s="100">
        <f t="shared" si="68"/>
        <v>1253.1453309999999</v>
      </c>
      <c r="DF34" s="100">
        <f t="shared" si="69"/>
        <v>0</v>
      </c>
      <c r="DG34" s="44">
        <v>4.2345449999999998</v>
      </c>
      <c r="DH34" s="44"/>
      <c r="DI34" s="100">
        <f t="shared" si="70"/>
        <v>4.2345449999999998</v>
      </c>
      <c r="DJ34" s="100">
        <f t="shared" si="71"/>
        <v>0</v>
      </c>
    </row>
    <row r="35" spans="1:114" s="87" customFormat="1" x14ac:dyDescent="0.25">
      <c r="A35" s="14">
        <v>18</v>
      </c>
      <c r="B35" s="38" t="s">
        <v>79</v>
      </c>
      <c r="C35" s="85" t="s">
        <v>75</v>
      </c>
      <c r="D35" s="85">
        <v>0</v>
      </c>
      <c r="E35" s="85">
        <v>0.92016900000000001</v>
      </c>
      <c r="F35" s="85">
        <v>0</v>
      </c>
      <c r="G35" s="85">
        <v>0.111803</v>
      </c>
      <c r="H35" s="85">
        <v>0</v>
      </c>
      <c r="I35" s="85">
        <v>0.12987099999999999</v>
      </c>
      <c r="J35" s="85">
        <v>0</v>
      </c>
      <c r="K35" s="85">
        <v>0.14530999999999999</v>
      </c>
      <c r="L35" s="85">
        <v>0</v>
      </c>
      <c r="M35" s="44">
        <v>0.11128</v>
      </c>
      <c r="N35" s="85">
        <v>0</v>
      </c>
      <c r="O35" s="86">
        <v>0.11639099999999999</v>
      </c>
      <c r="P35" s="85">
        <v>0</v>
      </c>
      <c r="Q35" s="86">
        <v>0.113409</v>
      </c>
      <c r="R35" s="85">
        <v>0</v>
      </c>
      <c r="S35" s="85">
        <v>0.10928599999999999</v>
      </c>
      <c r="T35" s="85"/>
      <c r="U35" s="86">
        <v>0.112187</v>
      </c>
      <c r="V35" s="85"/>
      <c r="W35" s="86">
        <v>0.14243</v>
      </c>
      <c r="X35" s="85"/>
      <c r="Y35" s="86">
        <v>0.177672</v>
      </c>
      <c r="Z35" s="85"/>
      <c r="AA35" s="86">
        <v>0.162858</v>
      </c>
      <c r="AB35" s="85"/>
      <c r="AC35" s="86">
        <v>0.19131300000000001</v>
      </c>
      <c r="AD35" s="85"/>
      <c r="AE35" s="20">
        <f t="shared" si="62"/>
        <v>1.62381</v>
      </c>
      <c r="AF35" s="20">
        <f t="shared" si="63"/>
        <v>0</v>
      </c>
      <c r="AG35" s="83">
        <v>0.17546400000000001</v>
      </c>
      <c r="AH35" s="85"/>
      <c r="AI35" s="85">
        <v>0.18795600000000001</v>
      </c>
      <c r="AJ35" s="85"/>
      <c r="AK35" s="85">
        <v>0.17669699999999999</v>
      </c>
      <c r="AL35" s="85"/>
      <c r="AM35" s="85">
        <v>0.185025</v>
      </c>
      <c r="AN35" s="85"/>
      <c r="AO35" s="44">
        <v>0.16619600000000001</v>
      </c>
      <c r="AP35" s="85"/>
      <c r="AQ35" s="85">
        <v>0.18093600000000001</v>
      </c>
      <c r="AR35" s="85"/>
      <c r="AS35" s="85">
        <v>0.16979</v>
      </c>
      <c r="AT35" s="44"/>
      <c r="AU35" s="85">
        <v>0.20552400000000001</v>
      </c>
      <c r="AV35" s="44"/>
      <c r="AW35" s="85">
        <v>0.19195000000000001</v>
      </c>
      <c r="AX35" s="81"/>
      <c r="AY35" s="85">
        <v>0.19792000000000001</v>
      </c>
      <c r="AZ35" s="81"/>
      <c r="BA35" s="85">
        <v>0.18662000000000001</v>
      </c>
      <c r="BB35" s="81"/>
      <c r="BC35" s="85">
        <v>0.25692500000000001</v>
      </c>
      <c r="BD35" s="44"/>
      <c r="BE35" s="23">
        <f t="shared" si="64"/>
        <v>2.2810030000000001</v>
      </c>
      <c r="BF35" s="23">
        <f t="shared" si="65"/>
        <v>0</v>
      </c>
      <c r="BG35" s="83">
        <v>0.19681199999999999</v>
      </c>
      <c r="BH35" s="42"/>
      <c r="BI35" s="83">
        <v>0.21084700000000001</v>
      </c>
      <c r="BJ35" s="44"/>
      <c r="BK35" s="44">
        <v>0.204182</v>
      </c>
      <c r="BL35" s="44"/>
      <c r="BM35" s="44">
        <v>0.22251899999999999</v>
      </c>
      <c r="BN35" s="44"/>
      <c r="BO35" s="44">
        <v>0.22477800000000001</v>
      </c>
      <c r="BP35" s="44"/>
      <c r="BQ35" s="84">
        <v>0.18822700000000001</v>
      </c>
      <c r="BR35" s="44"/>
      <c r="BS35" s="44">
        <v>0.20600199999999999</v>
      </c>
      <c r="BT35" s="44"/>
      <c r="BU35" s="44">
        <v>0.15074799999999999</v>
      </c>
      <c r="BV35" s="44"/>
      <c r="BW35" s="44">
        <v>0.17066000000000001</v>
      </c>
      <c r="BX35" s="44"/>
      <c r="BY35" s="44">
        <v>0.212925</v>
      </c>
      <c r="BZ35" s="44"/>
      <c r="CA35" s="44">
        <v>0.18145800000000001</v>
      </c>
      <c r="CB35" s="44"/>
      <c r="CC35" s="44">
        <v>0.22519900000000001</v>
      </c>
      <c r="CD35" s="44"/>
      <c r="CE35" s="100">
        <f t="shared" si="66"/>
        <v>2.3943569999999998</v>
      </c>
      <c r="CF35" s="100">
        <f t="shared" si="67"/>
        <v>0</v>
      </c>
      <c r="CG35" s="44">
        <v>0.17427899999999999</v>
      </c>
      <c r="CH35" s="44"/>
      <c r="CI35" s="44">
        <v>0.21179799999999999</v>
      </c>
      <c r="CJ35" s="44"/>
      <c r="CK35" s="42">
        <v>0.21799199999999999</v>
      </c>
      <c r="CL35" s="44"/>
      <c r="CM35" s="42">
        <v>0.22867399999999999</v>
      </c>
      <c r="CN35" s="44"/>
      <c r="CO35" s="42">
        <v>0.25777</v>
      </c>
      <c r="CP35" s="44"/>
      <c r="CQ35" s="42">
        <v>0.23565</v>
      </c>
      <c r="CR35" s="44"/>
      <c r="CS35" s="44">
        <v>0.208289</v>
      </c>
      <c r="CT35" s="44"/>
      <c r="CU35" s="44">
        <v>0.22142100000000001</v>
      </c>
      <c r="CV35" s="44"/>
      <c r="CW35" s="44">
        <v>0.22692200000000001</v>
      </c>
      <c r="CX35" s="44"/>
      <c r="CY35" s="44">
        <v>0.23822299999999999</v>
      </c>
      <c r="CZ35" s="44"/>
      <c r="DA35" s="44">
        <v>0.24813199999999999</v>
      </c>
      <c r="DB35" s="44"/>
      <c r="DC35" s="44">
        <v>0.21107000000000001</v>
      </c>
      <c r="DD35" s="44"/>
      <c r="DE35" s="100">
        <f t="shared" si="68"/>
        <v>2.6802199999999998</v>
      </c>
      <c r="DF35" s="100">
        <f t="shared" si="69"/>
        <v>0</v>
      </c>
      <c r="DG35" s="44">
        <v>6.8415000000000004E-2</v>
      </c>
      <c r="DH35" s="44"/>
      <c r="DI35" s="100">
        <f t="shared" si="70"/>
        <v>6.8415000000000004E-2</v>
      </c>
      <c r="DJ35" s="100">
        <f t="shared" si="71"/>
        <v>0</v>
      </c>
    </row>
    <row r="36" spans="1:114" s="87" customFormat="1" x14ac:dyDescent="0.25">
      <c r="A36" s="14">
        <v>19</v>
      </c>
      <c r="B36" s="78" t="s">
        <v>87</v>
      </c>
      <c r="C36" s="85"/>
      <c r="D36" s="85"/>
      <c r="E36" s="85"/>
      <c r="F36" s="85"/>
      <c r="G36" s="85"/>
      <c r="H36" s="85"/>
      <c r="I36" s="85"/>
      <c r="J36" s="85"/>
      <c r="K36" s="85"/>
      <c r="L36" s="85"/>
      <c r="M36" s="44"/>
      <c r="N36" s="85"/>
      <c r="O36" s="86"/>
      <c r="P36" s="85"/>
      <c r="Q36" s="86"/>
      <c r="R36" s="85"/>
      <c r="S36" s="85"/>
      <c r="T36" s="85"/>
      <c r="U36" s="86"/>
      <c r="V36" s="85"/>
      <c r="W36" s="86"/>
      <c r="X36" s="85"/>
      <c r="Y36" s="86"/>
      <c r="Z36" s="85"/>
      <c r="AA36" s="86"/>
      <c r="AB36" s="85"/>
      <c r="AC36" s="86"/>
      <c r="AD36" s="85"/>
      <c r="AE36" s="20">
        <v>0.03</v>
      </c>
      <c r="AF36" s="20"/>
      <c r="AG36" s="83"/>
      <c r="AH36" s="85"/>
      <c r="AI36" s="85"/>
      <c r="AJ36" s="85"/>
      <c r="AK36" s="85"/>
      <c r="AL36" s="85"/>
      <c r="AM36" s="85"/>
      <c r="AN36" s="85"/>
      <c r="AO36" s="44"/>
      <c r="AP36" s="85"/>
      <c r="AQ36" s="85"/>
      <c r="AR36" s="85"/>
      <c r="AS36" s="85"/>
      <c r="AT36" s="44"/>
      <c r="AU36" s="85"/>
      <c r="AV36" s="44"/>
      <c r="AW36" s="85"/>
      <c r="AX36" s="81"/>
      <c r="AY36" s="85"/>
      <c r="AZ36" s="81"/>
      <c r="BA36" s="85"/>
      <c r="BB36" s="81"/>
      <c r="BC36" s="85"/>
      <c r="BD36" s="44"/>
      <c r="BE36" s="23">
        <v>15</v>
      </c>
      <c r="BF36" s="23"/>
      <c r="BG36" s="85"/>
      <c r="BH36" s="44"/>
      <c r="BI36" s="85"/>
      <c r="BJ36" s="44"/>
      <c r="BK36" s="44"/>
      <c r="BL36" s="44"/>
      <c r="BM36" s="44"/>
      <c r="BN36" s="44"/>
      <c r="BO36" s="44"/>
      <c r="BP36" s="44"/>
      <c r="BQ36" s="44"/>
      <c r="BR36" s="44"/>
      <c r="BS36" s="44"/>
      <c r="BT36" s="44"/>
      <c r="BU36" s="44"/>
      <c r="BV36" s="44"/>
      <c r="BW36" s="44"/>
      <c r="BX36" s="44"/>
      <c r="BY36" s="44"/>
      <c r="BZ36" s="44"/>
      <c r="CA36" s="44"/>
      <c r="CB36" s="44"/>
      <c r="CC36" s="44"/>
      <c r="CD36" s="44"/>
      <c r="CE36" s="100">
        <v>264</v>
      </c>
      <c r="CF36" s="100">
        <f t="shared" si="67"/>
        <v>0</v>
      </c>
      <c r="CG36" s="44">
        <v>38.54</v>
      </c>
      <c r="CH36" s="44"/>
      <c r="CI36" s="44">
        <v>44.96</v>
      </c>
      <c r="CJ36" s="44"/>
      <c r="CK36" s="42">
        <v>55.23</v>
      </c>
      <c r="CL36" s="44"/>
      <c r="CM36" s="42">
        <v>67.84</v>
      </c>
      <c r="CN36" s="44"/>
      <c r="CO36" s="42">
        <v>53.964312</v>
      </c>
      <c r="CP36" s="44"/>
      <c r="CQ36" s="42">
        <v>54.624757000000002</v>
      </c>
      <c r="CR36" s="44"/>
      <c r="CS36" s="44">
        <v>69.429067000000003</v>
      </c>
      <c r="CT36" s="44"/>
      <c r="CU36" s="44">
        <v>66.870045000000005</v>
      </c>
      <c r="CV36" s="44"/>
      <c r="CW36" s="44">
        <v>74.922439999999995</v>
      </c>
      <c r="CX36" s="44"/>
      <c r="CY36" s="44">
        <v>82.268901</v>
      </c>
      <c r="CZ36" s="44"/>
      <c r="DA36" s="44">
        <v>82.324213999999998</v>
      </c>
      <c r="DB36" s="44"/>
      <c r="DC36" s="44">
        <v>87.113534999999999</v>
      </c>
      <c r="DD36" s="44"/>
      <c r="DE36" s="100">
        <f t="shared" si="68"/>
        <v>778.08727099999999</v>
      </c>
      <c r="DF36" s="100">
        <f t="shared" si="69"/>
        <v>0</v>
      </c>
      <c r="DG36" s="44">
        <v>109.675529</v>
      </c>
      <c r="DH36" s="44"/>
      <c r="DI36" s="100">
        <f t="shared" si="70"/>
        <v>109.675529</v>
      </c>
      <c r="DJ36" s="100">
        <f t="shared" si="71"/>
        <v>0</v>
      </c>
    </row>
    <row r="37" spans="1:114" s="87" customFormat="1" x14ac:dyDescent="0.25">
      <c r="A37" s="14">
        <v>20</v>
      </c>
      <c r="B37" s="78" t="s">
        <v>80</v>
      </c>
      <c r="C37" s="85">
        <v>25.224692999999998</v>
      </c>
      <c r="D37" s="85">
        <v>0</v>
      </c>
      <c r="E37" s="85">
        <v>28.899190000000001</v>
      </c>
      <c r="F37" s="85">
        <v>0</v>
      </c>
      <c r="G37" s="85">
        <v>1.9078090000000001</v>
      </c>
      <c r="H37" s="85">
        <v>0</v>
      </c>
      <c r="I37" s="85">
        <v>1.8785989999999999</v>
      </c>
      <c r="J37" s="85">
        <v>0</v>
      </c>
      <c r="K37" s="85">
        <v>2.1720060000000001</v>
      </c>
      <c r="L37" s="85">
        <v>0</v>
      </c>
      <c r="M37" s="85">
        <v>2.1555569999999999</v>
      </c>
      <c r="N37" s="85">
        <v>0</v>
      </c>
      <c r="O37" s="86">
        <v>1.9368529999999999</v>
      </c>
      <c r="P37" s="85">
        <v>0</v>
      </c>
      <c r="Q37" s="86">
        <v>2.1680160000000002</v>
      </c>
      <c r="R37" s="85">
        <v>0</v>
      </c>
      <c r="S37" s="85">
        <v>1.959084</v>
      </c>
      <c r="T37" s="85"/>
      <c r="U37" s="86">
        <v>2.5137109999999998</v>
      </c>
      <c r="V37" s="85"/>
      <c r="W37" s="86">
        <v>2.5523690000000001</v>
      </c>
      <c r="X37" s="85"/>
      <c r="Y37" s="86">
        <v>3.0605370000000001</v>
      </c>
      <c r="Z37" s="85"/>
      <c r="AA37" s="86">
        <v>3.3372109999999999</v>
      </c>
      <c r="AB37" s="85"/>
      <c r="AC37" s="86">
        <v>5.710521</v>
      </c>
      <c r="AD37" s="85"/>
      <c r="AE37" s="20">
        <f t="shared" si="62"/>
        <v>31.352272999999997</v>
      </c>
      <c r="AF37" s="20">
        <f t="shared" si="63"/>
        <v>0</v>
      </c>
      <c r="AG37" s="83">
        <v>20.528915000000001</v>
      </c>
      <c r="AH37" s="85"/>
      <c r="AI37" s="85">
        <v>20.899636999999998</v>
      </c>
      <c r="AJ37" s="85"/>
      <c r="AK37" s="85">
        <v>25.177330999999999</v>
      </c>
      <c r="AL37" s="85"/>
      <c r="AM37" s="85">
        <v>27.256741000000002</v>
      </c>
      <c r="AN37" s="85"/>
      <c r="AO37" s="44">
        <v>34.062984</v>
      </c>
      <c r="AP37" s="85"/>
      <c r="AQ37" s="85">
        <v>45.253706000000001</v>
      </c>
      <c r="AR37" s="85"/>
      <c r="AS37" s="85">
        <v>65.895679000000001</v>
      </c>
      <c r="AT37" s="85"/>
      <c r="AU37" s="85">
        <v>84.024540999999999</v>
      </c>
      <c r="AV37" s="85"/>
      <c r="AW37" s="85">
        <v>95.910235</v>
      </c>
      <c r="AX37" s="85"/>
      <c r="AY37" s="85">
        <v>120.228039</v>
      </c>
      <c r="AZ37" s="85"/>
      <c r="BA37" s="85">
        <v>129.39251899999999</v>
      </c>
      <c r="BB37" s="85"/>
      <c r="BC37" s="85">
        <v>155.11246499999999</v>
      </c>
      <c r="BD37" s="44"/>
      <c r="BE37" s="23">
        <f t="shared" si="64"/>
        <v>823.74279200000001</v>
      </c>
      <c r="BF37" s="23">
        <f t="shared" si="65"/>
        <v>0</v>
      </c>
      <c r="BG37" s="85">
        <v>167.35040699999999</v>
      </c>
      <c r="BH37" s="44"/>
      <c r="BI37" s="85">
        <v>187.43529599999999</v>
      </c>
      <c r="BJ37" s="44"/>
      <c r="BK37" s="44">
        <v>208.31951000000001</v>
      </c>
      <c r="BL37" s="44"/>
      <c r="BM37" s="44">
        <v>243.672562</v>
      </c>
      <c r="BN37" s="44"/>
      <c r="BO37" s="44">
        <v>272.80373700000001</v>
      </c>
      <c r="BP37" s="44"/>
      <c r="BQ37" s="44">
        <v>301.67895299999998</v>
      </c>
      <c r="BR37" s="44"/>
      <c r="BS37" s="44">
        <v>410.67270600000001</v>
      </c>
      <c r="BT37" s="44"/>
      <c r="BU37" s="44">
        <v>478.64587399999999</v>
      </c>
      <c r="BV37" s="44"/>
      <c r="BW37" s="44">
        <v>540.90544499999999</v>
      </c>
      <c r="BX37" s="44"/>
      <c r="BY37" s="44">
        <v>569.01990499999999</v>
      </c>
      <c r="BZ37" s="44"/>
      <c r="CA37" s="44">
        <v>600.45922599999994</v>
      </c>
      <c r="CB37" s="44"/>
      <c r="CC37" s="44">
        <v>706.75156000000004</v>
      </c>
      <c r="CD37" s="44"/>
      <c r="CE37" s="100">
        <f t="shared" si="66"/>
        <v>4687.7151809999996</v>
      </c>
      <c r="CF37" s="100">
        <f t="shared" si="67"/>
        <v>0</v>
      </c>
      <c r="CG37" s="44">
        <v>692.57907599999999</v>
      </c>
      <c r="CH37" s="44"/>
      <c r="CI37" s="44">
        <v>692.44874100000004</v>
      </c>
      <c r="CJ37" s="44"/>
      <c r="CK37" s="42">
        <v>709.44173799999999</v>
      </c>
      <c r="CL37" s="44"/>
      <c r="CM37" s="42">
        <v>768.76840500000003</v>
      </c>
      <c r="CN37" s="44"/>
      <c r="CO37" s="42">
        <v>850.53208099999995</v>
      </c>
      <c r="CP37" s="44"/>
      <c r="CQ37" s="42">
        <v>872.19489699999997</v>
      </c>
      <c r="CR37" s="44"/>
      <c r="CS37" s="44">
        <v>1042.826092</v>
      </c>
      <c r="CT37" s="44"/>
      <c r="CU37" s="44">
        <v>940.55507499999999</v>
      </c>
      <c r="CV37" s="44"/>
      <c r="CW37" s="44">
        <v>1117.1886910000001</v>
      </c>
      <c r="CX37" s="44"/>
      <c r="CY37" s="44">
        <v>1087.927514</v>
      </c>
      <c r="CZ37" s="44"/>
      <c r="DA37" s="44">
        <v>1085.640958</v>
      </c>
      <c r="DB37" s="44"/>
      <c r="DC37" s="44">
        <v>1138.8949889999999</v>
      </c>
      <c r="DD37" s="44"/>
      <c r="DE37" s="100">
        <f t="shared" si="68"/>
        <v>10998.998257000001</v>
      </c>
      <c r="DF37" s="100">
        <f t="shared" si="69"/>
        <v>0</v>
      </c>
      <c r="DG37" s="44">
        <v>1112.287744</v>
      </c>
      <c r="DH37" s="44"/>
      <c r="DI37" s="100">
        <f t="shared" si="70"/>
        <v>1112.287744</v>
      </c>
      <c r="DJ37" s="100">
        <f t="shared" si="71"/>
        <v>0</v>
      </c>
    </row>
    <row r="38" spans="1:114" s="87" customFormat="1" hidden="1" x14ac:dyDescent="0.25">
      <c r="A38" s="14">
        <v>26</v>
      </c>
      <c r="B38" s="78" t="s">
        <v>81</v>
      </c>
      <c r="C38" s="85"/>
      <c r="D38" s="85"/>
      <c r="E38" s="85"/>
      <c r="F38" s="85"/>
      <c r="G38" s="85"/>
      <c r="H38" s="85"/>
      <c r="I38" s="85"/>
      <c r="J38" s="85"/>
      <c r="K38" s="85"/>
      <c r="L38" s="85"/>
      <c r="M38" s="85"/>
      <c r="N38" s="85"/>
      <c r="O38" s="86"/>
      <c r="P38" s="85"/>
      <c r="Q38" s="86"/>
      <c r="R38" s="85"/>
      <c r="S38" s="85"/>
      <c r="T38" s="85"/>
      <c r="U38" s="86"/>
      <c r="V38" s="85"/>
      <c r="W38" s="86"/>
      <c r="X38" s="85"/>
      <c r="Y38" s="86"/>
      <c r="Z38" s="85"/>
      <c r="AA38" s="86"/>
      <c r="AB38" s="85"/>
      <c r="AC38" s="86"/>
      <c r="AD38" s="85"/>
      <c r="AE38" s="20"/>
      <c r="AF38" s="20"/>
      <c r="AG38" s="83"/>
      <c r="AH38" s="85"/>
      <c r="AI38" s="85"/>
      <c r="AJ38" s="85"/>
      <c r="AK38" s="85"/>
      <c r="AL38" s="85"/>
      <c r="AM38" s="85"/>
      <c r="AN38" s="85"/>
      <c r="AO38" s="44">
        <v>0.95009100000000002</v>
      </c>
      <c r="AP38" s="85"/>
      <c r="AQ38" s="85">
        <v>1.077391</v>
      </c>
      <c r="AR38" s="85"/>
      <c r="AS38" s="85">
        <v>0.80928900000000004</v>
      </c>
      <c r="AT38" s="85"/>
      <c r="AU38" s="85">
        <v>1.385629</v>
      </c>
      <c r="AV38" s="85"/>
      <c r="AW38" s="85">
        <v>1.716261</v>
      </c>
      <c r="AX38" s="85"/>
      <c r="AY38" s="85">
        <v>1.6154930000000001</v>
      </c>
      <c r="AZ38" s="85"/>
      <c r="BA38" s="85">
        <v>9.4825999999999994E-2</v>
      </c>
      <c r="BB38" s="85"/>
      <c r="BC38" s="85">
        <v>0</v>
      </c>
      <c r="BD38" s="85"/>
      <c r="BE38" s="23">
        <f>AG38+AI38+AK38+AM38+AO38+AQ38+AS38+AU38+AW38+AY38+BA38+BC38</f>
        <v>7.6489800000000008</v>
      </c>
      <c r="BF38" s="23">
        <f t="shared" ref="BF38" si="72">AH38+AJ38+AL38+AN38+AP38+AR38+AT38+AV38+AX38+AZ38+BB38+BD38</f>
        <v>0</v>
      </c>
      <c r="BG38" s="85">
        <v>0</v>
      </c>
      <c r="BH38" s="44"/>
      <c r="BI38" s="85">
        <v>0</v>
      </c>
      <c r="BJ38" s="44"/>
      <c r="BK38" s="85">
        <v>0</v>
      </c>
      <c r="BL38" s="44"/>
      <c r="BM38" s="85">
        <v>0</v>
      </c>
      <c r="BN38" s="44"/>
      <c r="BO38" s="85">
        <v>0</v>
      </c>
      <c r="BP38" s="44"/>
      <c r="BQ38" s="44">
        <v>0</v>
      </c>
      <c r="BR38" s="44"/>
      <c r="BS38" s="44">
        <v>0</v>
      </c>
      <c r="BT38" s="44"/>
      <c r="BU38" s="44">
        <v>0</v>
      </c>
      <c r="BV38" s="44"/>
      <c r="BW38" s="44">
        <v>0</v>
      </c>
      <c r="BX38" s="44"/>
      <c r="BY38" s="44">
        <v>0</v>
      </c>
      <c r="BZ38" s="44"/>
      <c r="CA38" s="44"/>
      <c r="CB38" s="44"/>
      <c r="CC38" s="44"/>
      <c r="CD38" s="44"/>
      <c r="CE38" s="24">
        <f t="shared" ref="CE38" si="73">BG38+BI38+BK38+BM38+BO38+BQ38+BS38+BU38+BW38+BY38+CA38</f>
        <v>0</v>
      </c>
      <c r="CF38" s="24">
        <f t="shared" ref="CF38" si="74">BH38+BJ38+BL38+BN38+BP38+BR38+BT38+BV38+BX38+BZ38</f>
        <v>0</v>
      </c>
      <c r="CG38" s="44"/>
      <c r="CH38" s="44"/>
      <c r="CI38" s="44"/>
      <c r="CJ38" s="44"/>
      <c r="CK38" s="44"/>
      <c r="CL38" s="44"/>
      <c r="CM38" s="44"/>
      <c r="CN38" s="44"/>
      <c r="CO38" s="44"/>
      <c r="CP38" s="44"/>
      <c r="CQ38" s="44"/>
      <c r="CR38" s="44"/>
      <c r="CS38" s="44"/>
      <c r="CT38" s="44"/>
      <c r="CU38" s="44"/>
      <c r="CV38" s="44"/>
      <c r="CW38" s="44"/>
      <c r="CX38" s="44"/>
      <c r="CY38" s="44"/>
      <c r="CZ38" s="44"/>
      <c r="DA38" s="44"/>
      <c r="DB38" s="44"/>
      <c r="DC38" s="44"/>
      <c r="DD38" s="44"/>
      <c r="DE38" s="100">
        <f t="shared" ref="DE38" si="75">CG38+CI38+CK38+CM38+CO38+CQ38+CS38+CU38+CW38+CY38</f>
        <v>0</v>
      </c>
      <c r="DF38" s="100">
        <f t="shared" ref="DF38" si="76">CH38+CJ38+CL38+CN38+CP38+CR38+CT38+CV38+CX38+CZ38</f>
        <v>0</v>
      </c>
      <c r="DG38" s="44"/>
      <c r="DH38" s="44"/>
      <c r="DI38" s="100">
        <f t="shared" si="70"/>
        <v>0</v>
      </c>
      <c r="DJ38" s="100">
        <f t="shared" si="71"/>
        <v>0</v>
      </c>
    </row>
    <row r="39" spans="1:114" s="87" customFormat="1" x14ac:dyDescent="0.25">
      <c r="A39" s="88"/>
      <c r="B39" s="89" t="s">
        <v>82</v>
      </c>
      <c r="C39" s="90">
        <f t="shared" ref="C39:AH39" si="77">SUM(C29:C37)</f>
        <v>719.19951200000003</v>
      </c>
      <c r="D39" s="90">
        <f t="shared" si="77"/>
        <v>0</v>
      </c>
      <c r="E39" s="90">
        <f t="shared" si="77"/>
        <v>1013.0679419999999</v>
      </c>
      <c r="F39" s="90">
        <f t="shared" si="77"/>
        <v>0</v>
      </c>
      <c r="G39" s="90">
        <f t="shared" si="77"/>
        <v>98.552773999999999</v>
      </c>
      <c r="H39" s="90">
        <f t="shared" si="77"/>
        <v>0</v>
      </c>
      <c r="I39" s="90">
        <f t="shared" si="77"/>
        <v>100.11895899999999</v>
      </c>
      <c r="J39" s="90">
        <f t="shared" si="77"/>
        <v>0</v>
      </c>
      <c r="K39" s="90">
        <f t="shared" si="77"/>
        <v>102.50386499999999</v>
      </c>
      <c r="L39" s="90">
        <f t="shared" si="77"/>
        <v>0</v>
      </c>
      <c r="M39" s="90">
        <f t="shared" si="77"/>
        <v>110.58918899999999</v>
      </c>
      <c r="N39" s="90">
        <f t="shared" si="77"/>
        <v>0</v>
      </c>
      <c r="O39" s="90">
        <f t="shared" si="77"/>
        <v>112.14881299999998</v>
      </c>
      <c r="P39" s="90">
        <f t="shared" si="77"/>
        <v>0</v>
      </c>
      <c r="Q39" s="90">
        <f t="shared" si="77"/>
        <v>113.426216</v>
      </c>
      <c r="R39" s="90">
        <f t="shared" si="77"/>
        <v>0</v>
      </c>
      <c r="S39" s="90">
        <f t="shared" si="77"/>
        <v>124.573624</v>
      </c>
      <c r="T39" s="90">
        <f t="shared" si="77"/>
        <v>0</v>
      </c>
      <c r="U39" s="90">
        <f t="shared" si="77"/>
        <v>101.92127000000001</v>
      </c>
      <c r="V39" s="90">
        <f t="shared" si="77"/>
        <v>0</v>
      </c>
      <c r="W39" s="90">
        <f t="shared" si="77"/>
        <v>145.58503300000001</v>
      </c>
      <c r="X39" s="90">
        <f t="shared" si="77"/>
        <v>0</v>
      </c>
      <c r="Y39" s="90">
        <f t="shared" si="77"/>
        <v>180.17603700000001</v>
      </c>
      <c r="Z39" s="90">
        <f t="shared" si="77"/>
        <v>0</v>
      </c>
      <c r="AA39" s="90">
        <f t="shared" si="77"/>
        <v>168.06791200000001</v>
      </c>
      <c r="AB39" s="90">
        <f t="shared" si="77"/>
        <v>0</v>
      </c>
      <c r="AC39" s="90">
        <f t="shared" si="77"/>
        <v>184.987888</v>
      </c>
      <c r="AD39" s="90">
        <f t="shared" si="77"/>
        <v>0</v>
      </c>
      <c r="AE39" s="90">
        <f t="shared" si="77"/>
        <v>1542.6815799999999</v>
      </c>
      <c r="AF39" s="90">
        <f t="shared" si="77"/>
        <v>0</v>
      </c>
      <c r="AG39" s="90">
        <f t="shared" si="77"/>
        <v>194.33200500000001</v>
      </c>
      <c r="AH39" s="90">
        <f t="shared" si="77"/>
        <v>0</v>
      </c>
      <c r="AI39" s="90">
        <f t="shared" ref="AI39:BN39" si="78">SUM(AI29:AI37)</f>
        <v>206.132451</v>
      </c>
      <c r="AJ39" s="90">
        <f t="shared" si="78"/>
        <v>0</v>
      </c>
      <c r="AK39" s="90">
        <f t="shared" si="78"/>
        <v>214.72644</v>
      </c>
      <c r="AL39" s="90">
        <f t="shared" si="78"/>
        <v>0</v>
      </c>
      <c r="AM39" s="90">
        <f t="shared" si="78"/>
        <v>227.41983100000002</v>
      </c>
      <c r="AN39" s="90">
        <f t="shared" si="78"/>
        <v>0</v>
      </c>
      <c r="AO39" s="90">
        <f t="shared" si="78"/>
        <v>267.52170100000001</v>
      </c>
      <c r="AP39" s="90">
        <f t="shared" si="78"/>
        <v>0</v>
      </c>
      <c r="AQ39" s="90">
        <f t="shared" si="78"/>
        <v>469.03880699999996</v>
      </c>
      <c r="AR39" s="90">
        <f t="shared" si="78"/>
        <v>0</v>
      </c>
      <c r="AS39" s="90">
        <f t="shared" si="78"/>
        <v>365.64137599999992</v>
      </c>
      <c r="AT39" s="90">
        <f t="shared" si="78"/>
        <v>0</v>
      </c>
      <c r="AU39" s="90">
        <f t="shared" si="78"/>
        <v>369.67250200000007</v>
      </c>
      <c r="AV39" s="90">
        <f t="shared" si="78"/>
        <v>0</v>
      </c>
      <c r="AW39" s="90">
        <f t="shared" si="78"/>
        <v>341.20442300000002</v>
      </c>
      <c r="AX39" s="90">
        <f t="shared" si="78"/>
        <v>0</v>
      </c>
      <c r="AY39" s="90">
        <f t="shared" si="78"/>
        <v>353.33492999999999</v>
      </c>
      <c r="AZ39" s="90">
        <f t="shared" si="78"/>
        <v>0</v>
      </c>
      <c r="BA39" s="90">
        <f t="shared" si="78"/>
        <v>358.91963399999997</v>
      </c>
      <c r="BB39" s="90">
        <f t="shared" si="78"/>
        <v>0</v>
      </c>
      <c r="BC39" s="90">
        <f t="shared" si="78"/>
        <v>402.66850199999999</v>
      </c>
      <c r="BD39" s="90">
        <f t="shared" si="78"/>
        <v>0</v>
      </c>
      <c r="BE39" s="90">
        <f t="shared" si="78"/>
        <v>3785.6126019999992</v>
      </c>
      <c r="BF39" s="90">
        <f t="shared" si="78"/>
        <v>0</v>
      </c>
      <c r="BG39" s="90">
        <f t="shared" si="78"/>
        <v>406.07668200000001</v>
      </c>
      <c r="BH39" s="90">
        <f t="shared" si="78"/>
        <v>0</v>
      </c>
      <c r="BI39" s="90">
        <f t="shared" si="78"/>
        <v>422.02311499999996</v>
      </c>
      <c r="BJ39" s="90">
        <f t="shared" si="78"/>
        <v>0</v>
      </c>
      <c r="BK39" s="90">
        <f t="shared" si="78"/>
        <v>447.48129700000004</v>
      </c>
      <c r="BL39" s="90">
        <f t="shared" si="78"/>
        <v>0</v>
      </c>
      <c r="BM39" s="90">
        <f t="shared" si="78"/>
        <v>497.33142599999996</v>
      </c>
      <c r="BN39" s="90">
        <f t="shared" si="78"/>
        <v>0</v>
      </c>
      <c r="BO39" s="90">
        <f t="shared" ref="BO39:CT39" si="79">SUM(BO29:BO37)</f>
        <v>535.92023100000006</v>
      </c>
      <c r="BP39" s="90">
        <f t="shared" si="79"/>
        <v>0</v>
      </c>
      <c r="BQ39" s="90">
        <f t="shared" si="79"/>
        <v>558.37929699999995</v>
      </c>
      <c r="BR39" s="90">
        <f t="shared" si="79"/>
        <v>0</v>
      </c>
      <c r="BS39" s="90">
        <f t="shared" si="79"/>
        <v>673.69070299999998</v>
      </c>
      <c r="BT39" s="90">
        <f t="shared" si="79"/>
        <v>0</v>
      </c>
      <c r="BU39" s="90">
        <f t="shared" si="79"/>
        <v>712.982035</v>
      </c>
      <c r="BV39" s="90">
        <f t="shared" si="79"/>
        <v>0</v>
      </c>
      <c r="BW39" s="90">
        <f t="shared" si="79"/>
        <v>781.77273500000001</v>
      </c>
      <c r="BX39" s="90">
        <f t="shared" si="79"/>
        <v>0</v>
      </c>
      <c r="BY39" s="90">
        <f t="shared" si="79"/>
        <v>811.68916000000002</v>
      </c>
      <c r="BZ39" s="90">
        <f t="shared" si="79"/>
        <v>0</v>
      </c>
      <c r="CA39" s="90">
        <f t="shared" si="79"/>
        <v>841.22907999999995</v>
      </c>
      <c r="CB39" s="90">
        <f t="shared" si="79"/>
        <v>0</v>
      </c>
      <c r="CC39" s="90">
        <f t="shared" si="79"/>
        <v>976.84444099999996</v>
      </c>
      <c r="CD39" s="90">
        <f t="shared" si="79"/>
        <v>0</v>
      </c>
      <c r="CE39" s="90">
        <f t="shared" si="79"/>
        <v>7929.4202019999993</v>
      </c>
      <c r="CF39" s="90">
        <f t="shared" si="79"/>
        <v>0</v>
      </c>
      <c r="CG39" s="90">
        <f t="shared" si="79"/>
        <v>1012.7430019999999</v>
      </c>
      <c r="CH39" s="90">
        <f t="shared" si="79"/>
        <v>0</v>
      </c>
      <c r="CI39" s="90">
        <f t="shared" si="79"/>
        <v>1181.272508</v>
      </c>
      <c r="CJ39" s="90">
        <f t="shared" si="79"/>
        <v>0</v>
      </c>
      <c r="CK39" s="90">
        <f t="shared" si="79"/>
        <v>1265.917027</v>
      </c>
      <c r="CL39" s="90">
        <f t="shared" si="79"/>
        <v>0</v>
      </c>
      <c r="CM39" s="90">
        <f t="shared" si="79"/>
        <v>1398.8476450000001</v>
      </c>
      <c r="CN39" s="90">
        <f t="shared" si="79"/>
        <v>0</v>
      </c>
      <c r="CO39" s="90">
        <f t="shared" si="79"/>
        <v>1308.5283879999999</v>
      </c>
      <c r="CP39" s="90">
        <f t="shared" si="79"/>
        <v>0</v>
      </c>
      <c r="CQ39" s="90">
        <f t="shared" si="79"/>
        <v>1376.385499</v>
      </c>
      <c r="CR39" s="90">
        <f t="shared" si="79"/>
        <v>0</v>
      </c>
      <c r="CS39" s="90">
        <f t="shared" si="79"/>
        <v>1444.494676</v>
      </c>
      <c r="CT39" s="90">
        <f t="shared" si="79"/>
        <v>0</v>
      </c>
      <c r="CU39" s="90">
        <f t="shared" ref="CU39:DD39" si="80">SUM(CU29:CU37)</f>
        <v>1297.5265870000001</v>
      </c>
      <c r="CV39" s="90">
        <f t="shared" si="80"/>
        <v>0</v>
      </c>
      <c r="CW39" s="90">
        <f t="shared" si="80"/>
        <v>1489.4048030000001</v>
      </c>
      <c r="CX39" s="90">
        <f t="shared" si="80"/>
        <v>0</v>
      </c>
      <c r="CY39" s="90">
        <f t="shared" si="80"/>
        <v>1483.7672189999998</v>
      </c>
      <c r="CZ39" s="90">
        <f t="shared" si="80"/>
        <v>0</v>
      </c>
      <c r="DA39" s="90">
        <f t="shared" si="80"/>
        <v>1445.1582709999998</v>
      </c>
      <c r="DB39" s="90">
        <f t="shared" si="80"/>
        <v>0</v>
      </c>
      <c r="DC39" s="90">
        <f t="shared" si="80"/>
        <v>1462.7994169999999</v>
      </c>
      <c r="DD39" s="90">
        <f t="shared" si="80"/>
        <v>0</v>
      </c>
      <c r="DE39" s="90">
        <f>SUM(DE29:DE38)</f>
        <v>16166.845042000001</v>
      </c>
      <c r="DF39" s="90">
        <f>SUM(DF29:DF38)</f>
        <v>0</v>
      </c>
      <c r="DG39" s="90">
        <f t="shared" ref="DG39:DJ39" si="81">SUM(DG29:DG37)</f>
        <v>1624.8861449999999</v>
      </c>
      <c r="DH39" s="90">
        <f t="shared" si="81"/>
        <v>0</v>
      </c>
      <c r="DI39" s="90">
        <f t="shared" si="70"/>
        <v>1624.8861449999999</v>
      </c>
      <c r="DJ39" s="90">
        <f t="shared" si="71"/>
        <v>0</v>
      </c>
    </row>
    <row r="40" spans="1:114" x14ac:dyDescent="0.25">
      <c r="A40" s="72"/>
      <c r="B40" s="91"/>
      <c r="C40" s="44"/>
      <c r="D40" s="44"/>
      <c r="E40" s="44"/>
      <c r="F40" s="44"/>
      <c r="G40" s="92"/>
      <c r="H40" s="92"/>
      <c r="I40" s="92"/>
      <c r="J40" s="92"/>
      <c r="K40" s="92"/>
      <c r="L40" s="92"/>
      <c r="M40" s="92"/>
      <c r="N40" s="92"/>
      <c r="O40" s="92"/>
      <c r="P40" s="92"/>
      <c r="Q40" s="92"/>
      <c r="R40" s="92"/>
      <c r="S40" s="92"/>
      <c r="T40" s="92"/>
      <c r="U40" s="92"/>
      <c r="V40" s="92"/>
      <c r="W40" s="92"/>
      <c r="X40" s="92"/>
      <c r="Y40" s="92"/>
      <c r="Z40" s="92"/>
      <c r="AA40" s="92"/>
      <c r="AB40" s="92"/>
      <c r="AC40" s="92"/>
      <c r="AD40" s="92"/>
      <c r="AE40" s="44"/>
      <c r="AF40" s="44"/>
      <c r="AG40" s="44"/>
      <c r="AH40" s="44"/>
      <c r="AI40" s="44"/>
      <c r="AJ40" s="44"/>
      <c r="AK40" s="44"/>
      <c r="AL40" s="44"/>
      <c r="AM40" s="44"/>
      <c r="AN40" s="44"/>
      <c r="AO40" s="44"/>
      <c r="AP40" s="44"/>
      <c r="AQ40" s="44"/>
      <c r="AR40" s="44"/>
      <c r="AS40" s="44"/>
      <c r="AT40" s="44"/>
      <c r="AU40" s="44"/>
      <c r="AV40" s="44"/>
      <c r="AW40" s="44"/>
      <c r="AX40" s="44"/>
      <c r="AY40" s="44"/>
      <c r="AZ40" s="44"/>
      <c r="BA40" s="44"/>
      <c r="BB40" s="44"/>
      <c r="BC40" s="44"/>
      <c r="BD40" s="44"/>
      <c r="BE40" s="44"/>
      <c r="BF40" s="44"/>
      <c r="BG40" s="92"/>
      <c r="BH40" s="92"/>
      <c r="BI40" s="92"/>
      <c r="BJ40" s="92"/>
      <c r="BK40" s="92"/>
      <c r="BL40" s="92"/>
      <c r="BM40" s="92"/>
      <c r="BN40" s="92"/>
      <c r="BO40" s="92"/>
      <c r="BP40" s="92"/>
      <c r="BQ40" s="92"/>
      <c r="BR40" s="92"/>
      <c r="BS40" s="92"/>
      <c r="BT40" s="92"/>
      <c r="BU40" s="92"/>
      <c r="BV40" s="92"/>
      <c r="BW40" s="92"/>
      <c r="BX40" s="92"/>
      <c r="BY40" s="92"/>
      <c r="BZ40" s="92"/>
      <c r="CA40" s="92"/>
      <c r="CB40" s="92"/>
      <c r="CC40" s="92"/>
      <c r="CD40" s="92"/>
      <c r="CE40" s="92"/>
      <c r="CF40" s="92"/>
      <c r="CG40" s="92"/>
      <c r="CH40" s="92"/>
      <c r="CI40" s="92"/>
      <c r="CJ40" s="92"/>
      <c r="CK40" s="92"/>
      <c r="CL40" s="92"/>
      <c r="CM40" s="92"/>
      <c r="CN40" s="92"/>
      <c r="CO40" s="92"/>
      <c r="CP40" s="92"/>
      <c r="CQ40" s="92"/>
      <c r="CR40" s="92"/>
      <c r="CS40" s="92"/>
      <c r="CT40" s="92"/>
      <c r="CU40" s="92"/>
      <c r="CV40" s="92"/>
      <c r="CW40" s="92"/>
      <c r="CX40" s="92"/>
      <c r="CY40" s="92"/>
      <c r="CZ40" s="92"/>
      <c r="DA40" s="92"/>
      <c r="DB40" s="92"/>
      <c r="DC40" s="92"/>
      <c r="DD40" s="92"/>
      <c r="DE40" s="92"/>
      <c r="DF40" s="92"/>
      <c r="DG40" s="92"/>
      <c r="DH40" s="92"/>
      <c r="DI40" s="92"/>
      <c r="DJ40" s="92"/>
    </row>
    <row r="41" spans="1:114" x14ac:dyDescent="0.25">
      <c r="A41" s="72"/>
      <c r="B41" s="93" t="s">
        <v>83</v>
      </c>
      <c r="C41" s="94">
        <f t="shared" ref="C41:AH41" si="82">C25+C39</f>
        <v>4428.6630079999995</v>
      </c>
      <c r="D41" s="94">
        <f t="shared" si="82"/>
        <v>76111.293348885738</v>
      </c>
      <c r="E41" s="94">
        <f t="shared" si="82"/>
        <v>6419.4815389999985</v>
      </c>
      <c r="F41" s="94">
        <f t="shared" si="82"/>
        <v>85271.117978623923</v>
      </c>
      <c r="G41" s="94">
        <f t="shared" si="82"/>
        <v>640.88904200000002</v>
      </c>
      <c r="H41" s="94">
        <f t="shared" si="82"/>
        <v>7974.2416136828706</v>
      </c>
      <c r="I41" s="94">
        <f t="shared" si="82"/>
        <v>635.18800900000008</v>
      </c>
      <c r="J41" s="94">
        <f t="shared" si="82"/>
        <v>7494.91320485715</v>
      </c>
      <c r="K41" s="94">
        <f t="shared" si="82"/>
        <v>642.996892</v>
      </c>
      <c r="L41" s="94">
        <f t="shared" si="82"/>
        <v>7442.2433044515892</v>
      </c>
      <c r="M41" s="94">
        <f t="shared" si="82"/>
        <v>685.27222899999992</v>
      </c>
      <c r="N41" s="94">
        <f t="shared" si="82"/>
        <v>7532.4821012047805</v>
      </c>
      <c r="O41" s="94">
        <f t="shared" si="82"/>
        <v>657.58601699999997</v>
      </c>
      <c r="P41" s="94">
        <f t="shared" si="82"/>
        <v>7728.8059514601109</v>
      </c>
      <c r="Q41" s="94">
        <f t="shared" si="82"/>
        <v>660.50306899999998</v>
      </c>
      <c r="R41" s="94">
        <f t="shared" si="82"/>
        <v>7536.4060020569714</v>
      </c>
      <c r="S41" s="94">
        <f t="shared" si="82"/>
        <v>723.08901700000001</v>
      </c>
      <c r="T41" s="94">
        <f t="shared" si="82"/>
        <v>8158.2820534784814</v>
      </c>
      <c r="U41" s="94">
        <f t="shared" si="82"/>
        <v>638.07923399999993</v>
      </c>
      <c r="V41" s="94">
        <f t="shared" si="82"/>
        <v>6960.1137695712277</v>
      </c>
      <c r="W41" s="94">
        <f t="shared" si="82"/>
        <v>868.39751299999989</v>
      </c>
      <c r="X41" s="94">
        <f t="shared" si="82"/>
        <v>8443.6043563487692</v>
      </c>
      <c r="Y41" s="94">
        <f t="shared" si="82"/>
        <v>853.17175399999996</v>
      </c>
      <c r="Z41" s="94">
        <f t="shared" si="82"/>
        <v>8593.45808752214</v>
      </c>
      <c r="AA41" s="94">
        <f t="shared" si="82"/>
        <v>786.25857399999973</v>
      </c>
      <c r="AB41" s="94">
        <f t="shared" si="82"/>
        <v>8140.8037613658798</v>
      </c>
      <c r="AC41" s="94">
        <f t="shared" si="82"/>
        <v>889.64414699999998</v>
      </c>
      <c r="AD41" s="94">
        <f t="shared" si="82"/>
        <v>10620.711914585901</v>
      </c>
      <c r="AE41" s="94">
        <f t="shared" si="82"/>
        <v>8681.0792329999986</v>
      </c>
      <c r="AF41" s="94">
        <f t="shared" si="82"/>
        <v>96626.066120585892</v>
      </c>
      <c r="AG41" s="94">
        <f t="shared" si="82"/>
        <v>895.95534099999998</v>
      </c>
      <c r="AH41" s="94">
        <f t="shared" si="82"/>
        <v>9610.2142987221596</v>
      </c>
      <c r="AI41" s="94">
        <f t="shared" ref="AI41:BN41" si="83">AI25+AI39</f>
        <v>904.41516499999989</v>
      </c>
      <c r="AJ41" s="94">
        <f t="shared" si="83"/>
        <v>9188.0580459299308</v>
      </c>
      <c r="AK41" s="94">
        <f t="shared" si="83"/>
        <v>907.87376100000006</v>
      </c>
      <c r="AL41" s="94">
        <f t="shared" si="83"/>
        <v>8894.9700137124073</v>
      </c>
      <c r="AM41" s="94">
        <f t="shared" si="83"/>
        <v>941.74592199999995</v>
      </c>
      <c r="AN41" s="94">
        <f t="shared" si="83"/>
        <v>8836.9768173851862</v>
      </c>
      <c r="AO41" s="94">
        <f t="shared" si="83"/>
        <v>1006.2149799999999</v>
      </c>
      <c r="AP41" s="94">
        <f t="shared" si="83"/>
        <v>8772.9360095556221</v>
      </c>
      <c r="AQ41" s="94">
        <f t="shared" si="83"/>
        <v>1212.4021460000001</v>
      </c>
      <c r="AR41" s="94">
        <f t="shared" si="83"/>
        <v>8825.1223527931725</v>
      </c>
      <c r="AS41" s="94">
        <f t="shared" si="83"/>
        <v>1193.317599</v>
      </c>
      <c r="AT41" s="94">
        <f t="shared" si="83"/>
        <v>9302.0178399037104</v>
      </c>
      <c r="AU41" s="94">
        <f t="shared" si="83"/>
        <v>1236.8036999999999</v>
      </c>
      <c r="AV41" s="94">
        <f t="shared" si="83"/>
        <v>9555.487248209547</v>
      </c>
      <c r="AW41" s="94">
        <f t="shared" si="83"/>
        <v>1277.1383180000003</v>
      </c>
      <c r="AX41" s="94">
        <f t="shared" si="83"/>
        <v>9560.5206977147609</v>
      </c>
      <c r="AY41" s="94">
        <f t="shared" si="83"/>
        <v>1312.1836330000001</v>
      </c>
      <c r="AZ41" s="94">
        <f t="shared" si="83"/>
        <v>9827.6926402919707</v>
      </c>
      <c r="BA41" s="94">
        <f t="shared" si="83"/>
        <v>1314.73828</v>
      </c>
      <c r="BB41" s="94">
        <f t="shared" si="83"/>
        <v>9629.5577358356604</v>
      </c>
      <c r="BC41" s="94">
        <f t="shared" si="83"/>
        <v>1440.443262</v>
      </c>
      <c r="BD41" s="94">
        <f t="shared" si="83"/>
        <v>11549.744684115358</v>
      </c>
      <c r="BE41" s="94">
        <f t="shared" si="83"/>
        <v>13643.207881999999</v>
      </c>
      <c r="BF41" s="94">
        <f t="shared" si="83"/>
        <v>113552.76359126344</v>
      </c>
      <c r="BG41" s="94">
        <f t="shared" si="83"/>
        <v>1495.3558780000003</v>
      </c>
      <c r="BH41" s="94">
        <f t="shared" si="83"/>
        <v>10993.846081506668</v>
      </c>
      <c r="BI41" s="94">
        <f t="shared" si="83"/>
        <v>1513.0998109999998</v>
      </c>
      <c r="BJ41" s="94">
        <f t="shared" si="83"/>
        <v>10793.115816073079</v>
      </c>
      <c r="BK41" s="94">
        <f t="shared" si="83"/>
        <v>1608.2833090000001</v>
      </c>
      <c r="BL41" s="94">
        <f t="shared" si="83"/>
        <v>11055.150255497259</v>
      </c>
      <c r="BM41" s="94">
        <f t="shared" si="83"/>
        <v>1688.410245</v>
      </c>
      <c r="BN41" s="94">
        <f t="shared" si="83"/>
        <v>10833.538906591524</v>
      </c>
      <c r="BO41" s="94">
        <f t="shared" ref="BO41:CT41" si="84">BO25+BO39</f>
        <v>1804.3954160000001</v>
      </c>
      <c r="BP41" s="94">
        <f t="shared" si="84"/>
        <v>10836.842449014499</v>
      </c>
      <c r="BQ41" s="94">
        <f t="shared" si="84"/>
        <v>1893.2931520000002</v>
      </c>
      <c r="BR41" s="94">
        <f t="shared" si="84"/>
        <v>10449.459019208731</v>
      </c>
      <c r="BS41" s="94">
        <f t="shared" si="84"/>
        <v>2173.1133609999997</v>
      </c>
      <c r="BT41" s="94">
        <f t="shared" si="84"/>
        <v>11888.671356773051</v>
      </c>
      <c r="BU41" s="94">
        <f t="shared" si="84"/>
        <v>2223.6975080000002</v>
      </c>
      <c r="BV41" s="94">
        <f t="shared" si="84"/>
        <v>11113.914208582068</v>
      </c>
      <c r="BW41" s="94">
        <f t="shared" si="84"/>
        <v>2429.6052840000002</v>
      </c>
      <c r="BX41" s="94">
        <f t="shared" si="84"/>
        <v>11684.641208677331</v>
      </c>
      <c r="BY41" s="94">
        <f t="shared" si="84"/>
        <v>2485.1068880000003</v>
      </c>
      <c r="BZ41" s="94">
        <f t="shared" si="84"/>
        <v>11889.324131615353</v>
      </c>
      <c r="CA41" s="94">
        <f t="shared" si="84"/>
        <v>2509.0019309999998</v>
      </c>
      <c r="CB41" s="94">
        <f t="shared" si="84"/>
        <v>11450.645947640744</v>
      </c>
      <c r="CC41" s="94">
        <f t="shared" si="84"/>
        <v>2912.8987750000001</v>
      </c>
      <c r="CD41" s="94">
        <f t="shared" si="84"/>
        <v>13730.323795662169</v>
      </c>
      <c r="CE41" s="94">
        <f t="shared" si="84"/>
        <v>24735.670760000001</v>
      </c>
      <c r="CF41" s="94">
        <f t="shared" si="84"/>
        <v>136719.22928464608</v>
      </c>
      <c r="CG41" s="94">
        <f t="shared" si="84"/>
        <v>2919.7888299999995</v>
      </c>
      <c r="CH41" s="94">
        <f t="shared" si="84"/>
        <v>13303.815045873109</v>
      </c>
      <c r="CI41" s="94">
        <f t="shared" si="84"/>
        <v>2994.256351</v>
      </c>
      <c r="CJ41" s="94">
        <f t="shared" si="84"/>
        <v>13662.544633300777</v>
      </c>
      <c r="CK41" s="94">
        <f t="shared" si="84"/>
        <v>3059.8039360000002</v>
      </c>
      <c r="CL41" s="94">
        <f t="shared" si="84"/>
        <v>12239.00011718271</v>
      </c>
      <c r="CM41" s="94">
        <f t="shared" si="84"/>
        <v>3310.3113440000002</v>
      </c>
      <c r="CN41" s="94">
        <f t="shared" si="84"/>
        <v>12943.076704788999</v>
      </c>
      <c r="CO41" s="94">
        <f t="shared" si="84"/>
        <v>3361.550056</v>
      </c>
      <c r="CP41" s="94">
        <f t="shared" si="84"/>
        <v>12723.505834378848</v>
      </c>
      <c r="CQ41" s="94">
        <f t="shared" si="84"/>
        <v>3428.6086490000002</v>
      </c>
      <c r="CR41" s="94">
        <f t="shared" si="84"/>
        <v>12160.636927386919</v>
      </c>
      <c r="CS41" s="94">
        <f t="shared" si="84"/>
        <v>3857.8637710000003</v>
      </c>
      <c r="CT41" s="94">
        <f t="shared" si="84"/>
        <v>14249.815899401799</v>
      </c>
      <c r="CU41" s="94">
        <f t="shared" ref="CU41:DF41" si="85">CU25+CU39</f>
        <v>3653.804513</v>
      </c>
      <c r="CV41" s="94">
        <f t="shared" si="85"/>
        <v>13216.30202923433</v>
      </c>
      <c r="CW41" s="94">
        <f t="shared" si="85"/>
        <v>4016.214739</v>
      </c>
      <c r="CX41" s="94">
        <f t="shared" si="85"/>
        <v>13633.087123457539</v>
      </c>
      <c r="CY41" s="94">
        <f t="shared" si="85"/>
        <v>4152.1152309999998</v>
      </c>
      <c r="CZ41" s="94">
        <f t="shared" si="85"/>
        <v>14123.179397974642</v>
      </c>
      <c r="DA41" s="94">
        <f t="shared" si="85"/>
        <v>4039.2930219999998</v>
      </c>
      <c r="DB41" s="94">
        <f t="shared" si="85"/>
        <v>15487.562200999997</v>
      </c>
      <c r="DC41" s="94">
        <f t="shared" si="85"/>
        <v>3866.465913</v>
      </c>
      <c r="DD41" s="94">
        <f t="shared" si="85"/>
        <v>13181.124064162999</v>
      </c>
      <c r="DE41" s="94">
        <f t="shared" si="85"/>
        <v>42660.076355000005</v>
      </c>
      <c r="DF41" s="94">
        <f t="shared" si="85"/>
        <v>160923.64997814264</v>
      </c>
      <c r="DG41" s="94">
        <f t="shared" ref="DG41:DJ41" si="86">DG25+DG39</f>
        <v>3661.8782739999997</v>
      </c>
      <c r="DH41" s="94">
        <f t="shared" si="86"/>
        <v>6710.6910847090003</v>
      </c>
      <c r="DI41" s="94">
        <f t="shared" si="86"/>
        <v>3661.8782739999997</v>
      </c>
      <c r="DJ41" s="94">
        <f t="shared" si="86"/>
        <v>6710.6910847090003</v>
      </c>
    </row>
    <row r="42" spans="1:114" x14ac:dyDescent="0.25">
      <c r="M42" s="95"/>
      <c r="CA42" s="32"/>
      <c r="CC42" s="32"/>
      <c r="CG42" s="32"/>
      <c r="CI42" s="32"/>
      <c r="CK42" s="32"/>
      <c r="CM42" s="32"/>
      <c r="CO42" s="32"/>
      <c r="CQ42" s="32"/>
    </row>
    <row r="43" spans="1:114" x14ac:dyDescent="0.25">
      <c r="B43" t="s">
        <v>84</v>
      </c>
      <c r="CA43" s="32"/>
      <c r="CC43" s="32"/>
      <c r="CG43" s="32"/>
      <c r="CI43" s="32"/>
      <c r="CK43" s="32"/>
      <c r="CM43" s="32"/>
      <c r="CO43" s="32"/>
      <c r="CQ43" s="32"/>
    </row>
    <row r="44" spans="1:114" x14ac:dyDescent="0.25">
      <c r="L44" s="96"/>
      <c r="CA44" s="32"/>
      <c r="CC44" s="32"/>
      <c r="CG44" s="32"/>
      <c r="CI44" s="32"/>
      <c r="CK44" s="32"/>
      <c r="CM44" s="32"/>
      <c r="CO44" s="32"/>
      <c r="CQ44" s="32"/>
    </row>
    <row r="45" spans="1:114" x14ac:dyDescent="0.25">
      <c r="BY45" s="32"/>
      <c r="CA45" s="32"/>
      <c r="CC45" s="32"/>
      <c r="CG45" s="32"/>
      <c r="CI45" s="32"/>
      <c r="CK45" s="32"/>
      <c r="CM45" s="32"/>
      <c r="CO45" s="32"/>
      <c r="CQ45" s="32"/>
    </row>
    <row r="47" spans="1:114" x14ac:dyDescent="0.25">
      <c r="Z47" s="1"/>
      <c r="AA47" s="1"/>
    </row>
    <row r="48" spans="1:114" x14ac:dyDescent="0.25">
      <c r="Z48" s="1"/>
      <c r="AA48" s="1"/>
    </row>
    <row r="49" spans="26:27" x14ac:dyDescent="0.25">
      <c r="Z49" s="1"/>
      <c r="AA49" s="1"/>
    </row>
    <row r="50" spans="26:27" x14ac:dyDescent="0.25">
      <c r="Z50" s="1"/>
      <c r="AA50" s="1"/>
    </row>
    <row r="51" spans="26:27" x14ac:dyDescent="0.25">
      <c r="Z51" s="1"/>
      <c r="AA51" s="1"/>
    </row>
    <row r="52" spans="26:27" x14ac:dyDescent="0.25">
      <c r="Z52" s="1"/>
      <c r="AA52" s="1"/>
    </row>
  </sheetData>
  <mergeCells count="112">
    <mergeCell ref="DG4:DH4"/>
    <mergeCell ref="DG27:DH27"/>
    <mergeCell ref="DI4:DJ4"/>
    <mergeCell ref="DI27:DJ27"/>
    <mergeCell ref="DC4:DD4"/>
    <mergeCell ref="DC27:DD27"/>
    <mergeCell ref="CU4:CV4"/>
    <mergeCell ref="CU27:CV27"/>
    <mergeCell ref="CS4:CT4"/>
    <mergeCell ref="CS27:CT27"/>
    <mergeCell ref="CQ4:CR4"/>
    <mergeCell ref="CQ27:CR27"/>
    <mergeCell ref="CY4:CZ4"/>
    <mergeCell ref="CY27:CZ27"/>
    <mergeCell ref="DA4:DB4"/>
    <mergeCell ref="DA27:DB27"/>
    <mergeCell ref="CW4:CX4"/>
    <mergeCell ref="CW27:CX27"/>
    <mergeCell ref="CC27:CD27"/>
    <mergeCell ref="CE27:CF27"/>
    <mergeCell ref="CG27:CH27"/>
    <mergeCell ref="CI27:CJ27"/>
    <mergeCell ref="CO27:CP27"/>
    <mergeCell ref="CO4:CP4"/>
    <mergeCell ref="CE4:CF4"/>
    <mergeCell ref="CI4:CJ4"/>
    <mergeCell ref="CK4:CL4"/>
    <mergeCell ref="CM4:CN4"/>
    <mergeCell ref="CM27:CN27"/>
    <mergeCell ref="CK27:CL27"/>
    <mergeCell ref="CG4:CH4"/>
    <mergeCell ref="C27:D27"/>
    <mergeCell ref="E27:F27"/>
    <mergeCell ref="G27:H27"/>
    <mergeCell ref="I27:J27"/>
    <mergeCell ref="K27:L27"/>
    <mergeCell ref="DE4:DF4"/>
    <mergeCell ref="CC4:CD4"/>
    <mergeCell ref="W27:X27"/>
    <mergeCell ref="Y27:Z27"/>
    <mergeCell ref="AY27:AZ27"/>
    <mergeCell ref="AC27:AD27"/>
    <mergeCell ref="AE27:AF27"/>
    <mergeCell ref="AG27:AH27"/>
    <mergeCell ref="AI27:AJ27"/>
    <mergeCell ref="AK27:AL27"/>
    <mergeCell ref="AM27:AN27"/>
    <mergeCell ref="AO27:AP27"/>
    <mergeCell ref="AQ27:AR27"/>
    <mergeCell ref="AS27:AT27"/>
    <mergeCell ref="AU27:AV27"/>
    <mergeCell ref="AW27:AX27"/>
    <mergeCell ref="DE27:DF27"/>
    <mergeCell ref="BY27:BZ27"/>
    <mergeCell ref="CA27:CB27"/>
    <mergeCell ref="BS4:BT4"/>
    <mergeCell ref="BG27:BH27"/>
    <mergeCell ref="BI27:BJ27"/>
    <mergeCell ref="BA27:BB27"/>
    <mergeCell ref="BM27:BN27"/>
    <mergeCell ref="BO27:BP27"/>
    <mergeCell ref="BQ27:BR27"/>
    <mergeCell ref="BS27:BT27"/>
    <mergeCell ref="BU4:BV4"/>
    <mergeCell ref="C4:D4"/>
    <mergeCell ref="E4:F4"/>
    <mergeCell ref="G4:H4"/>
    <mergeCell ref="I4:J4"/>
    <mergeCell ref="K4:L4"/>
    <mergeCell ref="BI4:BJ4"/>
    <mergeCell ref="BA4:BB4"/>
    <mergeCell ref="AA4:AB4"/>
    <mergeCell ref="AC4:AD4"/>
    <mergeCell ref="AE4:AF4"/>
    <mergeCell ref="AG4:AH4"/>
    <mergeCell ref="AI4:AJ4"/>
    <mergeCell ref="AM4:AN4"/>
    <mergeCell ref="AO4:AP4"/>
    <mergeCell ref="AQ4:AR4"/>
    <mergeCell ref="AS4:AT4"/>
    <mergeCell ref="AU4:AV4"/>
    <mergeCell ref="AW4:AX4"/>
    <mergeCell ref="AY4:AZ4"/>
    <mergeCell ref="BC4:BD4"/>
    <mergeCell ref="BG4:BH4"/>
    <mergeCell ref="BE4:BF4"/>
    <mergeCell ref="M4:N4"/>
    <mergeCell ref="AK4:AL4"/>
    <mergeCell ref="BC27:BD27"/>
    <mergeCell ref="BE27:BF27"/>
    <mergeCell ref="AA27:AB27"/>
    <mergeCell ref="M27:N27"/>
    <mergeCell ref="O27:P27"/>
    <mergeCell ref="BW4:BX4"/>
    <mergeCell ref="BY4:BZ4"/>
    <mergeCell ref="CA4:CB4"/>
    <mergeCell ref="BK4:BL4"/>
    <mergeCell ref="BM4:BN4"/>
    <mergeCell ref="BO4:BP4"/>
    <mergeCell ref="O4:P4"/>
    <mergeCell ref="Q4:R4"/>
    <mergeCell ref="S4:T4"/>
    <mergeCell ref="U4:V4"/>
    <mergeCell ref="W4:X4"/>
    <mergeCell ref="Y4:Z4"/>
    <mergeCell ref="BW27:BX27"/>
    <mergeCell ref="BU27:BV27"/>
    <mergeCell ref="BK27:BL27"/>
    <mergeCell ref="Q27:R27"/>
    <mergeCell ref="S27:T27"/>
    <mergeCell ref="U27:V27"/>
    <mergeCell ref="BQ4:BR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Venkatesh Ramuni</dc:creator>
  <cp:lastModifiedBy>Venkatesh Ramuni</cp:lastModifiedBy>
  <dcterms:created xsi:type="dcterms:W3CDTF">2019-07-04T07:53:38Z</dcterms:created>
  <dcterms:modified xsi:type="dcterms:W3CDTF">2020-05-08T10:25:58Z</dcterms:modified>
</cp:coreProperties>
</file>