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<sst xmlns="http://schemas.openxmlformats.org/spreadsheetml/2006/main" count="441" uniqueCount="174">
  <si>
    <t>Job ID</t>
  </si>
  <si>
    <t>Title</t>
  </si>
  <si>
    <t>Company</t>
  </si>
  <si>
    <t>Experience Level</t>
  </si>
  <si>
    <t>Industry</t>
  </si>
  <si>
    <t>Easy Apply</t>
  </si>
  <si>
    <t>Applied?</t>
  </si>
  <si>
    <t>2627039351</t>
  </si>
  <si>
    <t>2588429343</t>
  </si>
  <si>
    <t>2603641999</t>
  </si>
  <si>
    <t>2632973746</t>
  </si>
  <si>
    <t>2498012160</t>
  </si>
  <si>
    <t>2625284026</t>
  </si>
  <si>
    <t>2635540820</t>
  </si>
  <si>
    <t>2620362117</t>
  </si>
  <si>
    <t>2618785995</t>
  </si>
  <si>
    <t>2600261840</t>
  </si>
  <si>
    <t>2635016162</t>
  </si>
  <si>
    <t>2616765147</t>
  </si>
  <si>
    <t>2610692850</t>
  </si>
  <si>
    <t>2622895175</t>
  </si>
  <si>
    <t>2627167317</t>
  </si>
  <si>
    <t>2593002035</t>
  </si>
  <si>
    <t>2620983702</t>
  </si>
  <si>
    <t>2590803582</t>
  </si>
  <si>
    <t>2622809273</t>
  </si>
  <si>
    <t>2496387623</t>
  </si>
  <si>
    <t>2606504330</t>
  </si>
  <si>
    <t>2624094134</t>
  </si>
  <si>
    <t>2629014164</t>
  </si>
  <si>
    <t>2632705858</t>
  </si>
  <si>
    <t>2628820617</t>
  </si>
  <si>
    <t>2590186617</t>
  </si>
  <si>
    <t>2547460116</t>
  </si>
  <si>
    <t>2605820996</t>
  </si>
  <si>
    <t>2633925898</t>
  </si>
  <si>
    <t>2634301755</t>
  </si>
  <si>
    <t>2635766405</t>
  </si>
  <si>
    <t>2590499871</t>
  </si>
  <si>
    <t>2608440899</t>
  </si>
  <si>
    <t>2628454751</t>
  </si>
  <si>
    <t>2337092485</t>
  </si>
  <si>
    <t>2611202985</t>
  </si>
  <si>
    <t>2574571496</t>
  </si>
  <si>
    <t>2633868307</t>
  </si>
  <si>
    <t>2621743837</t>
  </si>
  <si>
    <t>2633927248</t>
  </si>
  <si>
    <t>2604630965</t>
  </si>
  <si>
    <t>2598702632</t>
  </si>
  <si>
    <t>2406797032</t>
  </si>
  <si>
    <t>2616485760</t>
  </si>
  <si>
    <t>2607167779</t>
  </si>
  <si>
    <t>2567779079</t>
  </si>
  <si>
    <t>2607697408</t>
  </si>
  <si>
    <t>2568403786</t>
  </si>
  <si>
    <t>2485121665</t>
  </si>
  <si>
    <t>2593090449</t>
  </si>
  <si>
    <t>2609234568</t>
  </si>
  <si>
    <t>2554073948</t>
  </si>
  <si>
    <t>2631129446</t>
  </si>
  <si>
    <t>2633018184</t>
  </si>
  <si>
    <t>2624093088</t>
  </si>
  <si>
    <t>2625806217</t>
  </si>
  <si>
    <t>2558385278</t>
  </si>
  <si>
    <t>2623127698</t>
  </si>
  <si>
    <t>2633885778</t>
  </si>
  <si>
    <t>2616417511</t>
  </si>
  <si>
    <t>2633037351</t>
  </si>
  <si>
    <t>2621621683</t>
  </si>
  <si>
    <t>2635958813</t>
  </si>
  <si>
    <t>2539049860</t>
  </si>
  <si>
    <t>2634981706</t>
  </si>
  <si>
    <t>2616224437</t>
  </si>
  <si>
    <t>2614221777</t>
  </si>
  <si>
    <t>2593714846</t>
  </si>
  <si>
    <t>2617409988</t>
  </si>
  <si>
    <t>2633953152</t>
  </si>
  <si>
    <t>2631701500</t>
  </si>
  <si>
    <t>2616422181</t>
  </si>
  <si>
    <t>2594376184</t>
  </si>
  <si>
    <t>Fintech</t>
  </si>
  <si>
    <t>strategic HR inc.</t>
  </si>
  <si>
    <t>Celerity</t>
  </si>
  <si>
    <t>Two Fish Creative</t>
  </si>
  <si>
    <t>Globant</t>
  </si>
  <si>
    <t>The Resource Collaborative, Inc.</t>
  </si>
  <si>
    <t>Synechron</t>
  </si>
  <si>
    <t>Nuway Solutions, LLC</t>
  </si>
  <si>
    <t>Centraprise</t>
  </si>
  <si>
    <t>Compri Consulting</t>
  </si>
  <si>
    <t>Comtech LLC</t>
  </si>
  <si>
    <t>CERES Group</t>
  </si>
  <si>
    <t>Genesis10</t>
  </si>
  <si>
    <t>Optello</t>
  </si>
  <si>
    <t>Community Behavioral Health</t>
  </si>
  <si>
    <t>N9 IT Solutions, Inc.</t>
  </si>
  <si>
    <t>Addison Group</t>
  </si>
  <si>
    <t>RightClick</t>
  </si>
  <si>
    <t>Built Technologies</t>
  </si>
  <si>
    <t>VERISIGN</t>
  </si>
  <si>
    <t>RoundGlass</t>
  </si>
  <si>
    <t>Emonics LLC</t>
  </si>
  <si>
    <t>Softcom Systems Inc</t>
  </si>
  <si>
    <t>Open Systems Technologies</t>
  </si>
  <si>
    <t>Vista Wine &amp; Spirits</t>
  </si>
  <si>
    <t>RiskSpan</t>
  </si>
  <si>
    <t>Ciox Health</t>
  </si>
  <si>
    <t>IMC</t>
  </si>
  <si>
    <t>Saxon Global, Inc.</t>
  </si>
  <si>
    <t>Amdocs</t>
  </si>
  <si>
    <t>Collabera Inc.</t>
  </si>
  <si>
    <t>Magnus</t>
  </si>
  <si>
    <t>Pachyderm Inc.</t>
  </si>
  <si>
    <t>Akuna Capital</t>
  </si>
  <si>
    <t>Pythonwise Inc</t>
  </si>
  <si>
    <t>Connective Talent</t>
  </si>
  <si>
    <t>Kibo</t>
  </si>
  <si>
    <t>Ampcus Inc</t>
  </si>
  <si>
    <t>Quotient</t>
  </si>
  <si>
    <t>Expedite Technology Solutions LLC</t>
  </si>
  <si>
    <t>Cognizant Softvision</t>
  </si>
  <si>
    <t>Artemis Consulting, Inc.</t>
  </si>
  <si>
    <t>NetResolute Inc</t>
  </si>
  <si>
    <t>Jobot</t>
  </si>
  <si>
    <t>Genuent</t>
  </si>
  <si>
    <t>Enexus Global Inc.</t>
  </si>
  <si>
    <t>Sciensa</t>
  </si>
  <si>
    <t>ConsultAdd Inc</t>
  </si>
  <si>
    <t>QUANTEAM North America</t>
  </si>
  <si>
    <t>Alten USA</t>
  </si>
  <si>
    <t>AccruePartners</t>
  </si>
  <si>
    <t>Pluralsight</t>
  </si>
  <si>
    <t>Headway Tek Inc</t>
  </si>
  <si>
    <t>Dice</t>
  </si>
  <si>
    <t>Precision Technologies Corp.</t>
  </si>
  <si>
    <t>Skilljar</t>
  </si>
  <si>
    <t>Apex Systems</t>
  </si>
  <si>
    <t>Vaco</t>
  </si>
  <si>
    <t>Zenex Partners</t>
  </si>
  <si>
    <t>Arrow Electronics</t>
  </si>
  <si>
    <t>Dovenmuehle Mortgage, Inc.</t>
  </si>
  <si>
    <t>Wellthy</t>
  </si>
  <si>
    <t>Job Juncture</t>
  </si>
  <si>
    <t>Medical Science &amp; Computing (MSC)</t>
  </si>
  <si>
    <t>Piper Companies</t>
  </si>
  <si>
    <t>LevelTen Energy</t>
  </si>
  <si>
    <t>Shineteck Inc</t>
  </si>
  <si>
    <t>Q2 Software, Inc.</t>
  </si>
  <si>
    <t>Intelliswift Software, Inc.</t>
  </si>
  <si>
    <t>Saviance Technologies</t>
  </si>
  <si>
    <t>Detroit Labs</t>
  </si>
  <si>
    <t>Walker Edison</t>
  </si>
  <si>
    <t>GavinHeath</t>
  </si>
  <si>
    <t>Entry level</t>
  </si>
  <si>
    <t>Associate</t>
  </si>
  <si>
    <t>Full-time</t>
  </si>
  <si>
    <t>Financial Services</t>
  </si>
  <si>
    <t>Human Resources</t>
  </si>
  <si>
    <t>Information Technology &amp; Services</t>
  </si>
  <si>
    <t>Computer Software</t>
  </si>
  <si>
    <t>Staffing &amp; Recruiting</t>
  </si>
  <si>
    <t>Non-profit Organization Management</t>
  </si>
  <si>
    <t>Internet</t>
  </si>
  <si>
    <t>Health, Wellness &amp; Fitness</t>
  </si>
  <si>
    <t>Hospital &amp; Health Care</t>
  </si>
  <si>
    <t>Events Services</t>
  </si>
  <si>
    <t>Telecommunications</t>
  </si>
  <si>
    <t>Chemicals</t>
  </si>
  <si>
    <t>Capital Markets</t>
  </si>
  <si>
    <t>Renewables &amp; Environment</t>
  </si>
  <si>
    <t>Furniture</t>
  </si>
  <si>
    <t>No</t>
  </si>
  <si>
    <t>Yes</t>
  </si>
  <si>
    <t>Applied 1 week ago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</si>
</sst>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4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f>HYPERLINK("https://www.linkedin.com/jobs/view/2627039351/?alternateChannel=search&amp;refId=TUyS3PGEj%2Ff60oL7w9S2ew%3D%3D&amp;trackingId=VKnpdjOfnN34cmDIvcjKlA%3D%3D&amp;trk=d_flagship3_search_srp_jobs", "Python Developer")</f>
        <v>0</v>
      </c>
      <c r="C2" t="s">
        <v>80</v>
      </c>
      <c r="D2" t="s">
        <v>153</v>
      </c>
      <c r="E2" t="s">
        <v>156</v>
      </c>
      <c r="F2" t="s">
        <v>171</v>
      </c>
      <c r="G2" t="s">
        <v>171</v>
      </c>
    </row>
    <row r="3" spans="1:7">
      <c r="A3" t="s">
        <v>8</v>
      </c>
      <c r="B3">
        <f>HYPERLINK("https://www.linkedin.com/jobs/view/2588429343/?alternateChannel=search&amp;refId=TUyS3PGEj%2Ff60oL7w9S2ew%3D%3D&amp;trackingId=CCfCXSb9IsEmrexMHOiNbg%3D%3D&amp;trk=d_flagship3_search_srp_jobs", "Python Developer")</f>
        <v>0</v>
      </c>
      <c r="C3" t="s">
        <v>81</v>
      </c>
      <c r="D3" t="s">
        <v>154</v>
      </c>
      <c r="E3" t="s">
        <v>157</v>
      </c>
      <c r="F3" t="s">
        <v>172</v>
      </c>
      <c r="G3" t="s">
        <v>171</v>
      </c>
    </row>
    <row r="4" spans="1:7">
      <c r="A4" t="s">
        <v>9</v>
      </c>
      <c r="B4">
        <f>HYPERLINK("https://www.linkedin.com/jobs/view/2603641999/?alternateChannel=search&amp;refId=TUyS3PGEj%2Ff60oL7w9S2ew%3D%3D&amp;trackingId=mNKR%2B79SrYb9B3rDHYb6KA%3D%3D&amp;trk=d_flagship3_search_srp_jobs", "Spark Python Developer")</f>
        <v>0</v>
      </c>
      <c r="C4" t="s">
        <v>82</v>
      </c>
      <c r="D4" t="s">
        <v>153</v>
      </c>
      <c r="E4" t="s">
        <v>158</v>
      </c>
      <c r="F4" t="s">
        <v>171</v>
      </c>
      <c r="G4" t="s">
        <v>171</v>
      </c>
    </row>
    <row r="5" spans="1:7">
      <c r="A5" t="s">
        <v>10</v>
      </c>
      <c r="B5">
        <f>HYPERLINK("https://www.linkedin.com/jobs/view/2632973746/?alternateChannel=search&amp;refId=TUyS3PGEj%2Ff60oL7w9S2ew%3D%3D&amp;trackingId=3%2B%2B9Poo517R9BpNN3XDNPQ%3D%3D&amp;trk=d_flagship3_search_srp_jobs", "Python Software Engineer")</f>
        <v>0</v>
      </c>
      <c r="C5" t="s">
        <v>83</v>
      </c>
      <c r="D5" t="s">
        <v>153</v>
      </c>
      <c r="E5" t="s">
        <v>159</v>
      </c>
      <c r="F5" t="s">
        <v>172</v>
      </c>
      <c r="G5" t="s">
        <v>171</v>
      </c>
    </row>
    <row r="6" spans="1:7">
      <c r="A6" t="s">
        <v>11</v>
      </c>
      <c r="B6">
        <f>HYPERLINK("https://www.linkedin.com/jobs/view/2498012160/?alternateChannel=search&amp;refId=TUyS3PGEj%2Ff60oL7w9S2ew%3D%3D&amp;trackingId=%2FARczFUrGHA0%2B%2B4coMn0Lg%3D%3D&amp;trk=d_flagship3_search_srp_jobs", "Python Developer - RGH")</f>
        <v>0</v>
      </c>
      <c r="C6" t="s">
        <v>84</v>
      </c>
      <c r="D6" t="s">
        <v>153</v>
      </c>
      <c r="E6" t="s">
        <v>158</v>
      </c>
      <c r="F6" t="s">
        <v>171</v>
      </c>
      <c r="G6" t="s">
        <v>171</v>
      </c>
    </row>
    <row r="7" spans="1:7">
      <c r="A7" t="s">
        <v>12</v>
      </c>
      <c r="B7">
        <f>HYPERLINK("https://www.linkedin.com/jobs/view/2625284026/?alternateChannel=search&amp;refId=TUyS3PGEj%2Ff60oL7w9S2ew%3D%3D&amp;trackingId=VwSinIGjHxiuAfxV2Zbe5Q%3D%3D&amp;trk=d_flagship3_search_srp_jobs", "Python Developer - Risk Applications")</f>
        <v>0</v>
      </c>
      <c r="C7" t="s">
        <v>85</v>
      </c>
      <c r="D7" t="s">
        <v>154</v>
      </c>
      <c r="E7" t="s">
        <v>160</v>
      </c>
      <c r="F7" t="s">
        <v>172</v>
      </c>
      <c r="G7" t="s">
        <v>171</v>
      </c>
    </row>
    <row r="8" spans="1:7">
      <c r="A8" t="s">
        <v>13</v>
      </c>
      <c r="B8">
        <f>HYPERLINK("https://www.linkedin.com/jobs/view/2635540820/?alternateChannel=search&amp;refId=TUyS3PGEj%2Ff60oL7w9S2ew%3D%3D&amp;trackingId=w0oqEuQsBZp%2B%2FiqpiSJpTg%3D%3D&amp;trk=d_flagship3_search_srp_jobs", "Python Developer")</f>
        <v>0</v>
      </c>
      <c r="C8" t="s">
        <v>86</v>
      </c>
      <c r="D8" t="s">
        <v>153</v>
      </c>
      <c r="E8" t="s">
        <v>156</v>
      </c>
      <c r="F8" t="s">
        <v>171</v>
      </c>
      <c r="G8" t="s">
        <v>171</v>
      </c>
    </row>
    <row r="9" spans="1:7">
      <c r="A9" t="s">
        <v>14</v>
      </c>
      <c r="B9">
        <f>HYPERLINK("https://www.linkedin.com/jobs/view/2620362117/?alternateChannel=search&amp;refId=TUyS3PGEj%2Ff60oL7w9S2ew%3D%3D&amp;trackingId=e8w2TkvH9DFuU%2BNR8WhLPQ%3D%3D&amp;trk=d_flagship3_search_srp_jobs", "Python Developer")</f>
        <v>0</v>
      </c>
      <c r="C9" t="s">
        <v>87</v>
      </c>
      <c r="D9" t="s">
        <v>153</v>
      </c>
      <c r="E9" t="s">
        <v>158</v>
      </c>
      <c r="F9" t="s">
        <v>172</v>
      </c>
      <c r="G9" t="s">
        <v>171</v>
      </c>
    </row>
    <row r="10" spans="1:7">
      <c r="A10" t="s">
        <v>15</v>
      </c>
      <c r="B10">
        <f>HYPERLINK("https://www.linkedin.com/jobs/view/2618785995/?alternateChannel=search&amp;refId=TUyS3PGEj%2Ff60oL7w9S2ew%3D%3D&amp;trackingId=v%2FNGsUAZST1zCQZBy%2BvsLQ%3D%3D&amp;trk=d_flagship3_search_srp_jobs", "Python Developer")</f>
        <v>0</v>
      </c>
      <c r="C10" t="s">
        <v>88</v>
      </c>
      <c r="D10" t="s">
        <v>153</v>
      </c>
      <c r="E10" t="s">
        <v>158</v>
      </c>
      <c r="F10" t="s">
        <v>171</v>
      </c>
      <c r="G10" t="s">
        <v>171</v>
      </c>
    </row>
    <row r="11" spans="1:7">
      <c r="A11" t="s">
        <v>16</v>
      </c>
      <c r="B11">
        <f>HYPERLINK("https://www.linkedin.com/jobs/view/2600261840/?alternateChannel=search&amp;refId=TUyS3PGEj%2Ff60oL7w9S2ew%3D%3D&amp;trackingId=b4NldMm7JGqmNOaiEtXeiw%3D%3D&amp;trk=d_flagship3_search_srp_jobs", "Python Developer")</f>
        <v>0</v>
      </c>
      <c r="C11" t="s">
        <v>89</v>
      </c>
      <c r="D11" t="s">
        <v>153</v>
      </c>
      <c r="E11" t="s">
        <v>158</v>
      </c>
      <c r="F11" t="s">
        <v>172</v>
      </c>
      <c r="G11" t="s">
        <v>171</v>
      </c>
    </row>
    <row r="12" spans="1:7">
      <c r="A12" t="s">
        <v>17</v>
      </c>
      <c r="B12">
        <f>HYPERLINK("https://www.linkedin.com/jobs/view/2635016162/?alternateChannel=search&amp;refId=TUyS3PGEj%2Ff60oL7w9S2ew%3D%3D&amp;trackingId=rO1qUx2HsT4Au0Ioeq9P2g%3D%3D&amp;trk=d_flagship3_search_srp_jobs", "Python Developer")</f>
        <v>0</v>
      </c>
      <c r="C12" t="s">
        <v>90</v>
      </c>
      <c r="D12" t="s">
        <v>153</v>
      </c>
      <c r="E12" t="s">
        <v>158</v>
      </c>
      <c r="F12" t="s">
        <v>171</v>
      </c>
      <c r="G12" t="s">
        <v>171</v>
      </c>
    </row>
    <row r="13" spans="1:7">
      <c r="A13" t="s">
        <v>18</v>
      </c>
      <c r="B13">
        <f>HYPERLINK("https://www.linkedin.com/jobs/view/2616765147/?alternateChannel=search&amp;refId=TUyS3PGEj%2Ff60oL7w9S2ew%3D%3D&amp;trackingId=YXdFU8THny7elgLftiWIDg%3D%3D&amp;trk=d_flagship3_search_srp_jobs", "Python Pandas Developer")</f>
        <v>0</v>
      </c>
      <c r="C13" t="s">
        <v>91</v>
      </c>
      <c r="D13" t="s">
        <v>153</v>
      </c>
      <c r="E13" t="s">
        <v>158</v>
      </c>
      <c r="F13" t="s">
        <v>171</v>
      </c>
      <c r="G13" t="s">
        <v>171</v>
      </c>
    </row>
    <row r="14" spans="1:7">
      <c r="A14" t="s">
        <v>19</v>
      </c>
      <c r="B14">
        <f>HYPERLINK("https://www.linkedin.com/jobs/view/2610692850/?alternateChannel=search&amp;refId=TUyS3PGEj%2Ff60oL7w9S2ew%3D%3D&amp;trackingId=jvPXFSzsW9nk76qAW4WDag%3D%3D&amp;trk=d_flagship3_search_srp_jobs", "Python Developer-Quant Group")</f>
        <v>0</v>
      </c>
      <c r="C14" t="s">
        <v>92</v>
      </c>
      <c r="D14" t="s">
        <v>153</v>
      </c>
      <c r="E14" t="s">
        <v>158</v>
      </c>
      <c r="F14" t="s">
        <v>171</v>
      </c>
      <c r="G14" t="s">
        <v>171</v>
      </c>
    </row>
    <row r="15" spans="1:7">
      <c r="A15" t="s">
        <v>20</v>
      </c>
      <c r="B15">
        <f>HYPERLINK("https://www.linkedin.com/jobs/view/2622895175/?alternateChannel=search&amp;refId=TUyS3PGEj%2Ff60oL7w9S2ew%3D%3D&amp;trackingId=CPdaIp5itwp0xT4uePFbwA%3D%3D&amp;trk=d_flagship3_search_srp_jobs", "Python Developer - Flask/Django")</f>
        <v>0</v>
      </c>
      <c r="C15" t="s">
        <v>93</v>
      </c>
      <c r="D15" t="s">
        <v>153</v>
      </c>
      <c r="E15" t="s">
        <v>160</v>
      </c>
      <c r="F15" t="s">
        <v>172</v>
      </c>
      <c r="G15" t="s">
        <v>171</v>
      </c>
    </row>
    <row r="16" spans="1:7">
      <c r="A16" t="s">
        <v>21</v>
      </c>
      <c r="B16">
        <f>HYPERLINK("https://www.linkedin.com/jobs/view/2627167317/?alternateChannel=search&amp;refId=TUyS3PGEj%2Ff60oL7w9S2ew%3D%3D&amp;trackingId=Rv2m7o9WWxQmgXlao3hIVg%3D%3D&amp;trk=d_flagship3_search_srp_jobs", "Python Developer")</f>
        <v>0</v>
      </c>
      <c r="C16" t="s">
        <v>94</v>
      </c>
      <c r="D16" t="s">
        <v>153</v>
      </c>
      <c r="E16" t="s">
        <v>161</v>
      </c>
      <c r="F16" t="s">
        <v>171</v>
      </c>
      <c r="G16" t="s">
        <v>171</v>
      </c>
    </row>
    <row r="17" spans="1:7">
      <c r="A17" t="s">
        <v>22</v>
      </c>
      <c r="B17">
        <f>HYPERLINK("https://www.linkedin.com/jobs/view/2593002035/?alternateChannel=search&amp;refId=TUyS3PGEj%2Ff60oL7w9S2ew%3D%3D&amp;trackingId=2G%2BBEhyTsG8oXbizixASHg%3D%3D&amp;trk=d_flagship3_search_srp_jobs", "Python Developer")</f>
        <v>0</v>
      </c>
      <c r="C17" t="s">
        <v>95</v>
      </c>
      <c r="F17" t="s">
        <v>172</v>
      </c>
      <c r="G17" t="s">
        <v>171</v>
      </c>
    </row>
    <row r="18" spans="1:7">
      <c r="A18" t="s">
        <v>23</v>
      </c>
      <c r="B18">
        <f>HYPERLINK("https://www.linkedin.com/jobs/view/2620983702/?alternateChannel=search&amp;refId=TUyS3PGEj%2Ff60oL7w9S2ew%3D%3D&amp;trackingId=0nPh0HuNFlYXQ66r6Y%2Bfsw%3D%3D&amp;trk=d_flagship3_search_srp_jobs", "Python Developer")</f>
        <v>0</v>
      </c>
      <c r="C18" t="s">
        <v>96</v>
      </c>
      <c r="D18" t="s">
        <v>153</v>
      </c>
      <c r="E18" t="s">
        <v>160</v>
      </c>
      <c r="F18" t="s">
        <v>172</v>
      </c>
      <c r="G18" t="s">
        <v>171</v>
      </c>
    </row>
    <row r="19" spans="1:7">
      <c r="A19" t="s">
        <v>24</v>
      </c>
      <c r="B19">
        <f>HYPERLINK("https://www.linkedin.com/jobs/view/2590803582/?alternateChannel=search&amp;refId=TUyS3PGEj%2Ff60oL7w9S2ew%3D%3D&amp;trackingId=3JUYddgQlmzqQ6iZYmvJkg%3D%3D&amp;trk=d_flagship3_search_srp_jobs", "Python Developer")</f>
        <v>0</v>
      </c>
      <c r="C19" t="s">
        <v>97</v>
      </c>
      <c r="D19" t="s">
        <v>154</v>
      </c>
      <c r="E19" t="s">
        <v>160</v>
      </c>
      <c r="F19" t="s">
        <v>172</v>
      </c>
      <c r="G19" t="s">
        <v>171</v>
      </c>
    </row>
    <row r="20" spans="1:7">
      <c r="A20" t="s">
        <v>25</v>
      </c>
      <c r="B20">
        <f>HYPERLINK("https://www.linkedin.com/jobs/view/2622809273/?alternateChannel=search&amp;refId=TUyS3PGEj%2Ff60oL7w9S2ew%3D%3D&amp;trackingId=eMwvDq%2FrLGbPSIWPeeRMKg%3D%3D&amp;trk=d_flagship3_search_srp_jobs", "Software Engineer (Python)")</f>
        <v>0</v>
      </c>
      <c r="C20" t="s">
        <v>98</v>
      </c>
      <c r="D20" t="s">
        <v>153</v>
      </c>
      <c r="E20" t="s">
        <v>158</v>
      </c>
      <c r="F20" t="s">
        <v>171</v>
      </c>
      <c r="G20" t="s">
        <v>171</v>
      </c>
    </row>
    <row r="21" spans="1:7">
      <c r="A21" t="s">
        <v>26</v>
      </c>
      <c r="B21">
        <f>HYPERLINK("https://www.linkedin.com/jobs/view/2496387623/?alternateChannel=search&amp;refId=TUyS3PGEj%2Ff60oL7w9S2ew%3D%3D&amp;trackingId=In3a2%2FI8eBmvAonBElarBg%3D%3D&amp;trk=d_flagship3_search_srp_jobs", "Python Developer")</f>
        <v>0</v>
      </c>
      <c r="C21" t="s">
        <v>99</v>
      </c>
      <c r="D21" t="s">
        <v>154</v>
      </c>
      <c r="E21" t="s">
        <v>162</v>
      </c>
      <c r="F21" t="s">
        <v>171</v>
      </c>
      <c r="G21" t="s">
        <v>171</v>
      </c>
    </row>
    <row r="22" spans="1:7">
      <c r="A22" t="s">
        <v>27</v>
      </c>
      <c r="B22">
        <f>HYPERLINK("https://www.linkedin.com/jobs/view/2606504330/?alternateChannel=search&amp;refId=TUyS3PGEj%2Ff60oL7w9S2ew%3D%3D&amp;trackingId=77hJePmDJAncgtdRSaLOEA%3D%3D&amp;trk=d_flagship3_search_srp_jobs", "Python Developer")</f>
        <v>0</v>
      </c>
      <c r="C22" t="s">
        <v>100</v>
      </c>
      <c r="D22" t="s">
        <v>153</v>
      </c>
      <c r="E22" t="s">
        <v>163</v>
      </c>
      <c r="F22" t="s">
        <v>171</v>
      </c>
      <c r="G22" t="s">
        <v>171</v>
      </c>
    </row>
    <row r="23" spans="1:7">
      <c r="A23" t="s">
        <v>28</v>
      </c>
      <c r="B23">
        <f>HYPERLINK("https://www.linkedin.com/jobs/view/2624094134/?alternateChannel=search&amp;refId=TUyS3PGEj%2Ff60oL7w9S2ew%3D%3D&amp;trackingId=81CEsb9d4polYeni8a8vDA%3D%3D&amp;trk=d_flagship3_search_srp_jobs", "Python Developer")</f>
        <v>0</v>
      </c>
      <c r="C23" t="s">
        <v>101</v>
      </c>
      <c r="D23" t="s">
        <v>153</v>
      </c>
      <c r="E23" t="s">
        <v>158</v>
      </c>
      <c r="F23" t="s">
        <v>171</v>
      </c>
      <c r="G23" t="s">
        <v>171</v>
      </c>
    </row>
    <row r="24" spans="1:7">
      <c r="A24" t="s">
        <v>29</v>
      </c>
      <c r="B24">
        <f>HYPERLINK("https://www.linkedin.com/jobs/view/2629014164/?alternateChannel=search&amp;refId=TUyS3PGEj%2Ff60oL7w9S2ew%3D%3D&amp;trackingId=7Gq2DiaA%2Fo5%2F7M48l%2FlPzg%3D%3D&amp;trk=d_flagship3_search_srp_jobs", "Python Developer")</f>
        <v>0</v>
      </c>
      <c r="C24" t="s">
        <v>102</v>
      </c>
      <c r="D24" t="s">
        <v>153</v>
      </c>
      <c r="E24" t="s">
        <v>160</v>
      </c>
      <c r="F24" t="s">
        <v>171</v>
      </c>
      <c r="G24" t="s">
        <v>171</v>
      </c>
    </row>
    <row r="25" spans="1:7">
      <c r="A25" t="s">
        <v>30</v>
      </c>
      <c r="B25">
        <f>HYPERLINK("https://www.linkedin.com/jobs/view/2632705858/?alternateChannel=search&amp;refId=TUyS3PGEj%2Ff60oL7w9S2ew%3D%3D&amp;trackingId=igm%2FUX4p%2BHIVaxoCvnMayQ%3D%3D&amp;trk=d_flagship3_search_srp_jobs", "Python Developer")</f>
        <v>0</v>
      </c>
      <c r="C25" t="s">
        <v>103</v>
      </c>
      <c r="D25" t="s">
        <v>153</v>
      </c>
      <c r="E25" t="s">
        <v>160</v>
      </c>
      <c r="F25" t="s">
        <v>171</v>
      </c>
      <c r="G25" t="s">
        <v>171</v>
      </c>
    </row>
    <row r="26" spans="1:7">
      <c r="A26" t="s">
        <v>31</v>
      </c>
      <c r="B26">
        <f>HYPERLINK("https://www.linkedin.com/jobs/view/2628820617/?alternateChannel=search&amp;refId=TUyS3PGEj%2Ff60oL7w9S2ew%3D%3D&amp;trackingId=zC%2FkrIMF8AgdyLLvm1NRfw%3D%3D&amp;trk=d_flagship3_search_srp_jobs", "Python Django Developer")</f>
        <v>0</v>
      </c>
      <c r="C26" t="s">
        <v>104</v>
      </c>
      <c r="D26" t="s">
        <v>155</v>
      </c>
      <c r="F26" t="s">
        <v>172</v>
      </c>
      <c r="G26" t="s">
        <v>171</v>
      </c>
    </row>
    <row r="27" spans="1:7">
      <c r="A27" t="s">
        <v>32</v>
      </c>
      <c r="B27">
        <f>HYPERLINK("https://www.linkedin.com/jobs/view/2590186617/?alternateChannel=search&amp;refId=wqF%2FFXN1LNfS7w7cp%2FuC8w%3D%3D&amp;trackingId=LDsxaWk%2Bmp8hZwkCYr0GIg%3D%3D&amp;trk=d_flagship3_search_srp_jobs", "Python Developer")</f>
        <v>0</v>
      </c>
      <c r="C27" t="s">
        <v>105</v>
      </c>
      <c r="D27" t="s">
        <v>153</v>
      </c>
      <c r="E27" t="s">
        <v>158</v>
      </c>
      <c r="F27" t="s">
        <v>171</v>
      </c>
      <c r="G27" t="s">
        <v>171</v>
      </c>
    </row>
    <row r="28" spans="1:7">
      <c r="A28" t="s">
        <v>33</v>
      </c>
      <c r="B28">
        <f>HYPERLINK("https://www.linkedin.com/jobs/view/2547460116/?alternateChannel=search&amp;refId=wqF%2FFXN1LNfS7w7cp%2FuC8w%3D%3D&amp;trackingId=OksefGUQY4ltBTDc51Mduw%3D%3D&amp;trk=d_flagship3_search_srp_jobs", "Python Developer")</f>
        <v>0</v>
      </c>
      <c r="C28" t="s">
        <v>106</v>
      </c>
      <c r="D28" t="s">
        <v>153</v>
      </c>
      <c r="E28" t="s">
        <v>164</v>
      </c>
      <c r="F28" t="s">
        <v>171</v>
      </c>
      <c r="G28" t="s">
        <v>171</v>
      </c>
    </row>
    <row r="29" spans="1:7">
      <c r="A29" t="s">
        <v>34</v>
      </c>
      <c r="B29">
        <f>HYPERLINK("https://www.linkedin.com/jobs/view/2605820996/?alternateChannel=search&amp;refId=wqF%2FFXN1LNfS7w7cp%2FuC8w%3D%3D&amp;trackingId=2eo6RtRuzyMO30%2F6EwRFSA%3D%3D&amp;trk=d_flagship3_search_srp_jobs", "Python Developer")</f>
        <v>0</v>
      </c>
      <c r="C29" t="s">
        <v>107</v>
      </c>
      <c r="D29" t="s">
        <v>153</v>
      </c>
      <c r="E29" t="s">
        <v>165</v>
      </c>
      <c r="F29" t="s">
        <v>171</v>
      </c>
      <c r="G29" t="s">
        <v>171</v>
      </c>
    </row>
    <row r="30" spans="1:7">
      <c r="A30" t="s">
        <v>35</v>
      </c>
      <c r="B30">
        <f>HYPERLINK("https://www.linkedin.com/jobs/view/2633925898/?alternateChannel=search&amp;refId=wqF%2FFXN1LNfS7w7cp%2FuC8w%3D%3D&amp;trackingId=ve7k9%2BmQca22YYRKql7DHg%3D%3D&amp;trk=d_flagship3_search_srp_jobs", "Python Developer")</f>
        <v>0</v>
      </c>
      <c r="C30" t="s">
        <v>108</v>
      </c>
      <c r="D30" t="s">
        <v>153</v>
      </c>
      <c r="E30" t="s">
        <v>158</v>
      </c>
      <c r="F30" t="s">
        <v>171</v>
      </c>
      <c r="G30" t="s">
        <v>171</v>
      </c>
    </row>
    <row r="31" spans="1:7">
      <c r="A31" t="s">
        <v>36</v>
      </c>
      <c r="B31">
        <f>HYPERLINK("https://www.linkedin.com/jobs/view/2634301755/?alternateChannel=search&amp;refId=wqF%2FFXN1LNfS7w7cp%2FuC8w%3D%3D&amp;trackingId=exj0C0wugdL7AWFxcunQIA%3D%3D&amp;trk=d_flagship3_search_srp_jobs", "Django Python Developer- Lead")</f>
        <v>0</v>
      </c>
      <c r="C31" t="s">
        <v>109</v>
      </c>
      <c r="D31" t="s">
        <v>154</v>
      </c>
      <c r="E31" t="s">
        <v>166</v>
      </c>
      <c r="F31" t="s">
        <v>171</v>
      </c>
      <c r="G31" t="s">
        <v>171</v>
      </c>
    </row>
    <row r="32" spans="1:7">
      <c r="A32" t="s">
        <v>37</v>
      </c>
      <c r="B32">
        <f>HYPERLINK("https://www.linkedin.com/jobs/view/2635766405/?alternateChannel=search&amp;refId=wqF%2FFXN1LNfS7w7cp%2FuC8w%3D%3D&amp;trackingId=A%2FMgnWCRAlJl2GK4GLoHkA%3D%3D&amp;trk=d_flagship3_search_srp_jobs", "Python developer")</f>
        <v>0</v>
      </c>
      <c r="C32" t="s">
        <v>110</v>
      </c>
      <c r="D32" t="s">
        <v>153</v>
      </c>
      <c r="E32" t="s">
        <v>158</v>
      </c>
      <c r="F32" t="s">
        <v>171</v>
      </c>
      <c r="G32" t="s">
        <v>171</v>
      </c>
    </row>
    <row r="33" spans="1:7">
      <c r="A33" t="s">
        <v>38</v>
      </c>
      <c r="B33">
        <f>HYPERLINK("https://www.linkedin.com/jobs/view/2590499871/?alternateChannel=search&amp;refId=wqF%2FFXN1LNfS7w7cp%2FuC8w%3D%3D&amp;trackingId=fFne7jnba4nbAIygj0jhTw%3D%3D&amp;trk=d_flagship3_search_srp_jobs", "Python Developer")</f>
        <v>0</v>
      </c>
      <c r="C33" t="s">
        <v>111</v>
      </c>
      <c r="D33" t="s">
        <v>153</v>
      </c>
      <c r="E33" t="s">
        <v>167</v>
      </c>
      <c r="F33" t="s">
        <v>171</v>
      </c>
      <c r="G33" t="s">
        <v>171</v>
      </c>
    </row>
    <row r="34" spans="1:7">
      <c r="A34" t="s">
        <v>39</v>
      </c>
      <c r="B34">
        <f>HYPERLINK("https://www.linkedin.com/jobs/view/2608440899/?alternateChannel=search&amp;refId=wqF%2FFXN1LNfS7w7cp%2FuC8w%3D%3D&amp;trackingId=FHdORIVgZJCHp5l3nSRy8Q%3D%3D&amp;trk=d_flagship3_search_srp_jobs", "Python JupyterHub Developer")</f>
        <v>0</v>
      </c>
      <c r="C34" t="s">
        <v>112</v>
      </c>
      <c r="D34" t="s">
        <v>153</v>
      </c>
      <c r="E34" t="s">
        <v>159</v>
      </c>
      <c r="F34" t="s">
        <v>171</v>
      </c>
      <c r="G34" t="s">
        <v>171</v>
      </c>
    </row>
    <row r="35" spans="1:7">
      <c r="A35" t="s">
        <v>40</v>
      </c>
      <c r="B35">
        <f>HYPERLINK("https://www.linkedin.com/jobs/view/2628454751/?alternateChannel=search&amp;refId=wqF%2FFXN1LNfS7w7cp%2FuC8w%3D%3D&amp;trackingId=XfVdIBv9rf7pmHZ5QG9%2FGQ%3D%3D&amp;trk=d_flagship3_search_srp_jobs", "Junior Developer - Python")</f>
        <v>0</v>
      </c>
      <c r="C35" t="s">
        <v>113</v>
      </c>
      <c r="D35" t="s">
        <v>153</v>
      </c>
      <c r="E35" t="s">
        <v>168</v>
      </c>
      <c r="F35" t="s">
        <v>171</v>
      </c>
      <c r="G35" t="s">
        <v>171</v>
      </c>
    </row>
    <row r="36" spans="1:7">
      <c r="A36" t="s">
        <v>41</v>
      </c>
      <c r="B36">
        <f>HYPERLINK("https://www.linkedin.com/jobs/view/2337092485/?alternateChannel=search&amp;refId=wqF%2FFXN1LNfS7w7cp%2FuC8w%3D%3D&amp;trackingId=ZAImx3stnkklmTzKSmgz6A%3D%3D&amp;trk=d_flagship3_search_srp_jobs", "Python Developer")</f>
        <v>0</v>
      </c>
      <c r="C36" t="s">
        <v>114</v>
      </c>
      <c r="D36" t="s">
        <v>154</v>
      </c>
      <c r="E36" t="s">
        <v>158</v>
      </c>
      <c r="F36" t="s">
        <v>171</v>
      </c>
      <c r="G36" t="s">
        <v>171</v>
      </c>
    </row>
    <row r="37" spans="1:7">
      <c r="A37" t="s">
        <v>42</v>
      </c>
      <c r="B37">
        <f>HYPERLINK("https://www.linkedin.com/jobs/view/2611202985/?alternateChannel=search&amp;refId=wqF%2FFXN1LNfS7w7cp%2FuC8w%3D%3D&amp;trackingId=VELHC%2Fyc7V9tmoX1eoRv6Q%3D%3D&amp;trk=d_flagship3_search_srp_jobs", "Python Developer")</f>
        <v>0</v>
      </c>
      <c r="C37" t="s">
        <v>115</v>
      </c>
      <c r="D37" t="s">
        <v>154</v>
      </c>
      <c r="E37" t="s">
        <v>160</v>
      </c>
      <c r="F37" t="s">
        <v>172</v>
      </c>
      <c r="G37" t="s">
        <v>171</v>
      </c>
    </row>
    <row r="38" spans="1:7">
      <c r="A38" t="s">
        <v>43</v>
      </c>
      <c r="B38">
        <f>HYPERLINK("https://www.linkedin.com/jobs/view/2574571496/?alternateChannel=search&amp;refId=wqF%2FFXN1LNfS7w7cp%2FuC8w%3D%3D&amp;trackingId=BYfQpp4C40D80JrHUtBdOA%3D%3D&amp;trk=d_flagship3_search_srp_jobs", "Python Developer")</f>
        <v>0</v>
      </c>
      <c r="C38" t="s">
        <v>116</v>
      </c>
      <c r="D38" t="s">
        <v>153</v>
      </c>
      <c r="E38" t="s">
        <v>159</v>
      </c>
      <c r="F38" t="s">
        <v>171</v>
      </c>
      <c r="G38" t="s">
        <v>171</v>
      </c>
    </row>
    <row r="39" spans="1:7">
      <c r="A39" t="s">
        <v>44</v>
      </c>
      <c r="B39">
        <f>HYPERLINK("https://www.linkedin.com/jobs/view/2633868307/?alternateChannel=search&amp;refId=wqF%2FFXN1LNfS7w7cp%2FuC8w%3D%3D&amp;trackingId=ramrPog22IxlHUWuNm4taQ%3D%3D&amp;trk=d_flagship3_search_srp_jobs", "Python Developer")</f>
        <v>0</v>
      </c>
      <c r="C39" t="s">
        <v>117</v>
      </c>
      <c r="D39" t="s">
        <v>153</v>
      </c>
      <c r="E39" t="s">
        <v>158</v>
      </c>
      <c r="F39" t="s">
        <v>171</v>
      </c>
      <c r="G39" t="s">
        <v>171</v>
      </c>
    </row>
    <row r="40" spans="1:7">
      <c r="A40" t="s">
        <v>45</v>
      </c>
      <c r="B40">
        <f>HYPERLINK("https://www.linkedin.com/jobs/view/2621743837/?alternateChannel=search&amp;refId=wqF%2FFXN1LNfS7w7cp%2FuC8w%3D%3D&amp;trackingId=WRXjyQgf9whKf6PQbaOfXg%3D%3D&amp;trk=d_flagship3_search_srp_jobs", "Python/Django Developer")</f>
        <v>0</v>
      </c>
      <c r="C40" t="s">
        <v>118</v>
      </c>
      <c r="D40" t="s">
        <v>153</v>
      </c>
      <c r="E40" t="s">
        <v>158</v>
      </c>
      <c r="F40" t="s">
        <v>171</v>
      </c>
      <c r="G40" t="s">
        <v>171</v>
      </c>
    </row>
    <row r="41" spans="1:7">
      <c r="A41" t="s">
        <v>46</v>
      </c>
      <c r="B41">
        <f>HYPERLINK("https://www.linkedin.com/jobs/view/2633927248/?alternateChannel=search&amp;refId=wqF%2FFXN1LNfS7w7cp%2FuC8w%3D%3D&amp;trackingId=4bc4Dsy1QoAoMTReKUA78Q%3D%3D&amp;trk=d_flagship3_search_srp_jobs", "Python Developer")</f>
        <v>0</v>
      </c>
      <c r="C41" t="s">
        <v>119</v>
      </c>
      <c r="D41" t="s">
        <v>153</v>
      </c>
      <c r="E41" t="s">
        <v>159</v>
      </c>
      <c r="F41" t="s">
        <v>171</v>
      </c>
      <c r="G41" t="s">
        <v>171</v>
      </c>
    </row>
    <row r="42" spans="1:7">
      <c r="A42" t="s">
        <v>47</v>
      </c>
      <c r="B42">
        <f>HYPERLINK("https://www.linkedin.com/jobs/view/2604630965/?alternateChannel=search&amp;refId=wqF%2FFXN1LNfS7w7cp%2FuC8w%3D%3D&amp;trackingId=%2F6O65HP64OvHxwyvIwp%2FsA%3D%3D&amp;trk=d_flagship3_search_srp_jobs", "Python Developer")</f>
        <v>0</v>
      </c>
      <c r="C42" t="s">
        <v>120</v>
      </c>
      <c r="D42" t="s">
        <v>153</v>
      </c>
      <c r="E42" t="s">
        <v>158</v>
      </c>
      <c r="F42" t="s">
        <v>171</v>
      </c>
      <c r="G42" t="s">
        <v>171</v>
      </c>
    </row>
    <row r="43" spans="1:7">
      <c r="A43" t="s">
        <v>48</v>
      </c>
      <c r="B43">
        <f>HYPERLINK("https://www.linkedin.com/jobs/view/2598702632/?alternateChannel=search&amp;refId=wqF%2FFXN1LNfS7w7cp%2FuC8w%3D%3D&amp;trackingId=%2BOBXvQ4Nm73DurA1Vo%2BYOg%3D%3D&amp;trk=d_flagship3_search_srp_jobs", "Python Developer")</f>
        <v>0</v>
      </c>
      <c r="C43" t="s">
        <v>121</v>
      </c>
      <c r="D43" t="s">
        <v>153</v>
      </c>
      <c r="E43" t="s">
        <v>158</v>
      </c>
      <c r="F43" t="s">
        <v>171</v>
      </c>
      <c r="G43" t="s">
        <v>171</v>
      </c>
    </row>
    <row r="44" spans="1:7">
      <c r="A44" t="s">
        <v>49</v>
      </c>
      <c r="B44">
        <f>HYPERLINK("https://www.linkedin.com/jobs/view/2406797032/?alternateChannel=search&amp;refId=wqF%2FFXN1LNfS7w7cp%2FuC8w%3D%3D&amp;trackingId=vI1jexxE7L0oeZ%2BsQVjErQ%3D%3D&amp;trk=d_flagship3_search_srp_jobs", "Entry level Python Developer")</f>
        <v>0</v>
      </c>
      <c r="C44" t="s">
        <v>122</v>
      </c>
      <c r="D44" t="s">
        <v>153</v>
      </c>
      <c r="E44" t="s">
        <v>158</v>
      </c>
      <c r="F44" t="s">
        <v>171</v>
      </c>
      <c r="G44" t="s">
        <v>171</v>
      </c>
    </row>
    <row r="45" spans="1:7">
      <c r="A45" t="s">
        <v>50</v>
      </c>
      <c r="B45">
        <f>HYPERLINK("https://www.linkedin.com/jobs/view/2616485760/?alternateChannel=search&amp;refId=wqF%2FFXN1LNfS7w7cp%2FuC8w%3D%3D&amp;trackingId=%2BPrVpUp38q4JlFOFcnXFgQ%3D%3D&amp;trk=d_flagship3_search_srp_jobs", "Python Developer")</f>
        <v>0</v>
      </c>
      <c r="C45" t="s">
        <v>123</v>
      </c>
      <c r="D45" t="s">
        <v>154</v>
      </c>
      <c r="E45" t="s">
        <v>160</v>
      </c>
      <c r="F45" t="s">
        <v>172</v>
      </c>
      <c r="G45" t="s">
        <v>171</v>
      </c>
    </row>
    <row r="46" spans="1:7">
      <c r="A46" t="s">
        <v>51</v>
      </c>
      <c r="B46">
        <f>HYPERLINK("https://www.linkedin.com/jobs/view/2607167779/?alternateChannel=search&amp;refId=wqF%2FFXN1LNfS7w7cp%2FuC8w%3D%3D&amp;trackingId=h6WtdxZTi2WTwRgcmZVpXQ%3D%3D&amp;trk=d_flagship3_search_srp_jobs", "Python Developer")</f>
        <v>0</v>
      </c>
      <c r="C46" t="s">
        <v>124</v>
      </c>
      <c r="D46" t="s">
        <v>153</v>
      </c>
      <c r="E46" t="s">
        <v>160</v>
      </c>
      <c r="F46" t="s">
        <v>171</v>
      </c>
      <c r="G46" t="s">
        <v>171</v>
      </c>
    </row>
    <row r="47" spans="1:7">
      <c r="A47" t="s">
        <v>52</v>
      </c>
      <c r="B47">
        <f>HYPERLINK("https://www.linkedin.com/jobs/view/2567779079/?alternateChannel=search&amp;refId=wqF%2FFXN1LNfS7w7cp%2FuC8w%3D%3D&amp;trackingId=Bub3CK6LJttS7wvwLn9WUw%3D%3D&amp;trk=d_flagship3_search_srp_jobs", "Python Developer")</f>
        <v>0</v>
      </c>
      <c r="C47" t="s">
        <v>125</v>
      </c>
      <c r="D47" t="s">
        <v>153</v>
      </c>
      <c r="E47" t="s">
        <v>158</v>
      </c>
      <c r="F47" t="s">
        <v>171</v>
      </c>
      <c r="G47" t="s">
        <v>171</v>
      </c>
    </row>
    <row r="48" spans="1:7">
      <c r="A48" t="s">
        <v>53</v>
      </c>
      <c r="B48">
        <f>HYPERLINK("https://www.linkedin.com/jobs/view/2607697408/?alternateChannel=search&amp;refId=wqF%2FFXN1LNfS7w7cp%2FuC8w%3D%3D&amp;trackingId=1xLDMutRZLBCeNzlXySLTg%3D%3D&amp;trk=d_flagship3_search_srp_jobs", "Python Backend Developer")</f>
        <v>0</v>
      </c>
      <c r="C48" t="s">
        <v>126</v>
      </c>
      <c r="D48" t="s">
        <v>153</v>
      </c>
      <c r="E48" t="s">
        <v>159</v>
      </c>
      <c r="F48" t="s">
        <v>171</v>
      </c>
      <c r="G48" t="s">
        <v>171</v>
      </c>
    </row>
    <row r="49" spans="1:7">
      <c r="A49" t="s">
        <v>54</v>
      </c>
      <c r="B49">
        <f>HYPERLINK("https://www.linkedin.com/jobs/view/2568403786/?alternateChannel=search&amp;refId=wqF%2FFXN1LNfS7w7cp%2FuC8w%3D%3D&amp;trackingId=Eq7FNcGWcoDpP6sT3zXs%2BA%3D%3D&amp;trk=d_flagship3_search_srp_jobs", "Python Developer")</f>
        <v>0</v>
      </c>
      <c r="C49" t="s">
        <v>127</v>
      </c>
      <c r="D49" t="s">
        <v>154</v>
      </c>
      <c r="E49" t="s">
        <v>158</v>
      </c>
      <c r="F49" t="s">
        <v>171</v>
      </c>
      <c r="G49" t="s">
        <v>171</v>
      </c>
    </row>
    <row r="50" spans="1:7">
      <c r="A50" t="s">
        <v>55</v>
      </c>
      <c r="B50">
        <f>HYPERLINK("https://www.linkedin.com/jobs/view/2485121665/?alternateChannel=search&amp;refId=IYw8vfdsHFPkren%2FJgtgKw%3D%3D&amp;trackingId=YlQiaE4aJLRvZl2OhAS4MA%3D%3D&amp;trk=d_flagship3_search_srp_jobs", "Python Developer - Trading")</f>
        <v>0</v>
      </c>
      <c r="C50" t="s">
        <v>128</v>
      </c>
      <c r="D50" t="s">
        <v>154</v>
      </c>
      <c r="E50" t="s">
        <v>158</v>
      </c>
      <c r="F50" t="s">
        <v>172</v>
      </c>
      <c r="G50" t="s">
        <v>171</v>
      </c>
    </row>
    <row r="51" spans="1:7">
      <c r="A51" t="s">
        <v>56</v>
      </c>
      <c r="B51">
        <f>HYPERLINK("https://www.linkedin.com/jobs/view/2593090449/?alternateChannel=search&amp;refId=IYw8vfdsHFPkren%2FJgtgKw%3D%3D&amp;trackingId=DC%2Fb%2BPO%2BFrIUl6OiSiEkog%3D%3D&amp;trk=d_flagship3_search_srp_jobs", "Python Developer")</f>
        <v>0</v>
      </c>
      <c r="C51" t="s">
        <v>129</v>
      </c>
      <c r="D51" t="s">
        <v>153</v>
      </c>
      <c r="E51" t="s">
        <v>158</v>
      </c>
      <c r="F51" t="s">
        <v>173</v>
      </c>
      <c r="G51" t="s">
        <v>172</v>
      </c>
    </row>
    <row r="52" spans="1:7">
      <c r="A52" t="s">
        <v>57</v>
      </c>
      <c r="B52">
        <f>HYPERLINK("https://www.linkedin.com/jobs/view/2609234568/?alternateChannel=search&amp;refId=IYw8vfdsHFPkren%2FJgtgKw%3D%3D&amp;trackingId=B8ynpykWhwQVxtXy8SB7Mw%3D%3D&amp;trk=d_flagship3_search_srp_jobs", "Python Developer")</f>
        <v>0</v>
      </c>
      <c r="C52" t="s">
        <v>130</v>
      </c>
      <c r="D52" t="s">
        <v>153</v>
      </c>
      <c r="E52" t="s">
        <v>160</v>
      </c>
      <c r="F52" t="s">
        <v>171</v>
      </c>
      <c r="G52" t="s">
        <v>171</v>
      </c>
    </row>
    <row r="53" spans="1:7">
      <c r="A53" t="s">
        <v>58</v>
      </c>
      <c r="B53">
        <f>HYPERLINK("https://www.linkedin.com/jobs/view/2554073948/?alternateChannel=search&amp;refId=IYw8vfdsHFPkren%2FJgtgKw%3D%3D&amp;trackingId=q7%2FfO8E%2F%2FzWz4OtmlHKCjg%3D%3D&amp;trk=d_flagship3_search_srp_jobs", "Back-End Python Developer")</f>
        <v>0</v>
      </c>
      <c r="C53" t="s">
        <v>131</v>
      </c>
      <c r="D53" t="s">
        <v>153</v>
      </c>
      <c r="E53" t="s">
        <v>158</v>
      </c>
      <c r="F53" t="s">
        <v>171</v>
      </c>
      <c r="G53" t="s">
        <v>171</v>
      </c>
    </row>
    <row r="54" spans="1:7">
      <c r="A54" t="s">
        <v>59</v>
      </c>
      <c r="B54">
        <f>HYPERLINK("https://www.linkedin.com/jobs/view/2631129446/?alternateChannel=search&amp;refId=IYw8vfdsHFPkren%2FJgtgKw%3D%3D&amp;trackingId=DUUB%2FzUKRkN6DYE323kd7w%3D%3D&amp;trk=d_flagship3_search_srp_jobs", "Python Developer")</f>
        <v>0</v>
      </c>
      <c r="C54" t="s">
        <v>132</v>
      </c>
      <c r="D54" t="s">
        <v>153</v>
      </c>
      <c r="E54" t="s">
        <v>158</v>
      </c>
      <c r="F54" t="s">
        <v>171</v>
      </c>
      <c r="G54" t="s">
        <v>171</v>
      </c>
    </row>
    <row r="55" spans="1:7">
      <c r="A55" t="s">
        <v>60</v>
      </c>
      <c r="B55">
        <f>HYPERLINK("https://www.linkedin.com/jobs/view/2633018184/?alternateChannel=search&amp;refId=IYw8vfdsHFPkren%2FJgtgKw%3D%3D&amp;trackingId=CqsJLdMtt%2FtdW15Qbze5GQ%3D%3D&amp;trk=d_flagship3_search_srp_jobs", "Python Developer")</f>
        <v>0</v>
      </c>
      <c r="C55" t="s">
        <v>133</v>
      </c>
      <c r="D55" t="s">
        <v>153</v>
      </c>
      <c r="E55" t="s">
        <v>162</v>
      </c>
      <c r="F55" t="s">
        <v>171</v>
      </c>
      <c r="G55" t="s">
        <v>171</v>
      </c>
    </row>
    <row r="56" spans="1:7">
      <c r="A56" t="s">
        <v>61</v>
      </c>
      <c r="B56">
        <f>HYPERLINK("https://www.linkedin.com/jobs/view/2624093088/?alternateChannel=search&amp;refId=IYw8vfdsHFPkren%2FJgtgKw%3D%3D&amp;trackingId=bZIMmI6xHUBnuSVl6zIa5A%3D%3D&amp;trk=d_flagship3_search_srp_jobs", "Python Developer")</f>
        <v>0</v>
      </c>
      <c r="C56" t="s">
        <v>134</v>
      </c>
      <c r="D56" t="s">
        <v>153</v>
      </c>
      <c r="E56" t="s">
        <v>158</v>
      </c>
      <c r="F56" t="s">
        <v>171</v>
      </c>
      <c r="G56" t="s">
        <v>171</v>
      </c>
    </row>
    <row r="57" spans="1:7">
      <c r="A57" t="s">
        <v>62</v>
      </c>
      <c r="B57">
        <f>HYPERLINK("https://www.linkedin.com/jobs/view/2625806217/?alternateChannel=search&amp;refId=IYw8vfdsHFPkren%2FJgtgKw%3D%3D&amp;trackingId=HeGzQLi3tHHYq8uff9Kwsg%3D%3D&amp;trk=d_flagship3_search_srp_jobs", "Full Stack Python (Django) Developer")</f>
        <v>0</v>
      </c>
      <c r="C57" t="s">
        <v>135</v>
      </c>
      <c r="D57" t="s">
        <v>153</v>
      </c>
      <c r="E57" t="s">
        <v>159</v>
      </c>
      <c r="F57" t="s">
        <v>171</v>
      </c>
      <c r="G57" t="s">
        <v>171</v>
      </c>
    </row>
    <row r="58" spans="1:7">
      <c r="A58" t="s">
        <v>63</v>
      </c>
      <c r="B58">
        <f>HYPERLINK("https://www.linkedin.com/jobs/view/2558385278/?alternateChannel=search&amp;refId=IYw8vfdsHFPkren%2FJgtgKw%3D%3D&amp;trackingId=T2d1VgZWDFYQnDGJKFiJuA%3D%3D&amp;trk=d_flagship3_search_srp_jobs", "Python Developer")</f>
        <v>0</v>
      </c>
      <c r="C58" t="s">
        <v>136</v>
      </c>
      <c r="D58" t="s">
        <v>153</v>
      </c>
      <c r="E58" t="s">
        <v>158</v>
      </c>
      <c r="F58" t="s">
        <v>171</v>
      </c>
      <c r="G58" t="s">
        <v>171</v>
      </c>
    </row>
    <row r="59" spans="1:7">
      <c r="A59" t="s">
        <v>64</v>
      </c>
      <c r="B59">
        <f>HYPERLINK("https://www.linkedin.com/jobs/view/2623127698/?alternateChannel=search&amp;refId=IYw8vfdsHFPkren%2FJgtgKw%3D%3D&amp;trackingId=iZdkIsRaHjIsiD8nys6I8g%3D%3D&amp;trk=d_flagship3_search_srp_jobs", "REMOTE - $140k - Python Developer")</f>
        <v>0</v>
      </c>
      <c r="C59" t="s">
        <v>137</v>
      </c>
      <c r="D59" t="s">
        <v>153</v>
      </c>
      <c r="E59" t="s">
        <v>160</v>
      </c>
      <c r="F59" t="s">
        <v>172</v>
      </c>
      <c r="G59" t="s">
        <v>171</v>
      </c>
    </row>
    <row r="60" spans="1:7">
      <c r="A60" t="s">
        <v>65</v>
      </c>
      <c r="B60">
        <f>HYPERLINK("https://www.linkedin.com/jobs/view/2633885778/?alternateChannel=search&amp;refId=IYw8vfdsHFPkren%2FJgtgKw%3D%3D&amp;trackingId=6Af%2FtItAERJmlw36UHBf5g%3D%3D&amp;trk=d_flagship3_search_srp_jobs", "Backend Python Developer")</f>
        <v>0</v>
      </c>
      <c r="C60" t="s">
        <v>138</v>
      </c>
      <c r="D60" t="s">
        <v>153</v>
      </c>
      <c r="E60" t="s">
        <v>160</v>
      </c>
      <c r="F60" t="s">
        <v>171</v>
      </c>
      <c r="G60" t="s">
        <v>171</v>
      </c>
    </row>
    <row r="61" spans="1:7">
      <c r="A61" t="s">
        <v>66</v>
      </c>
      <c r="B61">
        <f>HYPERLINK("https://www.linkedin.com/jobs/view/2616417511/?alternateChannel=search&amp;refId=IYw8vfdsHFPkren%2FJgtgKw%3D%3D&amp;trackingId=f1qsYvi8VsBVd7IlUf%2FaAw%3D%3D&amp;trk=d_flagship3_search_srp_jobs", "Python Engineer")</f>
        <v>0</v>
      </c>
      <c r="C61" t="s">
        <v>139</v>
      </c>
      <c r="D61" t="s">
        <v>154</v>
      </c>
      <c r="E61" t="s">
        <v>158</v>
      </c>
      <c r="F61" t="s">
        <v>171</v>
      </c>
      <c r="G61" t="s">
        <v>171</v>
      </c>
    </row>
    <row r="62" spans="1:7">
      <c r="A62" t="s">
        <v>67</v>
      </c>
      <c r="B62">
        <f>HYPERLINK("https://www.linkedin.com/jobs/view/2633037351/?alternateChannel=search&amp;refId=IYw8vfdsHFPkren%2FJgtgKw%3D%3D&amp;trackingId=dG7Hlv8MyXAedh8uD2np5Q%3D%3D&amp;trk=d_flagship3_search_srp_jobs", "Python Developer")</f>
        <v>0</v>
      </c>
      <c r="C62" t="s">
        <v>140</v>
      </c>
      <c r="D62" t="s">
        <v>153</v>
      </c>
      <c r="E62" t="s">
        <v>156</v>
      </c>
      <c r="F62" t="s">
        <v>171</v>
      </c>
      <c r="G62" t="s">
        <v>171</v>
      </c>
    </row>
    <row r="63" spans="1:7">
      <c r="A63" t="s">
        <v>68</v>
      </c>
      <c r="B63">
        <f>HYPERLINK("https://www.linkedin.com/jobs/view/2621621683/?alternateChannel=search&amp;refId=IYw8vfdsHFPkren%2FJgtgKw%3D%3D&amp;trackingId=%2FY0X2iEzU737dibBT1xQOw%3D%3D&amp;trk=d_flagship3_search_srp_jobs", "Back-End Python Engineer")</f>
        <v>0</v>
      </c>
      <c r="C63" t="s">
        <v>141</v>
      </c>
      <c r="D63" t="s">
        <v>154</v>
      </c>
      <c r="E63" t="s">
        <v>164</v>
      </c>
      <c r="F63" t="s">
        <v>171</v>
      </c>
      <c r="G63" t="s">
        <v>171</v>
      </c>
    </row>
    <row r="64" spans="1:7">
      <c r="A64" t="s">
        <v>69</v>
      </c>
      <c r="B64">
        <f>HYPERLINK("https://www.linkedin.com/jobs/view/2635958813/?alternateChannel=search&amp;refId=IYw8vfdsHFPkren%2FJgtgKw%3D%3D&amp;trackingId=U9m30%2B9PYSqTAiBMsQJe4w%3D%3D&amp;trk=d_flagship3_search_srp_jobs", "Python SDK Developer (remote)")</f>
        <v>0</v>
      </c>
      <c r="C64" t="s">
        <v>142</v>
      </c>
      <c r="D64" t="s">
        <v>153</v>
      </c>
      <c r="E64" t="s">
        <v>160</v>
      </c>
      <c r="F64" t="s">
        <v>171</v>
      </c>
      <c r="G64" t="s">
        <v>171</v>
      </c>
    </row>
    <row r="65" spans="1:7">
      <c r="A65" t="s">
        <v>70</v>
      </c>
      <c r="B65">
        <f>HYPERLINK("https://www.linkedin.com/jobs/view/2539049860/?alternateChannel=search&amp;refId=IYw8vfdsHFPkren%2FJgtgKw%3D%3D&amp;trackingId=JYXt5BD5IKB2CoSYZXnu%2Bg%3D%3D&amp;trk=d_flagship3_search_srp_jobs", "Python/Django Developer")</f>
        <v>0</v>
      </c>
      <c r="C65" t="s">
        <v>143</v>
      </c>
      <c r="D65" t="s">
        <v>153</v>
      </c>
      <c r="E65" t="s">
        <v>158</v>
      </c>
      <c r="F65" t="s">
        <v>171</v>
      </c>
      <c r="G65" t="s">
        <v>171</v>
      </c>
    </row>
    <row r="66" spans="1:7">
      <c r="A66" t="s">
        <v>71</v>
      </c>
      <c r="B66">
        <f>HYPERLINK("https://www.linkedin.com/jobs/view/2634981706/?alternateChannel=search&amp;refId=IYw8vfdsHFPkren%2FJgtgKw%3D%3D&amp;trackingId=h2%2Fuz%2FiE7u7iWcIRnE0b8w%3D%3D&amp;trk=d_flagship3_search_srp_jobs", "Python Software Developer")</f>
        <v>0</v>
      </c>
      <c r="C66" t="s">
        <v>144</v>
      </c>
      <c r="D66" t="s">
        <v>153</v>
      </c>
      <c r="E66" t="s">
        <v>160</v>
      </c>
      <c r="F66" t="s">
        <v>171</v>
      </c>
      <c r="G66" t="s">
        <v>171</v>
      </c>
    </row>
    <row r="67" spans="1:7">
      <c r="A67" t="s">
        <v>72</v>
      </c>
      <c r="B67">
        <f>HYPERLINK("https://www.linkedin.com/jobs/view/2616224437/?alternateChannel=search&amp;refId=IYw8vfdsHFPkren%2FJgtgKw%3D%3D&amp;trackingId=178Fct7fk2j%2BLa2Hr9l7NA%3D%3D&amp;trk=d_flagship3_search_srp_jobs", "Python Software Engineer")</f>
        <v>0</v>
      </c>
      <c r="C67" t="s">
        <v>145</v>
      </c>
      <c r="D67" t="s">
        <v>153</v>
      </c>
      <c r="E67" t="s">
        <v>169</v>
      </c>
      <c r="F67" t="s">
        <v>171</v>
      </c>
      <c r="G67" t="s">
        <v>171</v>
      </c>
    </row>
    <row r="68" spans="1:7">
      <c r="A68" t="s">
        <v>73</v>
      </c>
      <c r="B68">
        <f>HYPERLINK("https://www.linkedin.com/jobs/view/2614221777/?alternateChannel=search&amp;refId=IYw8vfdsHFPkren%2FJgtgKw%3D%3D&amp;trackingId=lx%2FjrQSboA0Gpwd%2B2ZYOEA%3D%3D&amp;trk=d_flagship3_search_srp_jobs", "Python Developer")</f>
        <v>0</v>
      </c>
      <c r="C68" t="s">
        <v>146</v>
      </c>
      <c r="D68" t="s">
        <v>153</v>
      </c>
      <c r="E68" t="s">
        <v>158</v>
      </c>
      <c r="F68" t="s">
        <v>171</v>
      </c>
      <c r="G68" t="s">
        <v>171</v>
      </c>
    </row>
    <row r="69" spans="1:7">
      <c r="A69" t="s">
        <v>74</v>
      </c>
      <c r="B69">
        <f>HYPERLINK("https://www.linkedin.com/jobs/view/2593714846/?alternateChannel=search&amp;refId=IYw8vfdsHFPkren%2FJgtgKw%3D%3D&amp;trackingId=0VyZaiVFH0r5wCbZdNFjKw%3D%3D&amp;trk=d_flagship3_search_srp_jobs", "Python Developer")</f>
        <v>0</v>
      </c>
      <c r="C69" t="s">
        <v>147</v>
      </c>
      <c r="D69" t="s">
        <v>153</v>
      </c>
      <c r="F69" t="s">
        <v>171</v>
      </c>
      <c r="G69" t="s">
        <v>171</v>
      </c>
    </row>
    <row r="70" spans="1:7">
      <c r="A70" t="s">
        <v>75</v>
      </c>
      <c r="B70">
        <f>HYPERLINK("https://www.linkedin.com/jobs/view/2617409988/?alternateChannel=search&amp;refId=IYw8vfdsHFPkren%2FJgtgKw%3D%3D&amp;trackingId=PJUiInzXYmZWBWGlHro%2FAg%3D%3D&amp;trk=d_flagship3_search_srp_jobs", "Python Developer")</f>
        <v>0</v>
      </c>
      <c r="C70" t="s">
        <v>148</v>
      </c>
      <c r="D70" t="s">
        <v>153</v>
      </c>
      <c r="E70" t="s">
        <v>158</v>
      </c>
      <c r="F70" t="s">
        <v>171</v>
      </c>
      <c r="G70" t="s">
        <v>171</v>
      </c>
    </row>
    <row r="71" spans="1:7">
      <c r="A71" t="s">
        <v>76</v>
      </c>
      <c r="B71">
        <f>HYPERLINK("https://www.linkedin.com/jobs/view/2633953152/?alternateChannel=search&amp;refId=IYw8vfdsHFPkren%2FJgtgKw%3D%3D&amp;trackingId=AvQ6axuToZ0ec0z07tEPig%3D%3D&amp;trk=d_flagship3_search_srp_jobs", "Python / Django Engineer")</f>
        <v>0</v>
      </c>
      <c r="C71" t="s">
        <v>149</v>
      </c>
      <c r="D71" t="s">
        <v>153</v>
      </c>
      <c r="E71" t="s">
        <v>158</v>
      </c>
      <c r="F71" t="s">
        <v>171</v>
      </c>
      <c r="G71" t="s">
        <v>171</v>
      </c>
    </row>
    <row r="72" spans="1:7">
      <c r="A72" t="s">
        <v>77</v>
      </c>
      <c r="B72">
        <f>HYPERLINK("https://www.linkedin.com/jobs/view/2631701500/?alternateChannel=search&amp;refId=IYw8vfdsHFPkren%2FJgtgKw%3D%3D&amp;trackingId=wKk47gtWbQRPuOBR8ttkxw%3D%3D&amp;trk=d_flagship3_search_srp_jobs", "Python Back-end Developer - OnSite")</f>
        <v>0</v>
      </c>
      <c r="C72" t="s">
        <v>150</v>
      </c>
      <c r="D72" t="s">
        <v>153</v>
      </c>
      <c r="E72" t="s">
        <v>159</v>
      </c>
      <c r="F72" t="s">
        <v>172</v>
      </c>
      <c r="G72" t="s">
        <v>171</v>
      </c>
    </row>
    <row r="73" spans="1:7">
      <c r="A73" t="s">
        <v>78</v>
      </c>
      <c r="B73">
        <f>HYPERLINK("https://www.linkedin.com/jobs/view/2616422181/?alternateChannel=search&amp;refId=IYw8vfdsHFPkren%2FJgtgKw%3D%3D&amp;trackingId=Amo0Gn55iJ5NZlczicck%2Bg%3D%3D&amp;trk=d_flagship3_search_srp_jobs", "Python Developer, Data Engineer")</f>
        <v>0</v>
      </c>
      <c r="C73" t="s">
        <v>151</v>
      </c>
      <c r="D73" t="s">
        <v>153</v>
      </c>
      <c r="E73" t="s">
        <v>170</v>
      </c>
      <c r="F73" t="s">
        <v>171</v>
      </c>
      <c r="G73" t="s">
        <v>171</v>
      </c>
    </row>
    <row r="74" spans="1:7">
      <c r="A74" t="s">
        <v>79</v>
      </c>
      <c r="B74">
        <f>HYPERLINK("https://www.linkedin.com/jobs/view/2594376184/?alternateChannel=search&amp;refId=IYw8vfdsHFPkren%2FJgtgKw%3D%3D&amp;trackingId=X%2FScX50fh22kNu4K5X5ilQ%3D%3D&amp;trk=d_flagship3_search_srp_jobs", "Backend Python Developer")</f>
        <v>0</v>
      </c>
      <c r="C74" t="s">
        <v>152</v>
      </c>
      <c r="D74" t="s">
        <v>153</v>
      </c>
      <c r="E74" t="s">
        <v>160</v>
      </c>
      <c r="F74" t="s">
        <v>171</v>
      </c>
      <c r="G74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2021-07-06T05:10:15Z</dcterms:created>
  <dcterms:modified xsi:type="dcterms:W3CDTF">2021-07-06T05:10:15Z</dcterms:modified>
</cp:coreProperties>
</file>