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\"/>
    </mc:Choice>
  </mc:AlternateContent>
  <bookViews>
    <workbookView xWindow="0" yWindow="0" windowWidth="15480" windowHeight="5175"/>
  </bookViews>
  <sheets>
    <sheet name="1月履約班表_2" sheetId="34" r:id="rId1"/>
    <sheet name="1月履約班表" sheetId="25" state="hidden" r:id="rId2"/>
    <sheet name="時段人力 " sheetId="29" state="hidden" r:id="rId3"/>
    <sheet name="1月備援班表" sheetId="32" state="hidden" r:id="rId4"/>
    <sheet name="備援時段人力" sheetId="33" state="hidden" r:id="rId5"/>
  </sheets>
  <definedNames>
    <definedName name="_xlnm._FilterDatabase" localSheetId="3" hidden="1">'1月備援班表'!$A$3:$CB$37</definedName>
    <definedName name="_xlnm._FilterDatabase" localSheetId="1" hidden="1">'1月履約班表'!$A$3:$CB$97</definedName>
    <definedName name="_xlnm._FilterDatabase" localSheetId="0" hidden="1">'1月履約班表_2'!$A$2:$AV$95</definedName>
    <definedName name="_xlnm.Print_Area" localSheetId="3">'1月備援班表'!$A$1:$AL$7</definedName>
    <definedName name="_xlnm.Print_Area" localSheetId="1">'1月履約班表'!$A$1:$AL$67</definedName>
    <definedName name="_xlnm.Print_Area" localSheetId="0">'1月履約班表_2'!$A$1:$AP$65</definedName>
    <definedName name="_xlnm.Print_Area" localSheetId="2">'時段人力 '!$A$1:$AG$25</definedName>
    <definedName name="_xlnm.Print_Area" localSheetId="4">備援時段人力!$A$1:$AG$25</definedName>
    <definedName name="_xlnm.Print_Titles" localSheetId="3">'1月備援班表'!$1:$3</definedName>
    <definedName name="_xlnm.Print_Titles" localSheetId="1">'1月履約班表'!$1:$3</definedName>
    <definedName name="_xlnm.Print_Titles" localSheetId="0">'1月履約班表_2'!$1:$1</definedName>
  </definedNames>
  <calcPr calcId="152511"/>
</workbook>
</file>

<file path=xl/calcChain.xml><?xml version="1.0" encoding="utf-8"?>
<calcChain xmlns="http://schemas.openxmlformats.org/spreadsheetml/2006/main">
  <c r="AO67" i="34" l="1"/>
  <c r="AM67" i="34"/>
  <c r="AP66" i="34"/>
  <c r="AL66" i="34"/>
  <c r="AN66" i="34"/>
  <c r="AO66" i="34"/>
  <c r="AM66" i="34"/>
  <c r="AJ93" i="34" l="1"/>
  <c r="AI93" i="34"/>
  <c r="AH93" i="34"/>
  <c r="AG93" i="34"/>
  <c r="AF93" i="34"/>
  <c r="AE93" i="34"/>
  <c r="AD93" i="34"/>
  <c r="AC93" i="34"/>
  <c r="AB93" i="34"/>
  <c r="AA93" i="34"/>
  <c r="Z93" i="34"/>
  <c r="Y93" i="34"/>
  <c r="X93" i="34"/>
  <c r="W93" i="34"/>
  <c r="V93" i="34"/>
  <c r="U93" i="34"/>
  <c r="T93" i="34"/>
  <c r="S93" i="34"/>
  <c r="R93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AJ92" i="34"/>
  <c r="AI92" i="34"/>
  <c r="AH92" i="34"/>
  <c r="AG92" i="34"/>
  <c r="AF92" i="34"/>
  <c r="AE92" i="34"/>
  <c r="AD92" i="34"/>
  <c r="AC92" i="34"/>
  <c r="AB92" i="34"/>
  <c r="AA92" i="34"/>
  <c r="Z92" i="34"/>
  <c r="Y92" i="34"/>
  <c r="X92" i="34"/>
  <c r="W92" i="34"/>
  <c r="V92" i="34"/>
  <c r="U92" i="34"/>
  <c r="T92" i="34"/>
  <c r="S92" i="34"/>
  <c r="R92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AJ91" i="34"/>
  <c r="AI91" i="34"/>
  <c r="AH91" i="34"/>
  <c r="AG91" i="34"/>
  <c r="AF91" i="34"/>
  <c r="AE91" i="34"/>
  <c r="AD91" i="34"/>
  <c r="AC91" i="34"/>
  <c r="AB91" i="34"/>
  <c r="AA91" i="34"/>
  <c r="Z91" i="34"/>
  <c r="Y91" i="34"/>
  <c r="X91" i="34"/>
  <c r="W91" i="34"/>
  <c r="V91" i="34"/>
  <c r="U91" i="34"/>
  <c r="T91" i="34"/>
  <c r="S91" i="34"/>
  <c r="R91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AJ90" i="34"/>
  <c r="AI90" i="34"/>
  <c r="AH90" i="34"/>
  <c r="AG90" i="34"/>
  <c r="AF90" i="34"/>
  <c r="AE90" i="34"/>
  <c r="AD90" i="34"/>
  <c r="AC90" i="34"/>
  <c r="AB90" i="34"/>
  <c r="AA90" i="34"/>
  <c r="Z90" i="34"/>
  <c r="Y90" i="34"/>
  <c r="X90" i="34"/>
  <c r="W90" i="34"/>
  <c r="V90" i="34"/>
  <c r="U90" i="34"/>
  <c r="T90" i="34"/>
  <c r="S90" i="34"/>
  <c r="R90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AJ89" i="34"/>
  <c r="AI89" i="34"/>
  <c r="AH89" i="34"/>
  <c r="AG89" i="34"/>
  <c r="AF89" i="34"/>
  <c r="AE89" i="34"/>
  <c r="AD89" i="34"/>
  <c r="AC89" i="34"/>
  <c r="AB89" i="34"/>
  <c r="AA89" i="34"/>
  <c r="Z89" i="34"/>
  <c r="Y89" i="34"/>
  <c r="X89" i="34"/>
  <c r="W89" i="34"/>
  <c r="V89" i="34"/>
  <c r="U89" i="34"/>
  <c r="T89" i="34"/>
  <c r="S89" i="34"/>
  <c r="R89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AJ88" i="34"/>
  <c r="AI88" i="34"/>
  <c r="AH88" i="34"/>
  <c r="AG88" i="34"/>
  <c r="AF88" i="34"/>
  <c r="AE88" i="34"/>
  <c r="AD88" i="34"/>
  <c r="AC88" i="34"/>
  <c r="AB88" i="34"/>
  <c r="AA88" i="34"/>
  <c r="Z88" i="34"/>
  <c r="Y88" i="34"/>
  <c r="X88" i="34"/>
  <c r="W88" i="34"/>
  <c r="V88" i="34"/>
  <c r="U88" i="34"/>
  <c r="T88" i="34"/>
  <c r="S88" i="34"/>
  <c r="R88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AJ87" i="34"/>
  <c r="AI87" i="34"/>
  <c r="AH87" i="34"/>
  <c r="AG87" i="34"/>
  <c r="AF87" i="34"/>
  <c r="AE87" i="34"/>
  <c r="AD87" i="34"/>
  <c r="AC87" i="34"/>
  <c r="AB87" i="34"/>
  <c r="AA87" i="34"/>
  <c r="Z87" i="34"/>
  <c r="Y87" i="34"/>
  <c r="X87" i="34"/>
  <c r="W87" i="34"/>
  <c r="V87" i="34"/>
  <c r="U87" i="34"/>
  <c r="T87" i="34"/>
  <c r="S87" i="34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AJ86" i="34"/>
  <c r="AI86" i="34"/>
  <c r="AH86" i="34"/>
  <c r="AG86" i="34"/>
  <c r="AF86" i="34"/>
  <c r="AE86" i="34"/>
  <c r="AD86" i="34"/>
  <c r="AC86" i="34"/>
  <c r="AB86" i="34"/>
  <c r="AA86" i="34"/>
  <c r="Z86" i="34"/>
  <c r="Y86" i="34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AJ85" i="34"/>
  <c r="AI85" i="34"/>
  <c r="AH85" i="34"/>
  <c r="AG85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AJ84" i="34"/>
  <c r="AI84" i="34"/>
  <c r="AH84" i="34"/>
  <c r="AG84" i="34"/>
  <c r="AF84" i="34"/>
  <c r="AE84" i="34"/>
  <c r="AD84" i="34"/>
  <c r="AC84" i="34"/>
  <c r="AB84" i="34"/>
  <c r="AA84" i="34"/>
  <c r="Z84" i="34"/>
  <c r="Y84" i="34"/>
  <c r="X84" i="34"/>
  <c r="W84" i="34"/>
  <c r="V84" i="34"/>
  <c r="U84" i="34"/>
  <c r="T84" i="34"/>
  <c r="S84" i="34"/>
  <c r="R84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AJ83" i="34"/>
  <c r="AI83" i="34"/>
  <c r="AH83" i="34"/>
  <c r="AG83" i="34"/>
  <c r="AF83" i="34"/>
  <c r="AE83" i="34"/>
  <c r="AD83" i="34"/>
  <c r="AC83" i="34"/>
  <c r="AB83" i="34"/>
  <c r="AA83" i="34"/>
  <c r="Z83" i="34"/>
  <c r="Y83" i="34"/>
  <c r="X83" i="34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AJ82" i="34"/>
  <c r="AI82" i="34"/>
  <c r="AH82" i="34"/>
  <c r="AG82" i="34"/>
  <c r="AF82" i="34"/>
  <c r="AE82" i="34"/>
  <c r="AD82" i="34"/>
  <c r="AC82" i="34"/>
  <c r="AB82" i="34"/>
  <c r="AA82" i="34"/>
  <c r="Z82" i="34"/>
  <c r="Y82" i="34"/>
  <c r="X82" i="34"/>
  <c r="W82" i="34"/>
  <c r="V82" i="34"/>
  <c r="U82" i="34"/>
  <c r="T82" i="34"/>
  <c r="S82" i="34"/>
  <c r="R82" i="34"/>
  <c r="Q82" i="34"/>
  <c r="P82" i="34"/>
  <c r="O82" i="34"/>
  <c r="N82" i="34"/>
  <c r="M82" i="34"/>
  <c r="L82" i="34"/>
  <c r="K82" i="34"/>
  <c r="J82" i="34"/>
  <c r="I82" i="34"/>
  <c r="H82" i="34"/>
  <c r="G82" i="34"/>
  <c r="F82" i="34"/>
  <c r="AJ81" i="34"/>
  <c r="AI81" i="34"/>
  <c r="AH81" i="34"/>
  <c r="AG81" i="34"/>
  <c r="AF81" i="34"/>
  <c r="AE81" i="34"/>
  <c r="AD81" i="34"/>
  <c r="AC81" i="34"/>
  <c r="AB81" i="34"/>
  <c r="AA81" i="34"/>
  <c r="Z81" i="34"/>
  <c r="Y81" i="34"/>
  <c r="X81" i="34"/>
  <c r="W81" i="34"/>
  <c r="V81" i="34"/>
  <c r="U81" i="34"/>
  <c r="T81" i="34"/>
  <c r="S81" i="34"/>
  <c r="R81" i="34"/>
  <c r="Q81" i="34"/>
  <c r="P81" i="34"/>
  <c r="O81" i="34"/>
  <c r="N81" i="34"/>
  <c r="M81" i="34"/>
  <c r="L81" i="34"/>
  <c r="K81" i="34"/>
  <c r="J81" i="34"/>
  <c r="I81" i="34"/>
  <c r="H81" i="34"/>
  <c r="G81" i="34"/>
  <c r="F81" i="34"/>
  <c r="AJ80" i="34"/>
  <c r="AI80" i="34"/>
  <c r="AH80" i="34"/>
  <c r="AG80" i="34"/>
  <c r="AF80" i="34"/>
  <c r="AE80" i="34"/>
  <c r="AD80" i="34"/>
  <c r="AC80" i="34"/>
  <c r="AB80" i="34"/>
  <c r="AA80" i="34"/>
  <c r="Z80" i="34"/>
  <c r="Y80" i="34"/>
  <c r="X80" i="34"/>
  <c r="W80" i="34"/>
  <c r="V80" i="34"/>
  <c r="U80" i="34"/>
  <c r="T80" i="34"/>
  <c r="S80" i="34"/>
  <c r="R80" i="34"/>
  <c r="Q80" i="34"/>
  <c r="P80" i="34"/>
  <c r="O80" i="34"/>
  <c r="N80" i="34"/>
  <c r="M80" i="34"/>
  <c r="L80" i="34"/>
  <c r="K80" i="34"/>
  <c r="J80" i="34"/>
  <c r="I80" i="34"/>
  <c r="H80" i="34"/>
  <c r="G80" i="34"/>
  <c r="F80" i="34"/>
  <c r="AJ79" i="34"/>
  <c r="AI79" i="34"/>
  <c r="AH79" i="34"/>
  <c r="AG79" i="34"/>
  <c r="AF79" i="34"/>
  <c r="AE79" i="34"/>
  <c r="AD79" i="34"/>
  <c r="AC79" i="34"/>
  <c r="AB79" i="34"/>
  <c r="AA79" i="34"/>
  <c r="Z79" i="34"/>
  <c r="Y79" i="34"/>
  <c r="X79" i="34"/>
  <c r="W79" i="34"/>
  <c r="V79" i="34"/>
  <c r="U79" i="34"/>
  <c r="T79" i="34"/>
  <c r="S79" i="34"/>
  <c r="R79" i="34"/>
  <c r="Q79" i="34"/>
  <c r="P79" i="34"/>
  <c r="O79" i="34"/>
  <c r="N79" i="34"/>
  <c r="M79" i="34"/>
  <c r="L79" i="34"/>
  <c r="K79" i="34"/>
  <c r="J79" i="34"/>
  <c r="I79" i="34"/>
  <c r="H79" i="34"/>
  <c r="G79" i="34"/>
  <c r="F79" i="34"/>
  <c r="AJ78" i="34"/>
  <c r="AI78" i="34"/>
  <c r="AH78" i="34"/>
  <c r="AG78" i="34"/>
  <c r="AF78" i="34"/>
  <c r="AE78" i="34"/>
  <c r="AD78" i="34"/>
  <c r="AC78" i="34"/>
  <c r="AB78" i="34"/>
  <c r="AA78" i="34"/>
  <c r="Z78" i="34"/>
  <c r="Y78" i="34"/>
  <c r="X78" i="34"/>
  <c r="W78" i="34"/>
  <c r="V78" i="34"/>
  <c r="U78" i="34"/>
  <c r="T78" i="34"/>
  <c r="S78" i="34"/>
  <c r="R78" i="34"/>
  <c r="Q78" i="34"/>
  <c r="P78" i="34"/>
  <c r="O78" i="34"/>
  <c r="N78" i="34"/>
  <c r="M78" i="34"/>
  <c r="L78" i="34"/>
  <c r="K78" i="34"/>
  <c r="J78" i="34"/>
  <c r="I78" i="34"/>
  <c r="H78" i="34"/>
  <c r="G78" i="34"/>
  <c r="F78" i="34"/>
  <c r="AJ77" i="34"/>
  <c r="AI77" i="34"/>
  <c r="AH77" i="34"/>
  <c r="AG77" i="34"/>
  <c r="AF77" i="34"/>
  <c r="AE77" i="34"/>
  <c r="AD77" i="34"/>
  <c r="AC77" i="34"/>
  <c r="AB77" i="34"/>
  <c r="AA77" i="34"/>
  <c r="Z77" i="34"/>
  <c r="Y77" i="34"/>
  <c r="X77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AJ76" i="34"/>
  <c r="AI76" i="34"/>
  <c r="AH76" i="34"/>
  <c r="AG76" i="34"/>
  <c r="AF76" i="34"/>
  <c r="AE76" i="34"/>
  <c r="AD76" i="34"/>
  <c r="AC76" i="34"/>
  <c r="AB76" i="34"/>
  <c r="AA76" i="34"/>
  <c r="Z76" i="34"/>
  <c r="Y76" i="34"/>
  <c r="X76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AJ75" i="34"/>
  <c r="AI75" i="34"/>
  <c r="AH75" i="34"/>
  <c r="AG75" i="34"/>
  <c r="AF75" i="34"/>
  <c r="AE75" i="34"/>
  <c r="AD75" i="34"/>
  <c r="AC75" i="34"/>
  <c r="AB75" i="34"/>
  <c r="AA75" i="34"/>
  <c r="Z75" i="34"/>
  <c r="Y75" i="34"/>
  <c r="X75" i="34"/>
  <c r="W75" i="34"/>
  <c r="V75" i="34"/>
  <c r="U75" i="34"/>
  <c r="T75" i="34"/>
  <c r="S75" i="34"/>
  <c r="R75" i="34"/>
  <c r="Q75" i="34"/>
  <c r="P75" i="34"/>
  <c r="O75" i="34"/>
  <c r="N75" i="34"/>
  <c r="M75" i="34"/>
  <c r="L75" i="34"/>
  <c r="K75" i="34"/>
  <c r="J75" i="34"/>
  <c r="I75" i="34"/>
  <c r="H75" i="34"/>
  <c r="G75" i="34"/>
  <c r="F75" i="34"/>
  <c r="AJ74" i="34"/>
  <c r="AI74" i="34"/>
  <c r="AH74" i="34"/>
  <c r="AG74" i="34"/>
  <c r="AF74" i="34"/>
  <c r="AE74" i="34"/>
  <c r="AD74" i="34"/>
  <c r="AC74" i="34"/>
  <c r="AB74" i="34"/>
  <c r="AA74" i="34"/>
  <c r="Z74" i="34"/>
  <c r="Y74" i="34"/>
  <c r="X74" i="34"/>
  <c r="W74" i="34"/>
  <c r="V74" i="34"/>
  <c r="U74" i="34"/>
  <c r="T74" i="34"/>
  <c r="S74" i="34"/>
  <c r="R74" i="34"/>
  <c r="Q74" i="34"/>
  <c r="P74" i="34"/>
  <c r="O74" i="34"/>
  <c r="N74" i="34"/>
  <c r="M74" i="34"/>
  <c r="L74" i="34"/>
  <c r="K74" i="34"/>
  <c r="J74" i="34"/>
  <c r="I74" i="34"/>
  <c r="H74" i="34"/>
  <c r="G74" i="34"/>
  <c r="F74" i="34"/>
  <c r="AJ73" i="34"/>
  <c r="AI73" i="34"/>
  <c r="AH73" i="34"/>
  <c r="AG73" i="34"/>
  <c r="AF73" i="34"/>
  <c r="AE73" i="34"/>
  <c r="AD73" i="34"/>
  <c r="AC73" i="34"/>
  <c r="AB73" i="34"/>
  <c r="AA73" i="34"/>
  <c r="Z73" i="34"/>
  <c r="Y73" i="34"/>
  <c r="X73" i="34"/>
  <c r="W73" i="34"/>
  <c r="V73" i="34"/>
  <c r="U73" i="34"/>
  <c r="T73" i="34"/>
  <c r="S73" i="34"/>
  <c r="R73" i="34"/>
  <c r="Q73" i="34"/>
  <c r="P73" i="34"/>
  <c r="O73" i="34"/>
  <c r="N73" i="34"/>
  <c r="M73" i="34"/>
  <c r="L73" i="34"/>
  <c r="K73" i="34"/>
  <c r="J73" i="34"/>
  <c r="I73" i="34"/>
  <c r="H73" i="34"/>
  <c r="G73" i="34"/>
  <c r="F73" i="34"/>
  <c r="AJ72" i="34"/>
  <c r="AI72" i="34"/>
  <c r="AH72" i="34"/>
  <c r="AG72" i="34"/>
  <c r="AF72" i="34"/>
  <c r="AE72" i="34"/>
  <c r="AD72" i="34"/>
  <c r="AC72" i="34"/>
  <c r="AB72" i="34"/>
  <c r="AA72" i="34"/>
  <c r="Z72" i="34"/>
  <c r="Y72" i="34"/>
  <c r="X72" i="34"/>
  <c r="W72" i="34"/>
  <c r="V72" i="34"/>
  <c r="U72" i="34"/>
  <c r="T72" i="34"/>
  <c r="S72" i="34"/>
  <c r="R72" i="34"/>
  <c r="Q72" i="34"/>
  <c r="P72" i="34"/>
  <c r="O72" i="34"/>
  <c r="N72" i="34"/>
  <c r="M72" i="34"/>
  <c r="L72" i="34"/>
  <c r="K72" i="34"/>
  <c r="J72" i="34"/>
  <c r="I72" i="34"/>
  <c r="H72" i="34"/>
  <c r="G72" i="34"/>
  <c r="F72" i="34"/>
  <c r="AJ71" i="34"/>
  <c r="AI71" i="34"/>
  <c r="AH71" i="34"/>
  <c r="AG71" i="34"/>
  <c r="AF71" i="34"/>
  <c r="AE71" i="34"/>
  <c r="AD71" i="34"/>
  <c r="AC71" i="34"/>
  <c r="AB71" i="34"/>
  <c r="AA71" i="34"/>
  <c r="Z71" i="34"/>
  <c r="Y71" i="34"/>
  <c r="X71" i="34"/>
  <c r="W71" i="34"/>
  <c r="V71" i="34"/>
  <c r="U71" i="34"/>
  <c r="T71" i="34"/>
  <c r="S71" i="34"/>
  <c r="R71" i="34"/>
  <c r="Q71" i="34"/>
  <c r="P71" i="34"/>
  <c r="O71" i="34"/>
  <c r="N71" i="34"/>
  <c r="M71" i="34"/>
  <c r="L71" i="34"/>
  <c r="K71" i="34"/>
  <c r="J71" i="34"/>
  <c r="I71" i="34"/>
  <c r="H71" i="34"/>
  <c r="G71" i="34"/>
  <c r="F71" i="34"/>
  <c r="AJ70" i="34"/>
  <c r="AI70" i="34"/>
  <c r="AH70" i="34"/>
  <c r="AG70" i="34"/>
  <c r="AF70" i="34"/>
  <c r="AE70" i="34"/>
  <c r="AD70" i="34"/>
  <c r="AC70" i="34"/>
  <c r="AB70" i="34"/>
  <c r="AA70" i="34"/>
  <c r="Z70" i="34"/>
  <c r="Y70" i="34"/>
  <c r="X70" i="34"/>
  <c r="W70" i="34"/>
  <c r="V70" i="34"/>
  <c r="U70" i="34"/>
  <c r="T70" i="34"/>
  <c r="S70" i="34"/>
  <c r="R70" i="34"/>
  <c r="Q70" i="34"/>
  <c r="P70" i="34"/>
  <c r="O70" i="34"/>
  <c r="N70" i="34"/>
  <c r="M70" i="34"/>
  <c r="L70" i="34"/>
  <c r="K70" i="34"/>
  <c r="J70" i="34"/>
  <c r="I70" i="34"/>
  <c r="H70" i="34"/>
  <c r="G70" i="34"/>
  <c r="F70" i="34"/>
  <c r="AJ69" i="34"/>
  <c r="AI69" i="34"/>
  <c r="AH69" i="34"/>
  <c r="AG69" i="34"/>
  <c r="AF69" i="34"/>
  <c r="AE69" i="34"/>
  <c r="AD69" i="34"/>
  <c r="AC69" i="34"/>
  <c r="AB69" i="34"/>
  <c r="AA69" i="34"/>
  <c r="Z69" i="34"/>
  <c r="Y69" i="34"/>
  <c r="X69" i="34"/>
  <c r="W69" i="34"/>
  <c r="V69" i="34"/>
  <c r="U69" i="34"/>
  <c r="T69" i="34"/>
  <c r="S69" i="34"/>
  <c r="R69" i="34"/>
  <c r="Q69" i="34"/>
  <c r="P69" i="34"/>
  <c r="O69" i="34"/>
  <c r="N69" i="34"/>
  <c r="M69" i="34"/>
  <c r="L69" i="34"/>
  <c r="K69" i="34"/>
  <c r="J69" i="34"/>
  <c r="I69" i="34"/>
  <c r="H69" i="34"/>
  <c r="G69" i="34"/>
  <c r="F69" i="34"/>
  <c r="AJ68" i="34"/>
  <c r="AI68" i="34"/>
  <c r="AH68" i="34"/>
  <c r="AG68" i="34"/>
  <c r="AF68" i="34"/>
  <c r="AE68" i="34"/>
  <c r="AD68" i="34"/>
  <c r="AC68" i="34"/>
  <c r="AB68" i="34"/>
  <c r="AA68" i="34"/>
  <c r="Z68" i="34"/>
  <c r="Y68" i="34"/>
  <c r="X68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AN4" i="25"/>
  <c r="AO4" i="25"/>
  <c r="AP4" i="25"/>
  <c r="AQ4" i="25"/>
  <c r="AR4" i="25"/>
  <c r="AS4" i="25"/>
  <c r="AN5" i="25"/>
  <c r="AO5" i="25"/>
  <c r="AP5" i="25"/>
  <c r="AQ5" i="25"/>
  <c r="AR5" i="25"/>
  <c r="AS5" i="25"/>
  <c r="AN6" i="25"/>
  <c r="AO6" i="25"/>
  <c r="AP6" i="25"/>
  <c r="AQ6" i="25"/>
  <c r="AR6" i="25"/>
  <c r="AS6" i="25"/>
  <c r="AN7" i="25"/>
  <c r="AO7" i="25"/>
  <c r="AP7" i="25"/>
  <c r="AQ7" i="25"/>
  <c r="AR7" i="25"/>
  <c r="AS7" i="25"/>
  <c r="AN8" i="25"/>
  <c r="AO8" i="25"/>
  <c r="AP8" i="25"/>
  <c r="AQ8" i="25"/>
  <c r="AR8" i="25"/>
  <c r="AS8" i="25"/>
  <c r="AN9" i="25"/>
  <c r="AO9" i="25"/>
  <c r="AP9" i="25"/>
  <c r="AQ9" i="25"/>
  <c r="AR9" i="25"/>
  <c r="AS9" i="25"/>
  <c r="AN10" i="25"/>
  <c r="AO10" i="25"/>
  <c r="AP10" i="25"/>
  <c r="AQ10" i="25"/>
  <c r="AR10" i="25"/>
  <c r="AS10" i="25"/>
  <c r="AN11" i="25"/>
  <c r="AO11" i="25"/>
  <c r="AP11" i="25"/>
  <c r="AQ11" i="25"/>
  <c r="AR11" i="25"/>
  <c r="AS11" i="25"/>
  <c r="AN12" i="25"/>
  <c r="AO12" i="25"/>
  <c r="AP12" i="25"/>
  <c r="AQ12" i="25"/>
  <c r="AR12" i="25"/>
  <c r="AS12" i="25"/>
  <c r="AN13" i="25"/>
  <c r="AO13" i="25"/>
  <c r="AP13" i="25"/>
  <c r="AQ13" i="25"/>
  <c r="AR13" i="25"/>
  <c r="AS13" i="25"/>
  <c r="H95" i="34" l="1"/>
  <c r="L95" i="34"/>
  <c r="P95" i="34"/>
  <c r="T95" i="34"/>
  <c r="X95" i="34"/>
  <c r="AB95" i="34"/>
  <c r="AF95" i="34"/>
  <c r="AJ95" i="34"/>
  <c r="G95" i="34"/>
  <c r="S95" i="34"/>
  <c r="AE95" i="34"/>
  <c r="K95" i="34"/>
  <c r="W95" i="34"/>
  <c r="AI95" i="34"/>
  <c r="F95" i="34"/>
  <c r="N95" i="34"/>
  <c r="R95" i="34"/>
  <c r="V95" i="34"/>
  <c r="Z95" i="34"/>
  <c r="AD95" i="34"/>
  <c r="AH95" i="34"/>
  <c r="O95" i="34"/>
  <c r="AA95" i="34"/>
  <c r="J95" i="34"/>
  <c r="I95" i="34"/>
  <c r="M95" i="34"/>
  <c r="Q95" i="34"/>
  <c r="U95" i="34"/>
  <c r="Y95" i="34"/>
  <c r="AC95" i="34"/>
  <c r="AG95" i="34"/>
  <c r="F94" i="34"/>
  <c r="J94" i="34"/>
  <c r="N94" i="34"/>
  <c r="R94" i="34"/>
  <c r="V94" i="34"/>
  <c r="Z94" i="34"/>
  <c r="AD94" i="34"/>
  <c r="AH94" i="34"/>
  <c r="I94" i="34"/>
  <c r="M94" i="34"/>
  <c r="Q94" i="34"/>
  <c r="U94" i="34"/>
  <c r="Y94" i="34"/>
  <c r="AC94" i="34"/>
  <c r="AG94" i="34"/>
  <c r="H94" i="34"/>
  <c r="L94" i="34"/>
  <c r="P94" i="34"/>
  <c r="T94" i="34"/>
  <c r="X94" i="34"/>
  <c r="AB94" i="34"/>
  <c r="AF94" i="34"/>
  <c r="AJ94" i="34"/>
  <c r="G94" i="34"/>
  <c r="K94" i="34"/>
  <c r="O94" i="34"/>
  <c r="S94" i="34"/>
  <c r="W94" i="34"/>
  <c r="AA94" i="34"/>
  <c r="AE94" i="34"/>
  <c r="AI94" i="34"/>
  <c r="AL35" i="32"/>
  <c r="AK35" i="32"/>
  <c r="AJ35" i="32"/>
  <c r="AI35" i="32"/>
  <c r="AH35" i="32"/>
  <c r="AG35" i="32"/>
  <c r="AF35" i="32"/>
  <c r="AE35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AL34" i="32"/>
  <c r="AK34" i="32"/>
  <c r="AJ34" i="32"/>
  <c r="AI34" i="32"/>
  <c r="AH34" i="32"/>
  <c r="AG34" i="32"/>
  <c r="AF34" i="32"/>
  <c r="AE34" i="32"/>
  <c r="AD34" i="32"/>
  <c r="AC34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AL33" i="32"/>
  <c r="AK33" i="32"/>
  <c r="AJ33" i="32"/>
  <c r="AI33" i="32"/>
  <c r="AH33" i="32"/>
  <c r="AG33" i="32"/>
  <c r="AF33" i="32"/>
  <c r="AE33" i="32"/>
  <c r="AD33" i="32"/>
  <c r="AC33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AL32" i="32"/>
  <c r="AK32" i="32"/>
  <c r="AJ32" i="32"/>
  <c r="AI32" i="32"/>
  <c r="AH32" i="32"/>
  <c r="AG32" i="32"/>
  <c r="AF32" i="32"/>
  <c r="AE32" i="32"/>
  <c r="AD32" i="32"/>
  <c r="AC32" i="32"/>
  <c r="AB32" i="32"/>
  <c r="AA32" i="32"/>
  <c r="Z32" i="32"/>
  <c r="Y32" i="32"/>
  <c r="X32" i="32"/>
  <c r="W32" i="32"/>
  <c r="V32" i="32"/>
  <c r="U32" i="32"/>
  <c r="T32" i="32"/>
  <c r="S32" i="32"/>
  <c r="R32" i="32"/>
  <c r="Q32" i="32"/>
  <c r="P32" i="32"/>
  <c r="O32" i="32"/>
  <c r="N32" i="32"/>
  <c r="M32" i="32"/>
  <c r="L32" i="32"/>
  <c r="K32" i="32"/>
  <c r="J32" i="32"/>
  <c r="I32" i="32"/>
  <c r="H32" i="32"/>
  <c r="AL31" i="32"/>
  <c r="AK31" i="32"/>
  <c r="AJ31" i="32"/>
  <c r="AI31" i="32"/>
  <c r="AH31" i="32"/>
  <c r="AG31" i="32"/>
  <c r="AF31" i="32"/>
  <c r="AE31" i="32"/>
  <c r="AD31" i="32"/>
  <c r="AC31" i="32"/>
  <c r="AB31" i="32"/>
  <c r="AA31" i="32"/>
  <c r="Z31" i="32"/>
  <c r="Y31" i="32"/>
  <c r="X31" i="32"/>
  <c r="W31" i="32"/>
  <c r="V31" i="32"/>
  <c r="U31" i="32"/>
  <c r="T31" i="32"/>
  <c r="S31" i="32"/>
  <c r="R31" i="32"/>
  <c r="Q31" i="32"/>
  <c r="P31" i="32"/>
  <c r="O31" i="32"/>
  <c r="N31" i="32"/>
  <c r="M31" i="32"/>
  <c r="L31" i="32"/>
  <c r="K31" i="32"/>
  <c r="J31" i="32"/>
  <c r="I31" i="32"/>
  <c r="H31" i="32"/>
  <c r="AL30" i="32"/>
  <c r="AK30" i="32"/>
  <c r="AJ30" i="32"/>
  <c r="AI30" i="32"/>
  <c r="AH30" i="32"/>
  <c r="AG30" i="32"/>
  <c r="AF30" i="32"/>
  <c r="AE30" i="32"/>
  <c r="AD30" i="32"/>
  <c r="AC30" i="32"/>
  <c r="AB30" i="32"/>
  <c r="AA30" i="32"/>
  <c r="Z30" i="32"/>
  <c r="Y30" i="32"/>
  <c r="X30" i="32"/>
  <c r="W30" i="32"/>
  <c r="V30" i="32"/>
  <c r="U30" i="32"/>
  <c r="T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AL29" i="32"/>
  <c r="AK29" i="32"/>
  <c r="AG4" i="33" s="1"/>
  <c r="AJ29" i="32"/>
  <c r="AI29" i="32"/>
  <c r="AH29" i="32"/>
  <c r="AG29" i="32"/>
  <c r="AC4" i="33" s="1"/>
  <c r="AF29" i="32"/>
  <c r="AE29" i="32"/>
  <c r="AD29" i="32"/>
  <c r="AC29" i="32"/>
  <c r="Y4" i="33" s="1"/>
  <c r="AB29" i="32"/>
  <c r="AA29" i="32"/>
  <c r="Z29" i="32"/>
  <c r="V4" i="33" s="1"/>
  <c r="Y29" i="32"/>
  <c r="U4" i="33" s="1"/>
  <c r="X29" i="32"/>
  <c r="W29" i="32"/>
  <c r="S5" i="33" s="1"/>
  <c r="V29" i="32"/>
  <c r="R5" i="33" s="1"/>
  <c r="U29" i="32"/>
  <c r="Q4" i="33" s="1"/>
  <c r="T29" i="32"/>
  <c r="S29" i="32"/>
  <c r="O5" i="33" s="1"/>
  <c r="R29" i="32"/>
  <c r="Q29" i="32"/>
  <c r="M4" i="33" s="1"/>
  <c r="P29" i="32"/>
  <c r="O29" i="32"/>
  <c r="K5" i="33" s="1"/>
  <c r="N29" i="32"/>
  <c r="J4" i="33" s="1"/>
  <c r="M29" i="32"/>
  <c r="I4" i="33" s="1"/>
  <c r="L29" i="32"/>
  <c r="K29" i="32"/>
  <c r="G5" i="33" s="1"/>
  <c r="J29" i="32"/>
  <c r="F4" i="33" s="1"/>
  <c r="I29" i="32"/>
  <c r="E4" i="33" s="1"/>
  <c r="H29" i="32"/>
  <c r="AL28" i="32"/>
  <c r="AK28" i="32"/>
  <c r="AJ28" i="32"/>
  <c r="AI28" i="32"/>
  <c r="AH28" i="32"/>
  <c r="AG28" i="32"/>
  <c r="AF28" i="32"/>
  <c r="AE28" i="32"/>
  <c r="AD28" i="32"/>
  <c r="AC28" i="32"/>
  <c r="AB28" i="32"/>
  <c r="AA28" i="32"/>
  <c r="Z28" i="32"/>
  <c r="Y28" i="32"/>
  <c r="X28" i="32"/>
  <c r="W28" i="32"/>
  <c r="V28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H28" i="32"/>
  <c r="AL27" i="32"/>
  <c r="AK27" i="32"/>
  <c r="AJ27" i="32"/>
  <c r="AI27" i="32"/>
  <c r="AH27" i="32"/>
  <c r="AG27" i="32"/>
  <c r="AF27" i="32"/>
  <c r="AE27" i="32"/>
  <c r="AD27" i="32"/>
  <c r="AC27" i="32"/>
  <c r="AB27" i="32"/>
  <c r="AA27" i="32"/>
  <c r="Z27" i="32"/>
  <c r="Y27" i="32"/>
  <c r="X27" i="32"/>
  <c r="W27" i="32"/>
  <c r="V27" i="32"/>
  <c r="U27" i="32"/>
  <c r="T27" i="32"/>
  <c r="S27" i="32"/>
  <c r="R27" i="32"/>
  <c r="Q27" i="32"/>
  <c r="P27" i="32"/>
  <c r="O27" i="32"/>
  <c r="N27" i="32"/>
  <c r="M27" i="32"/>
  <c r="L27" i="32"/>
  <c r="K27" i="32"/>
  <c r="J27" i="32"/>
  <c r="I27" i="32"/>
  <c r="H27" i="32"/>
  <c r="AL26" i="32"/>
  <c r="AK26" i="32"/>
  <c r="AJ26" i="32"/>
  <c r="AI26" i="32"/>
  <c r="AH26" i="32"/>
  <c r="AG26" i="32"/>
  <c r="AF26" i="32"/>
  <c r="AE26" i="32"/>
  <c r="AD26" i="32"/>
  <c r="AC26" i="32"/>
  <c r="AB26" i="32"/>
  <c r="AA26" i="32"/>
  <c r="Z26" i="32"/>
  <c r="Y26" i="32"/>
  <c r="X26" i="32"/>
  <c r="W26" i="32"/>
  <c r="V26" i="32"/>
  <c r="U26" i="32"/>
  <c r="T26" i="32"/>
  <c r="S26" i="32"/>
  <c r="R26" i="32"/>
  <c r="Q26" i="32"/>
  <c r="P26" i="32"/>
  <c r="O26" i="32"/>
  <c r="N26" i="32"/>
  <c r="M26" i="32"/>
  <c r="L26" i="32"/>
  <c r="K26" i="32"/>
  <c r="J26" i="32"/>
  <c r="I26" i="32"/>
  <c r="H26" i="32"/>
  <c r="AL25" i="32"/>
  <c r="AK25" i="32"/>
  <c r="AJ25" i="32"/>
  <c r="AI25" i="32"/>
  <c r="AH25" i="32"/>
  <c r="AG25" i="32"/>
  <c r="AF25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AL24" i="32"/>
  <c r="AG24" i="33" s="1"/>
  <c r="AK24" i="32"/>
  <c r="AF24" i="33" s="1"/>
  <c r="AJ24" i="32"/>
  <c r="AI24" i="32"/>
  <c r="AD24" i="33" s="1"/>
  <c r="AH24" i="32"/>
  <c r="AC24" i="33" s="1"/>
  <c r="AG24" i="32"/>
  <c r="AB24" i="33" s="1"/>
  <c r="AF24" i="32"/>
  <c r="AE24" i="32"/>
  <c r="Z24" i="33" s="1"/>
  <c r="AD24" i="32"/>
  <c r="Y24" i="33" s="1"/>
  <c r="AC24" i="32"/>
  <c r="X24" i="33" s="1"/>
  <c r="AB24" i="32"/>
  <c r="AA24" i="32"/>
  <c r="Z24" i="32"/>
  <c r="U24" i="33" s="1"/>
  <c r="Y24" i="32"/>
  <c r="T24" i="33" s="1"/>
  <c r="X24" i="32"/>
  <c r="W24" i="32"/>
  <c r="V24" i="32"/>
  <c r="Q24" i="33" s="1"/>
  <c r="U24" i="32"/>
  <c r="P24" i="33" s="1"/>
  <c r="T24" i="32"/>
  <c r="S24" i="32"/>
  <c r="R24" i="32"/>
  <c r="M24" i="33" s="1"/>
  <c r="Q24" i="32"/>
  <c r="L24" i="33" s="1"/>
  <c r="P24" i="32"/>
  <c r="O24" i="32"/>
  <c r="N24" i="32"/>
  <c r="I24" i="33" s="1"/>
  <c r="M24" i="32"/>
  <c r="H24" i="33" s="1"/>
  <c r="L24" i="32"/>
  <c r="K24" i="32"/>
  <c r="J24" i="32"/>
  <c r="E24" i="33" s="1"/>
  <c r="I24" i="32"/>
  <c r="H24" i="32"/>
  <c r="AL23" i="32"/>
  <c r="AK23" i="32"/>
  <c r="AF23" i="33" s="1"/>
  <c r="AJ23" i="32"/>
  <c r="AI23" i="32"/>
  <c r="AD23" i="33" s="1"/>
  <c r="AH23" i="32"/>
  <c r="AG23" i="32"/>
  <c r="AB23" i="33" s="1"/>
  <c r="AF23" i="32"/>
  <c r="AE23" i="32"/>
  <c r="Z23" i="33" s="1"/>
  <c r="AD23" i="32"/>
  <c r="AC23" i="32"/>
  <c r="X23" i="33" s="1"/>
  <c r="AB23" i="32"/>
  <c r="AA23" i="32"/>
  <c r="V23" i="33" s="1"/>
  <c r="Z23" i="32"/>
  <c r="Y23" i="32"/>
  <c r="T23" i="33" s="1"/>
  <c r="X23" i="32"/>
  <c r="W23" i="32"/>
  <c r="R23" i="33" s="1"/>
  <c r="V23" i="32"/>
  <c r="U23" i="32"/>
  <c r="P23" i="33" s="1"/>
  <c r="T23" i="32"/>
  <c r="S23" i="32"/>
  <c r="N23" i="33" s="1"/>
  <c r="R23" i="32"/>
  <c r="Q23" i="32"/>
  <c r="L23" i="33" s="1"/>
  <c r="P23" i="32"/>
  <c r="O23" i="32"/>
  <c r="J23" i="33" s="1"/>
  <c r="N23" i="32"/>
  <c r="M23" i="32"/>
  <c r="H23" i="33" s="1"/>
  <c r="L23" i="32"/>
  <c r="K23" i="32"/>
  <c r="J23" i="32"/>
  <c r="I23" i="32"/>
  <c r="D23" i="33" s="1"/>
  <c r="H23" i="32"/>
  <c r="AL22" i="32"/>
  <c r="AK22" i="32"/>
  <c r="AJ22" i="32"/>
  <c r="AE22" i="33" s="1"/>
  <c r="AI22" i="32"/>
  <c r="AH22" i="32"/>
  <c r="AG22" i="32"/>
  <c r="AF22" i="32"/>
  <c r="AA22" i="33" s="1"/>
  <c r="AE22" i="32"/>
  <c r="AD22" i="32"/>
  <c r="AC22" i="32"/>
  <c r="AB22" i="32"/>
  <c r="W22" i="33" s="1"/>
  <c r="AA22" i="32"/>
  <c r="Z22" i="32"/>
  <c r="Y22" i="32"/>
  <c r="X22" i="32"/>
  <c r="S22" i="33" s="1"/>
  <c r="W22" i="32"/>
  <c r="V22" i="32"/>
  <c r="U22" i="32"/>
  <c r="T22" i="32"/>
  <c r="O22" i="33" s="1"/>
  <c r="S22" i="32"/>
  <c r="R22" i="32"/>
  <c r="Q22" i="32"/>
  <c r="P22" i="32"/>
  <c r="K22" i="33" s="1"/>
  <c r="O22" i="32"/>
  <c r="N22" i="32"/>
  <c r="M22" i="32"/>
  <c r="L22" i="32"/>
  <c r="G22" i="33" s="1"/>
  <c r="K22" i="32"/>
  <c r="J22" i="32"/>
  <c r="I22" i="32"/>
  <c r="H22" i="32"/>
  <c r="AL21" i="32"/>
  <c r="AK21" i="32"/>
  <c r="AJ21" i="32"/>
  <c r="AI21" i="32"/>
  <c r="AH21" i="32"/>
  <c r="AG21" i="32"/>
  <c r="AF21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AL17" i="32"/>
  <c r="AG18" i="33" s="1"/>
  <c r="AK17" i="32"/>
  <c r="AF18" i="33" s="1"/>
  <c r="AJ17" i="32"/>
  <c r="AE18" i="33" s="1"/>
  <c r="AI17" i="32"/>
  <c r="AD18" i="33" s="1"/>
  <c r="AH17" i="32"/>
  <c r="AC18" i="33" s="1"/>
  <c r="AG17" i="32"/>
  <c r="AB18" i="33" s="1"/>
  <c r="AF17" i="32"/>
  <c r="AA18" i="33" s="1"/>
  <c r="AE17" i="32"/>
  <c r="Z18" i="33" s="1"/>
  <c r="AD17" i="32"/>
  <c r="Y18" i="33" s="1"/>
  <c r="AC17" i="32"/>
  <c r="X18" i="33" s="1"/>
  <c r="AB17" i="32"/>
  <c r="W18" i="33" s="1"/>
  <c r="AA17" i="32"/>
  <c r="V18" i="33" s="1"/>
  <c r="Z17" i="32"/>
  <c r="U18" i="33" s="1"/>
  <c r="Y17" i="32"/>
  <c r="T18" i="33" s="1"/>
  <c r="X17" i="32"/>
  <c r="S18" i="33" s="1"/>
  <c r="W17" i="32"/>
  <c r="R18" i="33" s="1"/>
  <c r="V17" i="32"/>
  <c r="Q18" i="33" s="1"/>
  <c r="U17" i="32"/>
  <c r="T17" i="32"/>
  <c r="O18" i="33" s="1"/>
  <c r="S17" i="32"/>
  <c r="N18" i="33" s="1"/>
  <c r="R17" i="32"/>
  <c r="M18" i="33" s="1"/>
  <c r="Q17" i="32"/>
  <c r="P17" i="32"/>
  <c r="K18" i="33" s="1"/>
  <c r="O17" i="32"/>
  <c r="J18" i="33" s="1"/>
  <c r="N17" i="32"/>
  <c r="I18" i="33" s="1"/>
  <c r="M17" i="32"/>
  <c r="L17" i="32"/>
  <c r="G18" i="33" s="1"/>
  <c r="K17" i="32"/>
  <c r="F18" i="33" s="1"/>
  <c r="J17" i="32"/>
  <c r="E18" i="33" s="1"/>
  <c r="I17" i="32"/>
  <c r="H17" i="32"/>
  <c r="AL16" i="32"/>
  <c r="AG17" i="33" s="1"/>
  <c r="AK16" i="32"/>
  <c r="AF17" i="33" s="1"/>
  <c r="AJ16" i="32"/>
  <c r="AE17" i="33" s="1"/>
  <c r="AI16" i="32"/>
  <c r="AH16" i="32"/>
  <c r="AC17" i="33" s="1"/>
  <c r="AG16" i="32"/>
  <c r="AB17" i="33" s="1"/>
  <c r="AF16" i="32"/>
  <c r="AA17" i="33" s="1"/>
  <c r="AE16" i="32"/>
  <c r="AD16" i="32"/>
  <c r="Y17" i="33" s="1"/>
  <c r="AC16" i="32"/>
  <c r="X17" i="33" s="1"/>
  <c r="AB16" i="32"/>
  <c r="W17" i="33" s="1"/>
  <c r="AA16" i="32"/>
  <c r="Z16" i="32"/>
  <c r="U17" i="33" s="1"/>
  <c r="Y16" i="32"/>
  <c r="T17" i="33" s="1"/>
  <c r="X16" i="32"/>
  <c r="S17" i="33" s="1"/>
  <c r="W16" i="32"/>
  <c r="V16" i="32"/>
  <c r="Q17" i="33" s="1"/>
  <c r="U16" i="32"/>
  <c r="P17" i="33" s="1"/>
  <c r="T16" i="32"/>
  <c r="O17" i="33" s="1"/>
  <c r="S16" i="32"/>
  <c r="R16" i="32"/>
  <c r="M17" i="33" s="1"/>
  <c r="Q16" i="32"/>
  <c r="L17" i="33" s="1"/>
  <c r="P16" i="32"/>
  <c r="K17" i="33" s="1"/>
  <c r="O16" i="32"/>
  <c r="N16" i="32"/>
  <c r="I17" i="33" s="1"/>
  <c r="M16" i="32"/>
  <c r="H17" i="33" s="1"/>
  <c r="L16" i="32"/>
  <c r="G17" i="33" s="1"/>
  <c r="K16" i="32"/>
  <c r="J16" i="32"/>
  <c r="E17" i="33" s="1"/>
  <c r="I16" i="32"/>
  <c r="D17" i="33" s="1"/>
  <c r="H16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 s="1"/>
  <c r="AL13" i="32"/>
  <c r="AG16" i="33" s="1"/>
  <c r="AK13" i="32"/>
  <c r="AF16" i="33" s="1"/>
  <c r="AJ13" i="32"/>
  <c r="AE16" i="33" s="1"/>
  <c r="AI13" i="32"/>
  <c r="AD16" i="33" s="1"/>
  <c r="AH13" i="32"/>
  <c r="AC16" i="33" s="1"/>
  <c r="AG13" i="32"/>
  <c r="AB16" i="33" s="1"/>
  <c r="AF13" i="32"/>
  <c r="AA16" i="33" s="1"/>
  <c r="AE13" i="32"/>
  <c r="Z16" i="33" s="1"/>
  <c r="AD13" i="32"/>
  <c r="Y16" i="33" s="1"/>
  <c r="AC13" i="32"/>
  <c r="X16" i="33" s="1"/>
  <c r="AB13" i="32"/>
  <c r="W16" i="33" s="1"/>
  <c r="AA13" i="32"/>
  <c r="V16" i="33" s="1"/>
  <c r="Z13" i="32"/>
  <c r="U16" i="33" s="1"/>
  <c r="Y13" i="32"/>
  <c r="T16" i="33" s="1"/>
  <c r="X13" i="32"/>
  <c r="S16" i="33" s="1"/>
  <c r="W13" i="32"/>
  <c r="R16" i="33" s="1"/>
  <c r="V13" i="32"/>
  <c r="Q16" i="33" s="1"/>
  <c r="U13" i="32"/>
  <c r="P16" i="33" s="1"/>
  <c r="T13" i="32"/>
  <c r="O16" i="33" s="1"/>
  <c r="S13" i="32"/>
  <c r="N16" i="33" s="1"/>
  <c r="R13" i="32"/>
  <c r="M16" i="33" s="1"/>
  <c r="Q13" i="32"/>
  <c r="L16" i="33" s="1"/>
  <c r="P13" i="32"/>
  <c r="K16" i="33" s="1"/>
  <c r="O13" i="32"/>
  <c r="J16" i="33" s="1"/>
  <c r="N13" i="32"/>
  <c r="I16" i="33" s="1"/>
  <c r="M13" i="32"/>
  <c r="H16" i="33" s="1"/>
  <c r="L13" i="32"/>
  <c r="G16" i="33" s="1"/>
  <c r="K13" i="32"/>
  <c r="F16" i="33" s="1"/>
  <c r="J13" i="32"/>
  <c r="E16" i="33" s="1"/>
  <c r="I13" i="32"/>
  <c r="D16" i="33" s="1"/>
  <c r="H13" i="32"/>
  <c r="AL12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AL11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AL10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BG7" i="32"/>
  <c r="BB7" i="32"/>
  <c r="BA7" i="32"/>
  <c r="AY7" i="32"/>
  <c r="AW7" i="32"/>
  <c r="AV7" i="32"/>
  <c r="AU7" i="32"/>
  <c r="AT7" i="32"/>
  <c r="AS7" i="32"/>
  <c r="AR7" i="32"/>
  <c r="AQ7" i="32"/>
  <c r="AP7" i="32"/>
  <c r="AO7" i="32"/>
  <c r="AN7" i="32"/>
  <c r="BG6" i="32"/>
  <c r="BB6" i="32"/>
  <c r="BA6" i="32"/>
  <c r="AY6" i="32"/>
  <c r="AW6" i="32"/>
  <c r="AV6" i="32"/>
  <c r="AU6" i="32"/>
  <c r="AT6" i="32"/>
  <c r="AS6" i="32"/>
  <c r="AR6" i="32"/>
  <c r="AQ6" i="32"/>
  <c r="AP6" i="32"/>
  <c r="AO6" i="32"/>
  <c r="AN6" i="32"/>
  <c r="BG5" i="32"/>
  <c r="BB5" i="32"/>
  <c r="BA5" i="32"/>
  <c r="AY5" i="32"/>
  <c r="AW5" i="32"/>
  <c r="AV5" i="32"/>
  <c r="AU5" i="32"/>
  <c r="AT5" i="32"/>
  <c r="AS5" i="32"/>
  <c r="AR5" i="32"/>
  <c r="AQ5" i="32"/>
  <c r="AP5" i="32"/>
  <c r="AO5" i="32"/>
  <c r="AN5" i="32"/>
  <c r="BG4" i="32"/>
  <c r="BB4" i="32"/>
  <c r="BA4" i="32"/>
  <c r="AY4" i="32"/>
  <c r="AW4" i="32"/>
  <c r="AV4" i="32"/>
  <c r="AU4" i="32"/>
  <c r="AT4" i="32"/>
  <c r="AS4" i="32"/>
  <c r="AR4" i="32"/>
  <c r="AQ4" i="32"/>
  <c r="AP4" i="32"/>
  <c r="AO4" i="32"/>
  <c r="AN4" i="32"/>
  <c r="F22" i="33" l="1"/>
  <c r="J22" i="33"/>
  <c r="N22" i="33"/>
  <c r="R22" i="33"/>
  <c r="V22" i="33"/>
  <c r="Z22" i="33"/>
  <c r="AD22" i="33"/>
  <c r="F17" i="33"/>
  <c r="J17" i="33"/>
  <c r="N17" i="33"/>
  <c r="R17" i="33"/>
  <c r="V17" i="33"/>
  <c r="Z17" i="33"/>
  <c r="AD17" i="33"/>
  <c r="D22" i="33"/>
  <c r="H22" i="33"/>
  <c r="L22" i="33"/>
  <c r="P22" i="33"/>
  <c r="T22" i="33"/>
  <c r="X22" i="33"/>
  <c r="AB22" i="33"/>
  <c r="AF22" i="33"/>
  <c r="E23" i="33"/>
  <c r="I23" i="33"/>
  <c r="M23" i="33"/>
  <c r="Q23" i="33"/>
  <c r="U23" i="33"/>
  <c r="Y23" i="33"/>
  <c r="AC23" i="33"/>
  <c r="AG23" i="33"/>
  <c r="F24" i="33"/>
  <c r="J24" i="33"/>
  <c r="N24" i="33"/>
  <c r="R24" i="33"/>
  <c r="V24" i="33"/>
  <c r="D5" i="33"/>
  <c r="L4" i="33"/>
  <c r="T5" i="33"/>
  <c r="AB4" i="33"/>
  <c r="D18" i="33"/>
  <c r="H18" i="33"/>
  <c r="L18" i="33"/>
  <c r="P18" i="33"/>
  <c r="M22" i="33"/>
  <c r="Q22" i="33"/>
  <c r="U22" i="33"/>
  <c r="Y22" i="33"/>
  <c r="AC22" i="33"/>
  <c r="AG22" i="33"/>
  <c r="F23" i="33"/>
  <c r="G24" i="33"/>
  <c r="K24" i="33"/>
  <c r="O24" i="33"/>
  <c r="S24" i="33"/>
  <c r="W24" i="33"/>
  <c r="AA24" i="33"/>
  <c r="AE24" i="33"/>
  <c r="G23" i="33"/>
  <c r="K23" i="33"/>
  <c r="O23" i="33"/>
  <c r="S23" i="33"/>
  <c r="W23" i="33"/>
  <c r="AA23" i="33"/>
  <c r="AE23" i="33"/>
  <c r="AJ96" i="34"/>
  <c r="AK95" i="34"/>
  <c r="M9" i="33"/>
  <c r="AC9" i="33"/>
  <c r="G25" i="32"/>
  <c r="AM6" i="32"/>
  <c r="BC6" i="32" s="1"/>
  <c r="F7" i="33"/>
  <c r="J7" i="33"/>
  <c r="N7" i="33"/>
  <c r="R7" i="33"/>
  <c r="V7" i="33"/>
  <c r="Z7" i="33"/>
  <c r="AD7" i="33"/>
  <c r="AM4" i="32"/>
  <c r="BE4" i="32" s="1"/>
  <c r="AM5" i="32"/>
  <c r="N6" i="33"/>
  <c r="Z6" i="33"/>
  <c r="AD6" i="33"/>
  <c r="G7" i="33"/>
  <c r="K7" i="33"/>
  <c r="O7" i="33"/>
  <c r="S7" i="33"/>
  <c r="W7" i="33"/>
  <c r="AA7" i="33"/>
  <c r="AE7" i="33"/>
  <c r="E22" i="33"/>
  <c r="I22" i="33"/>
  <c r="D24" i="33"/>
  <c r="I37" i="32"/>
  <c r="D15" i="33"/>
  <c r="D14" i="33"/>
  <c r="D10" i="33"/>
  <c r="D11" i="33"/>
  <c r="D12" i="33"/>
  <c r="D13" i="33"/>
  <c r="D9" i="33"/>
  <c r="M37" i="32"/>
  <c r="H15" i="33"/>
  <c r="H10" i="33"/>
  <c r="H14" i="33"/>
  <c r="H11" i="33"/>
  <c r="H12" i="33"/>
  <c r="H13" i="33"/>
  <c r="H9" i="33"/>
  <c r="Q37" i="32"/>
  <c r="L15" i="33"/>
  <c r="L10" i="33"/>
  <c r="L11" i="33"/>
  <c r="L14" i="33"/>
  <c r="L12" i="33"/>
  <c r="L13" i="33"/>
  <c r="L9" i="33"/>
  <c r="U37" i="32"/>
  <c r="P15" i="33"/>
  <c r="P10" i="33"/>
  <c r="P11" i="33"/>
  <c r="P12" i="33"/>
  <c r="P14" i="33"/>
  <c r="P13" i="33"/>
  <c r="P9" i="33"/>
  <c r="Y37" i="32"/>
  <c r="T15" i="33"/>
  <c r="T14" i="33"/>
  <c r="T10" i="33"/>
  <c r="T11" i="33"/>
  <c r="T12" i="33"/>
  <c r="T13" i="33"/>
  <c r="T9" i="33"/>
  <c r="AC37" i="32"/>
  <c r="X15" i="33"/>
  <c r="X10" i="33"/>
  <c r="X14" i="33"/>
  <c r="X11" i="33"/>
  <c r="X12" i="33"/>
  <c r="X13" i="33"/>
  <c r="X9" i="33"/>
  <c r="AG37" i="32"/>
  <c r="AB15" i="33"/>
  <c r="AB10" i="33"/>
  <c r="AB11" i="33"/>
  <c r="AB14" i="33"/>
  <c r="AB12" i="33"/>
  <c r="AB13" i="33"/>
  <c r="AB9" i="33"/>
  <c r="AK37" i="32"/>
  <c r="AF15" i="33"/>
  <c r="AF10" i="33"/>
  <c r="AF11" i="33"/>
  <c r="AF12" i="33"/>
  <c r="AF14" i="33"/>
  <c r="AF13" i="33"/>
  <c r="AF9" i="33"/>
  <c r="G18" i="32"/>
  <c r="F21" i="33"/>
  <c r="F20" i="33"/>
  <c r="F19" i="33"/>
  <c r="J21" i="33"/>
  <c r="J20" i="33"/>
  <c r="J19" i="33"/>
  <c r="N21" i="33"/>
  <c r="N20" i="33"/>
  <c r="N19" i="33"/>
  <c r="R21" i="33"/>
  <c r="R20" i="33"/>
  <c r="R19" i="33"/>
  <c r="V21" i="33"/>
  <c r="V20" i="33"/>
  <c r="V19" i="33"/>
  <c r="Z21" i="33"/>
  <c r="Z20" i="33"/>
  <c r="Z19" i="33"/>
  <c r="AD21" i="33"/>
  <c r="AD19" i="33"/>
  <c r="AD20" i="33"/>
  <c r="G22" i="32"/>
  <c r="C22" i="33"/>
  <c r="G26" i="32"/>
  <c r="W5" i="33"/>
  <c r="W6" i="33"/>
  <c r="AA5" i="33"/>
  <c r="AA6" i="33"/>
  <c r="AE5" i="33"/>
  <c r="AE6" i="33"/>
  <c r="G30" i="32"/>
  <c r="D7" i="33"/>
  <c r="H7" i="33"/>
  <c r="L7" i="33"/>
  <c r="P7" i="33"/>
  <c r="T7" i="33"/>
  <c r="X7" i="33"/>
  <c r="AB7" i="33"/>
  <c r="AF7" i="33"/>
  <c r="G4" i="33"/>
  <c r="R4" i="33"/>
  <c r="W4" i="33"/>
  <c r="I5" i="33"/>
  <c r="N5" i="33"/>
  <c r="Y5" i="33"/>
  <c r="AD5" i="33"/>
  <c r="E6" i="33"/>
  <c r="J6" i="33"/>
  <c r="O6" i="33"/>
  <c r="U6" i="33"/>
  <c r="AC6" i="33"/>
  <c r="L8" i="33"/>
  <c r="AB8" i="33"/>
  <c r="J37" i="32"/>
  <c r="E15" i="33"/>
  <c r="E11" i="33"/>
  <c r="E12" i="33"/>
  <c r="E8" i="33"/>
  <c r="E13" i="33"/>
  <c r="E14" i="33"/>
  <c r="E10" i="33"/>
  <c r="N37" i="32"/>
  <c r="I14" i="33"/>
  <c r="I11" i="33"/>
  <c r="I15" i="33"/>
  <c r="I12" i="33"/>
  <c r="I8" i="33"/>
  <c r="I13" i="33"/>
  <c r="I10" i="33"/>
  <c r="R37" i="32"/>
  <c r="M11" i="33"/>
  <c r="M14" i="33"/>
  <c r="M12" i="33"/>
  <c r="M8" i="33"/>
  <c r="M15" i="33"/>
  <c r="M13" i="33"/>
  <c r="M10" i="33"/>
  <c r="V37" i="32"/>
  <c r="Q11" i="33"/>
  <c r="Q12" i="33"/>
  <c r="Q8" i="33"/>
  <c r="Q14" i="33"/>
  <c r="Q13" i="33"/>
  <c r="Q15" i="33"/>
  <c r="Q10" i="33"/>
  <c r="Z37" i="32"/>
  <c r="U15" i="33"/>
  <c r="U11" i="33"/>
  <c r="U12" i="33"/>
  <c r="U8" i="33"/>
  <c r="U13" i="33"/>
  <c r="U14" i="33"/>
  <c r="U10" i="33"/>
  <c r="AD37" i="32"/>
  <c r="Y14" i="33"/>
  <c r="Y11" i="33"/>
  <c r="Y15" i="33"/>
  <c r="Y12" i="33"/>
  <c r="Y8" i="33"/>
  <c r="Y13" i="33"/>
  <c r="Y10" i="33"/>
  <c r="AH37" i="32"/>
  <c r="AC11" i="33"/>
  <c r="AC14" i="33"/>
  <c r="AC12" i="33"/>
  <c r="AC8" i="33"/>
  <c r="AC15" i="33"/>
  <c r="AC13" i="33"/>
  <c r="AC10" i="33"/>
  <c r="AL37" i="32"/>
  <c r="AG11" i="33"/>
  <c r="AG12" i="33"/>
  <c r="AG8" i="33"/>
  <c r="AG14" i="33"/>
  <c r="AG13" i="33"/>
  <c r="AG15" i="33"/>
  <c r="AG10" i="33"/>
  <c r="G13" i="32"/>
  <c r="C16" i="33"/>
  <c r="G17" i="32"/>
  <c r="C18" i="33"/>
  <c r="G21" i="32"/>
  <c r="C19" i="33"/>
  <c r="C20" i="33"/>
  <c r="C21" i="33"/>
  <c r="G19" i="33"/>
  <c r="G20" i="33"/>
  <c r="G21" i="33"/>
  <c r="K19" i="33"/>
  <c r="K20" i="33"/>
  <c r="K21" i="33"/>
  <c r="O19" i="33"/>
  <c r="O20" i="33"/>
  <c r="O21" i="33"/>
  <c r="S19" i="33"/>
  <c r="S20" i="33"/>
  <c r="S21" i="33"/>
  <c r="W19" i="33"/>
  <c r="W20" i="33"/>
  <c r="W21" i="33"/>
  <c r="AA19" i="33"/>
  <c r="AA20" i="33"/>
  <c r="AA21" i="33"/>
  <c r="AE19" i="33"/>
  <c r="AE20" i="33"/>
  <c r="AE21" i="33"/>
  <c r="G29" i="32"/>
  <c r="D6" i="33"/>
  <c r="H6" i="33"/>
  <c r="L6" i="33"/>
  <c r="P6" i="33"/>
  <c r="T6" i="33"/>
  <c r="X6" i="33"/>
  <c r="AB6" i="33"/>
  <c r="AF6" i="33"/>
  <c r="E7" i="33"/>
  <c r="I7" i="33"/>
  <c r="M7" i="33"/>
  <c r="Q7" i="33"/>
  <c r="U7" i="33"/>
  <c r="Y7" i="33"/>
  <c r="AC7" i="33"/>
  <c r="AG7" i="33"/>
  <c r="H4" i="33"/>
  <c r="N4" i="33"/>
  <c r="S4" i="33"/>
  <c r="X4" i="33"/>
  <c r="AD4" i="33"/>
  <c r="E5" i="33"/>
  <c r="J5" i="33"/>
  <c r="P5" i="33"/>
  <c r="U5" i="33"/>
  <c r="Z5" i="33"/>
  <c r="AF5" i="33"/>
  <c r="F6" i="33"/>
  <c r="K6" i="33"/>
  <c r="Q6" i="33"/>
  <c r="V6" i="33"/>
  <c r="P8" i="33"/>
  <c r="AF8" i="33"/>
  <c r="Q9" i="33"/>
  <c r="AG9" i="33"/>
  <c r="K37" i="32"/>
  <c r="F12" i="33"/>
  <c r="F8" i="33"/>
  <c r="F13" i="33"/>
  <c r="F9" i="33"/>
  <c r="F14" i="33"/>
  <c r="F15" i="33"/>
  <c r="F11" i="33"/>
  <c r="O37" i="32"/>
  <c r="J15" i="33"/>
  <c r="J12" i="33"/>
  <c r="J8" i="33"/>
  <c r="J13" i="33"/>
  <c r="J9" i="33"/>
  <c r="J14" i="33"/>
  <c r="J11" i="33"/>
  <c r="S37" i="32"/>
  <c r="N14" i="33"/>
  <c r="N12" i="33"/>
  <c r="N8" i="33"/>
  <c r="N15" i="33"/>
  <c r="N13" i="33"/>
  <c r="N9" i="33"/>
  <c r="N10" i="33"/>
  <c r="N11" i="33"/>
  <c r="W37" i="32"/>
  <c r="R12" i="33"/>
  <c r="R8" i="33"/>
  <c r="R14" i="33"/>
  <c r="R13" i="33"/>
  <c r="R9" i="33"/>
  <c r="R15" i="33"/>
  <c r="R10" i="33"/>
  <c r="R11" i="33"/>
  <c r="AA37" i="32"/>
  <c r="V12" i="33"/>
  <c r="V8" i="33"/>
  <c r="V13" i="33"/>
  <c r="V9" i="33"/>
  <c r="V14" i="33"/>
  <c r="V10" i="33"/>
  <c r="V15" i="33"/>
  <c r="V11" i="33"/>
  <c r="AE37" i="32"/>
  <c r="Z15" i="33"/>
  <c r="Z12" i="33"/>
  <c r="Z8" i="33"/>
  <c r="Z13" i="33"/>
  <c r="Z9" i="33"/>
  <c r="Z10" i="33"/>
  <c r="Z14" i="33"/>
  <c r="Z11" i="33"/>
  <c r="AI37" i="32"/>
  <c r="AD14" i="33"/>
  <c r="AD12" i="33"/>
  <c r="AD8" i="33"/>
  <c r="AD15" i="33"/>
  <c r="AD13" i="33"/>
  <c r="AD9" i="33"/>
  <c r="AD10" i="33"/>
  <c r="AD11" i="33"/>
  <c r="G12" i="32"/>
  <c r="G16" i="32"/>
  <c r="C17" i="33"/>
  <c r="G20" i="32"/>
  <c r="D19" i="33"/>
  <c r="D20" i="33"/>
  <c r="D21" i="33"/>
  <c r="H19" i="33"/>
  <c r="H20" i="33"/>
  <c r="H21" i="33"/>
  <c r="L19" i="33"/>
  <c r="L20" i="33"/>
  <c r="L21" i="33"/>
  <c r="P19" i="33"/>
  <c r="P20" i="33"/>
  <c r="P21" i="33"/>
  <c r="T19" i="33"/>
  <c r="T20" i="33"/>
  <c r="T21" i="33"/>
  <c r="X19" i="33"/>
  <c r="X20" i="33"/>
  <c r="X21" i="33"/>
  <c r="AB19" i="33"/>
  <c r="AB20" i="33"/>
  <c r="AB21" i="33"/>
  <c r="AF19" i="33"/>
  <c r="AF20" i="33"/>
  <c r="AF21" i="33"/>
  <c r="G24" i="32"/>
  <c r="C24" i="33"/>
  <c r="G28" i="32"/>
  <c r="D4" i="33"/>
  <c r="O4" i="33"/>
  <c r="T4" i="33"/>
  <c r="Z4" i="33"/>
  <c r="AE4" i="33"/>
  <c r="F5" i="33"/>
  <c r="L5" i="33"/>
  <c r="Q5" i="33"/>
  <c r="V5" i="33"/>
  <c r="AB5" i="33"/>
  <c r="AG5" i="33"/>
  <c r="G6" i="33"/>
  <c r="M6" i="33"/>
  <c r="R6" i="33"/>
  <c r="Y6" i="33"/>
  <c r="AG6" i="33"/>
  <c r="D8" i="33"/>
  <c r="T8" i="33"/>
  <c r="E9" i="33"/>
  <c r="U9" i="33"/>
  <c r="F10" i="33"/>
  <c r="AM7" i="32"/>
  <c r="C13" i="33"/>
  <c r="C9" i="33"/>
  <c r="C15" i="33"/>
  <c r="C14" i="33"/>
  <c r="C10" i="33"/>
  <c r="C11" i="33"/>
  <c r="C12" i="33"/>
  <c r="C8" i="33"/>
  <c r="G14" i="33"/>
  <c r="G13" i="33"/>
  <c r="G9" i="33"/>
  <c r="G10" i="33"/>
  <c r="G15" i="33"/>
  <c r="G11" i="33"/>
  <c r="G12" i="33"/>
  <c r="G8" i="33"/>
  <c r="P37" i="32"/>
  <c r="K14" i="33"/>
  <c r="K13" i="33"/>
  <c r="K9" i="33"/>
  <c r="K10" i="33"/>
  <c r="K11" i="33"/>
  <c r="K15" i="33"/>
  <c r="K12" i="33"/>
  <c r="K8" i="33"/>
  <c r="T37" i="32"/>
  <c r="O14" i="33"/>
  <c r="O15" i="33"/>
  <c r="O13" i="33"/>
  <c r="O9" i="33"/>
  <c r="O10" i="33"/>
  <c r="O11" i="33"/>
  <c r="O12" i="33"/>
  <c r="O8" i="33"/>
  <c r="X37" i="32"/>
  <c r="S14" i="33"/>
  <c r="S13" i="33"/>
  <c r="S9" i="33"/>
  <c r="S15" i="33"/>
  <c r="S10" i="33"/>
  <c r="S11" i="33"/>
  <c r="S12" i="33"/>
  <c r="S8" i="33"/>
  <c r="AB37" i="32"/>
  <c r="W14" i="33"/>
  <c r="W13" i="33"/>
  <c r="W9" i="33"/>
  <c r="W10" i="33"/>
  <c r="W15" i="33"/>
  <c r="W11" i="33"/>
  <c r="W12" i="33"/>
  <c r="W8" i="33"/>
  <c r="AF37" i="32"/>
  <c r="AA14" i="33"/>
  <c r="AA13" i="33"/>
  <c r="AA9" i="33"/>
  <c r="AA10" i="33"/>
  <c r="AA11" i="33"/>
  <c r="AA15" i="33"/>
  <c r="AA12" i="33"/>
  <c r="AA8" i="33"/>
  <c r="AJ37" i="32"/>
  <c r="AE14" i="33"/>
  <c r="AE15" i="33"/>
  <c r="AE13" i="33"/>
  <c r="AE9" i="33"/>
  <c r="AE10" i="33"/>
  <c r="AE11" i="33"/>
  <c r="AE12" i="33"/>
  <c r="AE8" i="33"/>
  <c r="G15" i="32"/>
  <c r="G19" i="32"/>
  <c r="E20" i="33"/>
  <c r="E21" i="33"/>
  <c r="E19" i="33"/>
  <c r="I20" i="33"/>
  <c r="I21" i="33"/>
  <c r="I19" i="33"/>
  <c r="M20" i="33"/>
  <c r="M21" i="33"/>
  <c r="M19" i="33"/>
  <c r="Q20" i="33"/>
  <c r="Q21" i="33"/>
  <c r="Q19" i="33"/>
  <c r="U20" i="33"/>
  <c r="U21" i="33"/>
  <c r="U19" i="33"/>
  <c r="Y20" i="33"/>
  <c r="Y21" i="33"/>
  <c r="Y19" i="33"/>
  <c r="AC20" i="33"/>
  <c r="AC21" i="33"/>
  <c r="AC19" i="33"/>
  <c r="AG20" i="33"/>
  <c r="AG21" i="33"/>
  <c r="AG19" i="33"/>
  <c r="G23" i="32"/>
  <c r="C23" i="33"/>
  <c r="G27" i="32"/>
  <c r="K4" i="33"/>
  <c r="P4" i="33"/>
  <c r="AA4" i="33"/>
  <c r="AF4" i="33"/>
  <c r="H5" i="33"/>
  <c r="M5" i="33"/>
  <c r="X5" i="33"/>
  <c r="AC5" i="33"/>
  <c r="C6" i="33"/>
  <c r="I6" i="33"/>
  <c r="S6" i="33"/>
  <c r="C7" i="33"/>
  <c r="H8" i="33"/>
  <c r="X8" i="33"/>
  <c r="I9" i="33"/>
  <c r="Y9" i="33"/>
  <c r="J10" i="33"/>
  <c r="BF4" i="32"/>
  <c r="AZ4" i="32"/>
  <c r="AX4" i="32"/>
  <c r="BD7" i="32"/>
  <c r="AZ7" i="32"/>
  <c r="BC7" i="32"/>
  <c r="BF7" i="32"/>
  <c r="BE7" i="32"/>
  <c r="BD5" i="32"/>
  <c r="AZ5" i="32"/>
  <c r="BC5" i="32"/>
  <c r="BF5" i="32"/>
  <c r="BE5" i="32"/>
  <c r="H37" i="32"/>
  <c r="H36" i="32"/>
  <c r="G11" i="32"/>
  <c r="L37" i="32"/>
  <c r="L36" i="32"/>
  <c r="AX7" i="32"/>
  <c r="AX5" i="32"/>
  <c r="BF6" i="32"/>
  <c r="BD6" i="32"/>
  <c r="AX6" i="32"/>
  <c r="I36" i="32"/>
  <c r="M36" i="32"/>
  <c r="Q36" i="32"/>
  <c r="U36" i="32"/>
  <c r="Y36" i="32"/>
  <c r="AC36" i="32"/>
  <c r="AG36" i="32"/>
  <c r="AK36" i="32"/>
  <c r="J36" i="32"/>
  <c r="N36" i="32"/>
  <c r="R36" i="32"/>
  <c r="V36" i="32"/>
  <c r="Z36" i="32"/>
  <c r="AD36" i="32"/>
  <c r="AH36" i="32"/>
  <c r="AL36" i="32"/>
  <c r="K36" i="32"/>
  <c r="O36" i="32"/>
  <c r="S36" i="32"/>
  <c r="W36" i="32"/>
  <c r="AA36" i="32"/>
  <c r="AE36" i="32"/>
  <c r="AI36" i="32"/>
  <c r="P36" i="32"/>
  <c r="T36" i="32"/>
  <c r="X36" i="32"/>
  <c r="AB36" i="32"/>
  <c r="AF36" i="32"/>
  <c r="AJ36" i="32"/>
  <c r="BG67" i="25"/>
  <c r="BB67" i="25"/>
  <c r="BA67" i="25"/>
  <c r="AY67" i="25"/>
  <c r="AW67" i="25"/>
  <c r="AV67" i="25"/>
  <c r="AU67" i="25"/>
  <c r="AT67" i="25"/>
  <c r="AS67" i="25"/>
  <c r="AR67" i="25"/>
  <c r="AQ67" i="25"/>
  <c r="AP67" i="25"/>
  <c r="AO67" i="25"/>
  <c r="AN67" i="25"/>
  <c r="BG65" i="25"/>
  <c r="BB65" i="25"/>
  <c r="BA65" i="25"/>
  <c r="AY65" i="25"/>
  <c r="AW65" i="25"/>
  <c r="AV65" i="25"/>
  <c r="AU65" i="25"/>
  <c r="AT65" i="25"/>
  <c r="AS65" i="25"/>
  <c r="AR65" i="25"/>
  <c r="AQ65" i="25"/>
  <c r="AP65" i="25"/>
  <c r="AO65" i="25"/>
  <c r="AN65" i="25"/>
  <c r="BH5" i="32" l="1"/>
  <c r="AZ6" i="32"/>
  <c r="BH6" i="32" s="1"/>
  <c r="BE6" i="32"/>
  <c r="BC4" i="32"/>
  <c r="BD4" i="32"/>
  <c r="BH4" i="32"/>
  <c r="G36" i="32"/>
  <c r="BH7" i="32"/>
  <c r="AL38" i="32"/>
  <c r="AM37" i="32"/>
  <c r="G37" i="32"/>
  <c r="AX65" i="25"/>
  <c r="AM67" i="25"/>
  <c r="BD67" i="25" s="1"/>
  <c r="AX67" i="25"/>
  <c r="AM65" i="25"/>
  <c r="BC65" i="25" s="1"/>
  <c r="BD65" i="25" l="1"/>
  <c r="AZ67" i="25"/>
  <c r="AZ65" i="25"/>
  <c r="BC67" i="25"/>
  <c r="BE67" i="25"/>
  <c r="BF65" i="25"/>
  <c r="BF67" i="25"/>
  <c r="BE65" i="25"/>
  <c r="AN62" i="25"/>
  <c r="AO62" i="25"/>
  <c r="AP62" i="25"/>
  <c r="AQ62" i="25"/>
  <c r="AR62" i="25"/>
  <c r="AS62" i="25"/>
  <c r="AT62" i="25"/>
  <c r="AU62" i="25"/>
  <c r="AV62" i="25"/>
  <c r="AW62" i="25"/>
  <c r="AY62" i="25"/>
  <c r="BA62" i="25"/>
  <c r="BB62" i="25"/>
  <c r="BG62" i="25"/>
  <c r="AN63" i="25"/>
  <c r="AO63" i="25"/>
  <c r="AP63" i="25"/>
  <c r="AQ63" i="25"/>
  <c r="AR63" i="25"/>
  <c r="AS63" i="25"/>
  <c r="AT63" i="25"/>
  <c r="AU63" i="25"/>
  <c r="AV63" i="25"/>
  <c r="AW63" i="25"/>
  <c r="AY63" i="25"/>
  <c r="BA63" i="25"/>
  <c r="BB63" i="25"/>
  <c r="BG63" i="25"/>
  <c r="BH65" i="25" l="1"/>
  <c r="BH67" i="25"/>
  <c r="AX62" i="25"/>
  <c r="AX63" i="25"/>
  <c r="AM62" i="25"/>
  <c r="BC62" i="25" s="1"/>
  <c r="AZ62" i="25"/>
  <c r="AM63" i="25"/>
  <c r="BD62" i="25" l="1"/>
  <c r="BF62" i="25"/>
  <c r="BE62" i="25"/>
  <c r="BE63" i="25"/>
  <c r="BF63" i="25"/>
  <c r="BC63" i="25"/>
  <c r="AZ63" i="25"/>
  <c r="BD63" i="25"/>
  <c r="AO60" i="25"/>
  <c r="AP60" i="25"/>
  <c r="AQ60" i="25"/>
  <c r="AR60" i="25"/>
  <c r="AS60" i="25"/>
  <c r="AT60" i="25"/>
  <c r="AU60" i="25"/>
  <c r="AV60" i="25"/>
  <c r="AW60" i="25"/>
  <c r="AY60" i="25"/>
  <c r="BA60" i="25"/>
  <c r="BB60" i="25"/>
  <c r="BG60" i="25"/>
  <c r="AO61" i="25"/>
  <c r="AP61" i="25"/>
  <c r="AQ61" i="25"/>
  <c r="AR61" i="25"/>
  <c r="AS61" i="25"/>
  <c r="AT61" i="25"/>
  <c r="AU61" i="25"/>
  <c r="AV61" i="25"/>
  <c r="AW61" i="25"/>
  <c r="AY61" i="25"/>
  <c r="BA61" i="25"/>
  <c r="BB61" i="25"/>
  <c r="BG61" i="25"/>
  <c r="AN60" i="25"/>
  <c r="AN61" i="25"/>
  <c r="AN14" i="25"/>
  <c r="AN15" i="25"/>
  <c r="AN16" i="25"/>
  <c r="AN17" i="25"/>
  <c r="AN20" i="25"/>
  <c r="AN21" i="25"/>
  <c r="AN22" i="25"/>
  <c r="AN24" i="25"/>
  <c r="AN25" i="25"/>
  <c r="AN26" i="25"/>
  <c r="AN27" i="25"/>
  <c r="AN28" i="25"/>
  <c r="AN29" i="25"/>
  <c r="AN30" i="25"/>
  <c r="AN31" i="25"/>
  <c r="AN32" i="25"/>
  <c r="AN33" i="25"/>
  <c r="AN34" i="25"/>
  <c r="AN35" i="25"/>
  <c r="AN18" i="25"/>
  <c r="AN19" i="25"/>
  <c r="AN36" i="25"/>
  <c r="AN37" i="25"/>
  <c r="AN38" i="25"/>
  <c r="AN39" i="25"/>
  <c r="AN40" i="25"/>
  <c r="AN64" i="25"/>
  <c r="AN41" i="25"/>
  <c r="AN42" i="25"/>
  <c r="AN43" i="25"/>
  <c r="AN44" i="25"/>
  <c r="AN45" i="25"/>
  <c r="AN46" i="25"/>
  <c r="AN47" i="25"/>
  <c r="AN48" i="25"/>
  <c r="AN49" i="25"/>
  <c r="AN66" i="25"/>
  <c r="AN50" i="25"/>
  <c r="AN51" i="25"/>
  <c r="AN52" i="25"/>
  <c r="AN53" i="25"/>
  <c r="AN54" i="25"/>
  <c r="AN55" i="25"/>
  <c r="AN56" i="25"/>
  <c r="AN23" i="25"/>
  <c r="AN57" i="25"/>
  <c r="AN58" i="25"/>
  <c r="AN59" i="25"/>
  <c r="BH62" i="25" l="1"/>
  <c r="BH63" i="25"/>
  <c r="AM60" i="25"/>
  <c r="BE60" i="25" s="1"/>
  <c r="AM61" i="25"/>
  <c r="BE61" i="25" s="1"/>
  <c r="AX60" i="25"/>
  <c r="AX61" i="25"/>
  <c r="AZ60" i="25"/>
  <c r="AZ61" i="25" l="1"/>
  <c r="BF60" i="25"/>
  <c r="BC60" i="25"/>
  <c r="BF61" i="25"/>
  <c r="BD60" i="25"/>
  <c r="BC61" i="25"/>
  <c r="BD61" i="25"/>
  <c r="BH60" i="25" l="1"/>
  <c r="BH61" i="25"/>
  <c r="J87" i="25" l="1"/>
  <c r="H76" i="25" l="1"/>
  <c r="AO25" i="25" l="1"/>
  <c r="AP25" i="25"/>
  <c r="AQ25" i="25"/>
  <c r="AR25" i="25"/>
  <c r="AS25" i="25"/>
  <c r="AT25" i="25"/>
  <c r="AU25" i="25"/>
  <c r="AV25" i="25"/>
  <c r="AW25" i="25"/>
  <c r="AY25" i="25"/>
  <c r="BA25" i="25"/>
  <c r="BB25" i="25"/>
  <c r="BG25" i="25"/>
  <c r="AO26" i="25"/>
  <c r="AP26" i="25"/>
  <c r="AQ26" i="25"/>
  <c r="AR26" i="25"/>
  <c r="AS26" i="25"/>
  <c r="AT26" i="25"/>
  <c r="AU26" i="25"/>
  <c r="AV26" i="25"/>
  <c r="AW26" i="25"/>
  <c r="AY26" i="25"/>
  <c r="BA26" i="25"/>
  <c r="BB26" i="25"/>
  <c r="BG26" i="25"/>
  <c r="AO27" i="25"/>
  <c r="AP27" i="25"/>
  <c r="AQ27" i="25"/>
  <c r="AR27" i="25"/>
  <c r="AS27" i="25"/>
  <c r="AT27" i="25"/>
  <c r="AU27" i="25"/>
  <c r="AV27" i="25"/>
  <c r="AW27" i="25"/>
  <c r="AY27" i="25"/>
  <c r="BA27" i="25"/>
  <c r="BB27" i="25"/>
  <c r="BG27" i="25"/>
  <c r="AO28" i="25"/>
  <c r="AP28" i="25"/>
  <c r="AQ28" i="25"/>
  <c r="AR28" i="25"/>
  <c r="AS28" i="25"/>
  <c r="AT28" i="25"/>
  <c r="AU28" i="25"/>
  <c r="AV28" i="25"/>
  <c r="AW28" i="25"/>
  <c r="AY28" i="25"/>
  <c r="BA28" i="25"/>
  <c r="BB28" i="25"/>
  <c r="BG28" i="25"/>
  <c r="AO29" i="25"/>
  <c r="AP29" i="25"/>
  <c r="AQ29" i="25"/>
  <c r="AR29" i="25"/>
  <c r="AS29" i="25"/>
  <c r="AT29" i="25"/>
  <c r="AU29" i="25"/>
  <c r="AV29" i="25"/>
  <c r="AW29" i="25"/>
  <c r="AY29" i="25"/>
  <c r="BA29" i="25"/>
  <c r="BB29" i="25"/>
  <c r="BG29" i="25"/>
  <c r="AO30" i="25"/>
  <c r="AP30" i="25"/>
  <c r="AQ30" i="25"/>
  <c r="AR30" i="25"/>
  <c r="AS30" i="25"/>
  <c r="AT30" i="25"/>
  <c r="AU30" i="25"/>
  <c r="AV30" i="25"/>
  <c r="AW30" i="25"/>
  <c r="AY30" i="25"/>
  <c r="BA30" i="25"/>
  <c r="BB30" i="25"/>
  <c r="BG30" i="25"/>
  <c r="AO31" i="25"/>
  <c r="AP31" i="25"/>
  <c r="AQ31" i="25"/>
  <c r="AR31" i="25"/>
  <c r="AS31" i="25"/>
  <c r="AT31" i="25"/>
  <c r="AU31" i="25"/>
  <c r="AV31" i="25"/>
  <c r="AW31" i="25"/>
  <c r="AY31" i="25"/>
  <c r="BA31" i="25"/>
  <c r="BB31" i="25"/>
  <c r="BG31" i="25"/>
  <c r="AO32" i="25"/>
  <c r="AP32" i="25"/>
  <c r="AQ32" i="25"/>
  <c r="AR32" i="25"/>
  <c r="AS32" i="25"/>
  <c r="AT32" i="25"/>
  <c r="AU32" i="25"/>
  <c r="AV32" i="25"/>
  <c r="AW32" i="25"/>
  <c r="AY32" i="25"/>
  <c r="BA32" i="25"/>
  <c r="BB32" i="25"/>
  <c r="BG32" i="25"/>
  <c r="AO33" i="25"/>
  <c r="AP33" i="25"/>
  <c r="AQ33" i="25"/>
  <c r="AR33" i="25"/>
  <c r="AS33" i="25"/>
  <c r="AT33" i="25"/>
  <c r="AU33" i="25"/>
  <c r="AV33" i="25"/>
  <c r="AW33" i="25"/>
  <c r="AY33" i="25"/>
  <c r="BA33" i="25"/>
  <c r="BB33" i="25"/>
  <c r="BG33" i="25"/>
  <c r="AO34" i="25"/>
  <c r="AP34" i="25"/>
  <c r="AQ34" i="25"/>
  <c r="AR34" i="25"/>
  <c r="AS34" i="25"/>
  <c r="AT34" i="25"/>
  <c r="AU34" i="25"/>
  <c r="AV34" i="25"/>
  <c r="AW34" i="25"/>
  <c r="AY34" i="25"/>
  <c r="BA34" i="25"/>
  <c r="BB34" i="25"/>
  <c r="BG34" i="25"/>
  <c r="AO35" i="25"/>
  <c r="AP35" i="25"/>
  <c r="AQ35" i="25"/>
  <c r="AR35" i="25"/>
  <c r="AS35" i="25"/>
  <c r="AT35" i="25"/>
  <c r="AU35" i="25"/>
  <c r="AV35" i="25"/>
  <c r="AW35" i="25"/>
  <c r="AY35" i="25"/>
  <c r="BA35" i="25"/>
  <c r="BB35" i="25"/>
  <c r="BG35" i="25"/>
  <c r="AO18" i="25"/>
  <c r="AP18" i="25"/>
  <c r="AQ18" i="25"/>
  <c r="AR18" i="25"/>
  <c r="AS18" i="25"/>
  <c r="AT18" i="25"/>
  <c r="AU18" i="25"/>
  <c r="AV18" i="25"/>
  <c r="AW18" i="25"/>
  <c r="AY18" i="25"/>
  <c r="BA18" i="25"/>
  <c r="BB18" i="25"/>
  <c r="BG18" i="25"/>
  <c r="AO19" i="25"/>
  <c r="AP19" i="25"/>
  <c r="AQ19" i="25"/>
  <c r="AR19" i="25"/>
  <c r="AS19" i="25"/>
  <c r="AT19" i="25"/>
  <c r="AU19" i="25"/>
  <c r="AV19" i="25"/>
  <c r="AW19" i="25"/>
  <c r="AY19" i="25"/>
  <c r="BA19" i="25"/>
  <c r="BB19" i="25"/>
  <c r="BG19" i="25"/>
  <c r="AO24" i="25"/>
  <c r="AP24" i="25"/>
  <c r="AQ24" i="25"/>
  <c r="AR24" i="25"/>
  <c r="AS24" i="25"/>
  <c r="AT24" i="25"/>
  <c r="AU24" i="25"/>
  <c r="AV24" i="25"/>
  <c r="AW24" i="25"/>
  <c r="AY24" i="25"/>
  <c r="BA24" i="25"/>
  <c r="BB24" i="25"/>
  <c r="BG24" i="25"/>
  <c r="AO36" i="25"/>
  <c r="AP36" i="25"/>
  <c r="AQ36" i="25"/>
  <c r="AR36" i="25"/>
  <c r="AS36" i="25"/>
  <c r="AT36" i="25"/>
  <c r="AU36" i="25"/>
  <c r="AV36" i="25"/>
  <c r="AW36" i="25"/>
  <c r="AY36" i="25"/>
  <c r="BA36" i="25"/>
  <c r="BB36" i="25"/>
  <c r="BG36" i="25"/>
  <c r="AO37" i="25"/>
  <c r="AP37" i="25"/>
  <c r="AQ37" i="25"/>
  <c r="AR37" i="25"/>
  <c r="AS37" i="25"/>
  <c r="AT37" i="25"/>
  <c r="AU37" i="25"/>
  <c r="AV37" i="25"/>
  <c r="AW37" i="25"/>
  <c r="AY37" i="25"/>
  <c r="BA37" i="25"/>
  <c r="BB37" i="25"/>
  <c r="BG37" i="25"/>
  <c r="AO38" i="25"/>
  <c r="AP38" i="25"/>
  <c r="AQ38" i="25"/>
  <c r="AR38" i="25"/>
  <c r="AS38" i="25"/>
  <c r="AT38" i="25"/>
  <c r="AU38" i="25"/>
  <c r="AV38" i="25"/>
  <c r="AW38" i="25"/>
  <c r="AY38" i="25"/>
  <c r="BA38" i="25"/>
  <c r="BB38" i="25"/>
  <c r="BG38" i="25"/>
  <c r="AO39" i="25"/>
  <c r="AP39" i="25"/>
  <c r="AQ39" i="25"/>
  <c r="AR39" i="25"/>
  <c r="AS39" i="25"/>
  <c r="AT39" i="25"/>
  <c r="AU39" i="25"/>
  <c r="AV39" i="25"/>
  <c r="AW39" i="25"/>
  <c r="AY39" i="25"/>
  <c r="BA39" i="25"/>
  <c r="BB39" i="25"/>
  <c r="BG39" i="25"/>
  <c r="AO40" i="25"/>
  <c r="AP40" i="25"/>
  <c r="AQ40" i="25"/>
  <c r="AR40" i="25"/>
  <c r="AS40" i="25"/>
  <c r="AT40" i="25"/>
  <c r="AU40" i="25"/>
  <c r="AV40" i="25"/>
  <c r="AW40" i="25"/>
  <c r="AY40" i="25"/>
  <c r="BA40" i="25"/>
  <c r="BB40" i="25"/>
  <c r="BG40" i="25"/>
  <c r="AO64" i="25"/>
  <c r="AP64" i="25"/>
  <c r="AQ64" i="25"/>
  <c r="AR64" i="25"/>
  <c r="AS64" i="25"/>
  <c r="AT64" i="25"/>
  <c r="AU64" i="25"/>
  <c r="AV64" i="25"/>
  <c r="AW64" i="25"/>
  <c r="AY64" i="25"/>
  <c r="BA64" i="25"/>
  <c r="BB64" i="25"/>
  <c r="BG64" i="25"/>
  <c r="AO41" i="25"/>
  <c r="AP41" i="25"/>
  <c r="AQ41" i="25"/>
  <c r="AR41" i="25"/>
  <c r="AS41" i="25"/>
  <c r="AT41" i="25"/>
  <c r="AU41" i="25"/>
  <c r="AV41" i="25"/>
  <c r="AW41" i="25"/>
  <c r="AY41" i="25"/>
  <c r="BA41" i="25"/>
  <c r="BB41" i="25"/>
  <c r="BG41" i="25"/>
  <c r="AO42" i="25"/>
  <c r="AP42" i="25"/>
  <c r="AQ42" i="25"/>
  <c r="AR42" i="25"/>
  <c r="AS42" i="25"/>
  <c r="AT42" i="25"/>
  <c r="AU42" i="25"/>
  <c r="AV42" i="25"/>
  <c r="AW42" i="25"/>
  <c r="AY42" i="25"/>
  <c r="BA42" i="25"/>
  <c r="BB42" i="25"/>
  <c r="BG42" i="25"/>
  <c r="AO43" i="25"/>
  <c r="AP43" i="25"/>
  <c r="AQ43" i="25"/>
  <c r="AR43" i="25"/>
  <c r="AS43" i="25"/>
  <c r="AT43" i="25"/>
  <c r="AU43" i="25"/>
  <c r="AV43" i="25"/>
  <c r="AW43" i="25"/>
  <c r="AY43" i="25"/>
  <c r="BA43" i="25"/>
  <c r="BB43" i="25"/>
  <c r="BG43" i="25"/>
  <c r="AO44" i="25"/>
  <c r="AP44" i="25"/>
  <c r="AQ44" i="25"/>
  <c r="AR44" i="25"/>
  <c r="AS44" i="25"/>
  <c r="AT44" i="25"/>
  <c r="AU44" i="25"/>
  <c r="AV44" i="25"/>
  <c r="AW44" i="25"/>
  <c r="AY44" i="25"/>
  <c r="BA44" i="25"/>
  <c r="BB44" i="25"/>
  <c r="BG44" i="25"/>
  <c r="AO45" i="25"/>
  <c r="AP45" i="25"/>
  <c r="AQ45" i="25"/>
  <c r="AR45" i="25"/>
  <c r="AS45" i="25"/>
  <c r="AT45" i="25"/>
  <c r="AU45" i="25"/>
  <c r="AV45" i="25"/>
  <c r="AW45" i="25"/>
  <c r="AY45" i="25"/>
  <c r="BA45" i="25"/>
  <c r="BB45" i="25"/>
  <c r="BG45" i="25"/>
  <c r="AO46" i="25"/>
  <c r="AP46" i="25"/>
  <c r="AQ46" i="25"/>
  <c r="AR46" i="25"/>
  <c r="AS46" i="25"/>
  <c r="AT46" i="25"/>
  <c r="AU46" i="25"/>
  <c r="AV46" i="25"/>
  <c r="AW46" i="25"/>
  <c r="AY46" i="25"/>
  <c r="BA46" i="25"/>
  <c r="BB46" i="25"/>
  <c r="BG46" i="25"/>
  <c r="AO47" i="25"/>
  <c r="AP47" i="25"/>
  <c r="AQ47" i="25"/>
  <c r="AR47" i="25"/>
  <c r="AS47" i="25"/>
  <c r="AT47" i="25"/>
  <c r="AU47" i="25"/>
  <c r="AV47" i="25"/>
  <c r="AW47" i="25"/>
  <c r="AY47" i="25"/>
  <c r="BA47" i="25"/>
  <c r="BB47" i="25"/>
  <c r="BG47" i="25"/>
  <c r="AO48" i="25"/>
  <c r="AP48" i="25"/>
  <c r="AQ48" i="25"/>
  <c r="AR48" i="25"/>
  <c r="AS48" i="25"/>
  <c r="AT48" i="25"/>
  <c r="AU48" i="25"/>
  <c r="AV48" i="25"/>
  <c r="AW48" i="25"/>
  <c r="AY48" i="25"/>
  <c r="BA48" i="25"/>
  <c r="BB48" i="25"/>
  <c r="BG48" i="25"/>
  <c r="AO49" i="25"/>
  <c r="AP49" i="25"/>
  <c r="AQ49" i="25"/>
  <c r="AR49" i="25"/>
  <c r="AS49" i="25"/>
  <c r="AT49" i="25"/>
  <c r="AU49" i="25"/>
  <c r="AV49" i="25"/>
  <c r="AW49" i="25"/>
  <c r="AY49" i="25"/>
  <c r="BA49" i="25"/>
  <c r="BB49" i="25"/>
  <c r="BG49" i="25"/>
  <c r="AO66" i="25"/>
  <c r="AP66" i="25"/>
  <c r="AQ66" i="25"/>
  <c r="AR66" i="25"/>
  <c r="AS66" i="25"/>
  <c r="AT66" i="25"/>
  <c r="AU66" i="25"/>
  <c r="AV66" i="25"/>
  <c r="AW66" i="25"/>
  <c r="AY66" i="25"/>
  <c r="BA66" i="25"/>
  <c r="BB66" i="25"/>
  <c r="BG66" i="25"/>
  <c r="AO50" i="25"/>
  <c r="AP50" i="25"/>
  <c r="AQ50" i="25"/>
  <c r="AR50" i="25"/>
  <c r="AS50" i="25"/>
  <c r="AT50" i="25"/>
  <c r="AU50" i="25"/>
  <c r="AV50" i="25"/>
  <c r="AW50" i="25"/>
  <c r="AY50" i="25"/>
  <c r="BA50" i="25"/>
  <c r="BB50" i="25"/>
  <c r="BG50" i="25"/>
  <c r="AO52" i="25"/>
  <c r="AP52" i="25"/>
  <c r="AQ52" i="25"/>
  <c r="AR52" i="25"/>
  <c r="AS52" i="25"/>
  <c r="AT52" i="25"/>
  <c r="AU52" i="25"/>
  <c r="AV52" i="25"/>
  <c r="AW52" i="25"/>
  <c r="AY52" i="25"/>
  <c r="BA52" i="25"/>
  <c r="BB52" i="25"/>
  <c r="BG52" i="25"/>
  <c r="AO53" i="25"/>
  <c r="AP53" i="25"/>
  <c r="AQ53" i="25"/>
  <c r="AR53" i="25"/>
  <c r="AS53" i="25"/>
  <c r="AT53" i="25"/>
  <c r="AU53" i="25"/>
  <c r="AV53" i="25"/>
  <c r="AW53" i="25"/>
  <c r="AY53" i="25"/>
  <c r="BA53" i="25"/>
  <c r="BB53" i="25"/>
  <c r="BG53" i="25"/>
  <c r="AO54" i="25"/>
  <c r="AP54" i="25"/>
  <c r="AQ54" i="25"/>
  <c r="AR54" i="25"/>
  <c r="AS54" i="25"/>
  <c r="AT54" i="25"/>
  <c r="AU54" i="25"/>
  <c r="AV54" i="25"/>
  <c r="AW54" i="25"/>
  <c r="AY54" i="25"/>
  <c r="BA54" i="25"/>
  <c r="BB54" i="25"/>
  <c r="BG54" i="25"/>
  <c r="AO55" i="25"/>
  <c r="AP55" i="25"/>
  <c r="AQ55" i="25"/>
  <c r="AR55" i="25"/>
  <c r="AS55" i="25"/>
  <c r="AT55" i="25"/>
  <c r="AU55" i="25"/>
  <c r="AV55" i="25"/>
  <c r="AW55" i="25"/>
  <c r="AY55" i="25"/>
  <c r="BA55" i="25"/>
  <c r="BB55" i="25"/>
  <c r="BG55" i="25"/>
  <c r="AO56" i="25"/>
  <c r="AP56" i="25"/>
  <c r="AQ56" i="25"/>
  <c r="AR56" i="25"/>
  <c r="AS56" i="25"/>
  <c r="AT56" i="25"/>
  <c r="AU56" i="25"/>
  <c r="AV56" i="25"/>
  <c r="AW56" i="25"/>
  <c r="AY56" i="25"/>
  <c r="BA56" i="25"/>
  <c r="BB56" i="25"/>
  <c r="BG56" i="25"/>
  <c r="AO23" i="25"/>
  <c r="AP23" i="25"/>
  <c r="AQ23" i="25"/>
  <c r="AR23" i="25"/>
  <c r="AS23" i="25"/>
  <c r="AT23" i="25"/>
  <c r="AU23" i="25"/>
  <c r="AV23" i="25"/>
  <c r="AW23" i="25"/>
  <c r="AY23" i="25"/>
  <c r="BA23" i="25"/>
  <c r="BB23" i="25"/>
  <c r="BG23" i="25"/>
  <c r="AO57" i="25"/>
  <c r="AP57" i="25"/>
  <c r="AQ57" i="25"/>
  <c r="AR57" i="25"/>
  <c r="AS57" i="25"/>
  <c r="AT57" i="25"/>
  <c r="AU57" i="25"/>
  <c r="AV57" i="25"/>
  <c r="AW57" i="25"/>
  <c r="AY57" i="25"/>
  <c r="BA57" i="25"/>
  <c r="BB57" i="25"/>
  <c r="BG57" i="25"/>
  <c r="AO58" i="25"/>
  <c r="AP58" i="25"/>
  <c r="AQ58" i="25"/>
  <c r="AR58" i="25"/>
  <c r="AS58" i="25"/>
  <c r="AT58" i="25"/>
  <c r="AU58" i="25"/>
  <c r="AV58" i="25"/>
  <c r="AW58" i="25"/>
  <c r="AY58" i="25"/>
  <c r="BA58" i="25"/>
  <c r="BB58" i="25"/>
  <c r="BG58" i="25"/>
  <c r="AO59" i="25"/>
  <c r="AP59" i="25"/>
  <c r="AQ59" i="25"/>
  <c r="AR59" i="25"/>
  <c r="AS59" i="25"/>
  <c r="AT59" i="25"/>
  <c r="AU59" i="25"/>
  <c r="AV59" i="25"/>
  <c r="AW59" i="25"/>
  <c r="AY59" i="25"/>
  <c r="BA59" i="25"/>
  <c r="BB59" i="25"/>
  <c r="BG59" i="25"/>
  <c r="AO51" i="25"/>
  <c r="AP51" i="25"/>
  <c r="AQ51" i="25"/>
  <c r="AR51" i="25"/>
  <c r="AS51" i="25"/>
  <c r="AT51" i="25"/>
  <c r="AU51" i="25"/>
  <c r="AV51" i="25"/>
  <c r="AW51" i="25"/>
  <c r="AY51" i="25"/>
  <c r="BA51" i="25"/>
  <c r="BB51" i="25"/>
  <c r="BG51" i="25"/>
  <c r="AT6" i="25"/>
  <c r="AM6" i="25" s="1"/>
  <c r="AU6" i="25"/>
  <c r="AV6" i="25"/>
  <c r="AW6" i="25"/>
  <c r="AY6" i="25"/>
  <c r="BA6" i="25"/>
  <c r="BB6" i="25"/>
  <c r="BG6" i="25"/>
  <c r="AT9" i="25"/>
  <c r="AM9" i="25" s="1"/>
  <c r="AU9" i="25"/>
  <c r="AV9" i="25"/>
  <c r="AW9" i="25"/>
  <c r="AY9" i="25"/>
  <c r="BA9" i="25"/>
  <c r="BB9" i="25"/>
  <c r="BG9" i="25"/>
  <c r="AT7" i="25"/>
  <c r="AM7" i="25" s="1"/>
  <c r="AU7" i="25"/>
  <c r="AV7" i="25"/>
  <c r="AW7" i="25"/>
  <c r="AY7" i="25"/>
  <c r="BA7" i="25"/>
  <c r="BB7" i="25"/>
  <c r="BG7" i="25"/>
  <c r="AT8" i="25"/>
  <c r="AM8" i="25" s="1"/>
  <c r="AU8" i="25"/>
  <c r="AV8" i="25"/>
  <c r="AW8" i="25"/>
  <c r="AY8" i="25"/>
  <c r="BA8" i="25"/>
  <c r="BB8" i="25"/>
  <c r="BG8" i="25"/>
  <c r="AT5" i="25"/>
  <c r="AM5" i="25" s="1"/>
  <c r="AU5" i="25"/>
  <c r="AV5" i="25"/>
  <c r="AW5" i="25"/>
  <c r="AY5" i="25"/>
  <c r="BA5" i="25"/>
  <c r="BB5" i="25"/>
  <c r="BG5" i="25"/>
  <c r="AT11" i="25"/>
  <c r="AM11" i="25" s="1"/>
  <c r="AU11" i="25"/>
  <c r="AV11" i="25"/>
  <c r="AW11" i="25"/>
  <c r="AY11" i="25"/>
  <c r="BA11" i="25"/>
  <c r="BB11" i="25"/>
  <c r="BG11" i="25"/>
  <c r="AT12" i="25"/>
  <c r="AM12" i="25" s="1"/>
  <c r="AU12" i="25"/>
  <c r="AV12" i="25"/>
  <c r="AW12" i="25"/>
  <c r="AY12" i="25"/>
  <c r="BA12" i="25"/>
  <c r="BB12" i="25"/>
  <c r="BG12" i="25"/>
  <c r="AT13" i="25"/>
  <c r="AM13" i="25" s="1"/>
  <c r="AU13" i="25"/>
  <c r="AV13" i="25"/>
  <c r="AW13" i="25"/>
  <c r="AY13" i="25"/>
  <c r="BA13" i="25"/>
  <c r="BB13" i="25"/>
  <c r="BG13" i="25"/>
  <c r="AO14" i="25"/>
  <c r="AP14" i="25"/>
  <c r="AQ14" i="25"/>
  <c r="AR14" i="25"/>
  <c r="AS14" i="25"/>
  <c r="AT14" i="25"/>
  <c r="AU14" i="25"/>
  <c r="AV14" i="25"/>
  <c r="AW14" i="25"/>
  <c r="AY14" i="25"/>
  <c r="BA14" i="25"/>
  <c r="BB14" i="25"/>
  <c r="BG14" i="25"/>
  <c r="AO15" i="25"/>
  <c r="AP15" i="25"/>
  <c r="AQ15" i="25"/>
  <c r="AR15" i="25"/>
  <c r="AS15" i="25"/>
  <c r="AT15" i="25"/>
  <c r="AU15" i="25"/>
  <c r="AV15" i="25"/>
  <c r="AW15" i="25"/>
  <c r="AY15" i="25"/>
  <c r="BA15" i="25"/>
  <c r="BB15" i="25"/>
  <c r="BG15" i="25"/>
  <c r="AO16" i="25"/>
  <c r="AP16" i="25"/>
  <c r="AQ16" i="25"/>
  <c r="AR16" i="25"/>
  <c r="AS16" i="25"/>
  <c r="AT16" i="25"/>
  <c r="AU16" i="25"/>
  <c r="AV16" i="25"/>
  <c r="AW16" i="25"/>
  <c r="AY16" i="25"/>
  <c r="BA16" i="25"/>
  <c r="BB16" i="25"/>
  <c r="BG16" i="25"/>
  <c r="AO17" i="25"/>
  <c r="AP17" i="25"/>
  <c r="AQ17" i="25"/>
  <c r="AR17" i="25"/>
  <c r="AS17" i="25"/>
  <c r="AT17" i="25"/>
  <c r="AU17" i="25"/>
  <c r="AV17" i="25"/>
  <c r="AW17" i="25"/>
  <c r="AY17" i="25"/>
  <c r="BA17" i="25"/>
  <c r="BB17" i="25"/>
  <c r="BG17" i="25"/>
  <c r="AT10" i="25"/>
  <c r="AM10" i="25" s="1"/>
  <c r="AU10" i="25"/>
  <c r="AV10" i="25"/>
  <c r="AW10" i="25"/>
  <c r="AY10" i="25"/>
  <c r="BA10" i="25"/>
  <c r="BB10" i="25"/>
  <c r="BG10" i="25"/>
  <c r="AO20" i="25"/>
  <c r="AP20" i="25"/>
  <c r="AQ20" i="25"/>
  <c r="AR20" i="25"/>
  <c r="AS20" i="25"/>
  <c r="AT20" i="25"/>
  <c r="AU20" i="25"/>
  <c r="AV20" i="25"/>
  <c r="AW20" i="25"/>
  <c r="AY20" i="25"/>
  <c r="BA20" i="25"/>
  <c r="BB20" i="25"/>
  <c r="BG20" i="25"/>
  <c r="AO21" i="25"/>
  <c r="AP21" i="25"/>
  <c r="AQ21" i="25"/>
  <c r="AR21" i="25"/>
  <c r="AS21" i="25"/>
  <c r="AT21" i="25"/>
  <c r="AU21" i="25"/>
  <c r="AV21" i="25"/>
  <c r="AW21" i="25"/>
  <c r="AY21" i="25"/>
  <c r="BA21" i="25"/>
  <c r="BB21" i="25"/>
  <c r="BG21" i="25"/>
  <c r="AO22" i="25"/>
  <c r="AP22" i="25"/>
  <c r="AQ22" i="25"/>
  <c r="AR22" i="25"/>
  <c r="AS22" i="25"/>
  <c r="AT22" i="25"/>
  <c r="AU22" i="25"/>
  <c r="AV22" i="25"/>
  <c r="AW22" i="25"/>
  <c r="AY22" i="25"/>
  <c r="BA22" i="25"/>
  <c r="BB22" i="25"/>
  <c r="BG22" i="25"/>
  <c r="BC6" i="25" l="1"/>
  <c r="BC8" i="25"/>
  <c r="BC7" i="25"/>
  <c r="AM23" i="25"/>
  <c r="BE23" i="25" s="1"/>
  <c r="AM49" i="25"/>
  <c r="BE12" i="25"/>
  <c r="AM43" i="25"/>
  <c r="BD43" i="25" s="1"/>
  <c r="AM32" i="25"/>
  <c r="BC32" i="25" s="1"/>
  <c r="AM28" i="25"/>
  <c r="BC28" i="25" s="1"/>
  <c r="AM20" i="25"/>
  <c r="AZ20" i="25" s="1"/>
  <c r="AM15" i="25"/>
  <c r="BE15" i="25" s="1"/>
  <c r="AZ13" i="25"/>
  <c r="BE8" i="25"/>
  <c r="AM51" i="25"/>
  <c r="BE51" i="25" s="1"/>
  <c r="AM57" i="25"/>
  <c r="AZ57" i="25" s="1"/>
  <c r="AM54" i="25"/>
  <c r="BF54" i="25" s="1"/>
  <c r="AM66" i="25"/>
  <c r="AM46" i="25"/>
  <c r="AZ46" i="25" s="1"/>
  <c r="AM44" i="25"/>
  <c r="AZ44" i="25" s="1"/>
  <c r="AM64" i="25"/>
  <c r="BC64" i="25" s="1"/>
  <c r="AM38" i="25"/>
  <c r="BC38" i="25" s="1"/>
  <c r="AM19" i="25"/>
  <c r="AZ19" i="25" s="1"/>
  <c r="AM33" i="25"/>
  <c r="BE33" i="25" s="1"/>
  <c r="AM29" i="25"/>
  <c r="BC29" i="25" s="1"/>
  <c r="AM25" i="25"/>
  <c r="BE25" i="25" s="1"/>
  <c r="AM40" i="25"/>
  <c r="BD40" i="25" s="1"/>
  <c r="AM37" i="25"/>
  <c r="BE37" i="25" s="1"/>
  <c r="AM18" i="25"/>
  <c r="BD18" i="25" s="1"/>
  <c r="AM17" i="25"/>
  <c r="BE17" i="25" s="1"/>
  <c r="BE11" i="25"/>
  <c r="BF9" i="25"/>
  <c r="AM59" i="25"/>
  <c r="BF59" i="25" s="1"/>
  <c r="AM56" i="25"/>
  <c r="AM52" i="25"/>
  <c r="AZ52" i="25" s="1"/>
  <c r="AM48" i="25"/>
  <c r="BF48" i="25" s="1"/>
  <c r="AM42" i="25"/>
  <c r="BD42" i="25" s="1"/>
  <c r="AM39" i="25"/>
  <c r="BC39" i="25" s="1"/>
  <c r="AM36" i="25"/>
  <c r="BC36" i="25" s="1"/>
  <c r="AM35" i="25"/>
  <c r="BE35" i="25" s="1"/>
  <c r="AM31" i="25"/>
  <c r="BE31" i="25" s="1"/>
  <c r="AM27" i="25"/>
  <c r="BF27" i="25" s="1"/>
  <c r="AZ10" i="25"/>
  <c r="AM53" i="25"/>
  <c r="AZ53" i="25" s="1"/>
  <c r="AM22" i="25"/>
  <c r="BF22" i="25" s="1"/>
  <c r="AM21" i="25"/>
  <c r="BF21" i="25" s="1"/>
  <c r="AM16" i="25"/>
  <c r="BD16" i="25" s="1"/>
  <c r="AM14" i="25"/>
  <c r="BC14" i="25" s="1"/>
  <c r="BE5" i="25"/>
  <c r="AM58" i="25"/>
  <c r="BD58" i="25" s="1"/>
  <c r="AM55" i="25"/>
  <c r="AZ55" i="25" s="1"/>
  <c r="AM50" i="25"/>
  <c r="BE50" i="25" s="1"/>
  <c r="AM47" i="25"/>
  <c r="BE47" i="25" s="1"/>
  <c r="AM45" i="25"/>
  <c r="BE45" i="25" s="1"/>
  <c r="AM41" i="25"/>
  <c r="BF41" i="25" s="1"/>
  <c r="AM24" i="25"/>
  <c r="BE24" i="25" s="1"/>
  <c r="AM34" i="25"/>
  <c r="BD34" i="25" s="1"/>
  <c r="AM30" i="25"/>
  <c r="AZ30" i="25" s="1"/>
  <c r="AM26" i="25"/>
  <c r="BD26" i="25" s="1"/>
  <c r="AX21" i="25"/>
  <c r="AX10" i="25"/>
  <c r="AX26" i="25"/>
  <c r="AX38" i="25"/>
  <c r="AX11" i="25"/>
  <c r="AX7" i="25"/>
  <c r="AX33" i="25"/>
  <c r="AX31" i="25"/>
  <c r="AX27" i="25"/>
  <c r="AX25" i="25"/>
  <c r="AX22" i="25"/>
  <c r="AX8" i="25"/>
  <c r="AX44" i="25"/>
  <c r="AX46" i="25"/>
  <c r="AX19" i="25"/>
  <c r="AX9" i="25"/>
  <c r="AX64" i="25"/>
  <c r="AX40" i="25"/>
  <c r="AX51" i="25"/>
  <c r="AX58" i="25"/>
  <c r="AX23" i="25"/>
  <c r="AX56" i="25"/>
  <c r="AX55" i="25"/>
  <c r="BD55" i="25"/>
  <c r="AX54" i="25"/>
  <c r="AX52" i="25"/>
  <c r="AX47" i="25"/>
  <c r="AZ42" i="25"/>
  <c r="AX41" i="25"/>
  <c r="AX36" i="25"/>
  <c r="AX29" i="25"/>
  <c r="BE49" i="25"/>
  <c r="AX45" i="25"/>
  <c r="AX37" i="25"/>
  <c r="AX24" i="25"/>
  <c r="BF31" i="25"/>
  <c r="AX17" i="25"/>
  <c r="AX49" i="25"/>
  <c r="AX48" i="25"/>
  <c r="AX43" i="25"/>
  <c r="AX42" i="25"/>
  <c r="AX39" i="25"/>
  <c r="AX18" i="25"/>
  <c r="AX35" i="25"/>
  <c r="AX28" i="25"/>
  <c r="AX5" i="25"/>
  <c r="AX12" i="25"/>
  <c r="AX14" i="25"/>
  <c r="AX59" i="25"/>
  <c r="AX13" i="25"/>
  <c r="AX50" i="25"/>
  <c r="AX57" i="25"/>
  <c r="AX53" i="25"/>
  <c r="AX34" i="25"/>
  <c r="AX32" i="25"/>
  <c r="AX30" i="25"/>
  <c r="AX20" i="25"/>
  <c r="AX6" i="25"/>
  <c r="AX16" i="25"/>
  <c r="AX15" i="25"/>
  <c r="AZ18" i="25"/>
  <c r="AX66" i="25"/>
  <c r="BC17" i="25"/>
  <c r="BD17" i="25"/>
  <c r="BC13" i="25" l="1"/>
  <c r="BD20" i="25"/>
  <c r="BC46" i="25"/>
  <c r="BF17" i="25"/>
  <c r="BD8" i="25"/>
  <c r="BC54" i="25"/>
  <c r="AZ41" i="25"/>
  <c r="BE42" i="25"/>
  <c r="BD53" i="25"/>
  <c r="BE53" i="25"/>
  <c r="AZ14" i="25"/>
  <c r="BE30" i="25"/>
  <c r="BF55" i="25"/>
  <c r="BF29" i="25"/>
  <c r="BC41" i="25"/>
  <c r="AZ58" i="25"/>
  <c r="BF13" i="25"/>
  <c r="BE32" i="25"/>
  <c r="AZ64" i="25"/>
  <c r="BD23" i="25"/>
  <c r="BE7" i="25"/>
  <c r="BF7" i="25"/>
  <c r="BD13" i="25"/>
  <c r="BE13" i="25"/>
  <c r="BF16" i="25"/>
  <c r="BF11" i="25"/>
  <c r="AZ40" i="25"/>
  <c r="AZ27" i="25"/>
  <c r="AZ17" i="25"/>
  <c r="BH17" i="25" s="1"/>
  <c r="AZ8" i="25"/>
  <c r="BD37" i="25"/>
  <c r="BD48" i="25"/>
  <c r="BE28" i="25"/>
  <c r="BE48" i="25"/>
  <c r="BC10" i="25"/>
  <c r="AZ6" i="25"/>
  <c r="AZ15" i="25"/>
  <c r="BD22" i="25"/>
  <c r="BD5" i="25"/>
  <c r="BE27" i="25"/>
  <c r="AZ11" i="25"/>
  <c r="BC44" i="25"/>
  <c r="BD27" i="25"/>
  <c r="AZ33" i="25"/>
  <c r="BC11" i="25"/>
  <c r="AZ5" i="25"/>
  <c r="BC27" i="25"/>
  <c r="BF26" i="25"/>
  <c r="BC33" i="25"/>
  <c r="BF44" i="25"/>
  <c r="BF39" i="25"/>
  <c r="BC52" i="25"/>
  <c r="BF33" i="25"/>
  <c r="BD44" i="25"/>
  <c r="BE44" i="25"/>
  <c r="BD33" i="25"/>
  <c r="BD45" i="25"/>
  <c r="BF18" i="25"/>
  <c r="BC18" i="25"/>
  <c r="BC43" i="25"/>
  <c r="BC15" i="25"/>
  <c r="BF46" i="25"/>
  <c r="BD19" i="25"/>
  <c r="BD46" i="25"/>
  <c r="BE46" i="25"/>
  <c r="BE18" i="25"/>
  <c r="BD15" i="25"/>
  <c r="BC34" i="25"/>
  <c r="BF15" i="25"/>
  <c r="BE19" i="25"/>
  <c r="AZ24" i="25"/>
  <c r="BD47" i="25"/>
  <c r="AZ37" i="25"/>
  <c r="BC26" i="25"/>
  <c r="AZ48" i="25"/>
  <c r="AZ25" i="25"/>
  <c r="AZ38" i="25"/>
  <c r="BF51" i="25"/>
  <c r="BE21" i="25"/>
  <c r="BD10" i="25"/>
  <c r="BE10" i="25"/>
  <c r="BF37" i="25"/>
  <c r="BC37" i="25"/>
  <c r="BC48" i="25"/>
  <c r="BF50" i="25"/>
  <c r="AZ51" i="25"/>
  <c r="BF36" i="25"/>
  <c r="BF10" i="25"/>
  <c r="AZ12" i="25"/>
  <c r="BF14" i="25"/>
  <c r="BC21" i="25"/>
  <c r="AZ9" i="25"/>
  <c r="AZ35" i="25"/>
  <c r="BE43" i="25"/>
  <c r="AZ26" i="25"/>
  <c r="BE34" i="25"/>
  <c r="BF30" i="25"/>
  <c r="BC30" i="25"/>
  <c r="BD24" i="25"/>
  <c r="BD52" i="25"/>
  <c r="BF52" i="25"/>
  <c r="BD21" i="25"/>
  <c r="AZ43" i="25"/>
  <c r="BF49" i="25"/>
  <c r="BE26" i="25"/>
  <c r="AZ34" i="25"/>
  <c r="BD30" i="25"/>
  <c r="BF24" i="25"/>
  <c r="BC24" i="25"/>
  <c r="BE52" i="25"/>
  <c r="AZ21" i="25"/>
  <c r="BD35" i="25"/>
  <c r="BF43" i="25"/>
  <c r="BF34" i="25"/>
  <c r="BD57" i="25"/>
  <c r="BF58" i="25"/>
  <c r="BE20" i="25"/>
  <c r="BF20" i="25"/>
  <c r="BC20" i="25"/>
  <c r="AZ22" i="25"/>
  <c r="BD7" i="25"/>
  <c r="BC16" i="25"/>
  <c r="BD39" i="25"/>
  <c r="BE39" i="25"/>
  <c r="BD29" i="25"/>
  <c r="BE29" i="25"/>
  <c r="BC19" i="25"/>
  <c r="BF64" i="25"/>
  <c r="BD31" i="25"/>
  <c r="BD36" i="25"/>
  <c r="BE36" i="25"/>
  <c r="BC42" i="25"/>
  <c r="BF38" i="25"/>
  <c r="BD54" i="25"/>
  <c r="BF23" i="25"/>
  <c r="AZ23" i="25"/>
  <c r="BC57" i="25"/>
  <c r="BC51" i="25"/>
  <c r="BE22" i="25"/>
  <c r="BC22" i="25"/>
  <c r="AZ7" i="25"/>
  <c r="BF12" i="25"/>
  <c r="BE16" i="25"/>
  <c r="AZ39" i="25"/>
  <c r="AZ29" i="25"/>
  <c r="BF19" i="25"/>
  <c r="BD64" i="25"/>
  <c r="BE64" i="25"/>
  <c r="AZ31" i="25"/>
  <c r="AZ36" i="25"/>
  <c r="BF42" i="25"/>
  <c r="BD38" i="25"/>
  <c r="BE38" i="25"/>
  <c r="AZ54" i="25"/>
  <c r="BC23" i="25"/>
  <c r="BE57" i="25"/>
  <c r="BF57" i="25"/>
  <c r="BD51" i="25"/>
  <c r="BC12" i="25"/>
  <c r="AZ16" i="25"/>
  <c r="BE54" i="25"/>
  <c r="BC58" i="25"/>
  <c r="BE58" i="25"/>
  <c r="BD59" i="25"/>
  <c r="BC31" i="25"/>
  <c r="BC40" i="25"/>
  <c r="BE40" i="25"/>
  <c r="BF40" i="25"/>
  <c r="BC35" i="25"/>
  <c r="BF35" i="25"/>
  <c r="BF8" i="25"/>
  <c r="BD9" i="25"/>
  <c r="BE9" i="25"/>
  <c r="BC9" i="25"/>
  <c r="BC53" i="25"/>
  <c r="BF53" i="25"/>
  <c r="BD11" i="25"/>
  <c r="BF5" i="25"/>
  <c r="BD32" i="25"/>
  <c r="AZ45" i="25"/>
  <c r="BD28" i="25"/>
  <c r="BC25" i="25"/>
  <c r="BE41" i="25"/>
  <c r="AZ47" i="25"/>
  <c r="BD50" i="25"/>
  <c r="BE55" i="25"/>
  <c r="AZ59" i="25"/>
  <c r="AZ32" i="25"/>
  <c r="BF45" i="25"/>
  <c r="BC45" i="25"/>
  <c r="AZ28" i="25"/>
  <c r="BF25" i="25"/>
  <c r="BD41" i="25"/>
  <c r="BF47" i="25"/>
  <c r="BC47" i="25"/>
  <c r="AZ50" i="25"/>
  <c r="BC55" i="25"/>
  <c r="BE59" i="25"/>
  <c r="BF32" i="25"/>
  <c r="BF28" i="25"/>
  <c r="BD25" i="25"/>
  <c r="AZ49" i="25"/>
  <c r="BD49" i="25"/>
  <c r="BC49" i="25"/>
  <c r="BC5" i="25"/>
  <c r="BD12" i="25"/>
  <c r="BE14" i="25"/>
  <c r="BD14" i="25"/>
  <c r="BC59" i="25"/>
  <c r="BC50" i="25"/>
  <c r="BE6" i="25"/>
  <c r="BF6" i="25"/>
  <c r="BD6" i="25"/>
  <c r="BF56" i="25"/>
  <c r="BC56" i="25"/>
  <c r="BE56" i="25"/>
  <c r="AZ56" i="25"/>
  <c r="BD56" i="25"/>
  <c r="BC66" i="25"/>
  <c r="AZ66" i="25"/>
  <c r="BD66" i="25"/>
  <c r="BE66" i="25"/>
  <c r="BF66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H78" i="25"/>
  <c r="BH13" i="25" l="1"/>
  <c r="BH8" i="25"/>
  <c r="BH44" i="25"/>
  <c r="BH23" i="25"/>
  <c r="BH42" i="25"/>
  <c r="BH27" i="25"/>
  <c r="BH39" i="25"/>
  <c r="BH26" i="25"/>
  <c r="BH19" i="25"/>
  <c r="BH18" i="25"/>
  <c r="BH52" i="25"/>
  <c r="BH33" i="25"/>
  <c r="BH11" i="25"/>
  <c r="BH15" i="25"/>
  <c r="BH43" i="25"/>
  <c r="BH37" i="25"/>
  <c r="BH46" i="25"/>
  <c r="BH51" i="25"/>
  <c r="BH64" i="25"/>
  <c r="BH7" i="25"/>
  <c r="BH24" i="25"/>
  <c r="BH48" i="25"/>
  <c r="BH10" i="25"/>
  <c r="BH55" i="25"/>
  <c r="BH58" i="25"/>
  <c r="BH57" i="25"/>
  <c r="BH38" i="25"/>
  <c r="BH29" i="25"/>
  <c r="BH22" i="25"/>
  <c r="BH50" i="25"/>
  <c r="BH34" i="25"/>
  <c r="BH54" i="25"/>
  <c r="BH16" i="25"/>
  <c r="BH20" i="25"/>
  <c r="BH21" i="25"/>
  <c r="BH30" i="25"/>
  <c r="BH53" i="25"/>
  <c r="BH36" i="25"/>
  <c r="BH5" i="25"/>
  <c r="BH12" i="25"/>
  <c r="BH31" i="25"/>
  <c r="BH28" i="25"/>
  <c r="BH59" i="25"/>
  <c r="BH47" i="25"/>
  <c r="BH35" i="25"/>
  <c r="BH49" i="25"/>
  <c r="BH25" i="25"/>
  <c r="BH40" i="25"/>
  <c r="BH45" i="25"/>
  <c r="BH41" i="25"/>
  <c r="BH9" i="25"/>
  <c r="BH32" i="25"/>
  <c r="BH66" i="25"/>
  <c r="BH14" i="25"/>
  <c r="BH56" i="25"/>
  <c r="BH6" i="25"/>
  <c r="G78" i="25"/>
  <c r="H72" i="25" l="1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G72" i="25" l="1"/>
  <c r="AK73" i="25"/>
  <c r="AK71" i="25"/>
  <c r="AK74" i="25"/>
  <c r="AK75" i="25"/>
  <c r="AK76" i="25"/>
  <c r="AK77" i="25"/>
  <c r="AK79" i="25"/>
  <c r="AK80" i="25"/>
  <c r="AK81" i="25"/>
  <c r="AK82" i="25"/>
  <c r="AK83" i="25"/>
  <c r="AK84" i="25"/>
  <c r="AK85" i="25"/>
  <c r="AK88" i="25"/>
  <c r="AK86" i="25"/>
  <c r="AK87" i="25"/>
  <c r="AK89" i="25"/>
  <c r="AK90" i="25"/>
  <c r="AK91" i="25"/>
  <c r="AK92" i="25"/>
  <c r="AK93" i="25"/>
  <c r="AK94" i="25"/>
  <c r="AK95" i="25"/>
  <c r="AK70" i="25"/>
  <c r="AF23" i="29" l="1"/>
  <c r="AF22" i="29"/>
  <c r="AF18" i="29"/>
  <c r="AF9" i="29"/>
  <c r="AF13" i="29"/>
  <c r="AF10" i="29"/>
  <c r="AF14" i="29"/>
  <c r="AF11" i="29"/>
  <c r="AF8" i="29"/>
  <c r="AF12" i="29"/>
  <c r="AF15" i="29"/>
  <c r="AG4" i="29"/>
  <c r="AG5" i="29"/>
  <c r="AF20" i="29"/>
  <c r="AF19" i="29"/>
  <c r="AF21" i="29"/>
  <c r="AF17" i="29"/>
  <c r="AF16" i="29"/>
  <c r="AF24" i="29"/>
  <c r="AK96" i="25"/>
  <c r="AK97" i="25"/>
  <c r="AD74" i="25" l="1"/>
  <c r="AL73" i="25" l="1"/>
  <c r="AL74" i="25"/>
  <c r="AL75" i="25"/>
  <c r="AL76" i="25"/>
  <c r="AL77" i="25"/>
  <c r="AL79" i="25"/>
  <c r="AL80" i="25"/>
  <c r="AL81" i="25"/>
  <c r="AL82" i="25"/>
  <c r="AL83" i="25"/>
  <c r="AL84" i="25"/>
  <c r="AL85" i="25"/>
  <c r="AL88" i="25"/>
  <c r="AL86" i="25"/>
  <c r="AL87" i="25"/>
  <c r="AL89" i="25"/>
  <c r="AL90" i="25"/>
  <c r="AL91" i="25"/>
  <c r="AL92" i="25"/>
  <c r="AL93" i="25"/>
  <c r="AL94" i="25"/>
  <c r="AL95" i="25"/>
  <c r="AL71" i="25"/>
  <c r="AJ71" i="25"/>
  <c r="AL70" i="25"/>
  <c r="AG23" i="29" l="1"/>
  <c r="AG20" i="29"/>
  <c r="AG19" i="29"/>
  <c r="AG21" i="29"/>
  <c r="AG17" i="29"/>
  <c r="AG8" i="29"/>
  <c r="AG12" i="29"/>
  <c r="AG9" i="29"/>
  <c r="AG13" i="29"/>
  <c r="AG10" i="29"/>
  <c r="AG11" i="29"/>
  <c r="AG15" i="29"/>
  <c r="AG14" i="29"/>
  <c r="AG6" i="29"/>
  <c r="AG7" i="29"/>
  <c r="AG24" i="29"/>
  <c r="AG22" i="29"/>
  <c r="AG18" i="29"/>
  <c r="AG16" i="29"/>
  <c r="AL96" i="25"/>
  <c r="AL97" i="25"/>
  <c r="K75" i="25" l="1"/>
  <c r="I73" i="25" l="1"/>
  <c r="I87" i="25" l="1"/>
  <c r="K87" i="25"/>
  <c r="L87" i="25"/>
  <c r="M87" i="25"/>
  <c r="N87" i="25"/>
  <c r="O87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AE87" i="25"/>
  <c r="AF87" i="25"/>
  <c r="AG87" i="25"/>
  <c r="AH87" i="25"/>
  <c r="AI87" i="25"/>
  <c r="AJ87" i="25"/>
  <c r="H87" i="25"/>
  <c r="H86" i="25"/>
  <c r="G87" i="25" l="1"/>
  <c r="AI71" i="25"/>
  <c r="H73" i="25" l="1"/>
  <c r="H70" i="25" l="1"/>
  <c r="I70" i="25" l="1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E74" i="25"/>
  <c r="AF74" i="25"/>
  <c r="AG74" i="25"/>
  <c r="AH74" i="25"/>
  <c r="AI74" i="25"/>
  <c r="AJ74" i="25"/>
  <c r="H75" i="25"/>
  <c r="I75" i="25"/>
  <c r="J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Z8" i="29" l="1"/>
  <c r="Z9" i="29"/>
  <c r="V8" i="29"/>
  <c r="V9" i="29"/>
  <c r="N8" i="29"/>
  <c r="N9" i="29"/>
  <c r="J8" i="29"/>
  <c r="J9" i="29"/>
  <c r="F8" i="29"/>
  <c r="F9" i="29"/>
  <c r="AC8" i="29"/>
  <c r="AC9" i="29"/>
  <c r="U9" i="29"/>
  <c r="U8" i="29"/>
  <c r="Q8" i="29"/>
  <c r="Q9" i="29"/>
  <c r="M8" i="29"/>
  <c r="M9" i="29"/>
  <c r="I8" i="29"/>
  <c r="I9" i="29"/>
  <c r="E8" i="29"/>
  <c r="E9" i="29"/>
  <c r="AE8" i="29"/>
  <c r="AE9" i="29"/>
  <c r="AB8" i="29"/>
  <c r="AB9" i="29"/>
  <c r="X8" i="29"/>
  <c r="X9" i="29"/>
  <c r="T8" i="29"/>
  <c r="T9" i="29"/>
  <c r="L8" i="29"/>
  <c r="L9" i="29"/>
  <c r="H8" i="29"/>
  <c r="H9" i="29"/>
  <c r="D8" i="29"/>
  <c r="D9" i="29"/>
  <c r="AA9" i="29"/>
  <c r="AA8" i="29"/>
  <c r="S8" i="29"/>
  <c r="S9" i="29"/>
  <c r="O9" i="29"/>
  <c r="O8" i="29"/>
  <c r="K9" i="29"/>
  <c r="K8" i="29"/>
  <c r="G9" i="29"/>
  <c r="G8" i="29"/>
  <c r="AD9" i="29"/>
  <c r="AD8" i="29"/>
  <c r="Y9" i="29"/>
  <c r="Y8" i="29"/>
  <c r="W8" i="29"/>
  <c r="W9" i="29"/>
  <c r="R8" i="29"/>
  <c r="R9" i="29"/>
  <c r="P8" i="29"/>
  <c r="P9" i="29"/>
  <c r="C6" i="29"/>
  <c r="C7" i="29"/>
  <c r="C8" i="29"/>
  <c r="C9" i="29"/>
  <c r="G71" i="25"/>
  <c r="G74" i="25"/>
  <c r="BB4" i="25"/>
  <c r="AJ95" i="25" l="1"/>
  <c r="AI95" i="25"/>
  <c r="AH95" i="25"/>
  <c r="AG95" i="25"/>
  <c r="AF95" i="25"/>
  <c r="AE95" i="25"/>
  <c r="AD95" i="25"/>
  <c r="AC95" i="25"/>
  <c r="AB95" i="25"/>
  <c r="AA95" i="25"/>
  <c r="Z95" i="25"/>
  <c r="Y95" i="25"/>
  <c r="X95" i="25"/>
  <c r="W95" i="25"/>
  <c r="V95" i="25"/>
  <c r="U95" i="25"/>
  <c r="T95" i="25"/>
  <c r="S95" i="25"/>
  <c r="R95" i="25"/>
  <c r="Q95" i="25"/>
  <c r="P95" i="25"/>
  <c r="O95" i="25"/>
  <c r="N95" i="25"/>
  <c r="M95" i="25"/>
  <c r="L95" i="25"/>
  <c r="K95" i="25"/>
  <c r="J95" i="25"/>
  <c r="I95" i="25"/>
  <c r="H95" i="25"/>
  <c r="AJ94" i="25"/>
  <c r="AI94" i="25"/>
  <c r="AH94" i="25"/>
  <c r="AG94" i="25"/>
  <c r="AF94" i="25"/>
  <c r="AE94" i="25"/>
  <c r="AD94" i="25"/>
  <c r="AC94" i="25"/>
  <c r="AB94" i="25"/>
  <c r="AA94" i="25"/>
  <c r="Z94" i="25"/>
  <c r="Y94" i="25"/>
  <c r="X94" i="25"/>
  <c r="W94" i="25"/>
  <c r="V94" i="25"/>
  <c r="U94" i="25"/>
  <c r="T94" i="25"/>
  <c r="S94" i="25"/>
  <c r="R94" i="25"/>
  <c r="Q94" i="25"/>
  <c r="P94" i="25"/>
  <c r="O94" i="25"/>
  <c r="N94" i="25"/>
  <c r="M94" i="25"/>
  <c r="L94" i="25"/>
  <c r="K94" i="25"/>
  <c r="J94" i="25"/>
  <c r="I94" i="25"/>
  <c r="H94" i="25"/>
  <c r="AJ93" i="25"/>
  <c r="AI93" i="25"/>
  <c r="AH93" i="25"/>
  <c r="AG93" i="25"/>
  <c r="AF93" i="25"/>
  <c r="AE93" i="25"/>
  <c r="AD93" i="25"/>
  <c r="AC93" i="25"/>
  <c r="AB93" i="25"/>
  <c r="AA93" i="25"/>
  <c r="Z93" i="25"/>
  <c r="Y93" i="25"/>
  <c r="X93" i="25"/>
  <c r="W93" i="25"/>
  <c r="V93" i="25"/>
  <c r="U93" i="25"/>
  <c r="T93" i="25"/>
  <c r="S93" i="25"/>
  <c r="R93" i="25"/>
  <c r="Q93" i="25"/>
  <c r="P93" i="25"/>
  <c r="O93" i="25"/>
  <c r="N93" i="25"/>
  <c r="M93" i="25"/>
  <c r="L93" i="25"/>
  <c r="K93" i="25"/>
  <c r="J93" i="25"/>
  <c r="I93" i="25"/>
  <c r="H93" i="25"/>
  <c r="AJ92" i="25"/>
  <c r="AI92" i="25"/>
  <c r="AH92" i="25"/>
  <c r="AG92" i="25"/>
  <c r="AF92" i="25"/>
  <c r="AE92" i="25"/>
  <c r="AD92" i="25"/>
  <c r="AC92" i="25"/>
  <c r="AB92" i="25"/>
  <c r="AA92" i="25"/>
  <c r="Z92" i="25"/>
  <c r="Y92" i="25"/>
  <c r="X92" i="25"/>
  <c r="W92" i="25"/>
  <c r="V92" i="25"/>
  <c r="U92" i="25"/>
  <c r="T92" i="25"/>
  <c r="S92" i="25"/>
  <c r="R92" i="25"/>
  <c r="Q92" i="25"/>
  <c r="P92" i="25"/>
  <c r="O92" i="25"/>
  <c r="N92" i="25"/>
  <c r="M92" i="25"/>
  <c r="L92" i="25"/>
  <c r="K92" i="25"/>
  <c r="J92" i="25"/>
  <c r="I92" i="25"/>
  <c r="H92" i="25"/>
  <c r="AJ91" i="25"/>
  <c r="AI91" i="25"/>
  <c r="AH91" i="25"/>
  <c r="AG91" i="25"/>
  <c r="AF91" i="25"/>
  <c r="AE91" i="25"/>
  <c r="AD91" i="25"/>
  <c r="AC91" i="25"/>
  <c r="AB91" i="25"/>
  <c r="AA91" i="25"/>
  <c r="Z91" i="25"/>
  <c r="Y91" i="25"/>
  <c r="X91" i="25"/>
  <c r="W91" i="25"/>
  <c r="V91" i="25"/>
  <c r="U91" i="25"/>
  <c r="T91" i="25"/>
  <c r="S91" i="25"/>
  <c r="R91" i="25"/>
  <c r="Q91" i="25"/>
  <c r="P91" i="25"/>
  <c r="O91" i="25"/>
  <c r="N91" i="25"/>
  <c r="M91" i="25"/>
  <c r="L91" i="25"/>
  <c r="K91" i="25"/>
  <c r="J91" i="25"/>
  <c r="I91" i="25"/>
  <c r="H91" i="25"/>
  <c r="AJ90" i="25"/>
  <c r="AF7" i="29" s="1"/>
  <c r="AI90" i="25"/>
  <c r="AE7" i="29" s="1"/>
  <c r="AH90" i="25"/>
  <c r="AD7" i="29" s="1"/>
  <c r="AG90" i="25"/>
  <c r="AC7" i="29" s="1"/>
  <c r="AF90" i="25"/>
  <c r="AB7" i="29" s="1"/>
  <c r="AE90" i="25"/>
  <c r="AA7" i="29" s="1"/>
  <c r="AD90" i="25"/>
  <c r="Z7" i="29" s="1"/>
  <c r="AC90" i="25"/>
  <c r="Y7" i="29" s="1"/>
  <c r="AB90" i="25"/>
  <c r="X7" i="29" s="1"/>
  <c r="AA90" i="25"/>
  <c r="W7" i="29" s="1"/>
  <c r="Z90" i="25"/>
  <c r="V7" i="29" s="1"/>
  <c r="Y90" i="25"/>
  <c r="U7" i="29" s="1"/>
  <c r="X90" i="25"/>
  <c r="T7" i="29" s="1"/>
  <c r="W90" i="25"/>
  <c r="S7" i="29" s="1"/>
  <c r="V90" i="25"/>
  <c r="R7" i="29" s="1"/>
  <c r="U90" i="25"/>
  <c r="Q7" i="29" s="1"/>
  <c r="T90" i="25"/>
  <c r="P7" i="29" s="1"/>
  <c r="S90" i="25"/>
  <c r="O7" i="29" s="1"/>
  <c r="R90" i="25"/>
  <c r="N7" i="29" s="1"/>
  <c r="Q90" i="25"/>
  <c r="M7" i="29" s="1"/>
  <c r="P90" i="25"/>
  <c r="L7" i="29" s="1"/>
  <c r="O90" i="25"/>
  <c r="K7" i="29" s="1"/>
  <c r="N90" i="25"/>
  <c r="J7" i="29" s="1"/>
  <c r="M90" i="25"/>
  <c r="I7" i="29" s="1"/>
  <c r="L90" i="25"/>
  <c r="H7" i="29" s="1"/>
  <c r="K90" i="25"/>
  <c r="G7" i="29" s="1"/>
  <c r="J90" i="25"/>
  <c r="F7" i="29" s="1"/>
  <c r="I90" i="25"/>
  <c r="E7" i="29" s="1"/>
  <c r="H90" i="25"/>
  <c r="D7" i="29" s="1"/>
  <c r="AJ89" i="25"/>
  <c r="AI89" i="25"/>
  <c r="AH89" i="25"/>
  <c r="AG89" i="25"/>
  <c r="AF89" i="25"/>
  <c r="AE89" i="25"/>
  <c r="AD89" i="25"/>
  <c r="AC89" i="25"/>
  <c r="AB89" i="25"/>
  <c r="AA89" i="25"/>
  <c r="Z89" i="25"/>
  <c r="Y89" i="25"/>
  <c r="X89" i="25"/>
  <c r="W89" i="25"/>
  <c r="V89" i="25"/>
  <c r="U89" i="25"/>
  <c r="T89" i="25"/>
  <c r="S89" i="25"/>
  <c r="R89" i="25"/>
  <c r="Q89" i="25"/>
  <c r="P89" i="25"/>
  <c r="O89" i="25"/>
  <c r="N89" i="25"/>
  <c r="M89" i="25"/>
  <c r="L89" i="25"/>
  <c r="K89" i="25"/>
  <c r="J89" i="25"/>
  <c r="I89" i="25"/>
  <c r="H89" i="25"/>
  <c r="AJ86" i="25"/>
  <c r="AI86" i="25"/>
  <c r="AH86" i="25"/>
  <c r="AG86" i="25"/>
  <c r="AF86" i="25"/>
  <c r="AE86" i="25"/>
  <c r="AD86" i="25"/>
  <c r="AC86" i="25"/>
  <c r="AB86" i="25"/>
  <c r="AA86" i="25"/>
  <c r="Z86" i="25"/>
  <c r="Y86" i="25"/>
  <c r="X86" i="25"/>
  <c r="W86" i="25"/>
  <c r="V86" i="25"/>
  <c r="U86" i="25"/>
  <c r="T86" i="25"/>
  <c r="S86" i="25"/>
  <c r="R86" i="25"/>
  <c r="Q86" i="25"/>
  <c r="P86" i="25"/>
  <c r="O86" i="25"/>
  <c r="N86" i="25"/>
  <c r="M86" i="25"/>
  <c r="L86" i="25"/>
  <c r="K86" i="25"/>
  <c r="J86" i="25"/>
  <c r="I86" i="25"/>
  <c r="AJ88" i="25"/>
  <c r="AI88" i="25"/>
  <c r="AH88" i="25"/>
  <c r="AG88" i="25"/>
  <c r="AF88" i="25"/>
  <c r="AE88" i="25"/>
  <c r="AD88" i="25"/>
  <c r="AC88" i="25"/>
  <c r="AB88" i="25"/>
  <c r="AA88" i="25"/>
  <c r="Z88" i="25"/>
  <c r="Y88" i="25"/>
  <c r="X88" i="25"/>
  <c r="W88" i="25"/>
  <c r="V88" i="25"/>
  <c r="U88" i="25"/>
  <c r="T88" i="25"/>
  <c r="S88" i="25"/>
  <c r="R88" i="25"/>
  <c r="Q88" i="25"/>
  <c r="P88" i="25"/>
  <c r="O88" i="25"/>
  <c r="N88" i="25"/>
  <c r="M88" i="25"/>
  <c r="L88" i="25"/>
  <c r="K88" i="25"/>
  <c r="J88" i="25"/>
  <c r="I88" i="25"/>
  <c r="H88" i="25"/>
  <c r="AJ85" i="25"/>
  <c r="AI85" i="25"/>
  <c r="AH85" i="25"/>
  <c r="AG85" i="25"/>
  <c r="AF85" i="25"/>
  <c r="AE85" i="25"/>
  <c r="AD85" i="25"/>
  <c r="AC85" i="25"/>
  <c r="AB85" i="25"/>
  <c r="AA85" i="25"/>
  <c r="Z85" i="25"/>
  <c r="Y85" i="25"/>
  <c r="X85" i="25"/>
  <c r="W85" i="25"/>
  <c r="V85" i="25"/>
  <c r="U85" i="25"/>
  <c r="T85" i="25"/>
  <c r="S85" i="25"/>
  <c r="R85" i="25"/>
  <c r="Q85" i="25"/>
  <c r="P85" i="25"/>
  <c r="O85" i="25"/>
  <c r="N85" i="25"/>
  <c r="M85" i="25"/>
  <c r="L85" i="25"/>
  <c r="K85" i="25"/>
  <c r="J85" i="25"/>
  <c r="I85" i="25"/>
  <c r="H85" i="25"/>
  <c r="AJ84" i="25"/>
  <c r="AI84" i="25"/>
  <c r="AH84" i="25"/>
  <c r="AG84" i="25"/>
  <c r="AF84" i="25"/>
  <c r="AE84" i="25"/>
  <c r="AD84" i="25"/>
  <c r="AC84" i="25"/>
  <c r="AB84" i="25"/>
  <c r="AA84" i="25"/>
  <c r="Z84" i="25"/>
  <c r="Y84" i="25"/>
  <c r="X84" i="25"/>
  <c r="W84" i="25"/>
  <c r="V84" i="25"/>
  <c r="U84" i="25"/>
  <c r="T84" i="25"/>
  <c r="S84" i="25"/>
  <c r="R84" i="25"/>
  <c r="Q84" i="25"/>
  <c r="P84" i="25"/>
  <c r="O84" i="25"/>
  <c r="N84" i="25"/>
  <c r="M84" i="25"/>
  <c r="L84" i="25"/>
  <c r="K84" i="25"/>
  <c r="J84" i="25"/>
  <c r="I84" i="25"/>
  <c r="H84" i="25"/>
  <c r="AJ83" i="25"/>
  <c r="AI83" i="25"/>
  <c r="AH83" i="25"/>
  <c r="AG83" i="25"/>
  <c r="AF83" i="25"/>
  <c r="AE83" i="25"/>
  <c r="AD83" i="25"/>
  <c r="AC83" i="25"/>
  <c r="AB83" i="25"/>
  <c r="AA83" i="25"/>
  <c r="Z83" i="25"/>
  <c r="Y83" i="25"/>
  <c r="X83" i="25"/>
  <c r="W83" i="25"/>
  <c r="V83" i="25"/>
  <c r="U83" i="25"/>
  <c r="T83" i="25"/>
  <c r="S83" i="25"/>
  <c r="R83" i="25"/>
  <c r="Q83" i="25"/>
  <c r="P83" i="25"/>
  <c r="O83" i="25"/>
  <c r="N83" i="25"/>
  <c r="M83" i="25"/>
  <c r="L83" i="25"/>
  <c r="K83" i="25"/>
  <c r="J83" i="25"/>
  <c r="I83" i="25"/>
  <c r="H83" i="25"/>
  <c r="AJ82" i="25"/>
  <c r="AI82" i="25"/>
  <c r="AH82" i="25"/>
  <c r="AG82" i="25"/>
  <c r="AF82" i="25"/>
  <c r="AE82" i="25"/>
  <c r="AD82" i="25"/>
  <c r="AC82" i="25"/>
  <c r="AB82" i="25"/>
  <c r="AA82" i="25"/>
  <c r="Z82" i="25"/>
  <c r="Y82" i="25"/>
  <c r="X82" i="25"/>
  <c r="W82" i="25"/>
  <c r="V82" i="25"/>
  <c r="U82" i="25"/>
  <c r="T82" i="25"/>
  <c r="S82" i="25"/>
  <c r="R82" i="25"/>
  <c r="Q82" i="25"/>
  <c r="P82" i="25"/>
  <c r="O82" i="25"/>
  <c r="N82" i="25"/>
  <c r="M82" i="25"/>
  <c r="L82" i="25"/>
  <c r="K82" i="25"/>
  <c r="J82" i="25"/>
  <c r="I82" i="25"/>
  <c r="H82" i="25"/>
  <c r="AJ81" i="25"/>
  <c r="AI81" i="25"/>
  <c r="AH81" i="25"/>
  <c r="AG81" i="25"/>
  <c r="AF81" i="25"/>
  <c r="AE81" i="25"/>
  <c r="AD81" i="25"/>
  <c r="AC81" i="25"/>
  <c r="AB81" i="25"/>
  <c r="AA81" i="25"/>
  <c r="Z81" i="25"/>
  <c r="Y81" i="25"/>
  <c r="X81" i="25"/>
  <c r="W81" i="25"/>
  <c r="V81" i="25"/>
  <c r="U81" i="25"/>
  <c r="T81" i="25"/>
  <c r="S81" i="25"/>
  <c r="R81" i="25"/>
  <c r="Q81" i="25"/>
  <c r="P81" i="25"/>
  <c r="O81" i="25"/>
  <c r="N81" i="25"/>
  <c r="M81" i="25"/>
  <c r="L81" i="25"/>
  <c r="K81" i="25"/>
  <c r="J81" i="25"/>
  <c r="I81" i="25"/>
  <c r="H81" i="25"/>
  <c r="AJ80" i="25"/>
  <c r="AI80" i="25"/>
  <c r="AH80" i="25"/>
  <c r="AG80" i="25"/>
  <c r="AF80" i="25"/>
  <c r="AE80" i="25"/>
  <c r="AD80" i="25"/>
  <c r="AC80" i="25"/>
  <c r="AB80" i="25"/>
  <c r="AA80" i="25"/>
  <c r="Z80" i="25"/>
  <c r="Y80" i="25"/>
  <c r="X80" i="25"/>
  <c r="W80" i="25"/>
  <c r="V80" i="25"/>
  <c r="U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H80" i="25"/>
  <c r="AJ79" i="25"/>
  <c r="AI79" i="25"/>
  <c r="AH79" i="25"/>
  <c r="AG79" i="25"/>
  <c r="AF79" i="25"/>
  <c r="AE79" i="25"/>
  <c r="AD79" i="25"/>
  <c r="AC79" i="25"/>
  <c r="AB79" i="25"/>
  <c r="AA79" i="25"/>
  <c r="Z79" i="25"/>
  <c r="Y79" i="25"/>
  <c r="X79" i="25"/>
  <c r="W79" i="25"/>
  <c r="V79" i="25"/>
  <c r="U79" i="25"/>
  <c r="T79" i="25"/>
  <c r="S79" i="25"/>
  <c r="R79" i="25"/>
  <c r="Q79" i="25"/>
  <c r="P79" i="25"/>
  <c r="O79" i="25"/>
  <c r="N79" i="25"/>
  <c r="M79" i="25"/>
  <c r="L79" i="25"/>
  <c r="K79" i="25"/>
  <c r="J79" i="25"/>
  <c r="I79" i="25"/>
  <c r="H79" i="25"/>
  <c r="J24" i="29" l="1"/>
  <c r="R24" i="29"/>
  <c r="Z24" i="29"/>
  <c r="E22" i="29"/>
  <c r="I22" i="29"/>
  <c r="M22" i="29"/>
  <c r="Q22" i="29"/>
  <c r="U22" i="29"/>
  <c r="Y22" i="29"/>
  <c r="AC22" i="29"/>
  <c r="F24" i="29"/>
  <c r="N24" i="29"/>
  <c r="V24" i="29"/>
  <c r="AD24" i="29"/>
  <c r="E23" i="29"/>
  <c r="I23" i="29"/>
  <c r="M23" i="29"/>
  <c r="Q23" i="29"/>
  <c r="U23" i="29"/>
  <c r="AC23" i="29"/>
  <c r="D23" i="29"/>
  <c r="H23" i="29"/>
  <c r="L23" i="29"/>
  <c r="T23" i="29"/>
  <c r="X23" i="29"/>
  <c r="AB23" i="29"/>
  <c r="C24" i="29"/>
  <c r="G24" i="29"/>
  <c r="K24" i="29"/>
  <c r="O24" i="29"/>
  <c r="S24" i="29"/>
  <c r="AA24" i="29"/>
  <c r="AE24" i="29"/>
  <c r="E24" i="29"/>
  <c r="I24" i="29"/>
  <c r="M24" i="29"/>
  <c r="Q24" i="29"/>
  <c r="U24" i="29"/>
  <c r="Y24" i="29"/>
  <c r="AC24" i="29"/>
  <c r="D22" i="29"/>
  <c r="H22" i="29"/>
  <c r="L22" i="29"/>
  <c r="P22" i="29"/>
  <c r="T22" i="29"/>
  <c r="X22" i="29"/>
  <c r="AB22" i="29"/>
  <c r="C23" i="29"/>
  <c r="G23" i="29"/>
  <c r="K23" i="29"/>
  <c r="O23" i="29"/>
  <c r="S23" i="29"/>
  <c r="W23" i="29"/>
  <c r="AA23" i="29"/>
  <c r="AE23" i="29"/>
  <c r="D4" i="29"/>
  <c r="G18" i="29"/>
  <c r="G14" i="29"/>
  <c r="G15" i="29"/>
  <c r="G13" i="29"/>
  <c r="G16" i="29"/>
  <c r="G11" i="29"/>
  <c r="G17" i="29"/>
  <c r="G10" i="29"/>
  <c r="G12" i="29"/>
  <c r="F14" i="29"/>
  <c r="F12" i="29"/>
  <c r="F16" i="29"/>
  <c r="F11" i="29"/>
  <c r="F18" i="29"/>
  <c r="F15" i="29"/>
  <c r="F13" i="29"/>
  <c r="F10" i="29"/>
  <c r="F17" i="29"/>
  <c r="J14" i="29"/>
  <c r="J12" i="29"/>
  <c r="J18" i="29"/>
  <c r="J11" i="29"/>
  <c r="J15" i="29"/>
  <c r="J13" i="29"/>
  <c r="J17" i="29"/>
  <c r="J10" i="29"/>
  <c r="J16" i="29"/>
  <c r="N14" i="29"/>
  <c r="N12" i="29"/>
  <c r="N11" i="29"/>
  <c r="N17" i="29"/>
  <c r="N15" i="29"/>
  <c r="N13" i="29"/>
  <c r="N16" i="29"/>
  <c r="N10" i="29"/>
  <c r="N18" i="29"/>
  <c r="V12" i="29"/>
  <c r="V14" i="29"/>
  <c r="V17" i="29"/>
  <c r="V11" i="29"/>
  <c r="V16" i="29"/>
  <c r="V13" i="29"/>
  <c r="V15" i="29"/>
  <c r="V18" i="29"/>
  <c r="V10" i="29"/>
  <c r="Z14" i="29"/>
  <c r="Z12" i="29"/>
  <c r="Z16" i="29"/>
  <c r="Z11" i="29"/>
  <c r="Z18" i="29"/>
  <c r="Z15" i="29"/>
  <c r="Z13" i="29"/>
  <c r="Z10" i="29"/>
  <c r="Z17" i="29"/>
  <c r="D20" i="29"/>
  <c r="D19" i="29"/>
  <c r="D21" i="29"/>
  <c r="H20" i="29"/>
  <c r="H19" i="29"/>
  <c r="H21" i="29"/>
  <c r="L20" i="29"/>
  <c r="L21" i="29"/>
  <c r="L19" i="29"/>
  <c r="T21" i="29"/>
  <c r="T20" i="29"/>
  <c r="T19" i="29"/>
  <c r="X19" i="29"/>
  <c r="X20" i="29"/>
  <c r="X21" i="29"/>
  <c r="AB20" i="29"/>
  <c r="AB19" i="29"/>
  <c r="AB21" i="29"/>
  <c r="C22" i="29"/>
  <c r="G22" i="29"/>
  <c r="K22" i="29"/>
  <c r="O22" i="29"/>
  <c r="S22" i="29"/>
  <c r="W22" i="29"/>
  <c r="AA22" i="29"/>
  <c r="AE22" i="29"/>
  <c r="F23" i="29"/>
  <c r="J23" i="29"/>
  <c r="N23" i="29"/>
  <c r="V23" i="29"/>
  <c r="Z23" i="29"/>
  <c r="G4" i="29"/>
  <c r="G5" i="29"/>
  <c r="G6" i="29"/>
  <c r="K4" i="29"/>
  <c r="K5" i="29"/>
  <c r="K6" i="29"/>
  <c r="O4" i="29"/>
  <c r="O5" i="29"/>
  <c r="O6" i="29"/>
  <c r="W4" i="29"/>
  <c r="W5" i="29"/>
  <c r="W6" i="29"/>
  <c r="AA4" i="29"/>
  <c r="AA5" i="29"/>
  <c r="AA6" i="29"/>
  <c r="K16" i="29"/>
  <c r="K14" i="29"/>
  <c r="K15" i="29"/>
  <c r="K11" i="29"/>
  <c r="K17" i="29"/>
  <c r="K18" i="29"/>
  <c r="K10" i="29"/>
  <c r="K12" i="29"/>
  <c r="K13" i="29"/>
  <c r="AE16" i="29"/>
  <c r="AE14" i="29"/>
  <c r="AE13" i="29"/>
  <c r="AE10" i="29"/>
  <c r="AE12" i="29"/>
  <c r="AE17" i="29"/>
  <c r="AE11" i="29"/>
  <c r="AE18" i="29"/>
  <c r="AE15" i="29"/>
  <c r="E19" i="29"/>
  <c r="E20" i="29"/>
  <c r="E21" i="29"/>
  <c r="I19" i="29"/>
  <c r="I21" i="29"/>
  <c r="I20" i="29"/>
  <c r="M19" i="29"/>
  <c r="M21" i="29"/>
  <c r="M20" i="29"/>
  <c r="Q20" i="29"/>
  <c r="Q19" i="29"/>
  <c r="Q21" i="29"/>
  <c r="U19" i="29"/>
  <c r="U21" i="29"/>
  <c r="U20" i="29"/>
  <c r="AC19" i="29"/>
  <c r="AC21" i="29"/>
  <c r="AC20" i="29"/>
  <c r="H4" i="29"/>
  <c r="H5" i="29"/>
  <c r="H6" i="29"/>
  <c r="L4" i="29"/>
  <c r="L5" i="29"/>
  <c r="L6" i="29"/>
  <c r="P4" i="29"/>
  <c r="P5" i="29"/>
  <c r="P6" i="29"/>
  <c r="T4" i="29"/>
  <c r="T5" i="29"/>
  <c r="T6" i="29"/>
  <c r="AB4" i="29"/>
  <c r="AB5" i="29"/>
  <c r="AB6" i="29"/>
  <c r="AF6" i="29"/>
  <c r="AF4" i="29"/>
  <c r="AF5" i="29"/>
  <c r="O14" i="29"/>
  <c r="O15" i="29"/>
  <c r="O17" i="29"/>
  <c r="O11" i="29"/>
  <c r="O13" i="29"/>
  <c r="O18" i="29"/>
  <c r="O16" i="29"/>
  <c r="O10" i="29"/>
  <c r="O12" i="29"/>
  <c r="D11" i="29"/>
  <c r="D13" i="29"/>
  <c r="D15" i="29"/>
  <c r="D18" i="29"/>
  <c r="D17" i="29"/>
  <c r="D10" i="29"/>
  <c r="D16" i="29"/>
  <c r="D12" i="29"/>
  <c r="D14" i="29"/>
  <c r="H16" i="29"/>
  <c r="H11" i="29"/>
  <c r="H18" i="29"/>
  <c r="H17" i="29"/>
  <c r="H13" i="29"/>
  <c r="H15" i="29"/>
  <c r="H10" i="29"/>
  <c r="H12" i="29"/>
  <c r="H14" i="29"/>
  <c r="L18" i="29"/>
  <c r="L17" i="29"/>
  <c r="L11" i="29"/>
  <c r="L13" i="29"/>
  <c r="L15" i="29"/>
  <c r="L10" i="29"/>
  <c r="L16" i="29"/>
  <c r="L12" i="29"/>
  <c r="L14" i="29"/>
  <c r="T11" i="29"/>
  <c r="T15" i="29"/>
  <c r="T13" i="29"/>
  <c r="T16" i="29"/>
  <c r="T10" i="29"/>
  <c r="T18" i="29"/>
  <c r="T17" i="29"/>
  <c r="T14" i="29"/>
  <c r="T12" i="29"/>
  <c r="X10" i="29"/>
  <c r="X16" i="29"/>
  <c r="X12" i="29"/>
  <c r="X14" i="29"/>
  <c r="X18" i="29"/>
  <c r="X17" i="29"/>
  <c r="X11" i="29"/>
  <c r="X15" i="29"/>
  <c r="X13" i="29"/>
  <c r="AB16" i="29"/>
  <c r="AB15" i="29"/>
  <c r="AB18" i="29"/>
  <c r="AB17" i="29"/>
  <c r="AB13" i="29"/>
  <c r="AB14" i="29"/>
  <c r="AB10" i="29"/>
  <c r="AB12" i="29"/>
  <c r="AB11" i="29"/>
  <c r="F21" i="29"/>
  <c r="F20" i="29"/>
  <c r="F19" i="29"/>
  <c r="J20" i="29"/>
  <c r="J19" i="29"/>
  <c r="J21" i="29"/>
  <c r="N19" i="29"/>
  <c r="N21" i="29"/>
  <c r="N20" i="29"/>
  <c r="V20" i="29"/>
  <c r="V19" i="29"/>
  <c r="V21" i="29"/>
  <c r="Z20" i="29"/>
  <c r="Z21" i="29"/>
  <c r="Z19" i="29"/>
  <c r="E4" i="29"/>
  <c r="E5" i="29"/>
  <c r="E6" i="29"/>
  <c r="I4" i="29"/>
  <c r="I5" i="29"/>
  <c r="I6" i="29"/>
  <c r="M4" i="29"/>
  <c r="M5" i="29"/>
  <c r="M6" i="29"/>
  <c r="U6" i="29"/>
  <c r="U4" i="29"/>
  <c r="U5" i="29"/>
  <c r="Y4" i="29"/>
  <c r="Y5" i="29"/>
  <c r="Y6" i="29"/>
  <c r="AC4" i="29"/>
  <c r="AC5" i="29"/>
  <c r="AC6" i="29"/>
  <c r="S17" i="29"/>
  <c r="S12" i="29"/>
  <c r="S14" i="29"/>
  <c r="S18" i="29"/>
  <c r="S11" i="29"/>
  <c r="S16" i="29"/>
  <c r="S15" i="29"/>
  <c r="S10" i="29"/>
  <c r="S13" i="29"/>
  <c r="AA18" i="29"/>
  <c r="AA14" i="29"/>
  <c r="AA15" i="29"/>
  <c r="AA16" i="29"/>
  <c r="AA11" i="29"/>
  <c r="AA17" i="29"/>
  <c r="AA10" i="29"/>
  <c r="AA12" i="29"/>
  <c r="AA13" i="29"/>
  <c r="E17" i="29"/>
  <c r="E12" i="29"/>
  <c r="E14" i="29"/>
  <c r="E11" i="29"/>
  <c r="E16" i="29"/>
  <c r="E15" i="29"/>
  <c r="E13" i="29"/>
  <c r="E18" i="29"/>
  <c r="E10" i="29"/>
  <c r="I12" i="29"/>
  <c r="I14" i="29"/>
  <c r="I16" i="29"/>
  <c r="I11" i="29"/>
  <c r="I18" i="29"/>
  <c r="I15" i="29"/>
  <c r="I13" i="29"/>
  <c r="I17" i="29"/>
  <c r="I10" i="29"/>
  <c r="M16" i="29"/>
  <c r="M12" i="29"/>
  <c r="M14" i="29"/>
  <c r="M18" i="29"/>
  <c r="M11" i="29"/>
  <c r="M17" i="29"/>
  <c r="M15" i="29"/>
  <c r="M13" i="29"/>
  <c r="M10" i="29"/>
  <c r="Q13" i="29"/>
  <c r="Q15" i="29"/>
  <c r="Q17" i="29"/>
  <c r="Q10" i="29"/>
  <c r="Q12" i="29"/>
  <c r="Q14" i="29"/>
  <c r="Q16" i="29"/>
  <c r="Q11" i="29"/>
  <c r="Q18" i="29"/>
  <c r="U17" i="29"/>
  <c r="U14" i="29"/>
  <c r="U15" i="29"/>
  <c r="U11" i="29"/>
  <c r="U16" i="29"/>
  <c r="U13" i="29"/>
  <c r="U18" i="29"/>
  <c r="U10" i="29"/>
  <c r="U12" i="29"/>
  <c r="AC18" i="29"/>
  <c r="AC12" i="29"/>
  <c r="AC14" i="29"/>
  <c r="AC16" i="29"/>
  <c r="AC11" i="29"/>
  <c r="AC15" i="29"/>
  <c r="AC13" i="29"/>
  <c r="AC17" i="29"/>
  <c r="AC10" i="29"/>
  <c r="C19" i="29"/>
  <c r="C21" i="29"/>
  <c r="C20" i="29"/>
  <c r="G21" i="29"/>
  <c r="G20" i="29"/>
  <c r="G19" i="29"/>
  <c r="K21" i="29"/>
  <c r="K20" i="29"/>
  <c r="K19" i="29"/>
  <c r="O21" i="29"/>
  <c r="O20" i="29"/>
  <c r="O19" i="29"/>
  <c r="S19" i="29"/>
  <c r="S21" i="29"/>
  <c r="S20" i="29"/>
  <c r="AA20" i="29"/>
  <c r="AA21" i="29"/>
  <c r="AA19" i="29"/>
  <c r="AE20" i="29"/>
  <c r="AE19" i="29"/>
  <c r="AE21" i="29"/>
  <c r="F22" i="29"/>
  <c r="J22" i="29"/>
  <c r="N22" i="29"/>
  <c r="V22" i="29"/>
  <c r="Z22" i="29"/>
  <c r="AD22" i="29"/>
  <c r="D24" i="29"/>
  <c r="H24" i="29"/>
  <c r="L24" i="29"/>
  <c r="T24" i="29"/>
  <c r="X24" i="29"/>
  <c r="AB24" i="29"/>
  <c r="F4" i="29"/>
  <c r="F5" i="29"/>
  <c r="F6" i="29"/>
  <c r="J4" i="29"/>
  <c r="J5" i="29"/>
  <c r="J6" i="29"/>
  <c r="N4" i="29"/>
  <c r="N5" i="29"/>
  <c r="N6" i="29"/>
  <c r="R4" i="29"/>
  <c r="R5" i="29"/>
  <c r="R6" i="29"/>
  <c r="V6" i="29"/>
  <c r="V4" i="29"/>
  <c r="V5" i="29"/>
  <c r="AD4" i="29"/>
  <c r="AD5" i="29"/>
  <c r="AD6" i="29"/>
  <c r="P23" i="29"/>
  <c r="P24" i="29"/>
  <c r="AD17" i="29"/>
  <c r="AD18" i="29"/>
  <c r="AD15" i="29"/>
  <c r="AD11" i="29"/>
  <c r="AD16" i="29"/>
  <c r="AD14" i="29"/>
  <c r="AD10" i="29"/>
  <c r="AD12" i="29"/>
  <c r="AD13" i="29"/>
  <c r="AD23" i="29"/>
  <c r="AE6" i="29"/>
  <c r="AE4" i="29"/>
  <c r="AE5" i="29"/>
  <c r="AD21" i="29"/>
  <c r="AD20" i="29"/>
  <c r="AD19" i="29"/>
  <c r="Y20" i="29"/>
  <c r="Y21" i="29"/>
  <c r="Y19" i="29"/>
  <c r="Y16" i="29"/>
  <c r="Y14" i="29"/>
  <c r="Y15" i="29"/>
  <c r="Y18" i="29"/>
  <c r="Y12" i="29"/>
  <c r="Y13" i="29"/>
  <c r="Y10" i="29"/>
  <c r="Y11" i="29"/>
  <c r="Y17" i="29"/>
  <c r="Y23" i="29"/>
  <c r="Z5" i="29"/>
  <c r="Z4" i="29"/>
  <c r="Z6" i="29"/>
  <c r="X5" i="29"/>
  <c r="X4" i="29"/>
  <c r="X6" i="29"/>
  <c r="W24" i="29"/>
  <c r="W18" i="29"/>
  <c r="W11" i="29"/>
  <c r="W15" i="29"/>
  <c r="W13" i="29"/>
  <c r="W16" i="29"/>
  <c r="W12" i="29"/>
  <c r="W17" i="29"/>
  <c r="W10" i="29"/>
  <c r="W14" i="29"/>
  <c r="W20" i="29"/>
  <c r="W21" i="29"/>
  <c r="W19" i="29"/>
  <c r="R10" i="29"/>
  <c r="R16" i="29"/>
  <c r="R18" i="29"/>
  <c r="R12" i="29"/>
  <c r="R14" i="29"/>
  <c r="R11" i="29"/>
  <c r="R15" i="29"/>
  <c r="R13" i="29"/>
  <c r="R17" i="29"/>
  <c r="R23" i="29"/>
  <c r="S6" i="29"/>
  <c r="S4" i="29"/>
  <c r="S5" i="29"/>
  <c r="R19" i="29"/>
  <c r="R20" i="29"/>
  <c r="R21" i="29"/>
  <c r="R22" i="29"/>
  <c r="P20" i="29"/>
  <c r="P19" i="29"/>
  <c r="P21" i="29"/>
  <c r="P16" i="29"/>
  <c r="P18" i="29"/>
  <c r="P17" i="29"/>
  <c r="P10" i="29"/>
  <c r="P11" i="29"/>
  <c r="P12" i="29"/>
  <c r="P13" i="29"/>
  <c r="P14" i="29"/>
  <c r="P15" i="29"/>
  <c r="Q4" i="29"/>
  <c r="Q5" i="29"/>
  <c r="Q6" i="29"/>
  <c r="C15" i="29"/>
  <c r="C16" i="29"/>
  <c r="C18" i="29"/>
  <c r="C17" i="29"/>
  <c r="C14" i="29"/>
  <c r="M96" i="25"/>
  <c r="U96" i="25"/>
  <c r="AC96" i="25"/>
  <c r="AG96" i="25"/>
  <c r="Q96" i="25"/>
  <c r="I96" i="25"/>
  <c r="K96" i="25"/>
  <c r="O96" i="25"/>
  <c r="S96" i="25"/>
  <c r="W96" i="25"/>
  <c r="AA96" i="25"/>
  <c r="AE96" i="25"/>
  <c r="AI96" i="25"/>
  <c r="H96" i="25"/>
  <c r="H97" i="25"/>
  <c r="L96" i="25"/>
  <c r="P96" i="25"/>
  <c r="T96" i="25"/>
  <c r="X96" i="25"/>
  <c r="AB96" i="25"/>
  <c r="AF96" i="25"/>
  <c r="AJ96" i="25"/>
  <c r="J96" i="25"/>
  <c r="N96" i="25"/>
  <c r="R96" i="25"/>
  <c r="V96" i="25"/>
  <c r="Z96" i="25"/>
  <c r="AD96" i="25"/>
  <c r="AH96" i="25"/>
  <c r="Y97" i="25"/>
  <c r="Y96" i="25"/>
  <c r="D5" i="29"/>
  <c r="D6" i="29"/>
  <c r="N97" i="25"/>
  <c r="AH97" i="25"/>
  <c r="AA97" i="25"/>
  <c r="Z97" i="25"/>
  <c r="S97" i="25"/>
  <c r="R97" i="25"/>
  <c r="AE97" i="25"/>
  <c r="J97" i="25"/>
  <c r="AG97" i="25"/>
  <c r="AI97" i="25"/>
  <c r="AD97" i="25"/>
  <c r="AC97" i="25"/>
  <c r="W97" i="25"/>
  <c r="U97" i="25"/>
  <c r="V97" i="25"/>
  <c r="I97" i="25"/>
  <c r="M97" i="25"/>
  <c r="Q97" i="25"/>
  <c r="K97" i="25"/>
  <c r="O97" i="25"/>
  <c r="L97" i="25"/>
  <c r="P97" i="25"/>
  <c r="T97" i="25"/>
  <c r="X97" i="25"/>
  <c r="AB97" i="25"/>
  <c r="AF97" i="25"/>
  <c r="AJ97" i="25"/>
  <c r="C12" i="29"/>
  <c r="C13" i="29"/>
  <c r="C11" i="29"/>
  <c r="C10" i="29"/>
  <c r="G73" i="25"/>
  <c r="G82" i="25"/>
  <c r="G83" i="25"/>
  <c r="G80" i="25"/>
  <c r="G85" i="25"/>
  <c r="G86" i="25"/>
  <c r="G90" i="25"/>
  <c r="G81" i="25"/>
  <c r="G75" i="25"/>
  <c r="G77" i="25"/>
  <c r="G79" i="25"/>
  <c r="G84" i="25"/>
  <c r="G89" i="25"/>
  <c r="G76" i="25"/>
  <c r="G88" i="25"/>
  <c r="AL98" i="25" l="1"/>
  <c r="AM97" i="25"/>
  <c r="G97" i="25"/>
  <c r="G96" i="25"/>
  <c r="AT4" i="25" l="1"/>
  <c r="AM4" i="25" s="1"/>
  <c r="AU4" i="25"/>
  <c r="AV4" i="25"/>
  <c r="AW4" i="25"/>
  <c r="AX4" i="25" l="1"/>
  <c r="BF4" i="25" l="1"/>
  <c r="BA4" i="25" l="1"/>
  <c r="BG4" i="25" l="1"/>
  <c r="BE4" i="25" l="1"/>
  <c r="BC4" i="25"/>
  <c r="AZ4" i="25"/>
  <c r="AY4" i="25"/>
  <c r="BD4" i="25"/>
  <c r="BH4" i="25" l="1"/>
</calcChain>
</file>

<file path=xl/comments1.xml><?xml version="1.0" encoding="utf-8"?>
<comments xmlns="http://schemas.openxmlformats.org/spreadsheetml/2006/main">
  <authors>
    <author>Call Center</author>
  </authors>
  <commentList>
    <comment ref="P3" authorId="0" shapeId="0">
      <text>
        <r>
          <rPr>
            <b/>
            <sz val="9"/>
            <color indexed="81"/>
            <rFont val="細明體"/>
            <family val="3"/>
            <charset val="136"/>
          </rPr>
          <t>抵</t>
        </r>
        <r>
          <rPr>
            <b/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3" authorId="0" shapeId="0">
      <text>
        <r>
          <rPr>
            <b/>
            <sz val="9"/>
            <color indexed="81"/>
            <rFont val="細明體"/>
            <family val="3"/>
            <charset val="136"/>
          </rPr>
          <t>抵</t>
        </r>
        <r>
          <rPr>
            <b/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<sst xmlns="http://schemas.openxmlformats.org/spreadsheetml/2006/main" count="5006" uniqueCount="283">
  <si>
    <t>序號</t>
  </si>
  <si>
    <t>姓名</t>
  </si>
  <si>
    <t>人力類別</t>
  </si>
  <si>
    <t>週三</t>
  </si>
  <si>
    <t>週四</t>
  </si>
  <si>
    <t>週五</t>
  </si>
  <si>
    <t>週六</t>
  </si>
  <si>
    <t>週日</t>
  </si>
  <si>
    <t>週一</t>
  </si>
  <si>
    <t>週二</t>
  </si>
  <si>
    <t>原班段</t>
  </si>
  <si>
    <t>班別代號</t>
  </si>
  <si>
    <t>上班時數</t>
  </si>
  <si>
    <t>加班</t>
  </si>
  <si>
    <t>總工時</t>
  </si>
  <si>
    <t>8</t>
  </si>
  <si>
    <t>13-22</t>
  </si>
  <si>
    <t>14-23</t>
  </si>
  <si>
    <t>23-08</t>
  </si>
  <si>
    <t>07-08</t>
  </si>
  <si>
    <t>08-08.5</t>
  </si>
  <si>
    <t>08.5-09</t>
  </si>
  <si>
    <t>09-10</t>
  </si>
  <si>
    <t>18-19</t>
  </si>
  <si>
    <t>本月晚班天數</t>
    <phoneticPr fontId="6" type="noConversion"/>
  </si>
  <si>
    <t>18-23</t>
    <phoneticPr fontId="6" type="noConversion"/>
  </si>
  <si>
    <t>21-22</t>
    <phoneticPr fontId="6" type="noConversion"/>
  </si>
  <si>
    <t>22-23</t>
    <phoneticPr fontId="6" type="noConversion"/>
  </si>
  <si>
    <t>00-02</t>
    <phoneticPr fontId="6" type="noConversion"/>
  </si>
  <si>
    <t>02-06</t>
    <phoneticPr fontId="6" type="noConversion"/>
  </si>
  <si>
    <t>13-14</t>
    <phoneticPr fontId="6" type="noConversion"/>
  </si>
  <si>
    <t>14-15</t>
    <phoneticPr fontId="6" type="noConversion"/>
  </si>
  <si>
    <t>19-20</t>
    <phoneticPr fontId="6" type="noConversion"/>
  </si>
  <si>
    <t>20-21</t>
    <phoneticPr fontId="6" type="noConversion"/>
  </si>
  <si>
    <t>本月假天數</t>
  </si>
  <si>
    <t>總</t>
  </si>
  <si>
    <t xml:space="preserve">各
時
段
人
力
</t>
    <phoneticPr fontId="6" type="noConversion"/>
  </si>
  <si>
    <t>8-12</t>
    <phoneticPr fontId="6" type="noConversion"/>
  </si>
  <si>
    <t>抵</t>
    <phoneticPr fontId="6" type="noConversion"/>
  </si>
  <si>
    <t>9-13</t>
    <phoneticPr fontId="6" type="noConversion"/>
  </si>
  <si>
    <t>15-24</t>
    <phoneticPr fontId="6" type="noConversion"/>
  </si>
  <si>
    <t>13-22</t>
    <phoneticPr fontId="6" type="noConversion"/>
  </si>
  <si>
    <t>09-13~18-22</t>
    <phoneticPr fontId="6" type="noConversion"/>
  </si>
  <si>
    <t>總晚</t>
    <phoneticPr fontId="6" type="noConversion"/>
  </si>
  <si>
    <t>副值星</t>
    <phoneticPr fontId="6" type="noConversion"/>
  </si>
  <si>
    <r>
      <t>當日</t>
    </r>
    <r>
      <rPr>
        <sz val="10"/>
        <rFont val="Verdana"/>
        <family val="2"/>
      </rPr>
      <t>Agent</t>
    </r>
    <r>
      <rPr>
        <sz val="10"/>
        <rFont val="細明體"/>
        <family val="3"/>
        <charset val="136"/>
      </rPr>
      <t>總人力</t>
    </r>
    <phoneticPr fontId="6" type="noConversion"/>
  </si>
  <si>
    <t>10-11</t>
    <phoneticPr fontId="6" type="noConversion"/>
  </si>
  <si>
    <t>11-12</t>
    <phoneticPr fontId="6" type="noConversion"/>
  </si>
  <si>
    <t>12-13</t>
    <phoneticPr fontId="6" type="noConversion"/>
  </si>
  <si>
    <t>身分別</t>
    <phoneticPr fontId="6" type="noConversion"/>
  </si>
  <si>
    <t>08-12~18-22</t>
    <phoneticPr fontId="6" type="noConversion"/>
  </si>
  <si>
    <t>16-01</t>
    <phoneticPr fontId="6" type="noConversion"/>
  </si>
  <si>
    <t>總值星</t>
    <phoneticPr fontId="6" type="noConversion"/>
  </si>
  <si>
    <t>休</t>
    <phoneticPr fontId="6" type="noConversion"/>
  </si>
  <si>
    <t>特</t>
    <phoneticPr fontId="6" type="noConversion"/>
  </si>
  <si>
    <t>例</t>
    <phoneticPr fontId="6" type="noConversion"/>
  </si>
  <si>
    <t>喪</t>
    <phoneticPr fontId="6" type="noConversion"/>
  </si>
  <si>
    <t>09-13~19-23</t>
    <phoneticPr fontId="6" type="noConversion"/>
  </si>
  <si>
    <t>08-12~19-23</t>
    <phoneticPr fontId="6" type="noConversion"/>
  </si>
  <si>
    <t>婚</t>
    <phoneticPr fontId="6" type="noConversion"/>
  </si>
  <si>
    <t>休</t>
  </si>
  <si>
    <t>15-24</t>
  </si>
  <si>
    <t>22-07</t>
  </si>
  <si>
    <t>例</t>
  </si>
  <si>
    <r>
      <t>當日</t>
    </r>
    <r>
      <rPr>
        <sz val="10"/>
        <rFont val="Verdana"/>
        <family val="2"/>
      </rPr>
      <t>Agent</t>
    </r>
    <r>
      <rPr>
        <sz val="10"/>
        <rFont val="細明體"/>
        <family val="3"/>
        <charset val="136"/>
      </rPr>
      <t>總工時</t>
    </r>
    <phoneticPr fontId="6" type="noConversion"/>
  </si>
  <si>
    <t>06-07</t>
    <phoneticPr fontId="6" type="noConversion"/>
  </si>
  <si>
    <t>15-16</t>
    <phoneticPr fontId="6" type="noConversion"/>
  </si>
  <si>
    <t>16-17</t>
    <phoneticPr fontId="6" type="noConversion"/>
  </si>
  <si>
    <t>17-18</t>
    <phoneticPr fontId="6" type="noConversion"/>
  </si>
  <si>
    <t>23-24</t>
    <phoneticPr fontId="6" type="noConversion"/>
  </si>
  <si>
    <t>抵</t>
  </si>
  <si>
    <t>(不含備援)</t>
    <phoneticPr fontId="6" type="noConversion"/>
  </si>
  <si>
    <t>特</t>
  </si>
  <si>
    <t>8.5-17.5</t>
  </si>
  <si>
    <t>12-21</t>
  </si>
  <si>
    <t>17-02</t>
  </si>
  <si>
    <t>喪</t>
  </si>
  <si>
    <t>17-24</t>
    <phoneticPr fontId="6" type="noConversion"/>
  </si>
  <si>
    <t>上班日</t>
    <phoneticPr fontId="6" type="noConversion"/>
  </si>
  <si>
    <t>李孟蓁</t>
  </si>
  <si>
    <t>謝怡芬</t>
  </si>
  <si>
    <t>曾莙媖</t>
  </si>
  <si>
    <t>蘇碧雅</t>
  </si>
  <si>
    <t>高偉哲</t>
  </si>
  <si>
    <t>魏意如</t>
  </si>
  <si>
    <t>林文宏</t>
  </si>
  <si>
    <t>廖珮琄</t>
  </si>
  <si>
    <t>王愉萱</t>
  </si>
  <si>
    <t>林彥伶</t>
  </si>
  <si>
    <t>假日</t>
    <phoneticPr fontId="6" type="noConversion"/>
  </si>
  <si>
    <t>6</t>
    <phoneticPr fontId="6" type="noConversion"/>
  </si>
  <si>
    <t>18-22</t>
    <phoneticPr fontId="6" type="noConversion"/>
  </si>
  <si>
    <t>4</t>
    <phoneticPr fontId="6" type="noConversion"/>
  </si>
  <si>
    <t>總計</t>
    <phoneticPr fontId="6" type="noConversion"/>
  </si>
  <si>
    <t>18-24</t>
    <phoneticPr fontId="6" type="noConversion"/>
  </si>
  <si>
    <t>值機code號</t>
    <phoneticPr fontId="6" type="noConversion"/>
  </si>
  <si>
    <t>17-21</t>
    <phoneticPr fontId="6" type="noConversion"/>
  </si>
  <si>
    <t>10-16</t>
    <phoneticPr fontId="6" type="noConversion"/>
  </si>
  <si>
    <t>9-18</t>
  </si>
  <si>
    <t>8-17</t>
  </si>
  <si>
    <t>7-16</t>
  </si>
  <si>
    <t>8-14</t>
  </si>
  <si>
    <t>8-13</t>
  </si>
  <si>
    <t>6-15</t>
  </si>
  <si>
    <t>7-15</t>
  </si>
  <si>
    <t>9-13</t>
    <phoneticPr fontId="6" type="noConversion"/>
  </si>
  <si>
    <t>4</t>
    <phoneticPr fontId="6" type="noConversion"/>
  </si>
  <si>
    <t>7</t>
    <phoneticPr fontId="6" type="noConversion"/>
  </si>
  <si>
    <t>5</t>
    <phoneticPr fontId="6" type="noConversion"/>
  </si>
  <si>
    <t>12月連班天數</t>
    <phoneticPr fontId="6" type="noConversion"/>
  </si>
  <si>
    <t>元旦</t>
    <phoneticPr fontId="6" type="noConversion"/>
  </si>
  <si>
    <t>12/31班段</t>
    <phoneticPr fontId="6" type="noConversion"/>
  </si>
  <si>
    <t>假日</t>
    <phoneticPr fontId="6" type="noConversion"/>
  </si>
  <si>
    <t>履約人力</t>
    <phoneticPr fontId="6" type="noConversion"/>
  </si>
  <si>
    <t>陳信廷</t>
    <phoneticPr fontId="6" type="noConversion"/>
  </si>
  <si>
    <t>專案主管</t>
    <phoneticPr fontId="6" type="noConversion"/>
  </si>
  <si>
    <t>9-18</t>
    <phoneticPr fontId="6" type="noConversion"/>
  </si>
  <si>
    <t>林文宏</t>
    <phoneticPr fontId="6" type="noConversion"/>
  </si>
  <si>
    <t>督導</t>
    <phoneticPr fontId="6" type="noConversion"/>
  </si>
  <si>
    <t>履約人力</t>
  </si>
  <si>
    <t>黃貝怡</t>
    <phoneticPr fontId="6" type="noConversion"/>
  </si>
  <si>
    <t>23-08</t>
    <phoneticPr fontId="6" type="noConversion"/>
  </si>
  <si>
    <t>王愉萱</t>
    <phoneticPr fontId="6" type="noConversion"/>
  </si>
  <si>
    <t>15-24</t>
    <phoneticPr fontId="6" type="noConversion"/>
  </si>
  <si>
    <t>徐培芬</t>
    <phoneticPr fontId="6" type="noConversion"/>
  </si>
  <si>
    <t>8-17</t>
    <phoneticPr fontId="6" type="noConversion"/>
  </si>
  <si>
    <t>方鈞謙</t>
    <phoneticPr fontId="6" type="noConversion"/>
  </si>
  <si>
    <t>休</t>
    <phoneticPr fontId="6" type="noConversion"/>
  </si>
  <si>
    <t>高偉哲</t>
    <phoneticPr fontId="6" type="noConversion"/>
  </si>
  <si>
    <t>資深</t>
    <phoneticPr fontId="6" type="noConversion"/>
  </si>
  <si>
    <t>7-16</t>
    <phoneticPr fontId="6" type="noConversion"/>
  </si>
  <si>
    <t>13-22</t>
    <phoneticPr fontId="6" type="noConversion"/>
  </si>
  <si>
    <t>李孟蓁</t>
    <phoneticPr fontId="6" type="noConversion"/>
  </si>
  <si>
    <t>魏意如</t>
    <phoneticPr fontId="6" type="noConversion"/>
  </si>
  <si>
    <t>14-23</t>
    <phoneticPr fontId="6" type="noConversion"/>
  </si>
  <si>
    <t>蘇碧雅</t>
    <phoneticPr fontId="6" type="noConversion"/>
  </si>
  <si>
    <t>廖珮琄</t>
    <phoneticPr fontId="6" type="noConversion"/>
  </si>
  <si>
    <t>邱思旻</t>
    <phoneticPr fontId="6" type="noConversion"/>
  </si>
  <si>
    <t>劉嬿妮</t>
    <phoneticPr fontId="6" type="noConversion"/>
  </si>
  <si>
    <t>身</t>
    <phoneticPr fontId="6" type="noConversion"/>
  </si>
  <si>
    <t>李沛宜</t>
    <phoneticPr fontId="6" type="noConversion"/>
  </si>
  <si>
    <t>資深(講師)</t>
    <phoneticPr fontId="6" type="noConversion"/>
  </si>
  <si>
    <t>林廷昱</t>
    <phoneticPr fontId="6" type="noConversion"/>
  </si>
  <si>
    <t>張菁芬</t>
    <phoneticPr fontId="6" type="noConversion"/>
  </si>
  <si>
    <t>英語</t>
    <phoneticPr fontId="6" type="noConversion"/>
  </si>
  <si>
    <t>陳雅亭</t>
    <phoneticPr fontId="6" type="noConversion"/>
  </si>
  <si>
    <t>陳力綺</t>
    <phoneticPr fontId="6" type="noConversion"/>
  </si>
  <si>
    <t>客語</t>
    <phoneticPr fontId="6" type="noConversion"/>
  </si>
  <si>
    <t>10-19</t>
    <phoneticPr fontId="6" type="noConversion"/>
  </si>
  <si>
    <t>林家華</t>
    <phoneticPr fontId="6" type="noConversion"/>
  </si>
  <si>
    <t>日語</t>
    <phoneticPr fontId="6" type="noConversion"/>
  </si>
  <si>
    <t>葉宇倫</t>
    <phoneticPr fontId="6" type="noConversion"/>
  </si>
  <si>
    <t>手語</t>
    <phoneticPr fontId="6" type="noConversion"/>
  </si>
  <si>
    <t>8.5-17.5</t>
    <phoneticPr fontId="6" type="noConversion"/>
  </si>
  <si>
    <t>溫政霖</t>
    <phoneticPr fontId="6" type="noConversion"/>
  </si>
  <si>
    <t>吳峻豪</t>
    <phoneticPr fontId="6" type="noConversion"/>
  </si>
  <si>
    <t>李榮志</t>
    <phoneticPr fontId="6" type="noConversion"/>
  </si>
  <si>
    <t>視</t>
    <phoneticPr fontId="6" type="noConversion"/>
  </si>
  <si>
    <t>10-19</t>
  </si>
  <si>
    <t>林天寶</t>
    <phoneticPr fontId="6" type="noConversion"/>
  </si>
  <si>
    <t>余欣珮</t>
    <phoneticPr fontId="6" type="noConversion"/>
  </si>
  <si>
    <t>林佩儀</t>
    <phoneticPr fontId="6" type="noConversion"/>
  </si>
  <si>
    <t>林心沛</t>
    <phoneticPr fontId="6" type="noConversion"/>
  </si>
  <si>
    <t>黃程宥</t>
    <phoneticPr fontId="6" type="noConversion"/>
  </si>
  <si>
    <t>榮詠晴</t>
    <phoneticPr fontId="6" type="noConversion"/>
  </si>
  <si>
    <t>周盈伶</t>
    <phoneticPr fontId="6" type="noConversion"/>
  </si>
  <si>
    <t>12-21</t>
    <phoneticPr fontId="6" type="noConversion"/>
  </si>
  <si>
    <t>11-20</t>
    <phoneticPr fontId="6" type="noConversion"/>
  </si>
  <si>
    <t>林雅婷</t>
    <phoneticPr fontId="6" type="noConversion"/>
  </si>
  <si>
    <t>顧儒瑩</t>
    <phoneticPr fontId="6" type="noConversion"/>
  </si>
  <si>
    <t>蘇霈珊</t>
    <phoneticPr fontId="6" type="noConversion"/>
  </si>
  <si>
    <t>孫佳筠</t>
    <phoneticPr fontId="6" type="noConversion"/>
  </si>
  <si>
    <t>張美玉</t>
    <phoneticPr fontId="6" type="noConversion"/>
  </si>
  <si>
    <t>鍾榮興</t>
    <phoneticPr fontId="6" type="noConversion"/>
  </si>
  <si>
    <t>林郁芯</t>
    <phoneticPr fontId="6" type="noConversion"/>
  </si>
  <si>
    <t>王穎慶</t>
    <phoneticPr fontId="6" type="noConversion"/>
  </si>
  <si>
    <t>蕭佳宜</t>
    <phoneticPr fontId="6" type="noConversion"/>
  </si>
  <si>
    <t>陳姿羽</t>
    <phoneticPr fontId="6" type="noConversion"/>
  </si>
  <si>
    <t>陳昭融</t>
    <phoneticPr fontId="6" type="noConversion"/>
  </si>
  <si>
    <t>羅瑋</t>
    <phoneticPr fontId="6" type="noConversion"/>
  </si>
  <si>
    <t>羅玲</t>
    <phoneticPr fontId="6" type="noConversion"/>
  </si>
  <si>
    <t>何欣諭</t>
    <phoneticPr fontId="6" type="noConversion"/>
  </si>
  <si>
    <t>李名媗</t>
    <phoneticPr fontId="6" type="noConversion"/>
  </si>
  <si>
    <t>余俊賢</t>
    <phoneticPr fontId="6" type="noConversion"/>
  </si>
  <si>
    <t>大夜(資深)</t>
    <phoneticPr fontId="6" type="noConversion"/>
  </si>
  <si>
    <t>盧蔚慈</t>
    <phoneticPr fontId="6" type="noConversion"/>
  </si>
  <si>
    <t>李冬蕾</t>
    <phoneticPr fontId="6" type="noConversion"/>
  </si>
  <si>
    <t>劉曉吟</t>
    <phoneticPr fontId="6" type="noConversion"/>
  </si>
  <si>
    <t>大夜</t>
    <phoneticPr fontId="6" type="noConversion"/>
  </si>
  <si>
    <t>吳浩平</t>
    <phoneticPr fontId="6" type="noConversion"/>
  </si>
  <si>
    <t>邱靖恩</t>
    <phoneticPr fontId="6" type="noConversion"/>
  </si>
  <si>
    <t>林巧霜</t>
    <phoneticPr fontId="6" type="noConversion"/>
  </si>
  <si>
    <t>新人</t>
    <phoneticPr fontId="6" type="noConversion"/>
  </si>
  <si>
    <t>吳卓憶</t>
    <phoneticPr fontId="6" type="noConversion"/>
  </si>
  <si>
    <t>史惠慈</t>
    <phoneticPr fontId="6" type="noConversion"/>
  </si>
  <si>
    <t>黃文賢</t>
  </si>
  <si>
    <t>林奕廷</t>
  </si>
  <si>
    <t>除夕</t>
    <phoneticPr fontId="6" type="noConversion"/>
  </si>
  <si>
    <t>初一</t>
    <phoneticPr fontId="6" type="noConversion"/>
  </si>
  <si>
    <t>初二</t>
    <phoneticPr fontId="6" type="noConversion"/>
  </si>
  <si>
    <t>初三</t>
    <phoneticPr fontId="6" type="noConversion"/>
  </si>
  <si>
    <t>初四</t>
    <phoneticPr fontId="6" type="noConversion"/>
  </si>
  <si>
    <t>17-02</t>
    <phoneticPr fontId="6" type="noConversion"/>
  </si>
  <si>
    <t>總休假日</t>
    <phoneticPr fontId="6" type="noConversion"/>
  </si>
  <si>
    <t>18-22</t>
  </si>
  <si>
    <t>13-17</t>
  </si>
  <si>
    <t>23-08</t>
    <phoneticPr fontId="6" type="noConversion"/>
  </si>
  <si>
    <t>特</t>
    <phoneticPr fontId="6" type="noConversion"/>
  </si>
  <si>
    <t>特</t>
    <phoneticPr fontId="6" type="noConversion"/>
  </si>
  <si>
    <t>初一</t>
    <phoneticPr fontId="6" type="noConversion"/>
  </si>
  <si>
    <t>初二</t>
    <phoneticPr fontId="6" type="noConversion"/>
  </si>
  <si>
    <t>初三</t>
    <phoneticPr fontId="6" type="noConversion"/>
  </si>
  <si>
    <t>初四</t>
    <phoneticPr fontId="6" type="noConversion"/>
  </si>
  <si>
    <t>除夕</t>
    <phoneticPr fontId="6" type="noConversion"/>
  </si>
  <si>
    <t>11-20</t>
  </si>
  <si>
    <t>11-20</t>
    <phoneticPr fontId="6" type="noConversion"/>
  </si>
  <si>
    <t>7-16</t>
    <phoneticPr fontId="6" type="noConversion"/>
  </si>
  <si>
    <t>15-24</t>
    <phoneticPr fontId="6" type="noConversion"/>
  </si>
  <si>
    <t>9-18</t>
    <phoneticPr fontId="6" type="noConversion"/>
  </si>
  <si>
    <t>陳育翰</t>
    <phoneticPr fontId="6" type="noConversion"/>
  </si>
  <si>
    <t>17-02</t>
    <phoneticPr fontId="6" type="noConversion"/>
  </si>
  <si>
    <t>王育廷</t>
  </si>
  <si>
    <t>江世傑</t>
  </si>
  <si>
    <t>林婉鈴</t>
  </si>
  <si>
    <t>丁郁濨</t>
  </si>
  <si>
    <t>洪文惠</t>
  </si>
  <si>
    <t>高志文</t>
  </si>
  <si>
    <t>胡乃云</t>
  </si>
  <si>
    <t>8-12</t>
  </si>
  <si>
    <t>19-23</t>
  </si>
  <si>
    <t>8-13</t>
    <phoneticPr fontId="6" type="noConversion"/>
  </si>
  <si>
    <t>8-12</t>
    <phoneticPr fontId="6" type="noConversion"/>
  </si>
  <si>
    <t>20-24</t>
    <phoneticPr fontId="6" type="noConversion"/>
  </si>
  <si>
    <t>19-23</t>
    <phoneticPr fontId="6" type="noConversion"/>
  </si>
  <si>
    <t>13-22</t>
    <phoneticPr fontId="6" type="noConversion"/>
  </si>
  <si>
    <t>12-21</t>
    <phoneticPr fontId="6" type="noConversion"/>
  </si>
  <si>
    <r>
      <t>【本月排班說明】
1.</t>
    </r>
    <r>
      <rPr>
        <b/>
        <sz val="14"/>
        <color rgb="FFFF0000"/>
        <rFont val="標楷體"/>
        <family val="4"/>
        <charset val="136"/>
      </rPr>
      <t>本月為18個工作日及13個休假日，履約工時為10752時，排班總工時共計10847時，會因應現場話務量做調整。</t>
    </r>
    <r>
      <rPr>
        <b/>
        <sz val="14"/>
        <rFont val="標楷體"/>
        <family val="4"/>
        <charset val="136"/>
      </rPr>
      <t xml:space="preserve">
2.話務量增加，現場話務人力不足時，將立即啟動備援人力支援接聽。
3.11-17.5時為人員分批用餐時段，表列人數為值機與用餐人數。</t>
    </r>
    <phoneticPr fontId="6" type="noConversion"/>
  </si>
  <si>
    <t>易雅蕾</t>
    <phoneticPr fontId="6" type="noConversion"/>
  </si>
  <si>
    <t>休</t>
    <phoneticPr fontId="6" type="noConversion"/>
  </si>
  <si>
    <t>李昱萬</t>
    <phoneticPr fontId="6" type="noConversion"/>
  </si>
  <si>
    <t>新人</t>
    <phoneticPr fontId="6" type="noConversion"/>
  </si>
  <si>
    <t>9-18</t>
    <phoneticPr fontId="6" type="noConversion"/>
  </si>
  <si>
    <t>英語</t>
    <phoneticPr fontId="6" type="noConversion"/>
  </si>
  <si>
    <t>大夜(英語)</t>
    <phoneticPr fontId="6" type="noConversion"/>
  </si>
  <si>
    <t>15-24</t>
    <phoneticPr fontId="6" type="noConversion"/>
  </si>
  <si>
    <t>休</t>
    <phoneticPr fontId="6" type="noConversion"/>
  </si>
  <si>
    <t>特</t>
    <phoneticPr fontId="6" type="noConversion"/>
  </si>
  <si>
    <t>休</t>
    <phoneticPr fontId="6" type="noConversion"/>
  </si>
  <si>
    <t>15-24</t>
    <phoneticPr fontId="6" type="noConversion"/>
  </si>
  <si>
    <t>抵</t>
    <phoneticPr fontId="6" type="noConversion"/>
  </si>
  <si>
    <t>A2300</t>
  </si>
  <si>
    <t>18-22</t>
    <phoneticPr fontId="6" type="noConversion"/>
  </si>
  <si>
    <t>18-23</t>
    <phoneticPr fontId="6" type="noConversion"/>
  </si>
  <si>
    <t>9-13</t>
    <phoneticPr fontId="6" type="noConversion"/>
  </si>
  <si>
    <t>19-23</t>
    <phoneticPr fontId="6" type="noConversion"/>
  </si>
  <si>
    <t>8-13</t>
    <phoneticPr fontId="6" type="noConversion"/>
  </si>
  <si>
    <t>15-24</t>
    <phoneticPr fontId="6" type="noConversion"/>
  </si>
  <si>
    <t>休</t>
    <phoneticPr fontId="6" type="noConversion"/>
  </si>
  <si>
    <t>15-24</t>
    <phoneticPr fontId="6" type="noConversion"/>
  </si>
  <si>
    <r>
      <rPr>
        <sz val="10"/>
        <color indexed="62"/>
        <rFont val="細明體"/>
        <family val="3"/>
        <charset val="136"/>
      </rPr>
      <t>本月假天數</t>
    </r>
  </si>
  <si>
    <t>日期</t>
    <phoneticPr fontId="6" type="noConversion"/>
  </si>
  <si>
    <t>A0800</t>
  </si>
  <si>
    <t>A1400</t>
  </si>
  <si>
    <t>A0900</t>
  </si>
  <si>
    <t>A0700</t>
  </si>
  <si>
    <t>A1500</t>
  </si>
  <si>
    <t>A1700</t>
  </si>
  <si>
    <t>A0830</t>
  </si>
  <si>
    <t>A2200</t>
  </si>
  <si>
    <t>OFF04</t>
  </si>
  <si>
    <t>OFF02</t>
  </si>
  <si>
    <t>D08001200</t>
  </si>
  <si>
    <t>D08001300</t>
  </si>
  <si>
    <t>D18002200</t>
  </si>
  <si>
    <t>D20002400</t>
  </si>
  <si>
    <t>D13001700</t>
  </si>
  <si>
    <t>A1100</t>
  </si>
  <si>
    <t>A1300</t>
  </si>
  <si>
    <t>A1200</t>
  </si>
  <si>
    <t>A1000</t>
  </si>
  <si>
    <t>OFF03</t>
  </si>
  <si>
    <t>OFF01</t>
  </si>
  <si>
    <t>員工編號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</si>
</sst>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_(* #,##0_);_(* \(#,##0\);_(* &quot;-&quot;_);_(@_)"/>
    <numFmt numFmtId="177" formatCode="m/d;@"/>
    <numFmt numFmtId="178" formatCode="0_ "/>
    <numFmt numFmtId="179" formatCode="m&quot;月&quot;d&quot;日&quot;"/>
    <numFmt numFmtId="180" formatCode="0_);[Red]\(0\)"/>
    <numFmt numFmtId="181" formatCode="0.00_)"/>
    <numFmt numFmtId="182" formatCode="0.00&quot; &quot;"/>
    <numFmt numFmtId="183" formatCode="[$NT$-404]#,##0.00;[Red]&quot;-&quot;[$NT$-404]#,##0.00"/>
  </numFmts>
  <fonts count="124" x14ac:knownFonts="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b/>
      <sz val="10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b/>
      <sz val="11"/>
      <color indexed="62"/>
      <name val="細明體"/>
      <family val="3"/>
      <charset val="136"/>
    </font>
    <font>
      <sz val="16"/>
      <color indexed="8"/>
      <name val="新細明體"/>
      <family val="1"/>
      <charset val="136"/>
    </font>
    <font>
      <b/>
      <sz val="16"/>
      <color indexed="30"/>
      <name val="新細明體"/>
      <family val="1"/>
      <charset val="136"/>
    </font>
    <font>
      <b/>
      <sz val="10"/>
      <name val="Verdana"/>
      <family val="2"/>
    </font>
    <font>
      <b/>
      <sz val="8"/>
      <name val="新細明體"/>
      <family val="1"/>
      <charset val="136"/>
    </font>
    <font>
      <sz val="10"/>
      <name val="Verdana"/>
      <family val="2"/>
    </font>
    <font>
      <b/>
      <sz val="12"/>
      <name val="新細明體"/>
      <family val="1"/>
      <charset val="136"/>
    </font>
    <font>
      <sz val="10"/>
      <name val="細明體"/>
      <family val="3"/>
      <charset val="136"/>
    </font>
    <font>
      <sz val="12"/>
      <name val="Verdana"/>
      <family val="2"/>
    </font>
    <font>
      <sz val="10"/>
      <name val="Arial"/>
      <family val="2"/>
    </font>
    <font>
      <sz val="12"/>
      <name val="Times New Roman"/>
      <family val="1"/>
    </font>
    <font>
      <b/>
      <i/>
      <sz val="16"/>
      <name val="Helv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"/>
      <name val="標楷體"/>
      <family val="4"/>
      <charset val="136"/>
    </font>
    <font>
      <b/>
      <sz val="12"/>
      <color indexed="62"/>
      <name val="細明體"/>
      <family val="3"/>
      <charset val="136"/>
    </font>
    <font>
      <b/>
      <sz val="12"/>
      <color indexed="62"/>
      <name val="新細明體"/>
      <family val="1"/>
      <charset val="136"/>
    </font>
    <font>
      <b/>
      <sz val="13"/>
      <name val="新細明體"/>
      <family val="1"/>
      <charset val="136"/>
    </font>
    <font>
      <b/>
      <sz val="14"/>
      <name val="標楷體"/>
      <family val="4"/>
      <charset val="136"/>
    </font>
    <font>
      <sz val="14"/>
      <color indexed="8"/>
      <name val="標楷體"/>
      <family val="4"/>
      <charset val="136"/>
    </font>
    <font>
      <sz val="14"/>
      <name val="新細明體"/>
      <family val="1"/>
      <charset val="136"/>
    </font>
    <font>
      <b/>
      <sz val="14"/>
      <color indexed="39"/>
      <name val="標楷體"/>
      <family val="4"/>
      <charset val="136"/>
    </font>
    <font>
      <b/>
      <sz val="13"/>
      <color indexed="63"/>
      <name val="Arial"/>
      <family val="2"/>
    </font>
    <font>
      <b/>
      <sz val="13"/>
      <color indexed="62"/>
      <name val="細明體"/>
      <family val="3"/>
      <charset val="136"/>
    </font>
    <font>
      <b/>
      <sz val="13"/>
      <color indexed="62"/>
      <name val="Verdana"/>
      <family val="2"/>
    </font>
    <font>
      <b/>
      <sz val="13"/>
      <color indexed="10"/>
      <name val="Verdana"/>
      <family val="2"/>
    </font>
    <font>
      <sz val="14"/>
      <name val="Tahoma"/>
      <family val="2"/>
    </font>
    <font>
      <b/>
      <sz val="14"/>
      <name val="Tahoma"/>
      <family val="2"/>
    </font>
    <font>
      <b/>
      <sz val="14"/>
      <color indexed="8"/>
      <name val="Tahoma"/>
      <family val="2"/>
    </font>
    <font>
      <b/>
      <sz val="10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b/>
      <sz val="10"/>
      <color indexed="8"/>
      <name val="細明體"/>
      <family val="3"/>
      <charset val="136"/>
    </font>
    <font>
      <b/>
      <sz val="14"/>
      <color theme="1"/>
      <name val="Tahoma"/>
      <family val="2"/>
    </font>
    <font>
      <sz val="12"/>
      <color theme="1"/>
      <name val="新細明體"/>
      <family val="1"/>
      <charset val="136"/>
    </font>
    <font>
      <sz val="14"/>
      <color indexed="8"/>
      <name val="新細明體"/>
      <family val="1"/>
      <charset val="136"/>
    </font>
    <font>
      <b/>
      <sz val="16"/>
      <color theme="1"/>
      <name val="標楷體"/>
      <family val="4"/>
      <charset val="136"/>
    </font>
    <font>
      <b/>
      <sz val="16"/>
      <color rgb="FFFF0000"/>
      <name val="新細明體"/>
      <family val="1"/>
      <charset val="136"/>
    </font>
    <font>
      <sz val="12"/>
      <color indexed="8"/>
      <name val="標楷體"/>
      <family val="4"/>
      <charset val="136"/>
    </font>
    <font>
      <b/>
      <sz val="12"/>
      <color indexed="39"/>
      <name val="標楷體"/>
      <family val="4"/>
      <charset val="136"/>
    </font>
    <font>
      <b/>
      <sz val="14"/>
      <color rgb="FFFF0000"/>
      <name val="標楷體"/>
      <family val="4"/>
      <charset val="136"/>
    </font>
    <font>
      <b/>
      <sz val="13"/>
      <color theme="1"/>
      <name val="細明體"/>
      <family val="3"/>
      <charset val="136"/>
    </font>
    <font>
      <b/>
      <sz val="13"/>
      <color theme="1"/>
      <name val="Arial"/>
      <family val="2"/>
    </font>
    <font>
      <b/>
      <sz val="14"/>
      <color theme="1"/>
      <name val="標楷體"/>
      <family val="4"/>
      <charset val="136"/>
    </font>
    <font>
      <b/>
      <sz val="13"/>
      <color theme="1"/>
      <name val="Verdana"/>
      <family val="2"/>
    </font>
    <font>
      <b/>
      <sz val="10"/>
      <color theme="1"/>
      <name val="Verdana"/>
      <family val="2"/>
    </font>
    <font>
      <b/>
      <sz val="14"/>
      <color theme="1"/>
      <name val="Verdana"/>
      <family val="2"/>
    </font>
    <font>
      <sz val="15"/>
      <color theme="1"/>
      <name val="新細明體"/>
      <family val="1"/>
      <charset val="136"/>
      <scheme val="major"/>
    </font>
    <font>
      <b/>
      <sz val="12"/>
      <color theme="1"/>
      <name val="Verdana"/>
      <family val="2"/>
    </font>
    <font>
      <sz val="14"/>
      <color theme="1"/>
      <name val="新細明體"/>
      <family val="1"/>
      <charset val="136"/>
      <scheme val="major"/>
    </font>
    <font>
      <sz val="14"/>
      <color theme="1"/>
      <name val="新細明體"/>
      <family val="1"/>
      <charset val="136"/>
      <scheme val="minor"/>
    </font>
    <font>
      <sz val="14"/>
      <color theme="1"/>
      <name val="Tahoma"/>
      <family val="2"/>
    </font>
    <font>
      <sz val="14"/>
      <name val="標楷體"/>
      <family val="4"/>
      <charset val="136"/>
    </font>
    <font>
      <b/>
      <sz val="12"/>
      <name val="Arial"/>
      <family val="2"/>
    </font>
    <font>
      <b/>
      <sz val="12"/>
      <color rgb="FFFF0000"/>
      <name val="細明體"/>
      <family val="3"/>
      <charset val="136"/>
    </font>
    <font>
      <sz val="14"/>
      <name val="新細明體"/>
      <family val="1"/>
      <charset val="136"/>
      <scheme val="minor"/>
    </font>
    <font>
      <sz val="18"/>
      <name val="標楷體"/>
      <family val="4"/>
      <charset val="136"/>
    </font>
    <font>
      <b/>
      <sz val="14"/>
      <name val="細明體"/>
      <family val="3"/>
      <charset val="136"/>
    </font>
    <font>
      <sz val="14"/>
      <color rgb="FFFF0000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微軟正黑體"/>
      <family val="2"/>
      <charset val="136"/>
    </font>
    <font>
      <sz val="12"/>
      <color theme="1"/>
      <name val="標楷體"/>
      <family val="4"/>
      <charset val="136"/>
    </font>
    <font>
      <b/>
      <sz val="10"/>
      <name val="Arial"/>
      <family val="2"/>
    </font>
    <font>
      <sz val="10"/>
      <color indexed="63"/>
      <name val="Arial"/>
      <family val="2"/>
    </font>
    <font>
      <sz val="10"/>
      <color indexed="62"/>
      <name val="Arial"/>
      <family val="2"/>
    </font>
    <font>
      <sz val="10"/>
      <color indexed="62"/>
      <name val="細明體"/>
      <family val="3"/>
      <charset val="136"/>
    </font>
    <font>
      <sz val="10"/>
      <color theme="1"/>
      <name val="新細明體"/>
      <family val="1"/>
      <charset val="136"/>
    </font>
    <font>
      <sz val="10"/>
      <color theme="1"/>
      <name val="標楷體"/>
      <family val="4"/>
      <charset val="136"/>
    </font>
    <font>
      <sz val="10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indexed="39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sz val="14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2"/>
      <color theme="1"/>
      <name val="標楷體"/>
      <family val="2"/>
      <charset val="136"/>
    </font>
    <font>
      <sz val="12"/>
      <color rgb="FFFF0000"/>
      <name val="新細明體"/>
      <family val="1"/>
      <charset val="136"/>
    </font>
    <font>
      <sz val="10"/>
      <color theme="1"/>
      <name val="Arial"/>
      <family val="2"/>
    </font>
    <font>
      <sz val="12"/>
      <color rgb="FF000000"/>
      <name val="新細明體"/>
      <family val="1"/>
      <charset val="136"/>
    </font>
    <font>
      <sz val="12"/>
      <color rgb="FFFFFFFF"/>
      <name val="新細明體"/>
      <family val="1"/>
      <charset val="136"/>
    </font>
    <font>
      <sz val="12"/>
      <color theme="1"/>
      <name val="Times New Roman"/>
      <family val="1"/>
    </font>
    <font>
      <b/>
      <i/>
      <sz val="16"/>
      <color theme="1"/>
      <name val="新細明體"/>
      <family val="1"/>
      <charset val="136"/>
    </font>
    <font>
      <b/>
      <i/>
      <sz val="16"/>
      <color theme="1"/>
      <name val="Arial"/>
      <family val="2"/>
    </font>
    <font>
      <b/>
      <i/>
      <u/>
      <sz val="12"/>
      <color theme="1"/>
      <name val="新細明體"/>
      <family val="1"/>
      <charset val="136"/>
    </font>
    <font>
      <sz val="12"/>
      <color rgb="FF9933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rgb="FF008000"/>
      <name val="新細明體"/>
      <family val="1"/>
      <charset val="136"/>
    </font>
    <font>
      <b/>
      <sz val="12"/>
      <color rgb="FFFF9900"/>
      <name val="新細明體"/>
      <family val="1"/>
      <charset val="136"/>
    </font>
    <font>
      <sz val="12"/>
      <color rgb="FFFF9900"/>
      <name val="新細明體"/>
      <family val="1"/>
      <charset val="136"/>
    </font>
    <font>
      <i/>
      <sz val="12"/>
      <color rgb="FF808080"/>
      <name val="新細明體"/>
      <family val="1"/>
      <charset val="136"/>
    </font>
    <font>
      <b/>
      <sz val="15"/>
      <color rgb="FF003366"/>
      <name val="新細明體"/>
      <family val="1"/>
      <charset val="136"/>
    </font>
    <font>
      <b/>
      <sz val="13"/>
      <color rgb="FF003366"/>
      <name val="新細明體"/>
      <family val="1"/>
      <charset val="136"/>
    </font>
    <font>
      <b/>
      <sz val="11"/>
      <color rgb="FF003366"/>
      <name val="新細明體"/>
      <family val="1"/>
      <charset val="136"/>
    </font>
    <font>
      <b/>
      <sz val="18"/>
      <color rgb="FF003366"/>
      <name val="新細明體"/>
      <family val="1"/>
      <charset val="136"/>
    </font>
    <font>
      <sz val="12"/>
      <color rgb="FF333399"/>
      <name val="新細明體"/>
      <family val="1"/>
      <charset val="136"/>
    </font>
    <font>
      <b/>
      <sz val="12"/>
      <color rgb="FF333333"/>
      <name val="新細明體"/>
      <family val="1"/>
      <charset val="136"/>
    </font>
    <font>
      <b/>
      <sz val="12"/>
      <color rgb="FFFFFFFF"/>
      <name val="新細明體"/>
      <family val="1"/>
      <charset val="136"/>
    </font>
    <font>
      <sz val="12"/>
      <color rgb="FF800080"/>
      <name val="新細明體"/>
      <family val="1"/>
      <charset val="136"/>
    </font>
  </fonts>
  <fills count="8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969696"/>
        <bgColor rgb="FF969696"/>
      </patternFill>
    </fill>
  </fills>
  <borders count="7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10">
    <xf numFmtId="0" fontId="0" fillId="0" borderId="0">
      <alignment vertical="center"/>
    </xf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181" fontId="21" fillId="0" borderId="0"/>
    <xf numFmtId="0" fontId="5" fillId="0" borderId="0"/>
    <xf numFmtId="0" fontId="55" fillId="0" borderId="0">
      <alignment vertical="center"/>
    </xf>
    <xf numFmtId="0" fontId="4" fillId="0" borderId="0"/>
    <xf numFmtId="0" fontId="5" fillId="0" borderId="0"/>
    <xf numFmtId="0" fontId="4" fillId="0" borderId="0"/>
    <xf numFmtId="0" fontId="19" fillId="0" borderId="0"/>
    <xf numFmtId="0" fontId="24" fillId="2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0" borderId="1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5" fillId="23" borderId="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/>
    <xf numFmtId="0" fontId="34" fillId="7" borderId="1" applyNumberFormat="0" applyAlignment="0" applyProtection="0">
      <alignment vertical="center"/>
    </xf>
    <xf numFmtId="0" fontId="35" fillId="20" borderId="8" applyNumberFormat="0" applyAlignment="0" applyProtection="0">
      <alignment vertical="center"/>
    </xf>
    <xf numFmtId="0" fontId="36" fillId="21" borderId="2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/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25" fillId="0" borderId="35" applyNumberFormat="0" applyFill="0" applyAlignment="0" applyProtection="0">
      <alignment vertical="center"/>
    </xf>
    <xf numFmtId="0" fontId="4" fillId="0" borderId="0"/>
    <xf numFmtId="0" fontId="27" fillId="20" borderId="32" applyNumberFormat="0" applyAlignment="0" applyProtection="0">
      <alignment vertical="center"/>
    </xf>
    <xf numFmtId="0" fontId="4" fillId="23" borderId="33" applyNumberFormat="0" applyFont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4" fillId="23" borderId="7" applyNumberFormat="0" applyFont="0" applyAlignment="0" applyProtection="0">
      <alignment vertical="center"/>
    </xf>
    <xf numFmtId="0" fontId="34" fillId="7" borderId="32" applyNumberFormat="0" applyAlignment="0" applyProtection="0">
      <alignment vertical="center"/>
    </xf>
    <xf numFmtId="0" fontId="35" fillId="20" borderId="34" applyNumberFormat="0" applyAlignment="0" applyProtection="0">
      <alignment vertical="center"/>
    </xf>
    <xf numFmtId="0" fontId="2" fillId="0" borderId="0">
      <alignment vertical="center"/>
    </xf>
    <xf numFmtId="0" fontId="22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55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34" fillId="26" borderId="32" applyNumberFormat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28" borderId="32" applyNumberFormat="0" applyAlignment="0" applyProtection="0">
      <alignment vertical="center"/>
    </xf>
    <xf numFmtId="0" fontId="4" fillId="48" borderId="7" applyNumberFormat="0" applyFont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35" fillId="28" borderId="34" applyNumberFormat="0" applyAlignment="0" applyProtection="0">
      <alignment vertical="center"/>
    </xf>
    <xf numFmtId="0" fontId="36" fillId="51" borderId="2" applyNumberFormat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55" fillId="0" borderId="0">
      <alignment vertical="center"/>
    </xf>
    <xf numFmtId="0" fontId="4" fillId="0" borderId="0"/>
    <xf numFmtId="0" fontId="4" fillId="0" borderId="0"/>
    <xf numFmtId="0" fontId="24" fillId="22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4" fillId="23" borderId="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21" borderId="2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0" borderId="32" applyNumberFormat="0" applyAlignment="0" applyProtection="0">
      <alignment vertical="center"/>
    </xf>
    <xf numFmtId="0" fontId="4" fillId="23" borderId="7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4" fillId="7" borderId="32" applyNumberFormat="0" applyAlignment="0" applyProtection="0">
      <alignment vertical="center"/>
    </xf>
    <xf numFmtId="0" fontId="35" fillId="20" borderId="34" applyNumberFormat="0" applyAlignment="0" applyProtection="0">
      <alignment vertical="center"/>
    </xf>
    <xf numFmtId="0" fontId="36" fillId="21" borderId="2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58" fillId="0" borderId="0">
      <alignment vertical="center"/>
    </xf>
    <xf numFmtId="0" fontId="103" fillId="0" borderId="0"/>
    <xf numFmtId="0" fontId="104" fillId="60" borderId="0">
      <alignment vertical="center"/>
    </xf>
    <xf numFmtId="0" fontId="104" fillId="61" borderId="0">
      <alignment vertical="center"/>
    </xf>
    <xf numFmtId="0" fontId="104" fillId="62" borderId="0">
      <alignment vertical="center"/>
    </xf>
    <xf numFmtId="0" fontId="104" fillId="63" borderId="0">
      <alignment vertical="center"/>
    </xf>
    <xf numFmtId="0" fontId="104" fillId="64" borderId="0">
      <alignment vertical="center"/>
    </xf>
    <xf numFmtId="0" fontId="104" fillId="65" borderId="0">
      <alignment vertical="center"/>
    </xf>
    <xf numFmtId="0" fontId="104" fillId="66" borderId="0">
      <alignment vertical="center"/>
    </xf>
    <xf numFmtId="0" fontId="104" fillId="67" borderId="0">
      <alignment vertical="center"/>
    </xf>
    <xf numFmtId="0" fontId="104" fillId="68" borderId="0">
      <alignment vertical="center"/>
    </xf>
    <xf numFmtId="0" fontId="104" fillId="63" borderId="0">
      <alignment vertical="center"/>
    </xf>
    <xf numFmtId="0" fontId="104" fillId="66" borderId="0">
      <alignment vertical="center"/>
    </xf>
    <xf numFmtId="0" fontId="104" fillId="69" borderId="0">
      <alignment vertical="center"/>
    </xf>
    <xf numFmtId="0" fontId="105" fillId="70" borderId="0">
      <alignment vertical="center"/>
    </xf>
    <xf numFmtId="0" fontId="105" fillId="67" borderId="0">
      <alignment vertical="center"/>
    </xf>
    <xf numFmtId="0" fontId="105" fillId="68" borderId="0">
      <alignment vertical="center"/>
    </xf>
    <xf numFmtId="0" fontId="105" fillId="71" borderId="0">
      <alignment vertical="center"/>
    </xf>
    <xf numFmtId="0" fontId="105" fillId="72" borderId="0">
      <alignment vertical="center"/>
    </xf>
    <xf numFmtId="0" fontId="105" fillId="73" borderId="0">
      <alignment vertical="center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3" fillId="0" borderId="0"/>
    <xf numFmtId="0" fontId="107" fillId="0" borderId="0">
      <alignment horizontal="center" vertical="center"/>
    </xf>
    <xf numFmtId="0" fontId="107" fillId="0" borderId="0">
      <alignment horizontal="center" vertical="center" textRotation="90"/>
    </xf>
    <xf numFmtId="182" fontId="108" fillId="0" borderId="0"/>
    <xf numFmtId="0" fontId="109" fillId="0" borderId="0">
      <alignment vertical="center"/>
    </xf>
    <xf numFmtId="183" fontId="109" fillId="0" borderId="0">
      <alignment vertical="center"/>
    </xf>
    <xf numFmtId="0" fontId="58" fillId="0" borderId="0"/>
    <xf numFmtId="0" fontId="58" fillId="0" borderId="0"/>
    <xf numFmtId="0" fontId="104" fillId="0" borderId="0">
      <alignment vertical="center"/>
    </xf>
    <xf numFmtId="0" fontId="58" fillId="0" borderId="0"/>
    <xf numFmtId="0" fontId="58" fillId="0" borderId="0"/>
    <xf numFmtId="0" fontId="58" fillId="0" borderId="0"/>
    <xf numFmtId="0" fontId="110" fillId="74" borderId="0">
      <alignment vertical="center"/>
    </xf>
    <xf numFmtId="0" fontId="111" fillId="0" borderId="61">
      <alignment vertical="center"/>
    </xf>
    <xf numFmtId="0" fontId="112" fillId="62" borderId="0">
      <alignment vertical="center"/>
    </xf>
    <xf numFmtId="0" fontId="112" fillId="62" borderId="0">
      <alignment vertical="center"/>
    </xf>
    <xf numFmtId="0" fontId="112" fillId="62" borderId="0">
      <alignment vertical="center"/>
    </xf>
    <xf numFmtId="0" fontId="112" fillId="62" borderId="0">
      <alignment vertical="center"/>
    </xf>
    <xf numFmtId="0" fontId="113" fillId="75" borderId="62">
      <alignment vertical="center"/>
    </xf>
    <xf numFmtId="0" fontId="114" fillId="0" borderId="63">
      <alignment vertical="center"/>
    </xf>
    <xf numFmtId="0" fontId="58" fillId="76" borderId="64">
      <alignment vertical="center"/>
    </xf>
    <xf numFmtId="0" fontId="58" fillId="76" borderId="64">
      <alignment vertical="center"/>
    </xf>
    <xf numFmtId="0" fontId="115" fillId="0" borderId="0">
      <alignment vertical="center"/>
    </xf>
    <xf numFmtId="0" fontId="105" fillId="77" borderId="0">
      <alignment vertical="center"/>
    </xf>
    <xf numFmtId="0" fontId="105" fillId="78" borderId="0">
      <alignment vertical="center"/>
    </xf>
    <xf numFmtId="0" fontId="105" fillId="79" borderId="0">
      <alignment vertical="center"/>
    </xf>
    <xf numFmtId="0" fontId="105" fillId="71" borderId="0">
      <alignment vertical="center"/>
    </xf>
    <xf numFmtId="0" fontId="105" fillId="72" borderId="0">
      <alignment vertical="center"/>
    </xf>
    <xf numFmtId="0" fontId="105" fillId="80" borderId="0">
      <alignment vertical="center"/>
    </xf>
    <xf numFmtId="0" fontId="103" fillId="0" borderId="0"/>
    <xf numFmtId="0" fontId="116" fillId="0" borderId="65">
      <alignment vertical="center"/>
    </xf>
    <xf numFmtId="0" fontId="117" fillId="0" borderId="66">
      <alignment vertical="center"/>
    </xf>
    <xf numFmtId="0" fontId="118" fillId="0" borderId="67">
      <alignment vertical="center"/>
    </xf>
    <xf numFmtId="0" fontId="118" fillId="0" borderId="0">
      <alignment vertical="center"/>
    </xf>
    <xf numFmtId="0" fontId="119" fillId="0" borderId="0">
      <alignment vertical="center"/>
    </xf>
    <xf numFmtId="0" fontId="120" fillId="65" borderId="62">
      <alignment vertical="center"/>
    </xf>
    <xf numFmtId="0" fontId="121" fillId="75" borderId="68">
      <alignment vertical="center"/>
    </xf>
    <xf numFmtId="0" fontId="122" fillId="81" borderId="69">
      <alignment vertical="center"/>
    </xf>
    <xf numFmtId="0" fontId="123" fillId="61" borderId="0">
      <alignment vertical="center"/>
    </xf>
    <xf numFmtId="0" fontId="123" fillId="61" borderId="0">
      <alignment vertical="center"/>
    </xf>
    <xf numFmtId="0" fontId="123" fillId="61" borderId="0">
      <alignment vertical="center"/>
    </xf>
    <xf numFmtId="0" fontId="123" fillId="61" borderId="0">
      <alignment vertical="center"/>
    </xf>
    <xf numFmtId="0" fontId="102" fillId="0" borderId="0">
      <alignment vertical="center"/>
    </xf>
    <xf numFmtId="0" fontId="58" fillId="0" borderId="0">
      <alignment vertical="center"/>
    </xf>
    <xf numFmtId="0" fontId="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</cellStyleXfs>
  <cellXfs count="349">
    <xf numFmtId="0" fontId="0" fillId="0" borderId="0" xfId="0">
      <alignment vertical="center"/>
    </xf>
    <xf numFmtId="0" fontId="0" fillId="0" borderId="10" xfId="0" applyBorder="1">
      <alignment vertical="center"/>
    </xf>
    <xf numFmtId="0" fontId="16" fillId="0" borderId="10" xfId="0" applyFont="1" applyBorder="1" applyAlignment="1">
      <alignment horizontal="center" vertical="center"/>
    </xf>
    <xf numFmtId="0" fontId="51" fillId="29" borderId="10" xfId="0" applyFont="1" applyFill="1" applyBorder="1" applyAlignment="1">
      <alignment horizontal="center" vertical="center"/>
    </xf>
    <xf numFmtId="0" fontId="52" fillId="29" borderId="10" xfId="0" applyFont="1" applyFill="1" applyBorder="1" applyAlignment="1">
      <alignment horizontal="center" vertical="center"/>
    </xf>
    <xf numFmtId="49" fontId="52" fillId="29" borderId="10" xfId="0" applyNumberFormat="1" applyFont="1" applyFill="1" applyBorder="1" applyAlignment="1">
      <alignment horizontal="center" vertical="center"/>
    </xf>
    <xf numFmtId="0" fontId="42" fillId="0" borderId="13" xfId="0" quotePrefix="1" applyFont="1" applyBorder="1" applyAlignment="1" applyProtection="1">
      <alignment horizontal="center" vertical="center" shrinkToFit="1"/>
      <protection locked="0"/>
    </xf>
    <xf numFmtId="0" fontId="58" fillId="0" borderId="10" xfId="0" applyFont="1" applyBorder="1">
      <alignment vertical="center"/>
    </xf>
    <xf numFmtId="0" fontId="4" fillId="0" borderId="10" xfId="0" applyFont="1" applyBorder="1" applyAlignment="1" applyProtection="1">
      <alignment vertical="center" shrinkToFit="1"/>
      <protection locked="0"/>
    </xf>
    <xf numFmtId="0" fontId="0" fillId="0" borderId="10" xfId="0" applyBorder="1" applyAlignment="1" applyProtection="1">
      <alignment vertical="center" shrinkToFit="1"/>
      <protection locked="0"/>
    </xf>
    <xf numFmtId="49" fontId="48" fillId="24" borderId="10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10" xfId="0" quotePrefix="1" applyNumberFormat="1" applyFont="1" applyFill="1" applyBorder="1" applyAlignment="1" applyProtection="1">
      <alignment horizontal="center" vertical="center" shrinkToFit="1"/>
      <protection locked="0"/>
    </xf>
    <xf numFmtId="49" fontId="13" fillId="24" borderId="10" xfId="0" applyNumberFormat="1" applyFont="1" applyFill="1" applyBorder="1" applyAlignment="1" applyProtection="1">
      <alignment horizontal="center" vertical="center" shrinkToFit="1"/>
      <protection locked="0"/>
    </xf>
    <xf numFmtId="49" fontId="13" fillId="24" borderId="10" xfId="0" quotePrefix="1" applyNumberFormat="1" applyFont="1" applyFill="1" applyBorder="1" applyAlignment="1" applyProtection="1">
      <alignment horizontal="center" vertical="center" shrinkToFit="1"/>
      <protection locked="0"/>
    </xf>
    <xf numFmtId="0" fontId="60" fillId="34" borderId="10" xfId="0" applyFont="1" applyFill="1" applyBorder="1" applyAlignment="1" applyProtection="1">
      <alignment horizontal="center" vertical="center" shrinkToFit="1"/>
      <protection locked="0"/>
    </xf>
    <xf numFmtId="0" fontId="49" fillId="24" borderId="10" xfId="0" applyFont="1" applyFill="1" applyBorder="1" applyAlignment="1" applyProtection="1">
      <alignment horizontal="center" vertical="center" shrinkToFit="1"/>
      <protection locked="0"/>
    </xf>
    <xf numFmtId="0" fontId="50" fillId="24" borderId="10" xfId="0" applyNumberFormat="1" applyFont="1" applyFill="1" applyBorder="1" applyAlignment="1" applyProtection="1">
      <alignment horizontal="center" vertical="center" shrinkToFit="1"/>
      <protection locked="0"/>
    </xf>
    <xf numFmtId="0" fontId="50" fillId="24" borderId="10" xfId="0" applyFont="1" applyFill="1" applyBorder="1" applyAlignment="1" applyProtection="1">
      <alignment horizontal="center" vertical="center" shrinkToFit="1"/>
      <protection locked="0"/>
    </xf>
    <xf numFmtId="0" fontId="11" fillId="0" borderId="10" xfId="0" applyFont="1" applyBorder="1" applyAlignment="1" applyProtection="1">
      <alignment horizontal="center" vertical="center" shrinkToFit="1"/>
      <protection locked="0"/>
    </xf>
    <xf numFmtId="0" fontId="12" fillId="0" borderId="10" xfId="0" applyFont="1" applyBorder="1" applyAlignment="1" applyProtection="1">
      <alignment horizontal="center" vertical="center" shrinkToFit="1"/>
      <protection locked="0"/>
    </xf>
    <xf numFmtId="0" fontId="11" fillId="31" borderId="10" xfId="0" applyFont="1" applyFill="1" applyBorder="1" applyAlignment="1" applyProtection="1">
      <alignment horizontal="center" vertical="center" shrinkToFit="1"/>
      <protection locked="0"/>
    </xf>
    <xf numFmtId="0" fontId="4" fillId="31" borderId="10" xfId="0" applyFont="1" applyFill="1" applyBorder="1" applyAlignment="1" applyProtection="1">
      <alignment vertical="center" shrinkToFit="1"/>
      <protection locked="0"/>
    </xf>
    <xf numFmtId="0" fontId="0" fillId="31" borderId="10" xfId="0" applyFill="1" applyBorder="1" applyAlignment="1" applyProtection="1">
      <alignment vertical="center" shrinkToFit="1"/>
      <protection locked="0"/>
    </xf>
    <xf numFmtId="0" fontId="46" fillId="29" borderId="10" xfId="0" applyFont="1" applyFill="1" applyBorder="1" applyAlignment="1" applyProtection="1">
      <alignment vertical="center" shrinkToFit="1"/>
      <protection locked="0"/>
    </xf>
    <xf numFmtId="178" fontId="10" fillId="0" borderId="10" xfId="0" applyNumberFormat="1" applyFont="1" applyBorder="1" applyAlignment="1" applyProtection="1">
      <alignment horizontal="center" vertical="center" shrinkToFit="1"/>
      <protection locked="0"/>
    </xf>
    <xf numFmtId="0" fontId="9" fillId="0" borderId="10" xfId="0" applyFont="1" applyBorder="1" applyAlignment="1" applyProtection="1">
      <alignment horizontal="center" vertical="center" shrinkToFit="1"/>
      <protection locked="0"/>
    </xf>
    <xf numFmtId="0" fontId="4" fillId="0" borderId="12" xfId="0" applyFont="1" applyBorder="1" applyAlignment="1" applyProtection="1">
      <alignment vertical="center" shrinkToFit="1"/>
      <protection locked="0"/>
    </xf>
    <xf numFmtId="0" fontId="4" fillId="0" borderId="13" xfId="0" applyFont="1" applyBorder="1" applyAlignment="1" applyProtection="1">
      <alignment vertical="center" shrinkToFit="1"/>
      <protection locked="0"/>
    </xf>
    <xf numFmtId="0" fontId="9" fillId="24" borderId="10" xfId="0" applyFont="1" applyFill="1" applyBorder="1" applyAlignment="1" applyProtection="1">
      <alignment vertical="center" shrinkToFit="1"/>
      <protection locked="0"/>
    </xf>
    <xf numFmtId="49" fontId="8" fillId="36" borderId="10" xfId="0" applyNumberFormat="1" applyFont="1" applyFill="1" applyBorder="1" applyAlignment="1" applyProtection="1">
      <alignment horizontal="center" vertical="center" shrinkToFit="1"/>
      <protection locked="0"/>
    </xf>
    <xf numFmtId="0" fontId="8" fillId="36" borderId="10" xfId="0" applyFont="1" applyFill="1" applyBorder="1" applyAlignment="1" applyProtection="1">
      <alignment horizontal="center" vertical="center" shrinkToFit="1"/>
      <protection locked="0"/>
    </xf>
    <xf numFmtId="177" fontId="13" fillId="36" borderId="10" xfId="0" applyNumberFormat="1" applyFont="1" applyFill="1" applyBorder="1" applyAlignment="1" applyProtection="1">
      <alignment horizontal="center" vertical="center" shrinkToFit="1"/>
      <protection locked="0"/>
    </xf>
    <xf numFmtId="49" fontId="14" fillId="0" borderId="10" xfId="0" applyNumberFormat="1" applyFont="1" applyBorder="1" applyAlignment="1" applyProtection="1">
      <alignment horizontal="center" vertical="center" shrinkToFit="1"/>
      <protection locked="0"/>
    </xf>
    <xf numFmtId="0" fontId="54" fillId="0" borderId="10" xfId="0" quotePrefix="1" applyFont="1" applyBorder="1" applyAlignment="1" applyProtection="1">
      <alignment horizontal="center" vertical="center" shrinkToFit="1"/>
      <protection locked="0"/>
    </xf>
    <xf numFmtId="49" fontId="13" fillId="0" borderId="10" xfId="0" applyNumberFormat="1" applyFont="1" applyBorder="1" applyAlignment="1" applyProtection="1">
      <alignment horizontal="center" vertical="center" shrinkToFit="1"/>
      <protection locked="0"/>
    </xf>
    <xf numFmtId="180" fontId="7" fillId="0" borderId="10" xfId="0" applyNumberFormat="1" applyFont="1" applyBorder="1" applyAlignment="1" applyProtection="1">
      <alignment horizontal="center" vertical="center" shrinkToFit="1"/>
      <protection locked="0"/>
    </xf>
    <xf numFmtId="0" fontId="13" fillId="27" borderId="10" xfId="0" applyFont="1" applyFill="1" applyBorder="1" applyAlignment="1" applyProtection="1">
      <alignment horizontal="center" vertical="center" shrinkToFit="1"/>
      <protection locked="0"/>
    </xf>
    <xf numFmtId="0" fontId="13" fillId="27" borderId="13" xfId="0" applyFont="1" applyFill="1" applyBorder="1" applyAlignment="1" applyProtection="1">
      <alignment horizontal="center" vertical="center" shrinkToFit="1"/>
      <protection locked="0"/>
    </xf>
    <xf numFmtId="0" fontId="13" fillId="0" borderId="10" xfId="0" applyFont="1" applyFill="1" applyBorder="1" applyAlignment="1" applyProtection="1">
      <alignment horizontal="center" vertical="center" shrinkToFit="1"/>
      <protection locked="0"/>
    </xf>
    <xf numFmtId="178" fontId="10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10" xfId="0" applyFont="1" applyFill="1" applyBorder="1" applyAlignment="1" applyProtection="1">
      <alignment vertical="center" shrinkToFit="1"/>
      <protection locked="0"/>
    </xf>
    <xf numFmtId="0" fontId="4" fillId="0" borderId="10" xfId="0" applyFont="1" applyFill="1" applyBorder="1" applyAlignment="1" applyProtection="1">
      <alignment vertical="center" shrinkToFit="1"/>
      <protection locked="0"/>
    </xf>
    <xf numFmtId="49" fontId="54" fillId="0" borderId="10" xfId="0" quotePrefix="1" applyNumberFormat="1" applyFont="1" applyBorder="1" applyAlignment="1" applyProtection="1">
      <alignment horizontal="center" vertical="center" shrinkToFit="1"/>
      <protection locked="0"/>
    </xf>
    <xf numFmtId="49" fontId="54" fillId="0" borderId="10" xfId="0" applyNumberFormat="1" applyFont="1" applyBorder="1" applyAlignment="1" applyProtection="1">
      <alignment horizontal="center" vertical="center" shrinkToFit="1"/>
      <protection locked="0"/>
    </xf>
    <xf numFmtId="0" fontId="56" fillId="0" borderId="10" xfId="47" applyNumberFormat="1" applyFont="1" applyFill="1" applyBorder="1" applyAlignment="1" applyProtection="1">
      <alignment horizontal="center" vertical="center" shrinkToFit="1"/>
      <protection locked="0"/>
    </xf>
    <xf numFmtId="0" fontId="16" fillId="0" borderId="10" xfId="0" applyFont="1" applyBorder="1" applyAlignment="1" applyProtection="1">
      <alignment vertical="center" shrinkToFit="1"/>
      <protection locked="0"/>
    </xf>
    <xf numFmtId="0" fontId="25" fillId="0" borderId="10" xfId="0" applyFont="1" applyBorder="1" applyAlignment="1" applyProtection="1">
      <alignment horizontal="center" vertical="center" shrinkToFit="1"/>
      <protection locked="0"/>
    </xf>
    <xf numFmtId="0" fontId="0" fillId="0" borderId="10" xfId="0" applyFont="1" applyBorder="1" applyAlignment="1" applyProtection="1">
      <alignment horizontal="center" vertical="center" shrinkToFit="1"/>
      <protection locked="0"/>
    </xf>
    <xf numFmtId="0" fontId="54" fillId="0" borderId="10" xfId="0" applyFont="1" applyBorder="1" applyAlignment="1" applyProtection="1">
      <alignment horizontal="center" vertical="center" shrinkToFit="1"/>
      <protection locked="0"/>
    </xf>
    <xf numFmtId="179" fontId="54" fillId="0" borderId="10" xfId="0" quotePrefix="1" applyNumberFormat="1" applyFont="1" applyBorder="1" applyAlignment="1" applyProtection="1">
      <alignment horizontal="center" vertical="center" shrinkToFit="1"/>
      <protection locked="0"/>
    </xf>
    <xf numFmtId="0" fontId="39" fillId="0" borderId="10" xfId="0" applyFont="1" applyBorder="1" applyAlignment="1" applyProtection="1">
      <alignment horizontal="center" vertical="center" shrinkToFit="1"/>
      <protection locked="0"/>
    </xf>
    <xf numFmtId="0" fontId="13" fillId="25" borderId="10" xfId="0" applyFont="1" applyFill="1" applyBorder="1" applyAlignment="1" applyProtection="1">
      <alignment horizontal="center" vertical="center" shrinkToFit="1"/>
      <protection locked="0"/>
    </xf>
    <xf numFmtId="0" fontId="25" fillId="0" borderId="13" xfId="0" applyFont="1" applyBorder="1" applyAlignment="1" applyProtection="1">
      <alignment horizontal="center" vertical="center" shrinkToFit="1"/>
      <protection locked="0"/>
    </xf>
    <xf numFmtId="178" fontId="40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41" fillId="0" borderId="10" xfId="0" applyFont="1" applyFill="1" applyBorder="1" applyAlignment="1" applyProtection="1">
      <alignment horizontal="center" vertical="center" shrinkToFit="1"/>
      <protection locked="0"/>
    </xf>
    <xf numFmtId="0" fontId="25" fillId="0" borderId="10" xfId="0" applyFont="1" applyFill="1" applyBorder="1" applyAlignment="1" applyProtection="1">
      <alignment horizontal="center" vertical="center" shrinkToFit="1"/>
      <protection locked="0"/>
    </xf>
    <xf numFmtId="0" fontId="7" fillId="26" borderId="10" xfId="0" applyFont="1" applyFill="1" applyBorder="1" applyAlignment="1" applyProtection="1">
      <alignment vertical="center" shrinkToFit="1"/>
      <protection locked="0"/>
    </xf>
    <xf numFmtId="0" fontId="4" fillId="29" borderId="13" xfId="0" applyFont="1" applyFill="1" applyBorder="1" applyAlignment="1" applyProtection="1">
      <alignment vertical="center" shrinkToFit="1"/>
      <protection locked="0"/>
    </xf>
    <xf numFmtId="180" fontId="7" fillId="26" borderId="10" xfId="0" applyNumberFormat="1" applyFont="1" applyFill="1" applyBorder="1" applyAlignment="1" applyProtection="1">
      <alignment horizontal="center" vertical="center" shrinkToFit="1"/>
      <protection locked="0"/>
    </xf>
    <xf numFmtId="49" fontId="14" fillId="0" borderId="10" xfId="0" applyNumberFormat="1" applyFont="1" applyBorder="1" applyAlignment="1" applyProtection="1">
      <alignment vertical="center" shrinkToFit="1"/>
      <protection locked="0"/>
    </xf>
    <xf numFmtId="176" fontId="0" fillId="0" borderId="10" xfId="0" applyNumberFormat="1" applyBorder="1">
      <alignment vertical="center"/>
    </xf>
    <xf numFmtId="0" fontId="42" fillId="37" borderId="13" xfId="0" quotePrefix="1" applyFont="1" applyFill="1" applyBorder="1" applyAlignment="1" applyProtection="1">
      <alignment horizontal="center" vertical="center" shrinkToFit="1"/>
      <protection locked="0"/>
    </xf>
    <xf numFmtId="49" fontId="44" fillId="38" borderId="10" xfId="0" applyNumberFormat="1" applyFont="1" applyFill="1" applyBorder="1" applyAlignment="1" applyProtection="1">
      <alignment horizontal="center" vertical="center" shrinkToFit="1"/>
      <protection locked="0"/>
    </xf>
    <xf numFmtId="0" fontId="45" fillId="38" borderId="10" xfId="0" applyFont="1" applyFill="1" applyBorder="1" applyAlignment="1" applyProtection="1">
      <alignment vertical="center" shrinkToFit="1"/>
      <protection locked="0"/>
    </xf>
    <xf numFmtId="0" fontId="59" fillId="38" borderId="10" xfId="0" quotePrefix="1" applyFont="1" applyFill="1" applyBorder="1" applyAlignment="1" applyProtection="1">
      <alignment horizontal="center" vertical="center" shrinkToFit="1"/>
      <protection locked="0"/>
    </xf>
    <xf numFmtId="0" fontId="59" fillId="38" borderId="10" xfId="0" applyFont="1" applyFill="1" applyBorder="1" applyAlignment="1" applyProtection="1">
      <alignment horizontal="center" vertical="center" shrinkToFit="1"/>
      <protection locked="0"/>
    </xf>
    <xf numFmtId="177" fontId="69" fillId="36" borderId="10" xfId="0" applyNumberFormat="1" applyFont="1" applyFill="1" applyBorder="1" applyAlignment="1" applyProtection="1">
      <alignment horizontal="center" vertical="center" shrinkToFit="1"/>
      <protection locked="0"/>
    </xf>
    <xf numFmtId="0" fontId="69" fillId="27" borderId="10" xfId="0" applyFont="1" applyFill="1" applyBorder="1" applyAlignment="1" applyProtection="1">
      <alignment horizontal="center" vertical="center" shrinkToFit="1"/>
      <protection locked="0"/>
    </xf>
    <xf numFmtId="0" fontId="69" fillId="25" borderId="10" xfId="0" applyFont="1" applyFill="1" applyBorder="1" applyAlignment="1" applyProtection="1">
      <alignment horizontal="center" vertical="center" shrinkToFit="1"/>
      <protection locked="0"/>
    </xf>
    <xf numFmtId="0" fontId="70" fillId="29" borderId="10" xfId="0" applyFont="1" applyFill="1" applyBorder="1" applyAlignment="1" applyProtection="1">
      <alignment horizontal="center" vertical="center" shrinkToFit="1"/>
      <protection locked="0"/>
    </xf>
    <xf numFmtId="0" fontId="58" fillId="0" borderId="10" xfId="0" applyFont="1" applyBorder="1" applyAlignment="1" applyProtection="1">
      <alignment vertical="center" shrinkToFit="1"/>
      <protection locked="0"/>
    </xf>
    <xf numFmtId="177" fontId="47" fillId="37" borderId="19" xfId="0" applyNumberFormat="1" applyFont="1" applyFill="1" applyBorder="1" applyAlignment="1" applyProtection="1">
      <alignment horizontal="center" vertical="center" shrinkToFit="1"/>
      <protection locked="0"/>
    </xf>
    <xf numFmtId="177" fontId="47" fillId="37" borderId="0" xfId="0" applyNumberFormat="1" applyFont="1" applyFill="1" applyBorder="1" applyAlignment="1" applyProtection="1">
      <alignment horizontal="center" vertical="center" shrinkToFit="1"/>
      <protection locked="0"/>
    </xf>
    <xf numFmtId="177" fontId="66" fillId="30" borderId="11" xfId="0" applyNumberFormat="1" applyFont="1" applyFill="1" applyBorder="1" applyAlignment="1" applyProtection="1">
      <alignment horizontal="center" vertical="center" shrinkToFit="1"/>
      <protection locked="0"/>
    </xf>
    <xf numFmtId="0" fontId="68" fillId="31" borderId="25" xfId="0" applyFont="1" applyFill="1" applyBorder="1" applyAlignment="1" applyProtection="1">
      <alignment horizontal="center" vertical="center" shrinkToFit="1"/>
      <protection locked="0"/>
    </xf>
    <xf numFmtId="0" fontId="61" fillId="30" borderId="25" xfId="0" applyFont="1" applyFill="1" applyBorder="1" applyAlignment="1" applyProtection="1">
      <alignment horizontal="center" vertical="center" shrinkToFit="1"/>
      <protection locked="0"/>
    </xf>
    <xf numFmtId="0" fontId="46" fillId="29" borderId="17" xfId="0" applyFont="1" applyFill="1" applyBorder="1" applyAlignment="1" applyProtection="1">
      <alignment vertical="center" shrinkToFit="1"/>
      <protection locked="0"/>
    </xf>
    <xf numFmtId="177" fontId="66" fillId="35" borderId="11" xfId="0" applyNumberFormat="1" applyFont="1" applyFill="1" applyBorder="1" applyAlignment="1" applyProtection="1">
      <alignment horizontal="center" vertical="center" shrinkToFit="1"/>
      <protection locked="0"/>
    </xf>
    <xf numFmtId="177" fontId="65" fillId="35" borderId="11" xfId="0" applyNumberFormat="1" applyFont="1" applyFill="1" applyBorder="1" applyAlignment="1" applyProtection="1">
      <alignment horizontal="center" vertical="center" shrinkToFit="1"/>
      <protection locked="0"/>
    </xf>
    <xf numFmtId="49" fontId="16" fillId="39" borderId="10" xfId="0" applyNumberFormat="1" applyFont="1" applyFill="1" applyBorder="1" applyAlignment="1" applyProtection="1">
      <alignment horizontal="center" vertical="center" shrinkToFit="1"/>
      <protection locked="0"/>
    </xf>
    <xf numFmtId="180" fontId="18" fillId="39" borderId="10" xfId="0" applyNumberFormat="1" applyFont="1" applyFill="1" applyBorder="1" applyAlignment="1" applyProtection="1">
      <alignment horizontal="center" vertical="center" shrinkToFit="1"/>
      <protection locked="0"/>
    </xf>
    <xf numFmtId="0" fontId="39" fillId="39" borderId="10" xfId="0" applyFont="1" applyFill="1" applyBorder="1" applyAlignment="1" applyProtection="1">
      <alignment horizontal="center" vertical="center" shrinkToFit="1"/>
      <protection locked="0"/>
    </xf>
    <xf numFmtId="0" fontId="52" fillId="35" borderId="12" xfId="0" applyFont="1" applyFill="1" applyBorder="1" applyAlignment="1">
      <alignment horizontal="center" vertical="center"/>
    </xf>
    <xf numFmtId="0" fontId="52" fillId="29" borderId="12" xfId="0" quotePrefix="1" applyFont="1" applyFill="1" applyBorder="1" applyAlignment="1">
      <alignment horizontal="center" vertical="center"/>
    </xf>
    <xf numFmtId="0" fontId="53" fillId="29" borderId="12" xfId="0" quotePrefix="1" applyFont="1" applyFill="1" applyBorder="1" applyAlignment="1">
      <alignment horizontal="center" vertical="center"/>
    </xf>
    <xf numFmtId="0" fontId="52" fillId="29" borderId="12" xfId="0" applyFont="1" applyFill="1" applyBorder="1" applyAlignment="1">
      <alignment horizontal="center" vertical="center"/>
    </xf>
    <xf numFmtId="0" fontId="57" fillId="29" borderId="12" xfId="0" applyFont="1" applyFill="1" applyBorder="1" applyAlignment="1">
      <alignment horizontal="center" vertical="center"/>
    </xf>
    <xf numFmtId="176" fontId="51" fillId="30" borderId="10" xfId="0" applyNumberFormat="1" applyFont="1" applyFill="1" applyBorder="1" applyAlignment="1">
      <alignment horizontal="center" vertical="center"/>
    </xf>
    <xf numFmtId="176" fontId="51" fillId="30" borderId="15" xfId="0" applyNumberFormat="1" applyFont="1" applyFill="1" applyBorder="1" applyAlignment="1">
      <alignment horizontal="center" vertical="center"/>
    </xf>
    <xf numFmtId="49" fontId="58" fillId="0" borderId="10" xfId="0" applyNumberFormat="1" applyFont="1" applyBorder="1" applyAlignment="1" applyProtection="1">
      <alignment vertical="center" shrinkToFit="1"/>
      <protection locked="0"/>
    </xf>
    <xf numFmtId="49" fontId="72" fillId="0" borderId="10" xfId="0" applyNumberFormat="1" applyFont="1" applyBorder="1" applyAlignment="1" applyProtection="1">
      <alignment horizontal="center" vertical="center" shrinkToFit="1"/>
      <protection locked="0"/>
    </xf>
    <xf numFmtId="176" fontId="75" fillId="31" borderId="10" xfId="0" applyNumberFormat="1" applyFont="1" applyFill="1" applyBorder="1" applyAlignment="1">
      <alignment horizontal="center" vertical="center"/>
    </xf>
    <xf numFmtId="176" fontId="75" fillId="30" borderId="10" xfId="0" applyNumberFormat="1" applyFont="1" applyFill="1" applyBorder="1" applyAlignment="1">
      <alignment horizontal="center" vertical="center"/>
    </xf>
    <xf numFmtId="0" fontId="71" fillId="30" borderId="24" xfId="47" quotePrefix="1" applyNumberFormat="1" applyFont="1" applyFill="1" applyBorder="1" applyAlignment="1" applyProtection="1">
      <alignment horizontal="center" vertical="center" shrinkToFit="1"/>
      <protection locked="0"/>
    </xf>
    <xf numFmtId="0" fontId="73" fillId="39" borderId="12" xfId="47" quotePrefix="1" applyNumberFormat="1" applyFont="1" applyFill="1" applyBorder="1" applyAlignment="1" applyProtection="1">
      <alignment horizontal="center" vertical="center" shrinkToFit="1"/>
      <protection locked="0"/>
    </xf>
    <xf numFmtId="179" fontId="73" fillId="39" borderId="12" xfId="47" quotePrefix="1" applyNumberFormat="1" applyFont="1" applyFill="1" applyBorder="1" applyAlignment="1" applyProtection="1">
      <alignment horizontal="center" vertical="center" shrinkToFit="1"/>
      <protection locked="0"/>
    </xf>
    <xf numFmtId="0" fontId="11" fillId="0" borderId="15" xfId="0" applyFont="1" applyBorder="1" applyAlignment="1" applyProtection="1">
      <alignment horizontal="center" vertical="center" shrinkToFit="1"/>
      <protection locked="0"/>
    </xf>
    <xf numFmtId="0" fontId="4" fillId="0" borderId="15" xfId="0" applyFont="1" applyBorder="1" applyAlignment="1" applyProtection="1">
      <alignment vertical="center" shrinkToFit="1"/>
      <protection locked="0"/>
    </xf>
    <xf numFmtId="0" fontId="0" fillId="0" borderId="15" xfId="0" applyBorder="1" applyAlignment="1" applyProtection="1">
      <alignment vertical="center" shrinkToFit="1"/>
      <protection locked="0"/>
    </xf>
    <xf numFmtId="0" fontId="11" fillId="0" borderId="17" xfId="0" applyFont="1" applyBorder="1" applyAlignment="1" applyProtection="1">
      <alignment horizontal="center" vertical="center" shrinkToFit="1"/>
      <protection locked="0"/>
    </xf>
    <xf numFmtId="0" fontId="4" fillId="0" borderId="17" xfId="0" applyFont="1" applyBorder="1" applyAlignment="1" applyProtection="1">
      <alignment vertical="center" shrinkToFit="1"/>
      <protection locked="0"/>
    </xf>
    <xf numFmtId="0" fontId="0" fillId="0" borderId="17" xfId="0" applyBorder="1" applyAlignment="1" applyProtection="1">
      <alignment vertical="center" shrinkToFit="1"/>
      <protection locked="0"/>
    </xf>
    <xf numFmtId="0" fontId="11" fillId="0" borderId="27" xfId="0" applyFont="1" applyBorder="1" applyAlignment="1" applyProtection="1">
      <alignment horizontal="center" vertical="center" shrinkToFit="1"/>
      <protection locked="0"/>
    </xf>
    <xf numFmtId="0" fontId="4" fillId="0" borderId="27" xfId="0" applyFont="1" applyBorder="1" applyAlignment="1" applyProtection="1">
      <alignment vertical="center" shrinkToFit="1"/>
      <protection locked="0"/>
    </xf>
    <xf numFmtId="0" fontId="0" fillId="0" borderId="27" xfId="0" applyBorder="1" applyAlignment="1" applyProtection="1">
      <alignment vertical="center" shrinkToFit="1"/>
      <protection locked="0"/>
    </xf>
    <xf numFmtId="0" fontId="11" fillId="0" borderId="26" xfId="0" applyFont="1" applyBorder="1" applyAlignment="1" applyProtection="1">
      <alignment horizontal="center" vertical="center" shrinkToFit="1"/>
      <protection locked="0"/>
    </xf>
    <xf numFmtId="0" fontId="0" fillId="0" borderId="26" xfId="0" applyBorder="1" applyAlignment="1" applyProtection="1">
      <alignment vertical="center" shrinkToFit="1"/>
      <protection locked="0"/>
    </xf>
    <xf numFmtId="179" fontId="73" fillId="39" borderId="21" xfId="47" quotePrefix="1" applyNumberFormat="1" applyFont="1" applyFill="1" applyBorder="1" applyAlignment="1" applyProtection="1">
      <alignment horizontal="center" vertical="center" shrinkToFit="1"/>
      <protection locked="0"/>
    </xf>
    <xf numFmtId="0" fontId="60" fillId="34" borderId="17" xfId="0" applyFont="1" applyFill="1" applyBorder="1" applyAlignment="1" applyProtection="1">
      <alignment horizontal="center" vertical="center" shrinkToFit="1"/>
      <protection locked="0"/>
    </xf>
    <xf numFmtId="0" fontId="57" fillId="29" borderId="12" xfId="0" quotePrefix="1" applyFont="1" applyFill="1" applyBorder="1" applyAlignment="1">
      <alignment horizontal="center" vertical="center"/>
    </xf>
    <xf numFmtId="0" fontId="57" fillId="29" borderId="10" xfId="0" applyFont="1" applyFill="1" applyBorder="1" applyAlignment="1">
      <alignment horizontal="center" vertical="center"/>
    </xf>
    <xf numFmtId="0" fontId="57" fillId="35" borderId="12" xfId="0" applyFont="1" applyFill="1" applyBorder="1" applyAlignment="1">
      <alignment horizontal="center" vertical="center"/>
    </xf>
    <xf numFmtId="0" fontId="58" fillId="33" borderId="10" xfId="0" applyFont="1" applyFill="1" applyBorder="1">
      <alignment vertical="center"/>
    </xf>
    <xf numFmtId="176" fontId="51" fillId="30" borderId="17" xfId="0" applyNumberFormat="1" applyFont="1" applyFill="1" applyBorder="1" applyAlignment="1">
      <alignment horizontal="center" vertical="center"/>
    </xf>
    <xf numFmtId="176" fontId="51" fillId="31" borderId="10" xfId="0" applyNumberFormat="1" applyFont="1" applyFill="1" applyBorder="1" applyAlignment="1">
      <alignment horizontal="center" vertical="center"/>
    </xf>
    <xf numFmtId="176" fontId="51" fillId="31" borderId="15" xfId="0" applyNumberFormat="1" applyFont="1" applyFill="1" applyBorder="1" applyAlignment="1">
      <alignment horizontal="center" vertical="center"/>
    </xf>
    <xf numFmtId="176" fontId="51" fillId="31" borderId="17" xfId="0" applyNumberFormat="1" applyFont="1" applyFill="1" applyBorder="1" applyAlignment="1">
      <alignment horizontal="center" vertical="center"/>
    </xf>
    <xf numFmtId="176" fontId="51" fillId="32" borderId="10" xfId="0" applyNumberFormat="1" applyFont="1" applyFill="1" applyBorder="1" applyAlignment="1">
      <alignment horizontal="center" vertical="center"/>
    </xf>
    <xf numFmtId="0" fontId="80" fillId="31" borderId="10" xfId="80" applyNumberFormat="1" applyFont="1" applyFill="1" applyBorder="1" applyAlignment="1" applyProtection="1">
      <alignment horizontal="center" vertical="center" shrinkToFit="1"/>
      <protection locked="0"/>
    </xf>
    <xf numFmtId="0" fontId="76" fillId="31" borderId="10" xfId="80" applyFont="1" applyFill="1" applyBorder="1" applyAlignment="1" applyProtection="1">
      <alignment horizontal="center" vertical="center" shrinkToFit="1"/>
      <protection locked="0"/>
    </xf>
    <xf numFmtId="0" fontId="76" fillId="31" borderId="17" xfId="80" applyFont="1" applyFill="1" applyBorder="1" applyAlignment="1" applyProtection="1">
      <alignment horizontal="center" vertical="center" shrinkToFit="1"/>
      <protection locked="0"/>
    </xf>
    <xf numFmtId="0" fontId="81" fillId="0" borderId="10" xfId="80" applyFont="1" applyFill="1" applyBorder="1" applyAlignment="1" applyProtection="1">
      <alignment horizontal="center" vertical="center" shrinkToFit="1"/>
      <protection locked="0"/>
    </xf>
    <xf numFmtId="0" fontId="76" fillId="0" borderId="17" xfId="80" applyFont="1" applyFill="1" applyBorder="1" applyAlignment="1" applyProtection="1">
      <alignment horizontal="center" vertical="center" shrinkToFit="1"/>
      <protection locked="0"/>
    </xf>
    <xf numFmtId="0" fontId="76" fillId="31" borderId="26" xfId="80" applyFont="1" applyFill="1" applyBorder="1" applyAlignment="1" applyProtection="1">
      <alignment horizontal="center" vertical="center" shrinkToFit="1"/>
      <protection locked="0"/>
    </xf>
    <xf numFmtId="0" fontId="80" fillId="31" borderId="17" xfId="80" applyNumberFormat="1" applyFont="1" applyFill="1" applyBorder="1" applyAlignment="1" applyProtection="1">
      <alignment horizontal="center" vertical="center" shrinkToFit="1"/>
      <protection locked="0"/>
    </xf>
    <xf numFmtId="0" fontId="81" fillId="31" borderId="10" xfId="80" applyFont="1" applyFill="1" applyBorder="1" applyAlignment="1" applyProtection="1">
      <alignment horizontal="center" vertical="center" shrinkToFit="1"/>
      <protection locked="0"/>
    </xf>
    <xf numFmtId="49" fontId="62" fillId="39" borderId="10" xfId="0" applyNumberFormat="1" applyFont="1" applyFill="1" applyBorder="1" applyAlignment="1" applyProtection="1">
      <alignment horizontal="center" vertical="center" shrinkToFit="1"/>
      <protection locked="0"/>
    </xf>
    <xf numFmtId="0" fontId="7" fillId="38" borderId="10" xfId="0" applyFont="1" applyFill="1" applyBorder="1" applyAlignment="1" applyProtection="1">
      <alignment horizontal="center" vertical="center" shrinkToFit="1"/>
      <protection locked="0"/>
    </xf>
    <xf numFmtId="0" fontId="7" fillId="39" borderId="10" xfId="0" applyFont="1" applyFill="1" applyBorder="1" applyAlignment="1" applyProtection="1">
      <alignment horizontal="center" vertical="center" shrinkToFit="1"/>
      <protection locked="0"/>
    </xf>
    <xf numFmtId="0" fontId="58" fillId="0" borderId="10" xfId="80" applyFont="1" applyBorder="1" applyAlignment="1" applyProtection="1">
      <alignment vertical="center" shrinkToFit="1"/>
      <protection locked="0"/>
    </xf>
    <xf numFmtId="179" fontId="79" fillId="31" borderId="10" xfId="47" quotePrefix="1" applyNumberFormat="1" applyFont="1" applyFill="1" applyBorder="1" applyAlignment="1" applyProtection="1">
      <alignment horizontal="center" vertical="center" shrinkToFit="1"/>
    </xf>
    <xf numFmtId="179" fontId="79" fillId="31" borderId="10" xfId="47" quotePrefix="1" applyNumberFormat="1" applyFont="1" applyFill="1" applyBorder="1" applyAlignment="1" applyProtection="1">
      <alignment horizontal="center" vertical="center" shrinkToFit="1"/>
      <protection locked="0"/>
    </xf>
    <xf numFmtId="0" fontId="58" fillId="0" borderId="10" xfId="80" applyFont="1" applyBorder="1" applyAlignment="1" applyProtection="1">
      <alignment vertical="center" shrinkToFit="1"/>
    </xf>
    <xf numFmtId="0" fontId="78" fillId="37" borderId="10" xfId="80" applyFont="1" applyFill="1" applyBorder="1" applyAlignment="1" applyProtection="1">
      <alignment horizontal="center" vertical="center" shrinkToFit="1"/>
    </xf>
    <xf numFmtId="0" fontId="76" fillId="0" borderId="10" xfId="80" applyFont="1" applyFill="1" applyBorder="1" applyAlignment="1" applyProtection="1">
      <alignment horizontal="center" vertical="center" shrinkToFit="1"/>
      <protection locked="0"/>
    </xf>
    <xf numFmtId="49" fontId="76" fillId="31" borderId="10" xfId="80" applyNumberFormat="1" applyFont="1" applyFill="1" applyBorder="1" applyAlignment="1" applyProtection="1">
      <alignment horizontal="center" vertical="center" shrinkToFit="1"/>
      <protection locked="0"/>
    </xf>
    <xf numFmtId="0" fontId="81" fillId="0" borderId="17" xfId="80" applyFont="1" applyFill="1" applyBorder="1" applyAlignment="1" applyProtection="1">
      <alignment horizontal="center" vertical="center" shrinkToFit="1"/>
      <protection locked="0"/>
    </xf>
    <xf numFmtId="0" fontId="42" fillId="37" borderId="23" xfId="0" quotePrefix="1" applyFont="1" applyFill="1" applyBorder="1" applyAlignment="1" applyProtection="1">
      <alignment horizontal="center" vertical="center" shrinkToFit="1"/>
      <protection locked="0"/>
    </xf>
    <xf numFmtId="0" fontId="49" fillId="24" borderId="17" xfId="0" applyFont="1" applyFill="1" applyBorder="1" applyAlignment="1" applyProtection="1">
      <alignment horizontal="center" vertical="center" shrinkToFit="1"/>
      <protection locked="0"/>
    </xf>
    <xf numFmtId="0" fontId="50" fillId="24" borderId="17" xfId="0" applyNumberFormat="1" applyFont="1" applyFill="1" applyBorder="1" applyAlignment="1" applyProtection="1">
      <alignment horizontal="center" vertical="center" shrinkToFit="1"/>
      <protection locked="0"/>
    </xf>
    <xf numFmtId="0" fontId="50" fillId="24" borderId="17" xfId="0" applyFont="1" applyFill="1" applyBorder="1" applyAlignment="1" applyProtection="1">
      <alignment horizontal="center" vertical="center" shrinkToFit="1"/>
      <protection locked="0"/>
    </xf>
    <xf numFmtId="0" fontId="42" fillId="37" borderId="28" xfId="0" quotePrefix="1" applyFont="1" applyFill="1" applyBorder="1" applyAlignment="1" applyProtection="1">
      <alignment horizontal="center" vertical="center" shrinkToFit="1"/>
      <protection locked="0"/>
    </xf>
    <xf numFmtId="0" fontId="49" fillId="24" borderId="26" xfId="0" applyFont="1" applyFill="1" applyBorder="1" applyAlignment="1" applyProtection="1">
      <alignment horizontal="center" vertical="center" shrinkToFit="1"/>
      <protection locked="0"/>
    </xf>
    <xf numFmtId="0" fontId="50" fillId="24" borderId="26" xfId="0" applyNumberFormat="1" applyFont="1" applyFill="1" applyBorder="1" applyAlignment="1" applyProtection="1">
      <alignment horizontal="center" vertical="center" shrinkToFit="1"/>
      <protection locked="0"/>
    </xf>
    <xf numFmtId="0" fontId="50" fillId="24" borderId="26" xfId="0" applyFont="1" applyFill="1" applyBorder="1" applyAlignment="1" applyProtection="1">
      <alignment horizontal="center" vertical="center" shrinkToFit="1"/>
      <protection locked="0"/>
    </xf>
    <xf numFmtId="177" fontId="77" fillId="33" borderId="10" xfId="80" applyNumberFormat="1" applyFont="1" applyFill="1" applyBorder="1" applyAlignment="1" applyProtection="1">
      <alignment horizontal="center" vertical="center" shrinkToFit="1"/>
      <protection locked="0"/>
    </xf>
    <xf numFmtId="177" fontId="77" fillId="33" borderId="10" xfId="80" applyNumberFormat="1" applyFont="1" applyFill="1" applyBorder="1" applyAlignment="1" applyProtection="1">
      <alignment horizontal="center" vertical="center" shrinkToFit="1"/>
    </xf>
    <xf numFmtId="0" fontId="78" fillId="40" borderId="10" xfId="80" applyFont="1" applyFill="1" applyBorder="1" applyAlignment="1" applyProtection="1">
      <alignment horizontal="center" vertical="center" shrinkToFit="1"/>
    </xf>
    <xf numFmtId="0" fontId="73" fillId="39" borderId="29" xfId="47" quotePrefix="1" applyNumberFormat="1" applyFont="1" applyFill="1" applyBorder="1" applyAlignment="1" applyProtection="1">
      <alignment horizontal="center" vertical="center" shrinkToFit="1"/>
      <protection locked="0"/>
    </xf>
    <xf numFmtId="179" fontId="45" fillId="39" borderId="12" xfId="78" quotePrefix="1" applyNumberFormat="1" applyFont="1" applyFill="1" applyBorder="1" applyAlignment="1" applyProtection="1">
      <alignment horizontal="center" vertical="center" shrinkToFit="1"/>
      <protection locked="0" hidden="1"/>
    </xf>
    <xf numFmtId="0" fontId="59" fillId="39" borderId="12" xfId="47" quotePrefix="1" applyFont="1" applyFill="1" applyBorder="1" applyAlignment="1">
      <alignment horizontal="center" vertical="center"/>
    </xf>
    <xf numFmtId="0" fontId="74" fillId="39" borderId="12" xfId="47" quotePrefix="1" applyNumberFormat="1" applyFont="1" applyFill="1" applyBorder="1" applyAlignment="1" applyProtection="1">
      <alignment horizontal="center" vertical="center" shrinkToFit="1"/>
      <protection locked="0"/>
    </xf>
    <xf numFmtId="0" fontId="60" fillId="34" borderId="16" xfId="0" applyFont="1" applyFill="1" applyBorder="1" applyAlignment="1" applyProtection="1">
      <alignment horizontal="center" vertical="center" shrinkToFit="1"/>
      <protection locked="0"/>
    </xf>
    <xf numFmtId="0" fontId="42" fillId="0" borderId="23" xfId="0" quotePrefix="1" applyFont="1" applyBorder="1" applyAlignment="1" applyProtection="1">
      <alignment horizontal="center" vertical="center" shrinkToFit="1"/>
      <protection locked="0"/>
    </xf>
    <xf numFmtId="0" fontId="12" fillId="0" borderId="17" xfId="0" applyFont="1" applyBorder="1" applyAlignment="1" applyProtection="1">
      <alignment horizontal="center" vertical="center" shrinkToFit="1"/>
      <protection locked="0"/>
    </xf>
    <xf numFmtId="0" fontId="67" fillId="31" borderId="10" xfId="0" applyFont="1" applyFill="1" applyBorder="1" applyAlignment="1" applyProtection="1">
      <alignment horizontal="center" vertical="center" shrinkToFit="1"/>
      <protection locked="0"/>
    </xf>
    <xf numFmtId="179" fontId="82" fillId="40" borderId="10" xfId="47" quotePrefix="1" applyNumberFormat="1" applyFont="1" applyFill="1" applyBorder="1" applyAlignment="1" applyProtection="1">
      <alignment horizontal="center" vertical="center" shrinkToFit="1"/>
      <protection locked="0"/>
    </xf>
    <xf numFmtId="0" fontId="0" fillId="39" borderId="10" xfId="0" applyFont="1" applyFill="1" applyBorder="1" applyAlignment="1" applyProtection="1">
      <alignment horizontal="center" vertical="center" shrinkToFit="1"/>
      <protection locked="0"/>
    </xf>
    <xf numFmtId="0" fontId="63" fillId="39" borderId="17" xfId="0" applyFont="1" applyFill="1" applyBorder="1" applyAlignment="1" applyProtection="1">
      <alignment horizontal="center" vertical="center" shrinkToFit="1"/>
      <protection locked="0"/>
    </xf>
    <xf numFmtId="0" fontId="63" fillId="39" borderId="10" xfId="0" applyFont="1" applyFill="1" applyBorder="1" applyAlignment="1" applyProtection="1">
      <alignment horizontal="center" vertical="center" shrinkToFit="1"/>
      <protection locked="0"/>
    </xf>
    <xf numFmtId="0" fontId="59" fillId="38" borderId="17" xfId="0" applyFont="1" applyFill="1" applyBorder="1" applyAlignment="1" applyProtection="1">
      <alignment horizontal="center" vertical="center" shrinkToFit="1"/>
      <protection locked="0"/>
    </xf>
    <xf numFmtId="0" fontId="73" fillId="39" borderId="21" xfId="47" quotePrefix="1" applyNumberFormat="1" applyFont="1" applyFill="1" applyBorder="1" applyAlignment="1" applyProtection="1">
      <alignment horizontal="center" vertical="center" shrinkToFit="1"/>
      <protection locked="0"/>
    </xf>
    <xf numFmtId="0" fontId="81" fillId="31" borderId="26" xfId="80" applyFont="1" applyFill="1" applyBorder="1" applyAlignment="1" applyProtection="1">
      <alignment horizontal="center" vertical="center" shrinkToFit="1"/>
      <protection locked="0"/>
    </xf>
    <xf numFmtId="0" fontId="79" fillId="41" borderId="11" xfId="80" applyFont="1" applyFill="1" applyBorder="1" applyAlignment="1" applyProtection="1">
      <alignment horizontal="center" vertical="center" shrinkToFit="1"/>
      <protection locked="0"/>
    </xf>
    <xf numFmtId="0" fontId="45" fillId="37" borderId="13" xfId="0" applyFont="1" applyFill="1" applyBorder="1" applyAlignment="1" applyProtection="1">
      <alignment horizontal="center" vertical="center" shrinkToFit="1"/>
      <protection locked="0"/>
    </xf>
    <xf numFmtId="0" fontId="76" fillId="31" borderId="30" xfId="80" applyFont="1" applyFill="1" applyBorder="1" applyAlignment="1" applyProtection="1">
      <alignment horizontal="center" vertical="center" shrinkToFit="1"/>
      <protection locked="0"/>
    </xf>
    <xf numFmtId="0" fontId="61" fillId="0" borderId="25" xfId="0" applyFont="1" applyFill="1" applyBorder="1" applyAlignment="1" applyProtection="1">
      <alignment horizontal="center" vertical="center" shrinkToFit="1"/>
      <protection locked="0"/>
    </xf>
    <xf numFmtId="176" fontId="51" fillId="0" borderId="10" xfId="0" applyNumberFormat="1" applyFont="1" applyFill="1" applyBorder="1" applyAlignment="1">
      <alignment horizontal="center" vertical="center"/>
    </xf>
    <xf numFmtId="176" fontId="51" fillId="0" borderId="15" xfId="0" applyNumberFormat="1" applyFont="1" applyFill="1" applyBorder="1" applyAlignment="1">
      <alignment horizontal="center" vertical="center"/>
    </xf>
    <xf numFmtId="176" fontId="75" fillId="0" borderId="10" xfId="0" applyNumberFormat="1" applyFont="1" applyFill="1" applyBorder="1" applyAlignment="1">
      <alignment horizontal="center" vertical="center"/>
    </xf>
    <xf numFmtId="176" fontId="51" fillId="0" borderId="17" xfId="0" applyNumberFormat="1" applyFont="1" applyFill="1" applyBorder="1" applyAlignment="1">
      <alignment horizontal="center" vertical="center"/>
    </xf>
    <xf numFmtId="0" fontId="80" fillId="31" borderId="30" xfId="80" applyNumberFormat="1" applyFont="1" applyFill="1" applyBorder="1" applyAlignment="1" applyProtection="1">
      <alignment horizontal="center" vertical="center" shrinkToFit="1"/>
      <protection locked="0"/>
    </xf>
    <xf numFmtId="0" fontId="81" fillId="0" borderId="30" xfId="80" applyFont="1" applyFill="1" applyBorder="1" applyAlignment="1" applyProtection="1">
      <alignment horizontal="center" vertical="center" shrinkToFit="1"/>
      <protection locked="0"/>
    </xf>
    <xf numFmtId="0" fontId="49" fillId="24" borderId="30" xfId="0" applyFont="1" applyFill="1" applyBorder="1" applyAlignment="1" applyProtection="1">
      <alignment horizontal="center" vertical="center" shrinkToFit="1"/>
      <protection locked="0"/>
    </xf>
    <xf numFmtId="0" fontId="50" fillId="24" borderId="30" xfId="0" applyNumberFormat="1" applyFont="1" applyFill="1" applyBorder="1" applyAlignment="1" applyProtection="1">
      <alignment horizontal="center" vertical="center" shrinkToFit="1"/>
      <protection locked="0"/>
    </xf>
    <xf numFmtId="0" fontId="50" fillId="24" borderId="30" xfId="0" applyFont="1" applyFill="1" applyBorder="1" applyAlignment="1" applyProtection="1">
      <alignment horizontal="center" vertical="center" shrinkToFit="1"/>
      <protection locked="0"/>
    </xf>
    <xf numFmtId="0" fontId="11" fillId="0" borderId="30" xfId="0" applyFont="1" applyBorder="1" applyAlignment="1" applyProtection="1">
      <alignment horizontal="center" vertical="center" shrinkToFit="1"/>
      <protection locked="0"/>
    </xf>
    <xf numFmtId="0" fontId="0" fillId="0" borderId="30" xfId="0" applyBorder="1" applyAlignment="1" applyProtection="1">
      <alignment vertical="center" shrinkToFit="1"/>
      <protection locked="0"/>
    </xf>
    <xf numFmtId="0" fontId="76" fillId="0" borderId="30" xfId="80" applyFont="1" applyFill="1" applyBorder="1" applyAlignment="1" applyProtection="1">
      <alignment horizontal="center" vertical="center" shrinkToFit="1"/>
      <protection locked="0"/>
    </xf>
    <xf numFmtId="0" fontId="59" fillId="38" borderId="30" xfId="0" applyFont="1" applyFill="1" applyBorder="1" applyAlignment="1" applyProtection="1">
      <alignment horizontal="center" vertical="center" shrinkToFit="1"/>
      <protection locked="0"/>
    </xf>
    <xf numFmtId="0" fontId="84" fillId="31" borderId="30" xfId="80" applyFont="1" applyFill="1" applyBorder="1" applyAlignment="1" applyProtection="1">
      <alignment horizontal="center" vertical="center" shrinkToFit="1"/>
      <protection locked="0"/>
    </xf>
    <xf numFmtId="0" fontId="85" fillId="40" borderId="10" xfId="80" quotePrefix="1" applyFont="1" applyFill="1" applyBorder="1" applyAlignment="1" applyProtection="1">
      <alignment horizontal="center" vertical="center" shrinkToFit="1"/>
      <protection locked="0"/>
    </xf>
    <xf numFmtId="0" fontId="85" fillId="0" borderId="10" xfId="80" quotePrefix="1" applyFont="1" applyBorder="1" applyAlignment="1" applyProtection="1">
      <alignment horizontal="center" vertical="center" shrinkToFit="1"/>
      <protection locked="0"/>
    </xf>
    <xf numFmtId="0" fontId="85" fillId="40" borderId="30" xfId="80" quotePrefix="1" applyFont="1" applyFill="1" applyBorder="1" applyAlignment="1" applyProtection="1">
      <alignment horizontal="center" vertical="center" shrinkToFit="1"/>
      <protection locked="0"/>
    </xf>
    <xf numFmtId="0" fontId="83" fillId="40" borderId="30" xfId="0" applyFont="1" applyFill="1" applyBorder="1" applyAlignment="1" applyProtection="1">
      <alignment horizontal="center" vertical="center" shrinkToFit="1"/>
      <protection locked="0"/>
    </xf>
    <xf numFmtId="0" fontId="85" fillId="0" borderId="30" xfId="80" quotePrefix="1" applyFont="1" applyBorder="1" applyAlignment="1" applyProtection="1">
      <alignment horizontal="center" vertical="center" shrinkToFit="1"/>
      <protection locked="0"/>
    </xf>
    <xf numFmtId="0" fontId="85" fillId="0" borderId="30" xfId="80" quotePrefix="1" applyFont="1" applyFill="1" applyBorder="1" applyAlignment="1" applyProtection="1">
      <alignment horizontal="center" vertical="center" shrinkToFit="1"/>
      <protection locked="0"/>
    </xf>
    <xf numFmtId="0" fontId="85" fillId="40" borderId="17" xfId="80" quotePrefix="1" applyFont="1" applyFill="1" applyBorder="1" applyAlignment="1" applyProtection="1">
      <alignment horizontal="center" vertical="center" shrinkToFit="1"/>
      <protection locked="0"/>
    </xf>
    <xf numFmtId="0" fontId="85" fillId="0" borderId="17" xfId="80" quotePrefix="1" applyFont="1" applyBorder="1" applyAlignment="1" applyProtection="1">
      <alignment horizontal="center" vertical="center" shrinkToFit="1"/>
      <protection locked="0"/>
    </xf>
    <xf numFmtId="0" fontId="83" fillId="40" borderId="10" xfId="0" quotePrefix="1" applyFont="1" applyFill="1" applyBorder="1" applyAlignment="1" applyProtection="1">
      <alignment horizontal="center" vertical="center" shrinkToFit="1"/>
      <protection locked="0"/>
    </xf>
    <xf numFmtId="0" fontId="83" fillId="0" borderId="10" xfId="0" quotePrefix="1" applyFont="1" applyBorder="1" applyAlignment="1" applyProtection="1">
      <alignment horizontal="center" vertical="center" shrinkToFit="1"/>
      <protection locked="0"/>
    </xf>
    <xf numFmtId="179" fontId="85" fillId="40" borderId="10" xfId="80" quotePrefix="1" applyNumberFormat="1" applyFont="1" applyFill="1" applyBorder="1" applyAlignment="1" applyProtection="1">
      <alignment horizontal="center" vertical="center" shrinkToFit="1"/>
      <protection locked="0"/>
    </xf>
    <xf numFmtId="179" fontId="85" fillId="0" borderId="10" xfId="80" quotePrefix="1" applyNumberFormat="1" applyFont="1" applyBorder="1" applyAlignment="1" applyProtection="1">
      <alignment horizontal="center" vertical="center" shrinkToFit="1"/>
      <protection locked="0"/>
    </xf>
    <xf numFmtId="0" fontId="83" fillId="40" borderId="10" xfId="0" applyFont="1" applyFill="1" applyBorder="1" applyAlignment="1" applyProtection="1">
      <alignment horizontal="center" vertical="center" shrinkToFit="1"/>
      <protection locked="0"/>
    </xf>
    <xf numFmtId="0" fontId="83" fillId="40" borderId="17" xfId="0" applyFont="1" applyFill="1" applyBorder="1" applyAlignment="1" applyProtection="1">
      <alignment horizontal="center" vertical="center" shrinkToFit="1"/>
      <protection locked="0"/>
    </xf>
    <xf numFmtId="0" fontId="85" fillId="30" borderId="10" xfId="80" quotePrefix="1" applyFont="1" applyFill="1" applyBorder="1" applyAlignment="1" applyProtection="1">
      <alignment horizontal="center" vertical="center" shrinkToFit="1"/>
      <protection locked="0"/>
    </xf>
    <xf numFmtId="0" fontId="85" fillId="30" borderId="17" xfId="80" quotePrefix="1" applyFont="1" applyFill="1" applyBorder="1" applyAlignment="1" applyProtection="1">
      <alignment horizontal="center" vertical="center" shrinkToFit="1"/>
      <protection locked="0"/>
    </xf>
    <xf numFmtId="0" fontId="83" fillId="30" borderId="10" xfId="0" applyFont="1" applyFill="1" applyBorder="1" applyAlignment="1" applyProtection="1">
      <alignment horizontal="center" vertical="center" shrinkToFit="1"/>
      <protection locked="0"/>
    </xf>
    <xf numFmtId="0" fontId="85" fillId="40" borderId="26" xfId="80" quotePrefix="1" applyFont="1" applyFill="1" applyBorder="1" applyAlignment="1" applyProtection="1">
      <alignment horizontal="center" vertical="center" shrinkToFit="1"/>
      <protection locked="0"/>
    </xf>
    <xf numFmtId="0" fontId="83" fillId="40" borderId="26" xfId="0" applyFont="1" applyFill="1" applyBorder="1" applyAlignment="1" applyProtection="1">
      <alignment horizontal="center" vertical="center" shrinkToFit="1"/>
      <protection locked="0"/>
    </xf>
    <xf numFmtId="0" fontId="85" fillId="0" borderId="26" xfId="80" quotePrefix="1" applyFont="1" applyBorder="1" applyAlignment="1" applyProtection="1">
      <alignment horizontal="center" vertical="center" shrinkToFit="1"/>
      <protection locked="0"/>
    </xf>
    <xf numFmtId="0" fontId="80" fillId="31" borderId="36" xfId="80" applyNumberFormat="1" applyFont="1" applyFill="1" applyBorder="1" applyAlignment="1" applyProtection="1">
      <alignment horizontal="center" vertical="center" shrinkToFit="1"/>
      <protection locked="0"/>
    </xf>
    <xf numFmtId="0" fontId="76" fillId="31" borderId="36" xfId="80" applyFont="1" applyFill="1" applyBorder="1" applyAlignment="1" applyProtection="1">
      <alignment horizontal="center" vertical="center" shrinkToFit="1"/>
      <protection locked="0"/>
    </xf>
    <xf numFmtId="0" fontId="76" fillId="0" borderId="36" xfId="80" applyFont="1" applyFill="1" applyBorder="1" applyAlignment="1" applyProtection="1">
      <alignment horizontal="center" vertical="center" shrinkToFit="1"/>
      <protection locked="0"/>
    </xf>
    <xf numFmtId="0" fontId="81" fillId="0" borderId="36" xfId="80" applyFont="1" applyFill="1" applyBorder="1" applyAlignment="1" applyProtection="1">
      <alignment horizontal="center" vertical="center" shrinkToFit="1"/>
      <protection locked="0"/>
    </xf>
    <xf numFmtId="0" fontId="59" fillId="38" borderId="36" xfId="0" applyFont="1" applyFill="1" applyBorder="1" applyAlignment="1" applyProtection="1">
      <alignment horizontal="center" vertical="center" shrinkToFit="1"/>
      <protection locked="0"/>
    </xf>
    <xf numFmtId="0" fontId="85" fillId="40" borderId="36" xfId="80" quotePrefix="1" applyFont="1" applyFill="1" applyBorder="1" applyAlignment="1" applyProtection="1">
      <alignment horizontal="center" vertical="center" shrinkToFit="1"/>
      <protection locked="0"/>
    </xf>
    <xf numFmtId="0" fontId="83" fillId="40" borderId="36" xfId="0" quotePrefix="1" applyFont="1" applyFill="1" applyBorder="1" applyAlignment="1" applyProtection="1">
      <alignment horizontal="center" vertical="center" shrinkToFit="1"/>
      <protection locked="0"/>
    </xf>
    <xf numFmtId="0" fontId="85" fillId="0" borderId="36" xfId="80" quotePrefix="1" applyFont="1" applyBorder="1" applyAlignment="1" applyProtection="1">
      <alignment horizontal="center" vertical="center" shrinkToFit="1"/>
      <protection locked="0"/>
    </xf>
    <xf numFmtId="0" fontId="85" fillId="0" borderId="36" xfId="80" quotePrefix="1" applyFont="1" applyFill="1" applyBorder="1" applyAlignment="1" applyProtection="1">
      <alignment horizontal="center" vertical="center" shrinkToFit="1"/>
      <protection locked="0"/>
    </xf>
    <xf numFmtId="0" fontId="49" fillId="24" borderId="36" xfId="0" applyFont="1" applyFill="1" applyBorder="1" applyAlignment="1" applyProtection="1">
      <alignment horizontal="center" vertical="center" shrinkToFit="1"/>
      <protection locked="0"/>
    </xf>
    <xf numFmtId="0" fontId="50" fillId="24" borderId="36" xfId="0" applyNumberFormat="1" applyFont="1" applyFill="1" applyBorder="1" applyAlignment="1" applyProtection="1">
      <alignment horizontal="center" vertical="center" shrinkToFit="1"/>
      <protection locked="0"/>
    </xf>
    <xf numFmtId="0" fontId="50" fillId="24" borderId="36" xfId="0" applyFont="1" applyFill="1" applyBorder="1" applyAlignment="1" applyProtection="1">
      <alignment horizontal="center" vertical="center" shrinkToFit="1"/>
      <protection locked="0"/>
    </xf>
    <xf numFmtId="0" fontId="11" fillId="0" borderId="36" xfId="0" applyFont="1" applyBorder="1" applyAlignment="1" applyProtection="1">
      <alignment horizontal="center" vertical="center" shrinkToFit="1"/>
      <protection locked="0"/>
    </xf>
    <xf numFmtId="0" fontId="0" fillId="0" borderId="36" xfId="0" applyBorder="1" applyAlignment="1" applyProtection="1">
      <alignment vertical="center" shrinkToFit="1"/>
      <protection locked="0"/>
    </xf>
    <xf numFmtId="0" fontId="85" fillId="33" borderId="10" xfId="80" quotePrefix="1" applyFont="1" applyFill="1" applyBorder="1" applyAlignment="1" applyProtection="1">
      <alignment horizontal="center" vertical="center" shrinkToFit="1"/>
      <protection locked="0"/>
    </xf>
    <xf numFmtId="0" fontId="59" fillId="33" borderId="10" xfId="0" applyFont="1" applyFill="1" applyBorder="1" applyAlignment="1" applyProtection="1">
      <alignment horizontal="center" vertical="center" shrinkToFit="1"/>
      <protection locked="0"/>
    </xf>
    <xf numFmtId="0" fontId="76" fillId="33" borderId="17" xfId="80" applyFont="1" applyFill="1" applyBorder="1" applyAlignment="1" applyProtection="1">
      <alignment horizontal="center" vertical="center" shrinkToFit="1"/>
      <protection locked="0"/>
    </xf>
    <xf numFmtId="0" fontId="59" fillId="33" borderId="17" xfId="0" applyFont="1" applyFill="1" applyBorder="1" applyAlignment="1" applyProtection="1">
      <alignment horizontal="center" vertical="center" shrinkToFit="1"/>
      <protection locked="0"/>
    </xf>
    <xf numFmtId="0" fontId="59" fillId="33" borderId="26" xfId="0" applyFont="1" applyFill="1" applyBorder="1" applyAlignment="1" applyProtection="1">
      <alignment horizontal="center" vertical="center" shrinkToFit="1"/>
      <protection locked="0"/>
    </xf>
    <xf numFmtId="0" fontId="4" fillId="33" borderId="10" xfId="0" applyFont="1" applyFill="1" applyBorder="1" applyAlignment="1" applyProtection="1">
      <alignment vertical="center" shrinkToFit="1"/>
      <protection locked="0"/>
    </xf>
    <xf numFmtId="0" fontId="85" fillId="33" borderId="17" xfId="80" quotePrefix="1" applyFont="1" applyFill="1" applyBorder="1" applyAlignment="1" applyProtection="1">
      <alignment horizontal="center" vertical="center" shrinkToFit="1"/>
      <protection locked="0"/>
    </xf>
    <xf numFmtId="0" fontId="59" fillId="33" borderId="17" xfId="0" quotePrefix="1" applyFont="1" applyFill="1" applyBorder="1" applyAlignment="1" applyProtection="1">
      <alignment horizontal="center" vertical="center" shrinkToFit="1"/>
      <protection locked="0"/>
    </xf>
    <xf numFmtId="0" fontId="85" fillId="33" borderId="36" xfId="80" quotePrefix="1" applyFont="1" applyFill="1" applyBorder="1" applyAlignment="1" applyProtection="1">
      <alignment horizontal="center" vertical="center" shrinkToFit="1"/>
      <protection locked="0"/>
    </xf>
    <xf numFmtId="177" fontId="13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69" fillId="0" borderId="10" xfId="0" applyFont="1" applyFill="1" applyBorder="1" applyAlignment="1" applyProtection="1">
      <alignment horizontal="center" vertical="center" shrinkToFit="1"/>
      <protection locked="0"/>
    </xf>
    <xf numFmtId="0" fontId="0" fillId="0" borderId="39" xfId="0" applyBorder="1" applyAlignment="1" applyProtection="1">
      <alignment vertical="center" shrinkToFit="1"/>
      <protection locked="0"/>
    </xf>
    <xf numFmtId="0" fontId="0" fillId="0" borderId="28" xfId="0" applyBorder="1" applyAlignment="1" applyProtection="1">
      <alignment vertical="center" shrinkToFit="1"/>
      <protection locked="0"/>
    </xf>
    <xf numFmtId="0" fontId="4" fillId="0" borderId="39" xfId="0" applyFont="1" applyBorder="1" applyAlignment="1" applyProtection="1">
      <alignment vertical="center" shrinkToFit="1"/>
      <protection locked="0"/>
    </xf>
    <xf numFmtId="0" fontId="4" fillId="31" borderId="39" xfId="0" applyFont="1" applyFill="1" applyBorder="1" applyAlignment="1" applyProtection="1">
      <alignment vertical="center" shrinkToFit="1"/>
      <protection locked="0"/>
    </xf>
    <xf numFmtId="0" fontId="4" fillId="0" borderId="40" xfId="0" applyFont="1" applyBorder="1" applyAlignment="1" applyProtection="1">
      <alignment vertical="center" shrinkToFit="1"/>
      <protection locked="0"/>
    </xf>
    <xf numFmtId="0" fontId="4" fillId="0" borderId="23" xfId="0" applyFont="1" applyBorder="1" applyAlignment="1" applyProtection="1">
      <alignment vertical="center" shrinkToFit="1"/>
      <protection locked="0"/>
    </xf>
    <xf numFmtId="0" fontId="4" fillId="0" borderId="41" xfId="0" applyFont="1" applyBorder="1" applyAlignment="1" applyProtection="1">
      <alignment vertical="center" shrinkToFit="1"/>
      <protection locked="0"/>
    </xf>
    <xf numFmtId="177" fontId="86" fillId="33" borderId="10" xfId="80" applyNumberFormat="1" applyFont="1" applyFill="1" applyBorder="1" applyAlignment="1" applyProtection="1">
      <alignment horizontal="center" vertical="center" shrinkToFit="1"/>
      <protection locked="0"/>
    </xf>
    <xf numFmtId="177" fontId="86" fillId="0" borderId="10" xfId="80" applyNumberFormat="1" applyFont="1" applyFill="1" applyBorder="1" applyAlignment="1" applyProtection="1">
      <alignment horizontal="center" vertical="center" shrinkToFit="1"/>
      <protection locked="0"/>
    </xf>
    <xf numFmtId="177" fontId="87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0" xfId="0" applyFont="1" applyFill="1" applyBorder="1" applyAlignment="1" applyProtection="1">
      <alignment vertical="center" shrinkToFit="1"/>
      <protection locked="0"/>
    </xf>
    <xf numFmtId="0" fontId="19" fillId="0" borderId="13" xfId="0" applyFont="1" applyFill="1" applyBorder="1" applyAlignment="1" applyProtection="1">
      <alignment horizontal="center" vertical="center" shrinkToFit="1"/>
      <protection locked="0"/>
    </xf>
    <xf numFmtId="0" fontId="91" fillId="0" borderId="10" xfId="80" quotePrefix="1" applyFont="1" applyFill="1" applyBorder="1" applyAlignment="1" applyProtection="1">
      <alignment horizontal="center" vertical="center" shrinkToFit="1"/>
      <protection locked="0"/>
    </xf>
    <xf numFmtId="0" fontId="19" fillId="0" borderId="13" xfId="0" quotePrefix="1" applyFont="1" applyFill="1" applyBorder="1" applyAlignment="1" applyProtection="1">
      <alignment horizontal="center" vertical="center" shrinkToFit="1"/>
      <protection locked="0"/>
    </xf>
    <xf numFmtId="0" fontId="88" fillId="0" borderId="10" xfId="0" applyFont="1" applyFill="1" applyBorder="1" applyAlignment="1" applyProtection="1">
      <alignment horizontal="center" vertical="center" shrinkToFit="1"/>
      <protection locked="0"/>
    </xf>
    <xf numFmtId="0" fontId="88" fillId="0" borderId="38" xfId="0" applyFont="1" applyFill="1" applyBorder="1" applyAlignment="1" applyProtection="1">
      <alignment horizontal="center" vertical="center" shrinkToFit="1"/>
      <protection locked="0"/>
    </xf>
    <xf numFmtId="0" fontId="91" fillId="0" borderId="30" xfId="80" quotePrefix="1" applyFont="1" applyFill="1" applyBorder="1" applyAlignment="1" applyProtection="1">
      <alignment horizontal="center" vertical="center" shrinkToFit="1"/>
      <protection locked="0"/>
    </xf>
    <xf numFmtId="0" fontId="88" fillId="0" borderId="30" xfId="0" applyFont="1" applyFill="1" applyBorder="1" applyAlignment="1" applyProtection="1">
      <alignment horizontal="center" vertical="center" shrinkToFit="1"/>
      <protection locked="0"/>
    </xf>
    <xf numFmtId="0" fontId="91" fillId="0" borderId="17" xfId="80" quotePrefix="1" applyFont="1" applyFill="1" applyBorder="1" applyAlignment="1" applyProtection="1">
      <alignment horizontal="center" vertical="center" shrinkToFit="1"/>
      <protection locked="0"/>
    </xf>
    <xf numFmtId="0" fontId="19" fillId="0" borderId="23" xfId="0" quotePrefix="1" applyFont="1" applyFill="1" applyBorder="1" applyAlignment="1" applyProtection="1">
      <alignment horizontal="center" vertical="center" shrinkToFit="1"/>
      <protection locked="0"/>
    </xf>
    <xf numFmtId="0" fontId="88" fillId="0" borderId="17" xfId="0" applyFont="1" applyFill="1" applyBorder="1" applyAlignment="1" applyProtection="1">
      <alignment horizontal="center" vertical="center" shrinkToFit="1"/>
      <protection locked="0"/>
    </xf>
    <xf numFmtId="0" fontId="88" fillId="0" borderId="21" xfId="0" applyFont="1" applyFill="1" applyBorder="1" applyAlignment="1" applyProtection="1">
      <alignment horizontal="center" vertical="center" shrinkToFit="1"/>
      <protection locked="0"/>
    </xf>
    <xf numFmtId="0" fontId="92" fillId="0" borderId="10" xfId="0" quotePrefix="1" applyFont="1" applyFill="1" applyBorder="1" applyAlignment="1" applyProtection="1">
      <alignment horizontal="center" vertical="center" shrinkToFit="1"/>
      <protection locked="0"/>
    </xf>
    <xf numFmtId="179" fontId="91" fillId="0" borderId="10" xfId="80" quotePrefix="1" applyNumberFormat="1" applyFont="1" applyFill="1" applyBorder="1" applyAlignment="1" applyProtection="1">
      <alignment horizontal="center" vertical="center" shrinkToFit="1"/>
      <protection locked="0"/>
    </xf>
    <xf numFmtId="0" fontId="19" fillId="0" borderId="28" xfId="0" quotePrefix="1" applyFont="1" applyFill="1" applyBorder="1" applyAlignment="1" applyProtection="1">
      <alignment horizontal="center" vertical="center" shrinkToFit="1"/>
      <protection locked="0"/>
    </xf>
    <xf numFmtId="0" fontId="88" fillId="0" borderId="29" xfId="0" applyFont="1" applyFill="1" applyBorder="1" applyAlignment="1" applyProtection="1">
      <alignment horizontal="center" vertical="center" shrinkToFit="1"/>
      <protection locked="0"/>
    </xf>
    <xf numFmtId="0" fontId="92" fillId="0" borderId="17" xfId="0" applyFont="1" applyFill="1" applyBorder="1" applyAlignment="1" applyProtection="1">
      <alignment horizontal="center" vertical="center" shrinkToFit="1"/>
      <protection locked="0"/>
    </xf>
    <xf numFmtId="0" fontId="92" fillId="0" borderId="10" xfId="0" applyFont="1" applyFill="1" applyBorder="1" applyAlignment="1" applyProtection="1">
      <alignment horizontal="center" vertical="center" shrinkToFit="1"/>
      <protection locked="0"/>
    </xf>
    <xf numFmtId="0" fontId="91" fillId="0" borderId="26" xfId="80" quotePrefix="1" applyFont="1" applyFill="1" applyBorder="1" applyAlignment="1" applyProtection="1">
      <alignment horizontal="center" vertical="center" shrinkToFit="1"/>
      <protection locked="0"/>
    </xf>
    <xf numFmtId="0" fontId="92" fillId="0" borderId="26" xfId="0" applyFont="1" applyFill="1" applyBorder="1" applyAlignment="1" applyProtection="1">
      <alignment horizontal="center" vertical="center" shrinkToFit="1"/>
      <protection locked="0"/>
    </xf>
    <xf numFmtId="0" fontId="88" fillId="0" borderId="26" xfId="0" applyFont="1" applyFill="1" applyBorder="1" applyAlignment="1" applyProtection="1">
      <alignment horizontal="center" vertical="center" shrinkToFit="1"/>
      <protection locked="0"/>
    </xf>
    <xf numFmtId="0" fontId="93" fillId="34" borderId="17" xfId="0" applyFont="1" applyFill="1" applyBorder="1" applyAlignment="1" applyProtection="1">
      <alignment horizontal="center" vertical="center" shrinkToFit="1"/>
      <protection locked="0"/>
    </xf>
    <xf numFmtId="0" fontId="93" fillId="34" borderId="16" xfId="0" applyFont="1" applyFill="1" applyBorder="1" applyAlignment="1" applyProtection="1">
      <alignment horizontal="center" vertical="center" shrinkToFit="1"/>
      <protection locked="0"/>
    </xf>
    <xf numFmtId="0" fontId="93" fillId="0" borderId="17" xfId="0" applyFont="1" applyFill="1" applyBorder="1" applyAlignment="1" applyProtection="1">
      <alignment horizontal="center" vertical="center" shrinkToFit="1"/>
      <protection locked="0"/>
    </xf>
    <xf numFmtId="0" fontId="93" fillId="0" borderId="16" xfId="0" applyFont="1" applyFill="1" applyBorder="1" applyAlignment="1" applyProtection="1">
      <alignment horizontal="center" vertical="center" shrinkToFit="1"/>
      <protection locked="0"/>
    </xf>
    <xf numFmtId="0" fontId="93" fillId="34" borderId="10" xfId="0" applyFont="1" applyFill="1" applyBorder="1" applyAlignment="1" applyProtection="1">
      <alignment horizontal="center" vertical="center" shrinkToFit="1"/>
      <protection locked="0"/>
    </xf>
    <xf numFmtId="0" fontId="93" fillId="0" borderId="10" xfId="0" applyFont="1" applyFill="1" applyBorder="1" applyAlignment="1" applyProtection="1">
      <alignment horizontal="center" vertical="center" shrinkToFit="1"/>
      <protection locked="0"/>
    </xf>
    <xf numFmtId="0" fontId="94" fillId="0" borderId="10" xfId="0" applyFont="1" applyFill="1" applyBorder="1" applyAlignment="1" applyProtection="1">
      <alignment vertical="center" shrinkToFit="1"/>
      <protection locked="0"/>
    </xf>
    <xf numFmtId="177" fontId="19" fillId="0" borderId="10" xfId="0" applyNumberFormat="1" applyFont="1" applyFill="1" applyBorder="1" applyAlignment="1" applyProtection="1">
      <alignment horizontal="center" vertical="center" shrinkToFit="1"/>
      <protection locked="0"/>
    </xf>
    <xf numFmtId="178" fontId="88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10" xfId="0" applyFont="1" applyFill="1" applyBorder="1" applyAlignment="1" applyProtection="1">
      <alignment horizontal="center" vertical="center" shrinkToFit="1"/>
      <protection locked="0"/>
    </xf>
    <xf numFmtId="0" fontId="88" fillId="0" borderId="10" xfId="0" applyFont="1" applyFill="1" applyBorder="1" applyAlignment="1" applyProtection="1">
      <alignment vertical="center" shrinkToFit="1"/>
      <protection locked="0"/>
    </xf>
    <xf numFmtId="0" fontId="95" fillId="0" borderId="13" xfId="0" applyFont="1" applyFill="1" applyBorder="1" applyAlignment="1" applyProtection="1">
      <alignment horizontal="center" vertical="center" shrinkToFit="1"/>
      <protection locked="0"/>
    </xf>
    <xf numFmtId="0" fontId="69" fillId="29" borderId="10" xfId="0" applyFont="1" applyFill="1" applyBorder="1" applyAlignment="1" applyProtection="1">
      <alignment horizontal="center" vertical="center" shrinkToFit="1"/>
      <protection locked="0"/>
    </xf>
    <xf numFmtId="0" fontId="19" fillId="0" borderId="13" xfId="0" applyFont="1" applyFill="1" applyBorder="1" applyAlignment="1" applyProtection="1">
      <alignment vertical="center" shrinkToFit="1"/>
      <protection locked="0"/>
    </xf>
    <xf numFmtId="49" fontId="69" fillId="0" borderId="10" xfId="0" applyNumberFormat="1" applyFont="1" applyBorder="1" applyAlignment="1" applyProtection="1">
      <alignment horizontal="center" vertical="center" shrinkToFit="1"/>
      <protection locked="0"/>
    </xf>
    <xf numFmtId="49" fontId="69" fillId="0" borderId="10" xfId="0" applyNumberFormat="1" applyFont="1" applyFill="1" applyBorder="1" applyAlignment="1" applyProtection="1">
      <alignment horizontal="center" vertical="center" shrinkToFit="1"/>
      <protection locked="0"/>
    </xf>
    <xf numFmtId="180" fontId="19" fillId="0" borderId="10" xfId="0" applyNumberFormat="1" applyFont="1" applyFill="1" applyBorder="1" applyAlignment="1" applyProtection="1">
      <alignment horizontal="center" vertical="center" shrinkToFit="1"/>
      <protection locked="0"/>
    </xf>
    <xf numFmtId="49" fontId="90" fillId="0" borderId="10" xfId="0" applyNumberFormat="1" applyFont="1" applyBorder="1" applyAlignment="1" applyProtection="1">
      <alignment vertical="center" shrinkToFit="1"/>
      <protection locked="0"/>
    </xf>
    <xf numFmtId="0" fontId="90" fillId="0" borderId="10" xfId="0" applyFont="1" applyBorder="1" applyAlignment="1" applyProtection="1">
      <alignment vertical="center" shrinkToFit="1"/>
      <protection locked="0"/>
    </xf>
    <xf numFmtId="0" fontId="7" fillId="0" borderId="10" xfId="0" applyFont="1" applyBorder="1" applyAlignment="1" applyProtection="1">
      <alignment vertical="center" shrinkToFit="1"/>
      <protection locked="0"/>
    </xf>
    <xf numFmtId="0" fontId="7" fillId="0" borderId="12" xfId="0" applyFont="1" applyFill="1" applyBorder="1" applyAlignment="1" applyProtection="1">
      <alignment vertical="center" shrinkToFit="1"/>
      <protection locked="0"/>
    </xf>
    <xf numFmtId="0" fontId="7" fillId="0" borderId="12" xfId="0" applyFont="1" applyBorder="1" applyAlignment="1" applyProtection="1">
      <alignment vertical="center" shrinkToFit="1"/>
      <protection locked="0"/>
    </xf>
    <xf numFmtId="0" fontId="96" fillId="0" borderId="44" xfId="0" applyFont="1" applyBorder="1" applyAlignment="1" applyProtection="1">
      <alignment horizontal="center" vertical="center" shrinkToFit="1"/>
      <protection locked="0"/>
    </xf>
    <xf numFmtId="0" fontId="96" fillId="0" borderId="42" xfId="0" applyFont="1" applyBorder="1" applyAlignment="1" applyProtection="1">
      <alignment horizontal="center" vertical="center" shrinkToFit="1"/>
      <protection locked="0"/>
    </xf>
    <xf numFmtId="0" fontId="96" fillId="0" borderId="45" xfId="0" applyFont="1" applyBorder="1" applyAlignment="1" applyProtection="1">
      <alignment horizontal="center" vertical="center" shrinkToFit="1"/>
      <protection locked="0"/>
    </xf>
    <xf numFmtId="0" fontId="96" fillId="35" borderId="44" xfId="0" applyFont="1" applyFill="1" applyBorder="1" applyAlignment="1" applyProtection="1">
      <alignment horizontal="center" vertical="center" shrinkToFit="1"/>
      <protection locked="0"/>
    </xf>
    <xf numFmtId="0" fontId="96" fillId="0" borderId="46" xfId="0" applyFont="1" applyBorder="1" applyAlignment="1" applyProtection="1">
      <alignment horizontal="center" vertical="center" shrinkToFit="1"/>
      <protection locked="0"/>
    </xf>
    <xf numFmtId="0" fontId="96" fillId="0" borderId="17" xfId="0" applyFont="1" applyBorder="1" applyAlignment="1" applyProtection="1">
      <alignment horizontal="center" vertical="center" shrinkToFit="1"/>
      <protection locked="0"/>
    </xf>
    <xf numFmtId="0" fontId="96" fillId="0" borderId="47" xfId="0" applyFont="1" applyBorder="1" applyAlignment="1" applyProtection="1">
      <alignment horizontal="center" vertical="center" shrinkToFit="1"/>
      <protection locked="0"/>
    </xf>
    <xf numFmtId="0" fontId="96" fillId="0" borderId="49" xfId="0" applyFont="1" applyBorder="1" applyAlignment="1" applyProtection="1">
      <alignment horizontal="center" vertical="center" shrinkToFit="1"/>
      <protection locked="0"/>
    </xf>
    <xf numFmtId="0" fontId="96" fillId="35" borderId="46" xfId="0" applyFont="1" applyFill="1" applyBorder="1" applyAlignment="1" applyProtection="1">
      <alignment horizontal="center" vertical="center" shrinkToFit="1"/>
      <protection locked="0"/>
    </xf>
    <xf numFmtId="0" fontId="96" fillId="31" borderId="42" xfId="0" applyFont="1" applyFill="1" applyBorder="1" applyAlignment="1" applyProtection="1">
      <alignment horizontal="center" vertical="center" shrinkToFit="1"/>
      <protection locked="0"/>
    </xf>
    <xf numFmtId="0" fontId="96" fillId="35" borderId="50" xfId="0" applyFont="1" applyFill="1" applyBorder="1" applyAlignment="1" applyProtection="1">
      <alignment horizontal="center" vertical="center" shrinkToFit="1"/>
      <protection locked="0"/>
    </xf>
    <xf numFmtId="0" fontId="96" fillId="0" borderId="43" xfId="0" applyFont="1" applyBorder="1" applyAlignment="1" applyProtection="1">
      <alignment horizontal="center" vertical="center" shrinkToFit="1"/>
      <protection locked="0"/>
    </xf>
    <xf numFmtId="0" fontId="96" fillId="0" borderId="51" xfId="0" applyFont="1" applyBorder="1" applyAlignment="1" applyProtection="1">
      <alignment horizontal="center" vertical="center" shrinkToFit="1"/>
      <protection locked="0"/>
    </xf>
    <xf numFmtId="0" fontId="96" fillId="35" borderId="52" xfId="0" applyFont="1" applyFill="1" applyBorder="1" applyAlignment="1" applyProtection="1">
      <alignment horizontal="center" vertical="center" shrinkToFit="1"/>
      <protection locked="0"/>
    </xf>
    <xf numFmtId="0" fontId="96" fillId="0" borderId="27" xfId="0" applyFont="1" applyBorder="1" applyAlignment="1" applyProtection="1">
      <alignment horizontal="center" vertical="center" shrinkToFit="1"/>
      <protection locked="0"/>
    </xf>
    <xf numFmtId="0" fontId="96" fillId="0" borderId="53" xfId="0" applyFont="1" applyBorder="1" applyAlignment="1" applyProtection="1">
      <alignment horizontal="center" vertical="center" shrinkToFit="1"/>
      <protection locked="0"/>
    </xf>
    <xf numFmtId="0" fontId="96" fillId="0" borderId="54" xfId="0" applyFont="1" applyBorder="1" applyAlignment="1" applyProtection="1">
      <alignment horizontal="center" vertical="center" shrinkToFit="1"/>
      <protection locked="0"/>
    </xf>
    <xf numFmtId="0" fontId="96" fillId="0" borderId="55" xfId="0" applyFont="1" applyBorder="1" applyAlignment="1" applyProtection="1">
      <alignment horizontal="center" vertical="center" shrinkToFit="1"/>
      <protection locked="0"/>
    </xf>
    <xf numFmtId="0" fontId="96" fillId="0" borderId="56" xfId="0" applyFont="1" applyBorder="1" applyAlignment="1" applyProtection="1">
      <alignment horizontal="center" vertical="center" shrinkToFit="1"/>
      <protection locked="0"/>
    </xf>
    <xf numFmtId="0" fontId="96" fillId="0" borderId="10" xfId="0" applyFont="1" applyBorder="1" applyAlignment="1" applyProtection="1">
      <alignment horizontal="center" vertical="center" shrinkToFit="1"/>
      <protection locked="0"/>
    </xf>
    <xf numFmtId="0" fontId="91" fillId="30" borderId="10" xfId="80" quotePrefix="1" applyFont="1" applyFill="1" applyBorder="1" applyAlignment="1" applyProtection="1">
      <alignment horizontal="center" vertical="center" shrinkToFit="1"/>
      <protection locked="0"/>
    </xf>
    <xf numFmtId="0" fontId="91" fillId="30" borderId="30" xfId="80" quotePrefix="1" applyFont="1" applyFill="1" applyBorder="1" applyAlignment="1" applyProtection="1">
      <alignment horizontal="center" vertical="center" shrinkToFit="1"/>
      <protection locked="0"/>
    </xf>
    <xf numFmtId="0" fontId="0" fillId="0" borderId="60" xfId="0" applyBorder="1" applyAlignment="1" applyProtection="1">
      <alignment vertical="center" shrinkToFit="1"/>
      <protection locked="0"/>
    </xf>
    <xf numFmtId="0" fontId="0" fillId="0" borderId="70" xfId="0" applyBorder="1" applyAlignment="1" applyProtection="1">
      <alignment vertical="center" shrinkToFit="1"/>
      <protection locked="0"/>
    </xf>
    <xf numFmtId="0" fontId="96" fillId="0" borderId="60" xfId="0" applyFont="1" applyBorder="1" applyAlignment="1" applyProtection="1">
      <alignment horizontal="center" vertical="center" shrinkToFit="1"/>
      <protection locked="0"/>
    </xf>
    <xf numFmtId="0" fontId="96" fillId="35" borderId="48" xfId="0" applyFont="1" applyFill="1" applyBorder="1" applyAlignment="1" applyProtection="1">
      <alignment horizontal="center" vertical="center" shrinkToFit="1"/>
      <protection locked="0"/>
    </xf>
    <xf numFmtId="0" fontId="88" fillId="0" borderId="71" xfId="0" applyFont="1" applyFill="1" applyBorder="1" applyAlignment="1" applyProtection="1">
      <alignment horizontal="center" vertical="center" shrinkToFit="1"/>
      <protection locked="0"/>
    </xf>
    <xf numFmtId="0" fontId="88" fillId="0" borderId="60" xfId="0" applyFont="1" applyFill="1" applyBorder="1" applyAlignment="1" applyProtection="1">
      <alignment horizontal="center" vertical="center" shrinkToFit="1"/>
      <protection locked="0"/>
    </xf>
    <xf numFmtId="0" fontId="19" fillId="0" borderId="70" xfId="0" quotePrefix="1" applyFont="1" applyFill="1" applyBorder="1" applyAlignment="1" applyProtection="1">
      <alignment horizontal="center" vertical="center" shrinkToFit="1"/>
      <protection locked="0"/>
    </xf>
    <xf numFmtId="0" fontId="91" fillId="30" borderId="60" xfId="80" quotePrefix="1" applyFont="1" applyFill="1" applyBorder="1" applyAlignment="1" applyProtection="1">
      <alignment horizontal="center" vertical="center" shrinkToFit="1"/>
      <protection locked="0"/>
    </xf>
    <xf numFmtId="0" fontId="92" fillId="0" borderId="60" xfId="0" quotePrefix="1" applyFont="1" applyFill="1" applyBorder="1" applyAlignment="1" applyProtection="1">
      <alignment horizontal="center" vertical="center" shrinkToFit="1"/>
      <protection locked="0"/>
    </xf>
    <xf numFmtId="0" fontId="91" fillId="0" borderId="60" xfId="80" quotePrefix="1" applyFont="1" applyFill="1" applyBorder="1" applyAlignment="1" applyProtection="1">
      <alignment horizontal="center" vertical="center" shrinkToFit="1"/>
      <protection locked="0"/>
    </xf>
    <xf numFmtId="0" fontId="0" fillId="0" borderId="23" xfId="0" applyBorder="1" applyAlignment="1" applyProtection="1">
      <alignment vertical="center" shrinkToFit="1"/>
      <protection locked="0"/>
    </xf>
    <xf numFmtId="0" fontId="91" fillId="30" borderId="17" xfId="80" quotePrefix="1" applyFont="1" applyFill="1" applyBorder="1" applyAlignment="1" applyProtection="1">
      <alignment horizontal="center" vertical="center" shrinkToFit="1"/>
      <protection locked="0"/>
    </xf>
    <xf numFmtId="0" fontId="76" fillId="31" borderId="60" xfId="80" applyFont="1" applyFill="1" applyBorder="1" applyAlignment="1" applyProtection="1">
      <alignment horizontal="center" vertical="center" shrinkToFit="1"/>
      <protection locked="0"/>
    </xf>
    <xf numFmtId="0" fontId="76" fillId="31" borderId="17" xfId="80" applyFont="1" applyFill="1" applyBorder="1" applyAlignment="1" applyProtection="1">
      <alignment horizontal="center" vertical="center" shrinkToFit="1"/>
      <protection locked="0"/>
    </xf>
    <xf numFmtId="0" fontId="81" fillId="0" borderId="60" xfId="80" applyFont="1" applyFill="1" applyBorder="1" applyAlignment="1" applyProtection="1">
      <alignment horizontal="center" vertical="center" shrinkToFit="1"/>
      <protection locked="0"/>
    </xf>
    <xf numFmtId="0" fontId="76" fillId="0" borderId="60" xfId="80" applyFont="1" applyFill="1" applyBorder="1" applyAlignment="1" applyProtection="1">
      <alignment horizontal="center" vertical="center" shrinkToFit="1"/>
      <protection locked="0"/>
    </xf>
    <xf numFmtId="0" fontId="94" fillId="0" borderId="10" xfId="0" applyFont="1" applyFill="1" applyBorder="1" applyAlignment="1" applyProtection="1">
      <alignment horizontal="center" vertical="center" shrinkToFit="1"/>
      <protection locked="0"/>
    </xf>
    <xf numFmtId="0" fontId="44" fillId="28" borderId="10" xfId="0" applyFont="1" applyFill="1" applyBorder="1" applyAlignment="1" applyProtection="1">
      <alignment horizontal="center" vertical="center" shrinkToFit="1"/>
      <protection locked="0"/>
    </xf>
    <xf numFmtId="49" fontId="44" fillId="28" borderId="10" xfId="0" applyNumberFormat="1" applyFont="1" applyFill="1" applyBorder="1" applyAlignment="1" applyProtection="1">
      <alignment horizontal="center" vertical="center" shrinkToFit="1"/>
      <protection locked="0"/>
    </xf>
    <xf numFmtId="0" fontId="97" fillId="42" borderId="57" xfId="0" applyFont="1" applyFill="1" applyBorder="1" applyAlignment="1" applyProtection="1">
      <alignment horizontal="center" vertical="center" shrinkToFit="1"/>
      <protection locked="0"/>
    </xf>
    <xf numFmtId="0" fontId="97" fillId="42" borderId="58" xfId="0" applyFont="1" applyFill="1" applyBorder="1" applyAlignment="1" applyProtection="1">
      <alignment horizontal="center" vertical="center" shrinkToFit="1"/>
      <protection locked="0"/>
    </xf>
    <xf numFmtId="0" fontId="97" fillId="42" borderId="59" xfId="0" applyFont="1" applyFill="1" applyBorder="1" applyAlignment="1" applyProtection="1">
      <alignment horizontal="center" vertical="center" shrinkToFit="1"/>
      <protection locked="0"/>
    </xf>
    <xf numFmtId="49" fontId="88" fillId="0" borderId="18" xfId="0" applyNumberFormat="1" applyFont="1" applyFill="1" applyBorder="1" applyAlignment="1" applyProtection="1">
      <alignment horizontal="center" vertical="center" shrinkToFit="1"/>
      <protection locked="0"/>
    </xf>
    <xf numFmtId="49" fontId="88" fillId="0" borderId="37" xfId="0" applyNumberFormat="1" applyFont="1" applyFill="1" applyBorder="1" applyAlignment="1" applyProtection="1">
      <alignment horizontal="center" vertical="center" shrinkToFit="1"/>
      <protection locked="0"/>
    </xf>
    <xf numFmtId="0" fontId="46" fillId="29" borderId="21" xfId="0" applyFont="1" applyFill="1" applyBorder="1" applyAlignment="1" applyProtection="1">
      <alignment horizontal="center" vertical="center" shrinkToFit="1"/>
      <protection locked="0"/>
    </xf>
    <xf numFmtId="0" fontId="46" fillId="29" borderId="22" xfId="0" applyFont="1" applyFill="1" applyBorder="1" applyAlignment="1" applyProtection="1">
      <alignment horizontal="center" vertical="center" shrinkToFit="1"/>
      <protection locked="0"/>
    </xf>
    <xf numFmtId="0" fontId="46" fillId="29" borderId="23" xfId="0" applyFont="1" applyFill="1" applyBorder="1" applyAlignment="1" applyProtection="1">
      <alignment horizontal="center" vertical="center" shrinkToFit="1"/>
      <protection locked="0"/>
    </xf>
    <xf numFmtId="0" fontId="46" fillId="29" borderId="12" xfId="0" applyFont="1" applyFill="1" applyBorder="1" applyAlignment="1" applyProtection="1">
      <alignment horizontal="center" vertical="center" shrinkToFit="1"/>
      <protection locked="0"/>
    </xf>
    <xf numFmtId="0" fontId="46" fillId="29" borderId="20" xfId="0" applyFont="1" applyFill="1" applyBorder="1" applyAlignment="1" applyProtection="1">
      <alignment horizontal="center" vertical="center" shrinkToFit="1"/>
      <protection locked="0"/>
    </xf>
    <xf numFmtId="0" fontId="46" fillId="29" borderId="13" xfId="0" applyFont="1" applyFill="1" applyBorder="1" applyAlignment="1" applyProtection="1">
      <alignment horizontal="center" vertical="center" shrinkToFit="1"/>
      <protection locked="0"/>
    </xf>
    <xf numFmtId="49" fontId="17" fillId="26" borderId="12" xfId="0" applyNumberFormat="1" applyFont="1" applyFill="1" applyBorder="1" applyAlignment="1" applyProtection="1">
      <alignment horizontal="center" vertical="center" shrinkToFit="1"/>
      <protection locked="0"/>
    </xf>
    <xf numFmtId="49" fontId="17" fillId="26" borderId="13" xfId="0" applyNumberFormat="1" applyFont="1" applyFill="1" applyBorder="1" applyAlignment="1" applyProtection="1">
      <alignment horizontal="center" vertical="center" shrinkToFit="1"/>
      <protection locked="0"/>
    </xf>
    <xf numFmtId="49" fontId="44" fillId="28" borderId="10" xfId="0" applyNumberFormat="1" applyFont="1" applyFill="1" applyBorder="1" applyAlignment="1" applyProtection="1">
      <alignment horizontal="center" vertical="center" shrinkToFit="1"/>
      <protection locked="0"/>
    </xf>
    <xf numFmtId="0" fontId="44" fillId="28" borderId="10" xfId="0" applyFont="1" applyFill="1" applyBorder="1" applyAlignment="1" applyProtection="1">
      <alignment horizontal="center" vertical="center" shrinkToFit="1"/>
      <protection locked="0"/>
    </xf>
    <xf numFmtId="49" fontId="48" fillId="24" borderId="18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19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14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21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22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23" xfId="0" applyNumberFormat="1" applyFont="1" applyFill="1" applyBorder="1" applyAlignment="1" applyProtection="1">
      <alignment horizontal="center" vertical="center" shrinkToFit="1"/>
      <protection locked="0"/>
    </xf>
    <xf numFmtId="177" fontId="47" fillId="37" borderId="15" xfId="0" applyNumberFormat="1" applyFont="1" applyFill="1" applyBorder="1" applyAlignment="1" applyProtection="1">
      <alignment horizontal="center" vertical="center" shrinkToFit="1"/>
      <protection locked="0"/>
    </xf>
    <xf numFmtId="177" fontId="47" fillId="37" borderId="17" xfId="0" applyNumberFormat="1" applyFont="1" applyFill="1" applyBorder="1" applyAlignment="1" applyProtection="1">
      <alignment horizontal="center" vertical="center" shrinkToFit="1"/>
      <protection locked="0"/>
    </xf>
    <xf numFmtId="0" fontId="43" fillId="29" borderId="15" xfId="0" applyFont="1" applyFill="1" applyBorder="1" applyAlignment="1">
      <alignment horizontal="center" vertical="center" wrapText="1"/>
    </xf>
    <xf numFmtId="0" fontId="43" fillId="29" borderId="16" xfId="0" applyFont="1" applyFill="1" applyBorder="1" applyAlignment="1">
      <alignment horizontal="center" vertical="center" wrapText="1"/>
    </xf>
    <xf numFmtId="0" fontId="43" fillId="29" borderId="17" xfId="0" applyFont="1" applyFill="1" applyBorder="1" applyAlignment="1">
      <alignment horizontal="center" vertical="center" wrapText="1"/>
    </xf>
    <xf numFmtId="0" fontId="43" fillId="25" borderId="12" xfId="0" applyFont="1" applyFill="1" applyBorder="1" applyAlignment="1">
      <alignment horizontal="left" vertical="center" wrapText="1"/>
    </xf>
    <xf numFmtId="0" fontId="43" fillId="25" borderId="20" xfId="0" applyFont="1" applyFill="1" applyBorder="1" applyAlignment="1">
      <alignment horizontal="left" vertical="center" wrapText="1"/>
    </xf>
    <xf numFmtId="0" fontId="44" fillId="28" borderId="43" xfId="0" applyFont="1" applyFill="1" applyBorder="1" applyAlignment="1" applyProtection="1">
      <alignment horizontal="center" vertical="center" shrinkToFit="1"/>
      <protection locked="0"/>
    </xf>
  </cellXfs>
  <cellStyles count="310">
    <cellStyle name="_x000a_shell=progma" xfId="1"/>
    <cellStyle name="_x000a_shell=progma 2" xfId="263"/>
    <cellStyle name="%" xfId="2"/>
    <cellStyle name="% 2" xfId="224"/>
    <cellStyle name="_9807專一科個人成績單-已排名" xfId="3"/>
    <cellStyle name="_9807專一科個人成績單-已排名 2" xfId="243"/>
    <cellStyle name="_9808專一科、專二科諮詢組考核成績" xfId="4"/>
    <cellStyle name="_9808專一科、專二科諮詢組考核成績 2" xfId="244"/>
    <cellStyle name="_9809考核成績(正確版)" xfId="5"/>
    <cellStyle name="_9809考核成績(正確版) 2" xfId="245"/>
    <cellStyle name="_9809專一科、專二科諮詢組考核成績(已排名)" xfId="6"/>
    <cellStyle name="_9809專一科、專二科諮詢組考核成績(已排名) 2" xfId="246"/>
    <cellStyle name="_9810專一科考核成績(已排名)" xfId="7"/>
    <cellStyle name="_9810專一科考核成績(已排名) 2" xfId="247"/>
    <cellStyle name="_9811考核成績" xfId="8"/>
    <cellStyle name="_9811考核成績 2" xfId="248"/>
    <cellStyle name="_9812" xfId="9"/>
    <cellStyle name="_9812 2" xfId="249"/>
    <cellStyle name="_9901已排名成績" xfId="10"/>
    <cellStyle name="_9901已排名成績 2" xfId="250"/>
    <cellStyle name="_9901部辦已排名成績" xfId="11"/>
    <cellStyle name="_9901部辦已排名成績 2" xfId="251"/>
    <cellStyle name="_9902已排名成績-更新版3" xfId="12"/>
    <cellStyle name="_9902已排名成績-更新版3 2" xfId="252"/>
    <cellStyle name="_9902部辦已排名成績" xfId="13"/>
    <cellStyle name="_9902部辦已排名成績 2" xfId="253"/>
    <cellStyle name="_9903已排名成績-更新版3" xfId="14"/>
    <cellStyle name="_9903已排名成績-更新版3 2" xfId="254"/>
    <cellStyle name="_9903已排名成績-部辦-更新版" xfId="15"/>
    <cellStyle name="_9903已排名成績-部辦-更新版 2" xfId="255"/>
    <cellStyle name="_9904專一科已排名成績-更新版" xfId="16"/>
    <cellStyle name="_9904專一科已排名成績-更新版 2" xfId="256"/>
    <cellStyle name="_9905專一科已排名成績-更新版" xfId="17"/>
    <cellStyle name="_9905專一科已排名成績-更新版 2" xfId="257"/>
    <cellStyle name="_9906專一科已排名成績" xfId="18"/>
    <cellStyle name="_9906專一科已排名成績 2" xfId="258"/>
    <cellStyle name="_9907專一科已排名成績" xfId="19"/>
    <cellStyle name="_9907專一科已排名成績 2" xfId="259"/>
    <cellStyle name="_Book1" xfId="20"/>
    <cellStyle name="_Book1 2" xfId="260"/>
    <cellStyle name="_Book5" xfId="21"/>
    <cellStyle name="_Book5 2" xfId="261"/>
    <cellStyle name="_D1-專線一二三部考核成績彙整" xfId="22"/>
    <cellStyle name="_D1-專線一二三部考核成績彙整 2" xfId="262"/>
    <cellStyle name="20% - 輔色1 2" xfId="23"/>
    <cellStyle name="20% - 輔色1 2 2" xfId="132"/>
    <cellStyle name="20% - 輔色1 2 2 2" xfId="225"/>
    <cellStyle name="20% - 輔色1 2 3" xfId="184"/>
    <cellStyle name="20% - 輔色1 2 4" xfId="95"/>
    <cellStyle name="20% - 輔色2 2" xfId="24"/>
    <cellStyle name="20% - 輔色2 2 2" xfId="133"/>
    <cellStyle name="20% - 輔色2 2 2 2" xfId="226"/>
    <cellStyle name="20% - 輔色2 2 3" xfId="185"/>
    <cellStyle name="20% - 輔色2 2 4" xfId="98"/>
    <cellStyle name="20% - 輔色3 2" xfId="25"/>
    <cellStyle name="20% - 輔色3 2 2" xfId="134"/>
    <cellStyle name="20% - 輔色3 2 2 2" xfId="227"/>
    <cellStyle name="20% - 輔色3 2 3" xfId="186"/>
    <cellStyle name="20% - 輔色3 2 4" xfId="99"/>
    <cellStyle name="20% - 輔色4 2" xfId="26"/>
    <cellStyle name="20% - 輔色4 2 2" xfId="135"/>
    <cellStyle name="20% - 輔色4 2 2 2" xfId="228"/>
    <cellStyle name="20% - 輔色4 2 3" xfId="187"/>
    <cellStyle name="20% - 輔色4 2 4" xfId="100"/>
    <cellStyle name="20% - 輔色5 2" xfId="27"/>
    <cellStyle name="20% - 輔色5 2 2" xfId="136"/>
    <cellStyle name="20% - 輔色5 2 2 2" xfId="229"/>
    <cellStyle name="20% - 輔色5 2 3" xfId="188"/>
    <cellStyle name="20% - 輔色5 2 4" xfId="92"/>
    <cellStyle name="20% - 輔色6 2" xfId="28"/>
    <cellStyle name="20% - 輔色6 2 2" xfId="137"/>
    <cellStyle name="20% - 輔色6 2 2 2" xfId="230"/>
    <cellStyle name="20% - 輔色6 2 3" xfId="189"/>
    <cellStyle name="20% - 輔色6 2 4" xfId="101"/>
    <cellStyle name="40% - 輔色1 2" xfId="29"/>
    <cellStyle name="40% - 輔色1 2 2" xfId="138"/>
    <cellStyle name="40% - 輔色1 2 2 2" xfId="231"/>
    <cellStyle name="40% - 輔色1 2 3" xfId="190"/>
    <cellStyle name="40% - 輔色1 2 4" xfId="102"/>
    <cellStyle name="40% - 輔色2 2" xfId="30"/>
    <cellStyle name="40% - 輔色2 2 2" xfId="139"/>
    <cellStyle name="40% - 輔色2 2 2 2" xfId="232"/>
    <cellStyle name="40% - 輔色2 2 3" xfId="191"/>
    <cellStyle name="40% - 輔色2 2 4" xfId="103"/>
    <cellStyle name="40% - 輔色3 2" xfId="31"/>
    <cellStyle name="40% - 輔色3 2 2" xfId="140"/>
    <cellStyle name="40% - 輔色3 2 2 2" xfId="233"/>
    <cellStyle name="40% - 輔色3 2 3" xfId="192"/>
    <cellStyle name="40% - 輔色3 2 4" xfId="105"/>
    <cellStyle name="40% - 輔色4 2" xfId="32"/>
    <cellStyle name="40% - 輔色4 2 2" xfId="141"/>
    <cellStyle name="40% - 輔色4 2 2 2" xfId="234"/>
    <cellStyle name="40% - 輔色4 2 3" xfId="193"/>
    <cellStyle name="40% - 輔色4 2 4" xfId="106"/>
    <cellStyle name="40% - 輔色5 2" xfId="33"/>
    <cellStyle name="40% - 輔色5 2 2" xfId="142"/>
    <cellStyle name="40% - 輔色5 2 2 2" xfId="235"/>
    <cellStyle name="40% - 輔色5 2 3" xfId="194"/>
    <cellStyle name="40% - 輔色5 2 4" xfId="96"/>
    <cellStyle name="40% - 輔色6 2" xfId="34"/>
    <cellStyle name="40% - 輔色6 2 2" xfId="143"/>
    <cellStyle name="40% - 輔色6 2 2 2" xfId="236"/>
    <cellStyle name="40% - 輔色6 2 3" xfId="195"/>
    <cellStyle name="40% - 輔色6 2 4" xfId="107"/>
    <cellStyle name="60% - 輔色1 2" xfId="35"/>
    <cellStyle name="60% - 輔色1 2 2" xfId="144"/>
    <cellStyle name="60% - 輔色1 2 2 2" xfId="237"/>
    <cellStyle name="60% - 輔色1 2 3" xfId="196"/>
    <cellStyle name="60% - 輔色1 2 4" xfId="108"/>
    <cellStyle name="60% - 輔色2 2" xfId="36"/>
    <cellStyle name="60% - 輔色2 2 2" xfId="145"/>
    <cellStyle name="60% - 輔色2 2 2 2" xfId="238"/>
    <cellStyle name="60% - 輔色2 2 3" xfId="197"/>
    <cellStyle name="60% - 輔色2 2 4" xfId="94"/>
    <cellStyle name="60% - 輔色3 2" xfId="37"/>
    <cellStyle name="60% - 輔色3 2 2" xfId="146"/>
    <cellStyle name="60% - 輔色3 2 2 2" xfId="239"/>
    <cellStyle name="60% - 輔色3 2 3" xfId="198"/>
    <cellStyle name="60% - 輔色3 2 4" xfId="109"/>
    <cellStyle name="60% - 輔色4 2" xfId="38"/>
    <cellStyle name="60% - 輔色4 2 2" xfId="147"/>
    <cellStyle name="60% - 輔色4 2 2 2" xfId="240"/>
    <cellStyle name="60% - 輔色4 2 3" xfId="199"/>
    <cellStyle name="60% - 輔色4 2 4" xfId="110"/>
    <cellStyle name="60% - 輔色5 2" xfId="39"/>
    <cellStyle name="60% - 輔色5 2 2" xfId="148"/>
    <cellStyle name="60% - 輔色5 2 2 2" xfId="241"/>
    <cellStyle name="60% - 輔色5 2 3" xfId="200"/>
    <cellStyle name="60% - 輔色5 2 4" xfId="111"/>
    <cellStyle name="60% - 輔色6 2" xfId="40"/>
    <cellStyle name="60% - 輔色6 2 2" xfId="149"/>
    <cellStyle name="60% - 輔色6 2 2 2" xfId="242"/>
    <cellStyle name="60% - 輔色6 2 3" xfId="201"/>
    <cellStyle name="60% - 輔色6 2 4" xfId="112"/>
    <cellStyle name="Heading" xfId="264"/>
    <cellStyle name="Heading1" xfId="265"/>
    <cellStyle name="Normal - Style1" xfId="41"/>
    <cellStyle name="Normal - Style1 2" xfId="266"/>
    <cellStyle name="Result" xfId="267"/>
    <cellStyle name="Result2" xfId="268"/>
    <cellStyle name="一般" xfId="0" builtinId="0"/>
    <cellStyle name="一般 10" xfId="182"/>
    <cellStyle name="一般 10 2" xfId="81"/>
    <cellStyle name="一般 11" xfId="183"/>
    <cellStyle name="一般 12" xfId="307"/>
    <cellStyle name="一般 13" xfId="308"/>
    <cellStyle name="一般 14" xfId="309"/>
    <cellStyle name="一般 2" xfId="42"/>
    <cellStyle name="一般 2 2" xfId="82"/>
    <cellStyle name="一般 2 2 2" xfId="270"/>
    <cellStyle name="一般 2 3" xfId="150"/>
    <cellStyle name="一般 2 3 2" xfId="269"/>
    <cellStyle name="一般 2_102年5月班表(正式)" xfId="151"/>
    <cellStyle name="一般 3" xfId="43"/>
    <cellStyle name="一般 3 2" xfId="152"/>
    <cellStyle name="一般 3 2 2" xfId="271"/>
    <cellStyle name="一般 4" xfId="79"/>
    <cellStyle name="一般 4 2" xfId="91"/>
    <cellStyle name="一般 4 2 2" xfId="222"/>
    <cellStyle name="一般 4 3" xfId="113"/>
    <cellStyle name="一般 486" xfId="44"/>
    <cellStyle name="一般 486 2" xfId="45"/>
    <cellStyle name="一般 486 2 2" xfId="84"/>
    <cellStyle name="一般 486 2 2 2" xfId="274"/>
    <cellStyle name="一般 486 2 3" xfId="154"/>
    <cellStyle name="一般 486 2 3 2" xfId="273"/>
    <cellStyle name="一般 486 3" xfId="153"/>
    <cellStyle name="一般 486 3 2" xfId="272"/>
    <cellStyle name="一般 486_2013-06預選休_" xfId="46"/>
    <cellStyle name="一般 5" xfId="80"/>
    <cellStyle name="一般 5 2" xfId="223"/>
    <cellStyle name="一般 6" xfId="131"/>
    <cellStyle name="一般 6 2" xfId="306"/>
    <cellStyle name="一般 7" xfId="168"/>
    <cellStyle name="一般 8" xfId="180"/>
    <cellStyle name="一般 9" xfId="181"/>
    <cellStyle name="一般_服務一處週班表0121-0220" xfId="47"/>
    <cellStyle name="一般_新北市政府班表101年度8月份班表_值星" xfId="78"/>
    <cellStyle name="中等 2" xfId="48"/>
    <cellStyle name="中等 2 2" xfId="155"/>
    <cellStyle name="中等 2 2 2" xfId="275"/>
    <cellStyle name="中等 2 3" xfId="202"/>
    <cellStyle name="中等 2 4" xfId="114"/>
    <cellStyle name="合計 2" xfId="49"/>
    <cellStyle name="合計 2 2" xfId="83"/>
    <cellStyle name="合計 2 2 2" xfId="276"/>
    <cellStyle name="好 2" xfId="50"/>
    <cellStyle name="好 2 2" xfId="156"/>
    <cellStyle name="好 2 2 2" xfId="277"/>
    <cellStyle name="好 2 3" xfId="203"/>
    <cellStyle name="好 2 4" xfId="116"/>
    <cellStyle name="好_102年5月班表(正式)" xfId="51"/>
    <cellStyle name="好_102年5月班表(正式) 2" xfId="157"/>
    <cellStyle name="好_102年5月班表(正式) 2 2" xfId="278"/>
    <cellStyle name="好_102年5月班表(正式) 3" xfId="204"/>
    <cellStyle name="好_102年5月班表(正式) 4" xfId="117"/>
    <cellStyle name="好_2013-06預選休_" xfId="52"/>
    <cellStyle name="好_2013-06預選休_ 2" xfId="158"/>
    <cellStyle name="好_2013-06預選休_ 2 2" xfId="279"/>
    <cellStyle name="好_2013-06預選休_ 3" xfId="205"/>
    <cellStyle name="好_2013-06預選休_ 4" xfId="118"/>
    <cellStyle name="好_複製 -102年5月班表(正式2) - 複製" xfId="53"/>
    <cellStyle name="好_複製 -102年5月班表(正式2) - 複製 2" xfId="159"/>
    <cellStyle name="好_複製 -102年5月班表(正式2) - 複製 2 2" xfId="280"/>
    <cellStyle name="好_複製 -102年5月班表(正式2) - 複製 3" xfId="206"/>
    <cellStyle name="好_複製 -102年5月班表(正式2) - 複製 4" xfId="97"/>
    <cellStyle name="計算方式 2" xfId="54"/>
    <cellStyle name="計算方式 2 2" xfId="85"/>
    <cellStyle name="計算方式 2 2 2" xfId="281"/>
    <cellStyle name="計算方式 2 3" xfId="207"/>
    <cellStyle name="計算方式 2 4" xfId="119"/>
    <cellStyle name="連結的儲存格 2" xfId="55"/>
    <cellStyle name="連結的儲存格 2 2" xfId="87"/>
    <cellStyle name="連結的儲存格 2 2 2" xfId="282"/>
    <cellStyle name="備註 2" xfId="56"/>
    <cellStyle name="備註 2 2" xfId="88"/>
    <cellStyle name="備註 2 2 2" xfId="284"/>
    <cellStyle name="備註 2 3" xfId="86"/>
    <cellStyle name="備註 2 3 2" xfId="283"/>
    <cellStyle name="備註 2 3 3" xfId="160"/>
    <cellStyle name="備註 2 4" xfId="208"/>
    <cellStyle name="備註 2 5" xfId="120"/>
    <cellStyle name="說明文字 2" xfId="57"/>
    <cellStyle name="說明文字 2 2" xfId="161"/>
    <cellStyle name="說明文字 2 2 2" xfId="285"/>
    <cellStyle name="輔色1 2" xfId="58"/>
    <cellStyle name="輔色1 2 2" xfId="162"/>
    <cellStyle name="輔色1 2 2 2" xfId="286"/>
    <cellStyle name="輔色1 2 3" xfId="209"/>
    <cellStyle name="輔色1 2 4" xfId="121"/>
    <cellStyle name="輔色2 2" xfId="59"/>
    <cellStyle name="輔色2 2 2" xfId="163"/>
    <cellStyle name="輔色2 2 2 2" xfId="287"/>
    <cellStyle name="輔色2 2 3" xfId="210"/>
    <cellStyle name="輔色2 2 4" xfId="122"/>
    <cellStyle name="輔色3 2" xfId="60"/>
    <cellStyle name="輔色3 2 2" xfId="164"/>
    <cellStyle name="輔色3 2 2 2" xfId="288"/>
    <cellStyle name="輔色3 2 3" xfId="211"/>
    <cellStyle name="輔色3 2 4" xfId="123"/>
    <cellStyle name="輔色4 2" xfId="61"/>
    <cellStyle name="輔色4 2 2" xfId="165"/>
    <cellStyle name="輔色4 2 2 2" xfId="289"/>
    <cellStyle name="輔色4 2 3" xfId="212"/>
    <cellStyle name="輔色4 2 4" xfId="124"/>
    <cellStyle name="輔色5 2" xfId="62"/>
    <cellStyle name="輔色5 2 2" xfId="166"/>
    <cellStyle name="輔色5 2 2 2" xfId="290"/>
    <cellStyle name="輔色5 2 3" xfId="213"/>
    <cellStyle name="輔色5 2 4" xfId="93"/>
    <cellStyle name="輔色6 2" xfId="63"/>
    <cellStyle name="輔色6 2 2" xfId="167"/>
    <cellStyle name="輔色6 2 2 2" xfId="291"/>
    <cellStyle name="輔色6 2 3" xfId="214"/>
    <cellStyle name="輔色6 2 4" xfId="125"/>
    <cellStyle name="標題 1 2" xfId="64"/>
    <cellStyle name="標題 1 2 2" xfId="169"/>
    <cellStyle name="標題 1 2 2 2" xfId="293"/>
    <cellStyle name="標題 2 2" xfId="65"/>
    <cellStyle name="標題 2 2 2" xfId="170"/>
    <cellStyle name="標題 2 2 2 2" xfId="294"/>
    <cellStyle name="標題 3 2" xfId="66"/>
    <cellStyle name="標題 3 2 2" xfId="171"/>
    <cellStyle name="標題 3 2 2 2" xfId="295"/>
    <cellStyle name="標題 4 2" xfId="67"/>
    <cellStyle name="標題 4 2 2" xfId="172"/>
    <cellStyle name="標題 4 2 2 2" xfId="296"/>
    <cellStyle name="標題 5" xfId="68"/>
    <cellStyle name="標題 5 2" xfId="173"/>
    <cellStyle name="標題 5 2 2" xfId="297"/>
    <cellStyle name="樣式 1" xfId="69"/>
    <cellStyle name="樣式 1 2" xfId="292"/>
    <cellStyle name="輸入 2" xfId="70"/>
    <cellStyle name="輸入 2 2" xfId="89"/>
    <cellStyle name="輸入 2 2 2" xfId="298"/>
    <cellStyle name="輸入 2 3" xfId="215"/>
    <cellStyle name="輸入 2 4" xfId="115"/>
    <cellStyle name="輸出 2" xfId="71"/>
    <cellStyle name="輸出 2 2" xfId="90"/>
    <cellStyle name="輸出 2 2 2" xfId="299"/>
    <cellStyle name="輸出 2 3" xfId="216"/>
    <cellStyle name="輸出 2 4" xfId="126"/>
    <cellStyle name="檢查儲存格 2" xfId="72"/>
    <cellStyle name="檢查儲存格 2 2" xfId="174"/>
    <cellStyle name="檢查儲存格 2 2 2" xfId="300"/>
    <cellStyle name="檢查儲存格 2 3" xfId="217"/>
    <cellStyle name="檢查儲存格 2 4" xfId="127"/>
    <cellStyle name="壞 2" xfId="73"/>
    <cellStyle name="壞 2 2" xfId="175"/>
    <cellStyle name="壞 2 2 2" xfId="301"/>
    <cellStyle name="壞 2 3" xfId="218"/>
    <cellStyle name="壞 2 4" xfId="128"/>
    <cellStyle name="壞_102年5月班表(正式)" xfId="74"/>
    <cellStyle name="壞_102年5月班表(正式) 2" xfId="176"/>
    <cellStyle name="壞_102年5月班表(正式) 2 2" xfId="302"/>
    <cellStyle name="壞_102年5月班表(正式) 3" xfId="219"/>
    <cellStyle name="壞_102年5月班表(正式) 4" xfId="104"/>
    <cellStyle name="壞_2013-06預選休_" xfId="75"/>
    <cellStyle name="壞_2013-06預選休_ 2" xfId="177"/>
    <cellStyle name="壞_2013-06預選休_ 2 2" xfId="303"/>
    <cellStyle name="壞_2013-06預選休_ 3" xfId="220"/>
    <cellStyle name="壞_2013-06預選休_ 4" xfId="129"/>
    <cellStyle name="壞_複製 -102年5月班表(正式2) - 複製" xfId="76"/>
    <cellStyle name="壞_複製 -102年5月班表(正式2) - 複製 2" xfId="178"/>
    <cellStyle name="壞_複製 -102年5月班表(正式2) - 複製 2 2" xfId="304"/>
    <cellStyle name="壞_複製 -102年5月班表(正式2) - 複製 3" xfId="221"/>
    <cellStyle name="壞_複製 -102年5月班表(正式2) - 複製 4" xfId="130"/>
    <cellStyle name="警告文字 2" xfId="77"/>
    <cellStyle name="警告文字 2 2" xfId="179"/>
    <cellStyle name="警告文字 2 2 2" xfId="305"/>
  </cellStyles>
  <dxfs count="75"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99FF33"/>
      <color rgb="FF0000CC"/>
      <color rgb="FF009900"/>
      <color rgb="FF33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W96"/>
  <sheetViews>
    <sheetView tabSelected="1" view="pageBreakPreview" zoomScale="90" zoomScaleNormal="85" zoomScaleSheetLayoutView="90" workbookViewId="0">
      <pane xSplit="5" ySplit="1" topLeftCell="F2" activePane="bottomRight" state="frozen"/>
      <selection pane="topRight" activeCell="H1" sqref="H1"/>
      <selection pane="bottomLeft" activeCell="A4" sqref="A4"/>
      <selection pane="bottomRight" activeCell="D1" sqref="D1"/>
    </sheetView>
  </sheetViews>
  <sheetFormatPr defaultColWidth="9" defaultRowHeight="22.15" customHeight="1" x14ac:dyDescent="0.25"/>
  <cols>
    <col min="1" max="1" width="5" style="8" customWidth="1"/>
    <col min="2" max="2" width="7.5" style="8" customWidth="1"/>
    <col min="3" max="3" width="13.375" style="8" customWidth="1"/>
    <col min="4" max="4" width="11.125" style="8" customWidth="1"/>
    <col min="5" max="5" width="9.125" style="8" customWidth="1"/>
    <col min="6" max="20" width="6.125" style="275" customWidth="1"/>
    <col min="21" max="31" width="6.125" style="276" customWidth="1"/>
    <col min="32" max="34" width="6.125" style="236" customWidth="1"/>
    <col min="35" max="35" width="6.125" style="277" customWidth="1"/>
    <col min="36" max="36" width="6.125" style="278" customWidth="1"/>
    <col min="37" max="37" width="7.125" style="270" customWidth="1"/>
    <col min="38" max="39" width="6.125" style="267" customWidth="1"/>
    <col min="40" max="40" width="11.25" style="298" customWidth="1"/>
    <col min="41" max="41" width="10.375" style="298" customWidth="1"/>
    <col min="42" max="42" width="9.375" style="298" customWidth="1"/>
    <col min="43" max="48" width="6.125" style="8" customWidth="1"/>
    <col min="49" max="59" width="6.125" style="9" customWidth="1"/>
    <col min="60" max="16384" width="9" style="9"/>
  </cols>
  <sheetData>
    <row r="1" spans="1:48" ht="23.25" customHeight="1" x14ac:dyDescent="0.25">
      <c r="A1" s="318" t="s">
        <v>282</v>
      </c>
      <c r="B1" s="318" t="s">
        <v>2</v>
      </c>
      <c r="C1" s="348" t="s">
        <v>1</v>
      </c>
      <c r="D1" s="319" t="s">
        <v>95</v>
      </c>
      <c r="E1" s="319" t="s">
        <v>49</v>
      </c>
      <c r="F1" s="233">
        <v>42736</v>
      </c>
      <c r="G1" s="233">
        <v>42737</v>
      </c>
      <c r="H1" s="233">
        <v>42738</v>
      </c>
      <c r="I1" s="233">
        <v>42739</v>
      </c>
      <c r="J1" s="233">
        <v>42740</v>
      </c>
      <c r="K1" s="233">
        <v>42741</v>
      </c>
      <c r="L1" s="233">
        <v>42742</v>
      </c>
      <c r="M1" s="233">
        <v>42743</v>
      </c>
      <c r="N1" s="233">
        <v>42744</v>
      </c>
      <c r="O1" s="233">
        <v>42745</v>
      </c>
      <c r="P1" s="233">
        <v>42746</v>
      </c>
      <c r="Q1" s="233">
        <v>42747</v>
      </c>
      <c r="R1" s="233">
        <v>42748</v>
      </c>
      <c r="S1" s="233">
        <v>42749</v>
      </c>
      <c r="T1" s="233">
        <v>42750</v>
      </c>
      <c r="U1" s="233">
        <v>42751</v>
      </c>
      <c r="V1" s="233">
        <v>42752</v>
      </c>
      <c r="W1" s="233">
        <v>42753</v>
      </c>
      <c r="X1" s="233">
        <v>42754</v>
      </c>
      <c r="Y1" s="233">
        <v>42755</v>
      </c>
      <c r="Z1" s="233">
        <v>42756</v>
      </c>
      <c r="AA1" s="233">
        <v>42757</v>
      </c>
      <c r="AB1" s="233">
        <v>42758</v>
      </c>
      <c r="AC1" s="233">
        <v>42759</v>
      </c>
      <c r="AD1" s="233">
        <v>42760</v>
      </c>
      <c r="AE1" s="233">
        <v>42761</v>
      </c>
      <c r="AF1" s="234">
        <v>42762</v>
      </c>
      <c r="AG1" s="234">
        <v>42763</v>
      </c>
      <c r="AH1" s="234">
        <v>42764</v>
      </c>
      <c r="AI1" s="234">
        <v>42765</v>
      </c>
      <c r="AJ1" s="233">
        <v>42766</v>
      </c>
      <c r="AK1" s="235"/>
      <c r="AL1" s="323" t="s">
        <v>259</v>
      </c>
      <c r="AM1" s="324"/>
      <c r="AN1" s="320" t="s">
        <v>260</v>
      </c>
      <c r="AO1" s="321"/>
      <c r="AP1" s="322"/>
      <c r="AQ1" s="226"/>
      <c r="AR1" s="9"/>
      <c r="AS1" s="9"/>
      <c r="AT1" s="9"/>
      <c r="AU1" s="9"/>
      <c r="AV1" s="9"/>
    </row>
    <row r="2" spans="1:48" ht="22.5" customHeight="1" x14ac:dyDescent="0.25">
      <c r="A2" s="118">
        <v>1</v>
      </c>
      <c r="B2" s="119" t="s">
        <v>113</v>
      </c>
      <c r="C2" s="119" t="s">
        <v>114</v>
      </c>
      <c r="D2" s="121">
        <v>18011</v>
      </c>
      <c r="E2" s="119" t="s">
        <v>115</v>
      </c>
      <c r="F2" s="238" t="s">
        <v>281</v>
      </c>
      <c r="G2" s="238" t="s">
        <v>281</v>
      </c>
      <c r="H2" s="238" t="s">
        <v>263</v>
      </c>
      <c r="I2" s="238" t="s">
        <v>263</v>
      </c>
      <c r="J2" s="238" t="s">
        <v>263</v>
      </c>
      <c r="K2" s="238" t="s">
        <v>263</v>
      </c>
      <c r="L2" s="238" t="s">
        <v>281</v>
      </c>
      <c r="M2" s="238" t="s">
        <v>281</v>
      </c>
      <c r="N2" s="238" t="s">
        <v>263</v>
      </c>
      <c r="O2" s="238" t="s">
        <v>263</v>
      </c>
      <c r="P2" s="238" t="s">
        <v>263</v>
      </c>
      <c r="Q2" s="238" t="s">
        <v>263</v>
      </c>
      <c r="R2" s="238" t="s">
        <v>263</v>
      </c>
      <c r="S2" s="238" t="s">
        <v>281</v>
      </c>
      <c r="T2" s="238" t="s">
        <v>281</v>
      </c>
      <c r="U2" s="238" t="s">
        <v>263</v>
      </c>
      <c r="V2" s="238" t="s">
        <v>263</v>
      </c>
      <c r="W2" s="238" t="s">
        <v>263</v>
      </c>
      <c r="X2" s="238" t="s">
        <v>263</v>
      </c>
      <c r="Y2" s="238" t="s">
        <v>263</v>
      </c>
      <c r="Z2" s="238" t="s">
        <v>281</v>
      </c>
      <c r="AA2" s="238" t="s">
        <v>281</v>
      </c>
      <c r="AB2" s="238" t="s">
        <v>263</v>
      </c>
      <c r="AC2" s="238" t="s">
        <v>263</v>
      </c>
      <c r="AD2" s="238" t="s">
        <v>263</v>
      </c>
      <c r="AE2" s="238" t="s">
        <v>263</v>
      </c>
      <c r="AF2" s="238" t="s">
        <v>281</v>
      </c>
      <c r="AG2" s="238" t="s">
        <v>281</v>
      </c>
      <c r="AH2" s="238" t="s">
        <v>281</v>
      </c>
      <c r="AI2" s="238" t="s">
        <v>281</v>
      </c>
      <c r="AJ2" s="238" t="s">
        <v>281</v>
      </c>
      <c r="AK2" s="239">
        <v>18</v>
      </c>
      <c r="AL2" s="240">
        <v>9</v>
      </c>
      <c r="AM2" s="241">
        <v>0</v>
      </c>
      <c r="AN2" s="279">
        <v>8</v>
      </c>
      <c r="AO2" s="280">
        <v>4</v>
      </c>
      <c r="AP2" s="281">
        <v>1</v>
      </c>
      <c r="AQ2" s="226"/>
      <c r="AR2" s="9"/>
      <c r="AS2" s="9"/>
      <c r="AT2" s="9"/>
      <c r="AU2" s="9"/>
      <c r="AV2" s="9"/>
    </row>
    <row r="3" spans="1:48" s="177" customFormat="1" ht="22.5" customHeight="1" x14ac:dyDescent="0.25">
      <c r="A3" s="171">
        <v>2</v>
      </c>
      <c r="B3" s="165" t="s">
        <v>119</v>
      </c>
      <c r="C3" s="178" t="s">
        <v>126</v>
      </c>
      <c r="D3" s="172">
        <v>18010</v>
      </c>
      <c r="E3" s="165" t="s">
        <v>118</v>
      </c>
      <c r="F3" s="242" t="s">
        <v>281</v>
      </c>
      <c r="G3" s="238" t="s">
        <v>261</v>
      </c>
      <c r="H3" s="242" t="s">
        <v>281</v>
      </c>
      <c r="I3" s="238" t="s">
        <v>261</v>
      </c>
      <c r="J3" s="238" t="s">
        <v>281</v>
      </c>
      <c r="K3" s="238" t="s">
        <v>281</v>
      </c>
      <c r="L3" s="242" t="s">
        <v>281</v>
      </c>
      <c r="M3" s="242" t="s">
        <v>261</v>
      </c>
      <c r="N3" s="242" t="s">
        <v>261</v>
      </c>
      <c r="O3" s="242" t="s">
        <v>281</v>
      </c>
      <c r="P3" s="242" t="s">
        <v>271</v>
      </c>
      <c r="Q3" s="242" t="s">
        <v>281</v>
      </c>
      <c r="R3" s="242" t="s">
        <v>281</v>
      </c>
      <c r="S3" s="242" t="s">
        <v>261</v>
      </c>
      <c r="T3" s="242" t="s">
        <v>261</v>
      </c>
      <c r="U3" s="242" t="s">
        <v>263</v>
      </c>
      <c r="V3" s="242" t="s">
        <v>263</v>
      </c>
      <c r="W3" s="242" t="s">
        <v>261</v>
      </c>
      <c r="X3" s="242" t="s">
        <v>281</v>
      </c>
      <c r="Y3" s="300" t="s">
        <v>270</v>
      </c>
      <c r="Z3" s="242" t="s">
        <v>261</v>
      </c>
      <c r="AA3" s="242" t="s">
        <v>261</v>
      </c>
      <c r="AB3" s="242" t="s">
        <v>271</v>
      </c>
      <c r="AC3" s="300" t="s">
        <v>270</v>
      </c>
      <c r="AD3" s="300" t="s">
        <v>270</v>
      </c>
      <c r="AE3" s="242" t="s">
        <v>261</v>
      </c>
      <c r="AF3" s="242" t="s">
        <v>261</v>
      </c>
      <c r="AG3" s="242" t="s">
        <v>261</v>
      </c>
      <c r="AH3" s="242" t="s">
        <v>261</v>
      </c>
      <c r="AI3" s="242" t="s">
        <v>261</v>
      </c>
      <c r="AJ3" s="242" t="s">
        <v>261</v>
      </c>
      <c r="AK3" s="239">
        <v>19</v>
      </c>
      <c r="AL3" s="243">
        <v>9</v>
      </c>
      <c r="AM3" s="241">
        <v>3</v>
      </c>
      <c r="AN3" s="282">
        <v>12</v>
      </c>
      <c r="AO3" s="280">
        <v>0</v>
      </c>
      <c r="AP3" s="281">
        <v>0</v>
      </c>
      <c r="AQ3" s="226"/>
    </row>
    <row r="4" spans="1:48" s="101" customFormat="1" ht="22.5" customHeight="1" x14ac:dyDescent="0.25">
      <c r="A4" s="118">
        <v>3</v>
      </c>
      <c r="B4" s="120" t="s">
        <v>113</v>
      </c>
      <c r="C4" s="120" t="s">
        <v>117</v>
      </c>
      <c r="D4" s="136">
        <v>18008</v>
      </c>
      <c r="E4" s="120" t="s">
        <v>118</v>
      </c>
      <c r="F4" s="244" t="s">
        <v>281</v>
      </c>
      <c r="G4" s="244" t="s">
        <v>281</v>
      </c>
      <c r="H4" s="244" t="s">
        <v>281</v>
      </c>
      <c r="I4" s="242" t="s">
        <v>265</v>
      </c>
      <c r="J4" s="242" t="s">
        <v>265</v>
      </c>
      <c r="K4" s="242" t="s">
        <v>265</v>
      </c>
      <c r="L4" s="244" t="s">
        <v>265</v>
      </c>
      <c r="M4" s="244" t="s">
        <v>281</v>
      </c>
      <c r="N4" s="238" t="s">
        <v>265</v>
      </c>
      <c r="O4" s="238" t="s">
        <v>265</v>
      </c>
      <c r="P4" s="238" t="s">
        <v>281</v>
      </c>
      <c r="Q4" s="238" t="s">
        <v>261</v>
      </c>
      <c r="R4" s="238" t="s">
        <v>261</v>
      </c>
      <c r="S4" s="244" t="s">
        <v>281</v>
      </c>
      <c r="T4" s="244" t="s">
        <v>265</v>
      </c>
      <c r="U4" s="244" t="s">
        <v>265</v>
      </c>
      <c r="V4" s="244" t="s">
        <v>265</v>
      </c>
      <c r="W4" s="244" t="s">
        <v>265</v>
      </c>
      <c r="X4" s="244" t="s">
        <v>265</v>
      </c>
      <c r="Y4" s="242" t="s">
        <v>265</v>
      </c>
      <c r="Z4" s="244" t="s">
        <v>281</v>
      </c>
      <c r="AA4" s="244" t="s">
        <v>281</v>
      </c>
      <c r="AB4" s="244" t="s">
        <v>281</v>
      </c>
      <c r="AC4" s="242" t="s">
        <v>261</v>
      </c>
      <c r="AD4" s="242" t="s">
        <v>261</v>
      </c>
      <c r="AE4" s="242" t="s">
        <v>263</v>
      </c>
      <c r="AF4" s="244" t="s">
        <v>281</v>
      </c>
      <c r="AG4" s="244" t="s">
        <v>265</v>
      </c>
      <c r="AH4" s="244" t="s">
        <v>281</v>
      </c>
      <c r="AI4" s="244" t="s">
        <v>281</v>
      </c>
      <c r="AJ4" s="244" t="s">
        <v>265</v>
      </c>
      <c r="AK4" s="245">
        <v>19</v>
      </c>
      <c r="AL4" s="246">
        <v>9</v>
      </c>
      <c r="AM4" s="247">
        <v>0</v>
      </c>
      <c r="AN4" s="283">
        <v>9</v>
      </c>
      <c r="AO4" s="284">
        <v>3</v>
      </c>
      <c r="AP4" s="285">
        <v>0</v>
      </c>
      <c r="AQ4" s="226"/>
    </row>
    <row r="5" spans="1:48" ht="22.5" customHeight="1" x14ac:dyDescent="0.25">
      <c r="A5" s="171">
        <v>4</v>
      </c>
      <c r="B5" s="119" t="s">
        <v>119</v>
      </c>
      <c r="C5" s="134" t="s">
        <v>122</v>
      </c>
      <c r="D5" s="121">
        <v>18012</v>
      </c>
      <c r="E5" s="119" t="s">
        <v>118</v>
      </c>
      <c r="F5" s="244" t="s">
        <v>281</v>
      </c>
      <c r="G5" s="238" t="s">
        <v>281</v>
      </c>
      <c r="H5" s="238" t="s">
        <v>281</v>
      </c>
      <c r="I5" s="238" t="s">
        <v>281</v>
      </c>
      <c r="J5" s="238" t="s">
        <v>281</v>
      </c>
      <c r="K5" s="238" t="s">
        <v>281</v>
      </c>
      <c r="L5" s="238" t="s">
        <v>281</v>
      </c>
      <c r="M5" s="238" t="s">
        <v>281</v>
      </c>
      <c r="N5" s="244" t="s">
        <v>270</v>
      </c>
      <c r="O5" s="244" t="s">
        <v>270</v>
      </c>
      <c r="P5" s="244" t="s">
        <v>270</v>
      </c>
      <c r="Q5" s="244" t="s">
        <v>270</v>
      </c>
      <c r="R5" s="244" t="s">
        <v>270</v>
      </c>
      <c r="S5" s="244" t="s">
        <v>270</v>
      </c>
      <c r="T5" s="244" t="s">
        <v>270</v>
      </c>
      <c r="U5" s="244" t="s">
        <v>270</v>
      </c>
      <c r="V5" s="244" t="s">
        <v>270</v>
      </c>
      <c r="W5" s="244" t="s">
        <v>270</v>
      </c>
      <c r="X5" s="244" t="s">
        <v>270</v>
      </c>
      <c r="Y5" s="244" t="s">
        <v>270</v>
      </c>
      <c r="Z5" s="244" t="s">
        <v>270</v>
      </c>
      <c r="AA5" s="244" t="s">
        <v>270</v>
      </c>
      <c r="AB5" s="244" t="s">
        <v>270</v>
      </c>
      <c r="AC5" s="244" t="s">
        <v>270</v>
      </c>
      <c r="AD5" s="244" t="s">
        <v>270</v>
      </c>
      <c r="AE5" s="244" t="s">
        <v>270</v>
      </c>
      <c r="AF5" s="244" t="s">
        <v>281</v>
      </c>
      <c r="AG5" s="244" t="s">
        <v>281</v>
      </c>
      <c r="AH5" s="244" t="s">
        <v>281</v>
      </c>
      <c r="AI5" s="244" t="s">
        <v>281</v>
      </c>
      <c r="AJ5" s="244" t="s">
        <v>281</v>
      </c>
      <c r="AK5" s="239">
        <v>6</v>
      </c>
      <c r="AL5" s="240">
        <v>9</v>
      </c>
      <c r="AM5" s="241">
        <v>18</v>
      </c>
      <c r="AN5" s="282">
        <v>26</v>
      </c>
      <c r="AO5" s="280">
        <v>4</v>
      </c>
      <c r="AP5" s="281">
        <v>1</v>
      </c>
      <c r="AQ5" s="226"/>
      <c r="AR5" s="9"/>
      <c r="AS5" s="9"/>
      <c r="AT5" s="9"/>
      <c r="AU5" s="9"/>
      <c r="AV5" s="9"/>
    </row>
    <row r="6" spans="1:48" ht="22.5" customHeight="1" x14ac:dyDescent="0.25">
      <c r="A6" s="118">
        <v>5</v>
      </c>
      <c r="B6" s="119" t="s">
        <v>119</v>
      </c>
      <c r="C6" s="134" t="s">
        <v>124</v>
      </c>
      <c r="D6" s="121">
        <v>18009</v>
      </c>
      <c r="E6" s="119" t="s">
        <v>118</v>
      </c>
      <c r="F6" s="238" t="s">
        <v>261</v>
      </c>
      <c r="G6" s="238" t="s">
        <v>281</v>
      </c>
      <c r="H6" s="242" t="s">
        <v>265</v>
      </c>
      <c r="I6" s="242" t="s">
        <v>281</v>
      </c>
      <c r="J6" s="242" t="s">
        <v>263</v>
      </c>
      <c r="K6" s="238" t="s">
        <v>263</v>
      </c>
      <c r="L6" s="238" t="s">
        <v>281</v>
      </c>
      <c r="M6" s="244" t="s">
        <v>281</v>
      </c>
      <c r="N6" s="244" t="s">
        <v>281</v>
      </c>
      <c r="O6" s="244" t="s">
        <v>261</v>
      </c>
      <c r="P6" s="238" t="s">
        <v>265</v>
      </c>
      <c r="Q6" s="238" t="s">
        <v>265</v>
      </c>
      <c r="R6" s="238" t="s">
        <v>265</v>
      </c>
      <c r="S6" s="242" t="s">
        <v>265</v>
      </c>
      <c r="T6" s="242" t="s">
        <v>281</v>
      </c>
      <c r="U6" s="238" t="s">
        <v>263</v>
      </c>
      <c r="V6" s="238" t="s">
        <v>263</v>
      </c>
      <c r="W6" s="238" t="s">
        <v>281</v>
      </c>
      <c r="X6" s="238" t="s">
        <v>263</v>
      </c>
      <c r="Y6" s="299" t="s">
        <v>270</v>
      </c>
      <c r="Z6" s="299" t="s">
        <v>270</v>
      </c>
      <c r="AA6" s="238" t="s">
        <v>265</v>
      </c>
      <c r="AB6" s="238" t="s">
        <v>265</v>
      </c>
      <c r="AC6" s="238" t="s">
        <v>265</v>
      </c>
      <c r="AD6" s="238" t="s">
        <v>265</v>
      </c>
      <c r="AE6" s="238" t="s">
        <v>281</v>
      </c>
      <c r="AF6" s="238" t="s">
        <v>265</v>
      </c>
      <c r="AG6" s="238" t="s">
        <v>281</v>
      </c>
      <c r="AH6" s="238" t="s">
        <v>265</v>
      </c>
      <c r="AI6" s="238" t="s">
        <v>265</v>
      </c>
      <c r="AJ6" s="244" t="s">
        <v>281</v>
      </c>
      <c r="AK6" s="239">
        <v>20</v>
      </c>
      <c r="AL6" s="240">
        <v>9</v>
      </c>
      <c r="AM6" s="241">
        <v>2</v>
      </c>
      <c r="AN6" s="282">
        <v>10</v>
      </c>
      <c r="AO6" s="280">
        <v>1</v>
      </c>
      <c r="AP6" s="281">
        <v>1</v>
      </c>
      <c r="AQ6" s="226"/>
      <c r="AR6" s="9"/>
      <c r="AS6" s="9"/>
      <c r="AT6" s="9"/>
      <c r="AU6" s="9"/>
      <c r="AV6" s="9"/>
    </row>
    <row r="7" spans="1:48" ht="22.5" customHeight="1" x14ac:dyDescent="0.25">
      <c r="A7" s="171">
        <v>6</v>
      </c>
      <c r="B7" s="119" t="s">
        <v>119</v>
      </c>
      <c r="C7" s="119" t="s">
        <v>120</v>
      </c>
      <c r="D7" s="121">
        <v>18007</v>
      </c>
      <c r="E7" s="119" t="s">
        <v>118</v>
      </c>
      <c r="F7" s="238" t="s">
        <v>250</v>
      </c>
      <c r="G7" s="248" t="s">
        <v>266</v>
      </c>
      <c r="H7" s="248" t="s">
        <v>250</v>
      </c>
      <c r="I7" s="238" t="s">
        <v>281</v>
      </c>
      <c r="J7" s="238" t="s">
        <v>281</v>
      </c>
      <c r="K7" s="238" t="s">
        <v>250</v>
      </c>
      <c r="L7" s="238" t="s">
        <v>250</v>
      </c>
      <c r="M7" s="238" t="s">
        <v>250</v>
      </c>
      <c r="N7" s="238" t="s">
        <v>250</v>
      </c>
      <c r="O7" s="238" t="s">
        <v>261</v>
      </c>
      <c r="P7" s="238" t="s">
        <v>281</v>
      </c>
      <c r="Q7" s="238" t="s">
        <v>281</v>
      </c>
      <c r="R7" s="238" t="s">
        <v>281</v>
      </c>
      <c r="S7" s="238" t="s">
        <v>281</v>
      </c>
      <c r="T7" s="249" t="s">
        <v>250</v>
      </c>
      <c r="U7" s="238" t="s">
        <v>250</v>
      </c>
      <c r="V7" s="238" t="s">
        <v>250</v>
      </c>
      <c r="W7" s="238" t="s">
        <v>250</v>
      </c>
      <c r="X7" s="238" t="s">
        <v>281</v>
      </c>
      <c r="Y7" s="238" t="s">
        <v>281</v>
      </c>
      <c r="Z7" s="238" t="s">
        <v>266</v>
      </c>
      <c r="AA7" s="238" t="s">
        <v>250</v>
      </c>
      <c r="AB7" s="238" t="s">
        <v>250</v>
      </c>
      <c r="AC7" s="299" t="s">
        <v>270</v>
      </c>
      <c r="AD7" s="299" t="s">
        <v>270</v>
      </c>
      <c r="AE7" s="238" t="s">
        <v>250</v>
      </c>
      <c r="AF7" s="238" t="s">
        <v>250</v>
      </c>
      <c r="AG7" s="244" t="s">
        <v>250</v>
      </c>
      <c r="AH7" s="244" t="s">
        <v>250</v>
      </c>
      <c r="AI7" s="244" t="s">
        <v>281</v>
      </c>
      <c r="AJ7" s="244" t="s">
        <v>281</v>
      </c>
      <c r="AK7" s="239">
        <v>20</v>
      </c>
      <c r="AL7" s="240">
        <v>9</v>
      </c>
      <c r="AM7" s="241">
        <v>2</v>
      </c>
      <c r="AN7" s="282">
        <v>10</v>
      </c>
      <c r="AO7" s="280">
        <v>1</v>
      </c>
      <c r="AP7" s="281">
        <v>1</v>
      </c>
      <c r="AQ7" s="226"/>
      <c r="AR7" s="9"/>
      <c r="AS7" s="9"/>
      <c r="AT7" s="9"/>
      <c r="AU7" s="9"/>
      <c r="AV7" s="9"/>
    </row>
    <row r="8" spans="1:48" s="301" customFormat="1" ht="22.5" customHeight="1" thickBot="1" x14ac:dyDescent="0.3">
      <c r="A8" s="118">
        <v>7</v>
      </c>
      <c r="B8" s="313" t="s">
        <v>119</v>
      </c>
      <c r="C8" s="316" t="s">
        <v>219</v>
      </c>
      <c r="D8" s="315">
        <v>18055</v>
      </c>
      <c r="E8" s="313" t="s">
        <v>118</v>
      </c>
      <c r="F8" s="310" t="s">
        <v>265</v>
      </c>
      <c r="G8" s="309" t="s">
        <v>281</v>
      </c>
      <c r="H8" s="310" t="s">
        <v>261</v>
      </c>
      <c r="I8" s="310" t="s">
        <v>261</v>
      </c>
      <c r="J8" s="310" t="s">
        <v>261</v>
      </c>
      <c r="K8" s="310" t="s">
        <v>261</v>
      </c>
      <c r="L8" s="310" t="s">
        <v>281</v>
      </c>
      <c r="M8" s="310" t="s">
        <v>281</v>
      </c>
      <c r="N8" s="310" t="s">
        <v>281</v>
      </c>
      <c r="O8" s="310" t="s">
        <v>261</v>
      </c>
      <c r="P8" s="310" t="s">
        <v>263</v>
      </c>
      <c r="Q8" s="310" t="s">
        <v>263</v>
      </c>
      <c r="R8" s="310" t="s">
        <v>265</v>
      </c>
      <c r="S8" s="310" t="s">
        <v>265</v>
      </c>
      <c r="T8" s="310" t="s">
        <v>281</v>
      </c>
      <c r="U8" s="310" t="s">
        <v>261</v>
      </c>
      <c r="V8" s="310" t="s">
        <v>261</v>
      </c>
      <c r="W8" s="308" t="s">
        <v>270</v>
      </c>
      <c r="X8" s="310" t="s">
        <v>261</v>
      </c>
      <c r="Y8" s="310" t="s">
        <v>261</v>
      </c>
      <c r="Z8" s="310" t="s">
        <v>281</v>
      </c>
      <c r="AA8" s="310" t="s">
        <v>281</v>
      </c>
      <c r="AB8" s="310" t="s">
        <v>261</v>
      </c>
      <c r="AC8" s="310" t="s">
        <v>263</v>
      </c>
      <c r="AD8" s="310" t="s">
        <v>281</v>
      </c>
      <c r="AE8" s="310" t="s">
        <v>265</v>
      </c>
      <c r="AF8" s="310" t="s">
        <v>281</v>
      </c>
      <c r="AG8" s="310" t="s">
        <v>265</v>
      </c>
      <c r="AH8" s="310" t="s">
        <v>265</v>
      </c>
      <c r="AI8" s="310" t="s">
        <v>265</v>
      </c>
      <c r="AJ8" s="310" t="s">
        <v>281</v>
      </c>
      <c r="AK8" s="307">
        <v>20</v>
      </c>
      <c r="AL8" s="306">
        <v>9</v>
      </c>
      <c r="AM8" s="305">
        <v>1</v>
      </c>
      <c r="AN8" s="304">
        <v>9</v>
      </c>
      <c r="AO8" s="303">
        <v>1</v>
      </c>
      <c r="AP8" s="286">
        <v>1</v>
      </c>
      <c r="AQ8" s="302"/>
    </row>
    <row r="9" spans="1:48" s="101" customFormat="1" ht="22.5" customHeight="1" thickTop="1" x14ac:dyDescent="0.25">
      <c r="A9" s="171">
        <v>8</v>
      </c>
      <c r="B9" s="120" t="s">
        <v>119</v>
      </c>
      <c r="C9" s="122" t="s">
        <v>128</v>
      </c>
      <c r="D9" s="136">
        <v>18016</v>
      </c>
      <c r="E9" s="120" t="s">
        <v>129</v>
      </c>
      <c r="F9" s="252" t="s">
        <v>281</v>
      </c>
      <c r="G9" s="252" t="s">
        <v>269</v>
      </c>
      <c r="H9" s="244" t="s">
        <v>269</v>
      </c>
      <c r="I9" s="244" t="s">
        <v>281</v>
      </c>
      <c r="J9" s="244" t="s">
        <v>281</v>
      </c>
      <c r="K9" s="244" t="s">
        <v>269</v>
      </c>
      <c r="L9" s="244" t="s">
        <v>269</v>
      </c>
      <c r="M9" s="252" t="s">
        <v>281</v>
      </c>
      <c r="N9" s="244" t="s">
        <v>269</v>
      </c>
      <c r="O9" s="244" t="s">
        <v>269</v>
      </c>
      <c r="P9" s="244" t="s">
        <v>281</v>
      </c>
      <c r="Q9" s="244" t="s">
        <v>281</v>
      </c>
      <c r="R9" s="244" t="s">
        <v>269</v>
      </c>
      <c r="S9" s="244" t="s">
        <v>269</v>
      </c>
      <c r="T9" s="312" t="s">
        <v>270</v>
      </c>
      <c r="U9" s="312" t="s">
        <v>270</v>
      </c>
      <c r="V9" s="244" t="s">
        <v>281</v>
      </c>
      <c r="W9" s="312" t="s">
        <v>270</v>
      </c>
      <c r="X9" s="244" t="s">
        <v>269</v>
      </c>
      <c r="Y9" s="244" t="s">
        <v>269</v>
      </c>
      <c r="Z9" s="238" t="s">
        <v>281</v>
      </c>
      <c r="AA9" s="312" t="s">
        <v>270</v>
      </c>
      <c r="AB9" s="244" t="s">
        <v>269</v>
      </c>
      <c r="AC9" s="244" t="s">
        <v>269</v>
      </c>
      <c r="AD9" s="312" t="s">
        <v>270</v>
      </c>
      <c r="AE9" s="312" t="s">
        <v>270</v>
      </c>
      <c r="AF9" s="244" t="s">
        <v>281</v>
      </c>
      <c r="AG9" s="244" t="s">
        <v>269</v>
      </c>
      <c r="AH9" s="244" t="s">
        <v>269</v>
      </c>
      <c r="AI9" s="244" t="s">
        <v>281</v>
      </c>
      <c r="AJ9" s="244" t="s">
        <v>281</v>
      </c>
      <c r="AK9" s="245">
        <v>0</v>
      </c>
      <c r="AL9" s="246">
        <v>9</v>
      </c>
      <c r="AM9" s="247">
        <v>6</v>
      </c>
      <c r="AN9" s="287">
        <v>11</v>
      </c>
      <c r="AO9" s="284">
        <v>4</v>
      </c>
      <c r="AP9" s="285">
        <v>1</v>
      </c>
      <c r="AQ9" s="311"/>
    </row>
    <row r="10" spans="1:48" ht="22.5" customHeight="1" x14ac:dyDescent="0.25">
      <c r="A10" s="118">
        <v>9</v>
      </c>
      <c r="B10" s="119" t="s">
        <v>113</v>
      </c>
      <c r="C10" s="134" t="s">
        <v>132</v>
      </c>
      <c r="D10" s="125">
        <v>18017</v>
      </c>
      <c r="E10" s="119" t="s">
        <v>129</v>
      </c>
      <c r="F10" s="238" t="s">
        <v>261</v>
      </c>
      <c r="G10" s="253" t="s">
        <v>261</v>
      </c>
      <c r="H10" s="238" t="s">
        <v>281</v>
      </c>
      <c r="I10" s="238" t="s">
        <v>261</v>
      </c>
      <c r="J10" s="238" t="s">
        <v>261</v>
      </c>
      <c r="K10" s="238" t="s">
        <v>281</v>
      </c>
      <c r="L10" s="238" t="s">
        <v>281</v>
      </c>
      <c r="M10" s="238" t="s">
        <v>261</v>
      </c>
      <c r="N10" s="238" t="s">
        <v>261</v>
      </c>
      <c r="O10" s="238" t="s">
        <v>281</v>
      </c>
      <c r="P10" s="238" t="s">
        <v>261</v>
      </c>
      <c r="Q10" s="238" t="s">
        <v>261</v>
      </c>
      <c r="R10" s="238" t="s">
        <v>261</v>
      </c>
      <c r="S10" s="238" t="s">
        <v>261</v>
      </c>
      <c r="T10" s="238" t="s">
        <v>281</v>
      </c>
      <c r="U10" s="238" t="s">
        <v>281</v>
      </c>
      <c r="V10" s="238" t="s">
        <v>281</v>
      </c>
      <c r="W10" s="244" t="s">
        <v>262</v>
      </c>
      <c r="X10" s="244" t="s">
        <v>262</v>
      </c>
      <c r="Y10" s="244" t="s">
        <v>262</v>
      </c>
      <c r="Z10" s="244" t="s">
        <v>262</v>
      </c>
      <c r="AA10" s="244" t="s">
        <v>281</v>
      </c>
      <c r="AB10" s="244" t="s">
        <v>262</v>
      </c>
      <c r="AC10" s="299" t="s">
        <v>270</v>
      </c>
      <c r="AD10" s="244" t="s">
        <v>262</v>
      </c>
      <c r="AE10" s="244" t="s">
        <v>262</v>
      </c>
      <c r="AF10" s="244" t="s">
        <v>262</v>
      </c>
      <c r="AG10" s="244" t="s">
        <v>281</v>
      </c>
      <c r="AH10" s="244" t="s">
        <v>262</v>
      </c>
      <c r="AI10" s="244" t="s">
        <v>262</v>
      </c>
      <c r="AJ10" s="238" t="s">
        <v>281</v>
      </c>
      <c r="AK10" s="239">
        <v>20</v>
      </c>
      <c r="AL10" s="240">
        <v>9</v>
      </c>
      <c r="AM10" s="241">
        <v>1</v>
      </c>
      <c r="AN10" s="282">
        <v>9</v>
      </c>
      <c r="AO10" s="280">
        <v>1</v>
      </c>
      <c r="AP10" s="281">
        <v>1</v>
      </c>
      <c r="AQ10" s="226"/>
      <c r="AR10" s="9"/>
      <c r="AS10" s="9"/>
      <c r="AT10" s="9"/>
      <c r="AU10" s="9"/>
      <c r="AV10" s="9"/>
    </row>
    <row r="11" spans="1:48" ht="22.5" customHeight="1" x14ac:dyDescent="0.25">
      <c r="A11" s="171">
        <v>10</v>
      </c>
      <c r="B11" s="119" t="s">
        <v>119</v>
      </c>
      <c r="C11" s="134" t="s">
        <v>133</v>
      </c>
      <c r="D11" s="125">
        <v>18023</v>
      </c>
      <c r="E11" s="119" t="s">
        <v>129</v>
      </c>
      <c r="F11" s="238" t="s">
        <v>262</v>
      </c>
      <c r="G11" s="238" t="s">
        <v>281</v>
      </c>
      <c r="H11" s="238" t="s">
        <v>262</v>
      </c>
      <c r="I11" s="238" t="s">
        <v>262</v>
      </c>
      <c r="J11" s="238" t="s">
        <v>262</v>
      </c>
      <c r="K11" s="238" t="s">
        <v>281</v>
      </c>
      <c r="L11" s="238" t="s">
        <v>281</v>
      </c>
      <c r="M11" s="238" t="s">
        <v>262</v>
      </c>
      <c r="N11" s="238" t="s">
        <v>262</v>
      </c>
      <c r="O11" s="238" t="s">
        <v>262</v>
      </c>
      <c r="P11" s="238" t="s">
        <v>281</v>
      </c>
      <c r="Q11" s="238" t="s">
        <v>262</v>
      </c>
      <c r="R11" s="238" t="s">
        <v>262</v>
      </c>
      <c r="S11" s="238" t="s">
        <v>262</v>
      </c>
      <c r="T11" s="238" t="s">
        <v>281</v>
      </c>
      <c r="U11" s="238" t="s">
        <v>261</v>
      </c>
      <c r="V11" s="238" t="s">
        <v>261</v>
      </c>
      <c r="W11" s="238" t="s">
        <v>261</v>
      </c>
      <c r="X11" s="238" t="s">
        <v>281</v>
      </c>
      <c r="Y11" s="238" t="s">
        <v>261</v>
      </c>
      <c r="Z11" s="238" t="s">
        <v>261</v>
      </c>
      <c r="AA11" s="238" t="s">
        <v>281</v>
      </c>
      <c r="AB11" s="238" t="s">
        <v>281</v>
      </c>
      <c r="AC11" s="238" t="s">
        <v>261</v>
      </c>
      <c r="AD11" s="238" t="s">
        <v>261</v>
      </c>
      <c r="AE11" s="299" t="s">
        <v>270</v>
      </c>
      <c r="AF11" s="238" t="s">
        <v>261</v>
      </c>
      <c r="AG11" s="238" t="s">
        <v>261</v>
      </c>
      <c r="AH11" s="238" t="s">
        <v>261</v>
      </c>
      <c r="AI11" s="238" t="s">
        <v>281</v>
      </c>
      <c r="AJ11" s="238" t="s">
        <v>281</v>
      </c>
      <c r="AK11" s="239">
        <v>20</v>
      </c>
      <c r="AL11" s="240">
        <v>9</v>
      </c>
      <c r="AM11" s="241">
        <v>1</v>
      </c>
      <c r="AN11" s="282">
        <v>9</v>
      </c>
      <c r="AO11" s="280">
        <v>1</v>
      </c>
      <c r="AP11" s="281">
        <v>1</v>
      </c>
      <c r="AQ11" s="226"/>
      <c r="AR11" s="9"/>
      <c r="AS11" s="9"/>
      <c r="AT11" s="9"/>
      <c r="AU11" s="9"/>
      <c r="AV11" s="9"/>
    </row>
    <row r="12" spans="1:48" ht="22.5" customHeight="1" x14ac:dyDescent="0.25">
      <c r="A12" s="118">
        <v>11</v>
      </c>
      <c r="B12" s="119" t="s">
        <v>119</v>
      </c>
      <c r="C12" s="134" t="s">
        <v>135</v>
      </c>
      <c r="D12" s="125">
        <v>18019</v>
      </c>
      <c r="E12" s="119" t="s">
        <v>129</v>
      </c>
      <c r="F12" s="238" t="s">
        <v>281</v>
      </c>
      <c r="G12" s="253" t="s">
        <v>281</v>
      </c>
      <c r="H12" s="238" t="s">
        <v>263</v>
      </c>
      <c r="I12" s="238" t="s">
        <v>263</v>
      </c>
      <c r="J12" s="238" t="s">
        <v>263</v>
      </c>
      <c r="K12" s="238" t="s">
        <v>263</v>
      </c>
      <c r="L12" s="238" t="s">
        <v>263</v>
      </c>
      <c r="M12" s="238" t="s">
        <v>281</v>
      </c>
      <c r="N12" s="238" t="s">
        <v>281</v>
      </c>
      <c r="O12" s="238" t="s">
        <v>263</v>
      </c>
      <c r="P12" s="238" t="s">
        <v>263</v>
      </c>
      <c r="Q12" s="238" t="s">
        <v>263</v>
      </c>
      <c r="R12" s="238" t="s">
        <v>263</v>
      </c>
      <c r="S12" s="238" t="s">
        <v>263</v>
      </c>
      <c r="T12" s="238" t="s">
        <v>281</v>
      </c>
      <c r="U12" s="238" t="s">
        <v>281</v>
      </c>
      <c r="V12" s="238" t="s">
        <v>263</v>
      </c>
      <c r="W12" s="238" t="s">
        <v>263</v>
      </c>
      <c r="X12" s="238" t="s">
        <v>263</v>
      </c>
      <c r="Y12" s="238" t="s">
        <v>263</v>
      </c>
      <c r="Z12" s="238" t="s">
        <v>281</v>
      </c>
      <c r="AA12" s="238" t="s">
        <v>281</v>
      </c>
      <c r="AB12" s="238" t="s">
        <v>263</v>
      </c>
      <c r="AC12" s="238" t="s">
        <v>263</v>
      </c>
      <c r="AD12" s="238" t="s">
        <v>263</v>
      </c>
      <c r="AE12" s="238" t="s">
        <v>270</v>
      </c>
      <c r="AF12" s="238" t="s">
        <v>263</v>
      </c>
      <c r="AG12" s="238" t="s">
        <v>263</v>
      </c>
      <c r="AH12" s="238" t="s">
        <v>281</v>
      </c>
      <c r="AI12" s="238" t="s">
        <v>281</v>
      </c>
      <c r="AJ12" s="238" t="s">
        <v>281</v>
      </c>
      <c r="AK12" s="239">
        <v>20</v>
      </c>
      <c r="AL12" s="240">
        <v>9</v>
      </c>
      <c r="AM12" s="241">
        <v>0</v>
      </c>
      <c r="AN12" s="279">
        <v>8</v>
      </c>
      <c r="AO12" s="280">
        <v>2</v>
      </c>
      <c r="AP12" s="281">
        <v>1</v>
      </c>
      <c r="AQ12" s="226"/>
      <c r="AR12" s="9"/>
      <c r="AS12" s="9"/>
      <c r="AT12" s="9"/>
      <c r="AU12" s="9"/>
      <c r="AV12" s="9"/>
    </row>
    <row r="13" spans="1:48" ht="22.5" customHeight="1" x14ac:dyDescent="0.25">
      <c r="A13" s="171">
        <v>12</v>
      </c>
      <c r="B13" s="119" t="s">
        <v>119</v>
      </c>
      <c r="C13" s="134" t="s">
        <v>136</v>
      </c>
      <c r="D13" s="125">
        <v>18024</v>
      </c>
      <c r="E13" s="119" t="s">
        <v>129</v>
      </c>
      <c r="F13" s="238" t="s">
        <v>281</v>
      </c>
      <c r="G13" s="253" t="s">
        <v>281</v>
      </c>
      <c r="H13" s="238" t="s">
        <v>264</v>
      </c>
      <c r="I13" s="238" t="s">
        <v>264</v>
      </c>
      <c r="J13" s="238" t="s">
        <v>264</v>
      </c>
      <c r="K13" s="238" t="s">
        <v>264</v>
      </c>
      <c r="L13" s="238" t="s">
        <v>264</v>
      </c>
      <c r="M13" s="238" t="s">
        <v>281</v>
      </c>
      <c r="N13" s="238" t="s">
        <v>281</v>
      </c>
      <c r="O13" s="238" t="s">
        <v>264</v>
      </c>
      <c r="P13" s="238" t="s">
        <v>264</v>
      </c>
      <c r="Q13" s="238" t="s">
        <v>281</v>
      </c>
      <c r="R13" s="238" t="s">
        <v>264</v>
      </c>
      <c r="S13" s="238" t="s">
        <v>264</v>
      </c>
      <c r="T13" s="238" t="s">
        <v>281</v>
      </c>
      <c r="U13" s="238" t="s">
        <v>264</v>
      </c>
      <c r="V13" s="238" t="s">
        <v>264</v>
      </c>
      <c r="W13" s="238" t="s">
        <v>264</v>
      </c>
      <c r="X13" s="238" t="s">
        <v>264</v>
      </c>
      <c r="Y13" s="238" t="s">
        <v>264</v>
      </c>
      <c r="Z13" s="244" t="s">
        <v>281</v>
      </c>
      <c r="AA13" s="238" t="s">
        <v>281</v>
      </c>
      <c r="AB13" s="238" t="s">
        <v>264</v>
      </c>
      <c r="AC13" s="238" t="s">
        <v>264</v>
      </c>
      <c r="AD13" s="238" t="s">
        <v>264</v>
      </c>
      <c r="AE13" s="238" t="s">
        <v>270</v>
      </c>
      <c r="AF13" s="238" t="s">
        <v>281</v>
      </c>
      <c r="AG13" s="238" t="s">
        <v>264</v>
      </c>
      <c r="AH13" s="238" t="s">
        <v>264</v>
      </c>
      <c r="AI13" s="238" t="s">
        <v>281</v>
      </c>
      <c r="AJ13" s="238" t="s">
        <v>281</v>
      </c>
      <c r="AK13" s="239">
        <v>20</v>
      </c>
      <c r="AL13" s="240">
        <v>9</v>
      </c>
      <c r="AM13" s="241">
        <v>0</v>
      </c>
      <c r="AN13" s="279">
        <v>8</v>
      </c>
      <c r="AO13" s="280">
        <v>2</v>
      </c>
      <c r="AP13" s="281">
        <v>1</v>
      </c>
      <c r="AQ13" s="226"/>
      <c r="AR13" s="9"/>
      <c r="AS13" s="9"/>
      <c r="AT13" s="9"/>
      <c r="AU13" s="9"/>
      <c r="AV13" s="9"/>
    </row>
    <row r="14" spans="1:48" ht="22.5" customHeight="1" x14ac:dyDescent="0.25">
      <c r="A14" s="118">
        <v>13</v>
      </c>
      <c r="B14" s="119" t="s">
        <v>119</v>
      </c>
      <c r="C14" s="134" t="s">
        <v>137</v>
      </c>
      <c r="D14" s="125">
        <v>18021</v>
      </c>
      <c r="E14" s="119" t="s">
        <v>129</v>
      </c>
      <c r="F14" s="253" t="s">
        <v>264</v>
      </c>
      <c r="G14" s="253" t="s">
        <v>281</v>
      </c>
      <c r="H14" s="238" t="s">
        <v>264</v>
      </c>
      <c r="I14" s="238" t="s">
        <v>264</v>
      </c>
      <c r="J14" s="238" t="s">
        <v>281</v>
      </c>
      <c r="K14" s="238" t="s">
        <v>281</v>
      </c>
      <c r="L14" s="238" t="s">
        <v>281</v>
      </c>
      <c r="M14" s="238" t="s">
        <v>264</v>
      </c>
      <c r="N14" s="238" t="s">
        <v>264</v>
      </c>
      <c r="O14" s="238" t="s">
        <v>264</v>
      </c>
      <c r="P14" s="238" t="s">
        <v>281</v>
      </c>
      <c r="Q14" s="238" t="s">
        <v>264</v>
      </c>
      <c r="R14" s="238" t="s">
        <v>264</v>
      </c>
      <c r="S14" s="238" t="s">
        <v>281</v>
      </c>
      <c r="T14" s="238" t="s">
        <v>281</v>
      </c>
      <c r="U14" s="238" t="s">
        <v>264</v>
      </c>
      <c r="V14" s="238" t="s">
        <v>264</v>
      </c>
      <c r="W14" s="238" t="s">
        <v>264</v>
      </c>
      <c r="X14" s="238" t="s">
        <v>281</v>
      </c>
      <c r="Y14" s="238" t="s">
        <v>264</v>
      </c>
      <c r="Z14" s="238" t="s">
        <v>264</v>
      </c>
      <c r="AA14" s="299" t="s">
        <v>270</v>
      </c>
      <c r="AB14" s="238" t="s">
        <v>264</v>
      </c>
      <c r="AC14" s="238" t="s">
        <v>264</v>
      </c>
      <c r="AD14" s="238" t="s">
        <v>264</v>
      </c>
      <c r="AE14" s="299" t="s">
        <v>270</v>
      </c>
      <c r="AF14" s="238" t="s">
        <v>281</v>
      </c>
      <c r="AG14" s="238" t="s">
        <v>264</v>
      </c>
      <c r="AH14" s="238" t="s">
        <v>264</v>
      </c>
      <c r="AI14" s="238" t="s">
        <v>281</v>
      </c>
      <c r="AJ14" s="238" t="s">
        <v>281</v>
      </c>
      <c r="AK14" s="239">
        <v>18</v>
      </c>
      <c r="AL14" s="240">
        <v>9</v>
      </c>
      <c r="AM14" s="241">
        <v>2</v>
      </c>
      <c r="AN14" s="282">
        <v>10</v>
      </c>
      <c r="AO14" s="280">
        <v>2</v>
      </c>
      <c r="AP14" s="281">
        <v>1</v>
      </c>
      <c r="AQ14" s="226"/>
      <c r="AR14" s="9"/>
      <c r="AS14" s="9"/>
      <c r="AT14" s="9"/>
      <c r="AU14" s="9"/>
      <c r="AV14" s="9"/>
    </row>
    <row r="15" spans="1:48" ht="22.5" customHeight="1" x14ac:dyDescent="0.25">
      <c r="A15" s="171">
        <v>14</v>
      </c>
      <c r="B15" s="119" t="s">
        <v>119</v>
      </c>
      <c r="C15" s="134" t="s">
        <v>138</v>
      </c>
      <c r="D15" s="125">
        <v>18039</v>
      </c>
      <c r="E15" s="119" t="s">
        <v>129</v>
      </c>
      <c r="F15" s="238" t="s">
        <v>281</v>
      </c>
      <c r="G15" s="253" t="s">
        <v>261</v>
      </c>
      <c r="H15" s="238" t="s">
        <v>261</v>
      </c>
      <c r="I15" s="238" t="s">
        <v>261</v>
      </c>
      <c r="J15" s="238" t="s">
        <v>261</v>
      </c>
      <c r="K15" s="238" t="s">
        <v>281</v>
      </c>
      <c r="L15" s="238" t="s">
        <v>281</v>
      </c>
      <c r="M15" s="238" t="s">
        <v>261</v>
      </c>
      <c r="N15" s="238" t="s">
        <v>261</v>
      </c>
      <c r="O15" s="238" t="s">
        <v>261</v>
      </c>
      <c r="P15" s="238" t="s">
        <v>261</v>
      </c>
      <c r="Q15" s="238" t="s">
        <v>261</v>
      </c>
      <c r="R15" s="238" t="s">
        <v>281</v>
      </c>
      <c r="S15" s="238" t="s">
        <v>265</v>
      </c>
      <c r="T15" s="238" t="s">
        <v>265</v>
      </c>
      <c r="U15" s="238" t="s">
        <v>265</v>
      </c>
      <c r="V15" s="238" t="s">
        <v>265</v>
      </c>
      <c r="W15" s="238" t="s">
        <v>265</v>
      </c>
      <c r="X15" s="238" t="s">
        <v>281</v>
      </c>
      <c r="Y15" s="238" t="s">
        <v>281</v>
      </c>
      <c r="Z15" s="238" t="s">
        <v>281</v>
      </c>
      <c r="AA15" s="238" t="s">
        <v>265</v>
      </c>
      <c r="AB15" s="238" t="s">
        <v>265</v>
      </c>
      <c r="AC15" s="238" t="s">
        <v>281</v>
      </c>
      <c r="AD15" s="238" t="s">
        <v>265</v>
      </c>
      <c r="AE15" s="238" t="s">
        <v>270</v>
      </c>
      <c r="AF15" s="238" t="s">
        <v>281</v>
      </c>
      <c r="AG15" s="238" t="s">
        <v>281</v>
      </c>
      <c r="AH15" s="238" t="s">
        <v>281</v>
      </c>
      <c r="AI15" s="238" t="s">
        <v>265</v>
      </c>
      <c r="AJ15" s="238" t="s">
        <v>265</v>
      </c>
      <c r="AK15" s="239">
        <v>20</v>
      </c>
      <c r="AL15" s="240">
        <v>9</v>
      </c>
      <c r="AM15" s="241">
        <v>0</v>
      </c>
      <c r="AN15" s="279">
        <v>9</v>
      </c>
      <c r="AO15" s="280">
        <v>3</v>
      </c>
      <c r="AP15" s="281">
        <v>0</v>
      </c>
      <c r="AQ15" s="226"/>
      <c r="AR15" s="9"/>
      <c r="AS15" s="9"/>
      <c r="AT15" s="9"/>
      <c r="AU15" s="9"/>
      <c r="AV15" s="9"/>
    </row>
    <row r="16" spans="1:48" ht="22.5" customHeight="1" x14ac:dyDescent="0.25">
      <c r="A16" s="118">
        <v>15</v>
      </c>
      <c r="B16" s="119" t="s">
        <v>119</v>
      </c>
      <c r="C16" s="134" t="s">
        <v>164</v>
      </c>
      <c r="D16" s="125">
        <v>18049</v>
      </c>
      <c r="E16" s="119" t="s">
        <v>129</v>
      </c>
      <c r="F16" s="253" t="s">
        <v>261</v>
      </c>
      <c r="G16" s="253" t="s">
        <v>281</v>
      </c>
      <c r="H16" s="238" t="s">
        <v>261</v>
      </c>
      <c r="I16" s="238" t="s">
        <v>261</v>
      </c>
      <c r="J16" s="238" t="s">
        <v>261</v>
      </c>
      <c r="K16" s="238" t="s">
        <v>281</v>
      </c>
      <c r="L16" s="238" t="s">
        <v>261</v>
      </c>
      <c r="M16" s="238" t="s">
        <v>261</v>
      </c>
      <c r="N16" s="238" t="s">
        <v>261</v>
      </c>
      <c r="O16" s="238" t="s">
        <v>281</v>
      </c>
      <c r="P16" s="238" t="s">
        <v>281</v>
      </c>
      <c r="Q16" s="238" t="s">
        <v>261</v>
      </c>
      <c r="R16" s="238" t="s">
        <v>261</v>
      </c>
      <c r="S16" s="238" t="s">
        <v>281</v>
      </c>
      <c r="T16" s="238" t="s">
        <v>281</v>
      </c>
      <c r="U16" s="238" t="s">
        <v>261</v>
      </c>
      <c r="V16" s="238" t="s">
        <v>261</v>
      </c>
      <c r="W16" s="238" t="s">
        <v>261</v>
      </c>
      <c r="X16" s="238" t="s">
        <v>281</v>
      </c>
      <c r="Y16" s="238" t="s">
        <v>281</v>
      </c>
      <c r="Z16" s="238" t="s">
        <v>261</v>
      </c>
      <c r="AA16" s="238" t="s">
        <v>261</v>
      </c>
      <c r="AB16" s="238" t="s">
        <v>277</v>
      </c>
      <c r="AC16" s="238" t="s">
        <v>277</v>
      </c>
      <c r="AD16" s="238" t="s">
        <v>281</v>
      </c>
      <c r="AE16" s="299" t="s">
        <v>270</v>
      </c>
      <c r="AF16" s="238" t="s">
        <v>281</v>
      </c>
      <c r="AG16" s="238" t="s">
        <v>277</v>
      </c>
      <c r="AH16" s="238" t="s">
        <v>277</v>
      </c>
      <c r="AI16" s="238" t="s">
        <v>277</v>
      </c>
      <c r="AJ16" s="238" t="s">
        <v>277</v>
      </c>
      <c r="AK16" s="239">
        <v>20</v>
      </c>
      <c r="AL16" s="240">
        <v>9</v>
      </c>
      <c r="AM16" s="241">
        <v>1</v>
      </c>
      <c r="AN16" s="282">
        <v>10</v>
      </c>
      <c r="AO16" s="280">
        <v>1</v>
      </c>
      <c r="AP16" s="281">
        <v>0</v>
      </c>
      <c r="AQ16" s="226"/>
    </row>
    <row r="17" spans="1:48" ht="22.5" customHeight="1" x14ac:dyDescent="0.25">
      <c r="A17" s="171">
        <v>16</v>
      </c>
      <c r="B17" s="119" t="s">
        <v>119</v>
      </c>
      <c r="C17" s="134" t="s">
        <v>165</v>
      </c>
      <c r="D17" s="125">
        <v>18047</v>
      </c>
      <c r="E17" s="119" t="s">
        <v>129</v>
      </c>
      <c r="F17" s="238" t="s">
        <v>281</v>
      </c>
      <c r="G17" s="253" t="s">
        <v>281</v>
      </c>
      <c r="H17" s="238" t="s">
        <v>265</v>
      </c>
      <c r="I17" s="238" t="s">
        <v>265</v>
      </c>
      <c r="J17" s="238" t="s">
        <v>265</v>
      </c>
      <c r="K17" s="238" t="s">
        <v>265</v>
      </c>
      <c r="L17" s="238" t="s">
        <v>281</v>
      </c>
      <c r="M17" s="238" t="s">
        <v>281</v>
      </c>
      <c r="N17" s="238" t="s">
        <v>281</v>
      </c>
      <c r="O17" s="238" t="s">
        <v>265</v>
      </c>
      <c r="P17" s="238" t="s">
        <v>265</v>
      </c>
      <c r="Q17" s="238" t="s">
        <v>265</v>
      </c>
      <c r="R17" s="238" t="s">
        <v>265</v>
      </c>
      <c r="S17" s="238" t="s">
        <v>281</v>
      </c>
      <c r="T17" s="238" t="s">
        <v>281</v>
      </c>
      <c r="U17" s="238" t="s">
        <v>261</v>
      </c>
      <c r="V17" s="238" t="s">
        <v>261</v>
      </c>
      <c r="W17" s="238" t="s">
        <v>261</v>
      </c>
      <c r="X17" s="238" t="s">
        <v>261</v>
      </c>
      <c r="Y17" s="238" t="s">
        <v>281</v>
      </c>
      <c r="Z17" s="299" t="s">
        <v>270</v>
      </c>
      <c r="AA17" s="299" t="s">
        <v>270</v>
      </c>
      <c r="AB17" s="238" t="s">
        <v>261</v>
      </c>
      <c r="AC17" s="238" t="s">
        <v>261</v>
      </c>
      <c r="AD17" s="238" t="s">
        <v>261</v>
      </c>
      <c r="AE17" s="238" t="s">
        <v>261</v>
      </c>
      <c r="AF17" s="238" t="s">
        <v>281</v>
      </c>
      <c r="AG17" s="238" t="s">
        <v>281</v>
      </c>
      <c r="AH17" s="238" t="s">
        <v>261</v>
      </c>
      <c r="AI17" s="238" t="s">
        <v>261</v>
      </c>
      <c r="AJ17" s="238" t="s">
        <v>281</v>
      </c>
      <c r="AK17" s="239">
        <v>18</v>
      </c>
      <c r="AL17" s="240">
        <v>9</v>
      </c>
      <c r="AM17" s="241">
        <v>2</v>
      </c>
      <c r="AN17" s="282">
        <v>10</v>
      </c>
      <c r="AO17" s="280">
        <v>2</v>
      </c>
      <c r="AP17" s="281">
        <v>1</v>
      </c>
      <c r="AQ17" s="226"/>
    </row>
    <row r="18" spans="1:48" ht="22.5" customHeight="1" x14ac:dyDescent="0.25">
      <c r="A18" s="118">
        <v>17</v>
      </c>
      <c r="B18" s="119" t="s">
        <v>119</v>
      </c>
      <c r="C18" s="134" t="s">
        <v>140</v>
      </c>
      <c r="D18" s="125">
        <v>18042</v>
      </c>
      <c r="E18" s="119" t="s">
        <v>141</v>
      </c>
      <c r="F18" s="238" t="s">
        <v>261</v>
      </c>
      <c r="G18" s="253" t="s">
        <v>281</v>
      </c>
      <c r="H18" s="238" t="s">
        <v>261</v>
      </c>
      <c r="I18" s="238" t="s">
        <v>261</v>
      </c>
      <c r="J18" s="238" t="s">
        <v>261</v>
      </c>
      <c r="K18" s="238" t="s">
        <v>281</v>
      </c>
      <c r="L18" s="238" t="s">
        <v>281</v>
      </c>
      <c r="M18" s="238" t="s">
        <v>261</v>
      </c>
      <c r="N18" s="238" t="s">
        <v>261</v>
      </c>
      <c r="O18" s="238" t="s">
        <v>281</v>
      </c>
      <c r="P18" s="238" t="s">
        <v>261</v>
      </c>
      <c r="Q18" s="238" t="s">
        <v>261</v>
      </c>
      <c r="R18" s="299" t="s">
        <v>281</v>
      </c>
      <c r="S18" s="238" t="s">
        <v>261</v>
      </c>
      <c r="T18" s="238" t="s">
        <v>261</v>
      </c>
      <c r="U18" s="238" t="s">
        <v>281</v>
      </c>
      <c r="V18" s="238" t="s">
        <v>281</v>
      </c>
      <c r="W18" s="238" t="s">
        <v>281</v>
      </c>
      <c r="X18" s="238" t="s">
        <v>281</v>
      </c>
      <c r="Y18" s="238" t="s">
        <v>261</v>
      </c>
      <c r="Z18" s="238" t="s">
        <v>261</v>
      </c>
      <c r="AA18" s="238" t="s">
        <v>261</v>
      </c>
      <c r="AB18" s="238" t="s">
        <v>261</v>
      </c>
      <c r="AC18" s="299" t="s">
        <v>270</v>
      </c>
      <c r="AD18" s="238" t="s">
        <v>261</v>
      </c>
      <c r="AE18" s="238" t="s">
        <v>261</v>
      </c>
      <c r="AF18" s="238" t="s">
        <v>261</v>
      </c>
      <c r="AG18" s="238" t="s">
        <v>281</v>
      </c>
      <c r="AH18" s="238" t="s">
        <v>281</v>
      </c>
      <c r="AI18" s="238" t="s">
        <v>261</v>
      </c>
      <c r="AJ18" s="238" t="s">
        <v>261</v>
      </c>
      <c r="AK18" s="239">
        <v>20</v>
      </c>
      <c r="AL18" s="240">
        <v>9</v>
      </c>
      <c r="AM18" s="241">
        <v>1</v>
      </c>
      <c r="AN18" s="282">
        <v>10</v>
      </c>
      <c r="AO18" s="280">
        <v>2</v>
      </c>
      <c r="AP18" s="281">
        <v>0</v>
      </c>
      <c r="AQ18" s="226"/>
    </row>
    <row r="19" spans="1:48" ht="22.5" customHeight="1" x14ac:dyDescent="0.25">
      <c r="A19" s="171">
        <v>18</v>
      </c>
      <c r="B19" s="119" t="s">
        <v>119</v>
      </c>
      <c r="C19" s="134" t="s">
        <v>142</v>
      </c>
      <c r="D19" s="125">
        <v>18060</v>
      </c>
      <c r="E19" s="119" t="s">
        <v>141</v>
      </c>
      <c r="F19" s="238" t="s">
        <v>281</v>
      </c>
      <c r="G19" s="253" t="s">
        <v>281</v>
      </c>
      <c r="H19" s="238" t="s">
        <v>261</v>
      </c>
      <c r="I19" s="238" t="s">
        <v>261</v>
      </c>
      <c r="J19" s="238" t="s">
        <v>261</v>
      </c>
      <c r="K19" s="238" t="s">
        <v>261</v>
      </c>
      <c r="L19" s="238" t="s">
        <v>281</v>
      </c>
      <c r="M19" s="238" t="s">
        <v>281</v>
      </c>
      <c r="N19" s="238" t="s">
        <v>261</v>
      </c>
      <c r="O19" s="238" t="s">
        <v>261</v>
      </c>
      <c r="P19" s="238" t="s">
        <v>261</v>
      </c>
      <c r="Q19" s="238" t="s">
        <v>261</v>
      </c>
      <c r="R19" s="238" t="s">
        <v>261</v>
      </c>
      <c r="S19" s="238" t="s">
        <v>281</v>
      </c>
      <c r="T19" s="238" t="s">
        <v>281</v>
      </c>
      <c r="U19" s="238" t="s">
        <v>261</v>
      </c>
      <c r="V19" s="238" t="s">
        <v>261</v>
      </c>
      <c r="W19" s="238" t="s">
        <v>261</v>
      </c>
      <c r="X19" s="238" t="s">
        <v>261</v>
      </c>
      <c r="Y19" s="238" t="s">
        <v>261</v>
      </c>
      <c r="Z19" s="238" t="s">
        <v>281</v>
      </c>
      <c r="AA19" s="238" t="s">
        <v>281</v>
      </c>
      <c r="AB19" s="238" t="s">
        <v>261</v>
      </c>
      <c r="AC19" s="238" t="s">
        <v>261</v>
      </c>
      <c r="AD19" s="238" t="s">
        <v>261</v>
      </c>
      <c r="AE19" s="238" t="s">
        <v>261</v>
      </c>
      <c r="AF19" s="238" t="s">
        <v>281</v>
      </c>
      <c r="AG19" s="238" t="s">
        <v>281</v>
      </c>
      <c r="AH19" s="238" t="s">
        <v>281</v>
      </c>
      <c r="AI19" s="238" t="s">
        <v>281</v>
      </c>
      <c r="AJ19" s="238" t="s">
        <v>281</v>
      </c>
      <c r="AK19" s="239">
        <v>18</v>
      </c>
      <c r="AL19" s="240">
        <v>9</v>
      </c>
      <c r="AM19" s="241">
        <v>0</v>
      </c>
      <c r="AN19" s="279">
        <v>8</v>
      </c>
      <c r="AO19" s="280">
        <v>4</v>
      </c>
      <c r="AP19" s="281">
        <v>1</v>
      </c>
      <c r="AQ19" s="226"/>
    </row>
    <row r="20" spans="1:48" ht="22.5" customHeight="1" x14ac:dyDescent="0.25">
      <c r="A20" s="118">
        <v>19</v>
      </c>
      <c r="B20" s="119" t="s">
        <v>119</v>
      </c>
      <c r="C20" s="134" t="s">
        <v>143</v>
      </c>
      <c r="D20" s="125">
        <v>18034</v>
      </c>
      <c r="E20" s="119" t="s">
        <v>144</v>
      </c>
      <c r="F20" s="238" t="s">
        <v>264</v>
      </c>
      <c r="G20" s="238" t="s">
        <v>264</v>
      </c>
      <c r="H20" s="238" t="s">
        <v>264</v>
      </c>
      <c r="I20" s="238" t="s">
        <v>264</v>
      </c>
      <c r="J20" s="238" t="s">
        <v>281</v>
      </c>
      <c r="K20" s="238" t="s">
        <v>281</v>
      </c>
      <c r="L20" s="238" t="s">
        <v>264</v>
      </c>
      <c r="M20" s="238" t="s">
        <v>264</v>
      </c>
      <c r="N20" s="238" t="s">
        <v>264</v>
      </c>
      <c r="O20" s="238" t="s">
        <v>264</v>
      </c>
      <c r="P20" s="238" t="s">
        <v>281</v>
      </c>
      <c r="Q20" s="238" t="s">
        <v>281</v>
      </c>
      <c r="R20" s="238" t="s">
        <v>264</v>
      </c>
      <c r="S20" s="238" t="s">
        <v>264</v>
      </c>
      <c r="T20" s="238" t="s">
        <v>264</v>
      </c>
      <c r="U20" s="238" t="s">
        <v>264</v>
      </c>
      <c r="V20" s="238" t="s">
        <v>281</v>
      </c>
      <c r="W20" s="238" t="s">
        <v>264</v>
      </c>
      <c r="X20" s="238" t="s">
        <v>264</v>
      </c>
      <c r="Y20" s="238" t="s">
        <v>281</v>
      </c>
      <c r="Z20" s="238" t="s">
        <v>281</v>
      </c>
      <c r="AA20" s="238" t="s">
        <v>264</v>
      </c>
      <c r="AB20" s="238" t="s">
        <v>264</v>
      </c>
      <c r="AC20" s="238" t="s">
        <v>264</v>
      </c>
      <c r="AD20" s="238" t="s">
        <v>281</v>
      </c>
      <c r="AE20" s="238" t="s">
        <v>281</v>
      </c>
      <c r="AF20" s="238" t="s">
        <v>264</v>
      </c>
      <c r="AG20" s="238" t="s">
        <v>281</v>
      </c>
      <c r="AH20" s="238" t="s">
        <v>281</v>
      </c>
      <c r="AI20" s="238" t="s">
        <v>264</v>
      </c>
      <c r="AJ20" s="238" t="s">
        <v>264</v>
      </c>
      <c r="AK20" s="239">
        <v>20</v>
      </c>
      <c r="AL20" s="240">
        <v>9</v>
      </c>
      <c r="AM20" s="241">
        <v>0</v>
      </c>
      <c r="AN20" s="279">
        <v>9</v>
      </c>
      <c r="AO20" s="280">
        <v>2</v>
      </c>
      <c r="AP20" s="281">
        <v>0</v>
      </c>
      <c r="AQ20" s="226"/>
    </row>
    <row r="21" spans="1:48" ht="22.5" customHeight="1" x14ac:dyDescent="0.25">
      <c r="A21" s="171">
        <v>20</v>
      </c>
      <c r="B21" s="119" t="s">
        <v>119</v>
      </c>
      <c r="C21" s="119" t="s">
        <v>191</v>
      </c>
      <c r="D21" s="125">
        <v>18037</v>
      </c>
      <c r="E21" s="119" t="s">
        <v>144</v>
      </c>
      <c r="F21" s="238" t="s">
        <v>261</v>
      </c>
      <c r="G21" s="238" t="s">
        <v>261</v>
      </c>
      <c r="H21" s="238" t="s">
        <v>281</v>
      </c>
      <c r="I21" s="238" t="s">
        <v>281</v>
      </c>
      <c r="J21" s="238" t="s">
        <v>261</v>
      </c>
      <c r="K21" s="238" t="s">
        <v>261</v>
      </c>
      <c r="L21" s="238" t="s">
        <v>265</v>
      </c>
      <c r="M21" s="238" t="s">
        <v>281</v>
      </c>
      <c r="N21" s="238" t="s">
        <v>261</v>
      </c>
      <c r="O21" s="238" t="s">
        <v>281</v>
      </c>
      <c r="P21" s="238" t="s">
        <v>261</v>
      </c>
      <c r="Q21" s="238" t="s">
        <v>261</v>
      </c>
      <c r="R21" s="238" t="s">
        <v>261</v>
      </c>
      <c r="S21" s="238" t="s">
        <v>281</v>
      </c>
      <c r="T21" s="238" t="s">
        <v>281</v>
      </c>
      <c r="U21" s="238" t="s">
        <v>261</v>
      </c>
      <c r="V21" s="238" t="s">
        <v>261</v>
      </c>
      <c r="W21" s="238" t="s">
        <v>261</v>
      </c>
      <c r="X21" s="238" t="s">
        <v>281</v>
      </c>
      <c r="Y21" s="238" t="s">
        <v>261</v>
      </c>
      <c r="Z21" s="238" t="s">
        <v>261</v>
      </c>
      <c r="AA21" s="238" t="s">
        <v>264</v>
      </c>
      <c r="AB21" s="238" t="s">
        <v>265</v>
      </c>
      <c r="AC21" s="238" t="s">
        <v>281</v>
      </c>
      <c r="AD21" s="238" t="s">
        <v>261</v>
      </c>
      <c r="AE21" s="238" t="s">
        <v>261</v>
      </c>
      <c r="AF21" s="238" t="s">
        <v>281</v>
      </c>
      <c r="AG21" s="238" t="s">
        <v>261</v>
      </c>
      <c r="AH21" s="238" t="s">
        <v>261</v>
      </c>
      <c r="AI21" s="238" t="s">
        <v>281</v>
      </c>
      <c r="AJ21" s="238" t="s">
        <v>281</v>
      </c>
      <c r="AK21" s="239">
        <v>20</v>
      </c>
      <c r="AL21" s="240">
        <v>9</v>
      </c>
      <c r="AM21" s="241">
        <v>0</v>
      </c>
      <c r="AN21" s="279">
        <v>8</v>
      </c>
      <c r="AO21" s="280">
        <v>2</v>
      </c>
      <c r="AP21" s="281">
        <v>1</v>
      </c>
      <c r="AQ21" s="226"/>
    </row>
    <row r="22" spans="1:48" ht="22.5" customHeight="1" x14ac:dyDescent="0.25">
      <c r="A22" s="118">
        <v>21</v>
      </c>
      <c r="B22" s="119" t="s">
        <v>119</v>
      </c>
      <c r="C22" s="134" t="s">
        <v>145</v>
      </c>
      <c r="D22" s="125">
        <v>18051</v>
      </c>
      <c r="E22" s="119" t="s">
        <v>144</v>
      </c>
      <c r="F22" s="238" t="s">
        <v>265</v>
      </c>
      <c r="G22" s="238" t="s">
        <v>281</v>
      </c>
      <c r="H22" s="238" t="s">
        <v>265</v>
      </c>
      <c r="I22" s="238" t="s">
        <v>265</v>
      </c>
      <c r="J22" s="238" t="s">
        <v>265</v>
      </c>
      <c r="K22" s="238" t="s">
        <v>281</v>
      </c>
      <c r="L22" s="238" t="s">
        <v>281</v>
      </c>
      <c r="M22" s="238" t="s">
        <v>265</v>
      </c>
      <c r="N22" s="238" t="s">
        <v>265</v>
      </c>
      <c r="O22" s="238" t="s">
        <v>265</v>
      </c>
      <c r="P22" s="238" t="s">
        <v>265</v>
      </c>
      <c r="Q22" s="238" t="s">
        <v>281</v>
      </c>
      <c r="R22" s="238" t="s">
        <v>281</v>
      </c>
      <c r="S22" s="238" t="s">
        <v>265</v>
      </c>
      <c r="T22" s="238" t="s">
        <v>265</v>
      </c>
      <c r="U22" s="238" t="s">
        <v>265</v>
      </c>
      <c r="V22" s="238" t="s">
        <v>265</v>
      </c>
      <c r="W22" s="238" t="s">
        <v>281</v>
      </c>
      <c r="X22" s="238" t="s">
        <v>265</v>
      </c>
      <c r="Y22" s="238" t="s">
        <v>265</v>
      </c>
      <c r="Z22" s="238" t="s">
        <v>265</v>
      </c>
      <c r="AA22" s="238" t="s">
        <v>281</v>
      </c>
      <c r="AB22" s="238" t="s">
        <v>281</v>
      </c>
      <c r="AC22" s="238" t="s">
        <v>265</v>
      </c>
      <c r="AD22" s="238" t="s">
        <v>265</v>
      </c>
      <c r="AE22" s="299" t="s">
        <v>270</v>
      </c>
      <c r="AF22" s="238" t="s">
        <v>265</v>
      </c>
      <c r="AG22" s="238" t="s">
        <v>265</v>
      </c>
      <c r="AH22" s="238" t="s">
        <v>265</v>
      </c>
      <c r="AI22" s="238" t="s">
        <v>281</v>
      </c>
      <c r="AJ22" s="238" t="s">
        <v>281</v>
      </c>
      <c r="AK22" s="239">
        <v>20</v>
      </c>
      <c r="AL22" s="240">
        <v>9</v>
      </c>
      <c r="AM22" s="241">
        <v>1</v>
      </c>
      <c r="AN22" s="282">
        <v>9</v>
      </c>
      <c r="AO22" s="280">
        <v>1</v>
      </c>
      <c r="AP22" s="281">
        <v>1</v>
      </c>
      <c r="AQ22" s="226"/>
    </row>
    <row r="23" spans="1:48" ht="22.5" customHeight="1" x14ac:dyDescent="0.25">
      <c r="A23" s="171">
        <v>22</v>
      </c>
      <c r="B23" s="119" t="s">
        <v>119</v>
      </c>
      <c r="C23" s="134" t="s">
        <v>146</v>
      </c>
      <c r="D23" s="125">
        <v>18054</v>
      </c>
      <c r="E23" s="119" t="s">
        <v>147</v>
      </c>
      <c r="F23" s="238" t="s">
        <v>281</v>
      </c>
      <c r="G23" s="253" t="s">
        <v>281</v>
      </c>
      <c r="H23" s="238" t="s">
        <v>263</v>
      </c>
      <c r="I23" s="238" t="s">
        <v>263</v>
      </c>
      <c r="J23" s="238" t="s">
        <v>263</v>
      </c>
      <c r="K23" s="238" t="s">
        <v>263</v>
      </c>
      <c r="L23" s="238" t="s">
        <v>281</v>
      </c>
      <c r="M23" s="238" t="s">
        <v>281</v>
      </c>
      <c r="N23" s="238" t="s">
        <v>263</v>
      </c>
      <c r="O23" s="238" t="s">
        <v>263</v>
      </c>
      <c r="P23" s="238" t="s">
        <v>263</v>
      </c>
      <c r="Q23" s="238" t="s">
        <v>263</v>
      </c>
      <c r="R23" s="238" t="s">
        <v>263</v>
      </c>
      <c r="S23" s="238" t="s">
        <v>281</v>
      </c>
      <c r="T23" s="238" t="s">
        <v>281</v>
      </c>
      <c r="U23" s="238" t="s">
        <v>263</v>
      </c>
      <c r="V23" s="238" t="s">
        <v>263</v>
      </c>
      <c r="W23" s="238" t="s">
        <v>263</v>
      </c>
      <c r="X23" s="238" t="s">
        <v>263</v>
      </c>
      <c r="Y23" s="238" t="s">
        <v>263</v>
      </c>
      <c r="Z23" s="238" t="s">
        <v>281</v>
      </c>
      <c r="AA23" s="238" t="s">
        <v>281</v>
      </c>
      <c r="AB23" s="238" t="s">
        <v>263</v>
      </c>
      <c r="AC23" s="238" t="s">
        <v>263</v>
      </c>
      <c r="AD23" s="238" t="s">
        <v>263</v>
      </c>
      <c r="AE23" s="238" t="s">
        <v>263</v>
      </c>
      <c r="AF23" s="238" t="s">
        <v>281</v>
      </c>
      <c r="AG23" s="238" t="s">
        <v>281</v>
      </c>
      <c r="AH23" s="238" t="s">
        <v>281</v>
      </c>
      <c r="AI23" s="238" t="s">
        <v>281</v>
      </c>
      <c r="AJ23" s="238" t="s">
        <v>281</v>
      </c>
      <c r="AK23" s="239">
        <v>18</v>
      </c>
      <c r="AL23" s="240">
        <v>9</v>
      </c>
      <c r="AM23" s="241">
        <v>0</v>
      </c>
      <c r="AN23" s="279">
        <v>8</v>
      </c>
      <c r="AO23" s="280">
        <v>4</v>
      </c>
      <c r="AP23" s="281">
        <v>1</v>
      </c>
      <c r="AQ23" s="228"/>
    </row>
    <row r="24" spans="1:48" ht="22.5" customHeight="1" x14ac:dyDescent="0.25">
      <c r="A24" s="118">
        <v>23</v>
      </c>
      <c r="B24" s="119" t="s">
        <v>119</v>
      </c>
      <c r="C24" s="134" t="s">
        <v>149</v>
      </c>
      <c r="D24" s="125">
        <v>18032</v>
      </c>
      <c r="E24" s="119" t="s">
        <v>150</v>
      </c>
      <c r="F24" s="238" t="s">
        <v>281</v>
      </c>
      <c r="G24" s="238" t="s">
        <v>281</v>
      </c>
      <c r="H24" s="238" t="s">
        <v>263</v>
      </c>
      <c r="I24" s="238" t="s">
        <v>263</v>
      </c>
      <c r="J24" s="238" t="s">
        <v>263</v>
      </c>
      <c r="K24" s="238" t="s">
        <v>263</v>
      </c>
      <c r="L24" s="238" t="s">
        <v>281</v>
      </c>
      <c r="M24" s="238" t="s">
        <v>281</v>
      </c>
      <c r="N24" s="238" t="s">
        <v>263</v>
      </c>
      <c r="O24" s="238" t="s">
        <v>263</v>
      </c>
      <c r="P24" s="238" t="s">
        <v>263</v>
      </c>
      <c r="Q24" s="238" t="s">
        <v>263</v>
      </c>
      <c r="R24" s="238" t="s">
        <v>263</v>
      </c>
      <c r="S24" s="238" t="s">
        <v>281</v>
      </c>
      <c r="T24" s="238" t="s">
        <v>281</v>
      </c>
      <c r="U24" s="238" t="s">
        <v>263</v>
      </c>
      <c r="V24" s="238" t="s">
        <v>263</v>
      </c>
      <c r="W24" s="238" t="s">
        <v>263</v>
      </c>
      <c r="X24" s="238" t="s">
        <v>263</v>
      </c>
      <c r="Y24" s="238" t="s">
        <v>263</v>
      </c>
      <c r="Z24" s="238" t="s">
        <v>281</v>
      </c>
      <c r="AA24" s="238" t="s">
        <v>281</v>
      </c>
      <c r="AB24" s="238" t="s">
        <v>263</v>
      </c>
      <c r="AC24" s="238" t="s">
        <v>263</v>
      </c>
      <c r="AD24" s="238" t="s">
        <v>263</v>
      </c>
      <c r="AE24" s="238" t="s">
        <v>270</v>
      </c>
      <c r="AF24" s="238" t="s">
        <v>281</v>
      </c>
      <c r="AG24" s="238" t="s">
        <v>281</v>
      </c>
      <c r="AH24" s="238" t="s">
        <v>281</v>
      </c>
      <c r="AI24" s="238" t="s">
        <v>281</v>
      </c>
      <c r="AJ24" s="238" t="s">
        <v>281</v>
      </c>
      <c r="AK24" s="239">
        <v>17</v>
      </c>
      <c r="AL24" s="240">
        <v>9</v>
      </c>
      <c r="AM24" s="241">
        <v>1</v>
      </c>
      <c r="AN24" s="282">
        <v>9</v>
      </c>
      <c r="AO24" s="280">
        <v>4</v>
      </c>
      <c r="AP24" s="281">
        <v>1</v>
      </c>
      <c r="AQ24" s="228"/>
    </row>
    <row r="25" spans="1:48" ht="22.5" customHeight="1" x14ac:dyDescent="0.25">
      <c r="A25" s="171">
        <v>24</v>
      </c>
      <c r="B25" s="119" t="s">
        <v>119</v>
      </c>
      <c r="C25" s="134" t="s">
        <v>151</v>
      </c>
      <c r="D25" s="125">
        <v>18043</v>
      </c>
      <c r="E25" s="119" t="s">
        <v>152</v>
      </c>
      <c r="F25" s="238" t="s">
        <v>281</v>
      </c>
      <c r="G25" s="238" t="s">
        <v>281</v>
      </c>
      <c r="H25" s="238" t="s">
        <v>267</v>
      </c>
      <c r="I25" s="238" t="s">
        <v>267</v>
      </c>
      <c r="J25" s="238" t="s">
        <v>267</v>
      </c>
      <c r="K25" s="238" t="s">
        <v>267</v>
      </c>
      <c r="L25" s="238" t="s">
        <v>281</v>
      </c>
      <c r="M25" s="238" t="s">
        <v>281</v>
      </c>
      <c r="N25" s="238" t="s">
        <v>267</v>
      </c>
      <c r="O25" s="238" t="s">
        <v>267</v>
      </c>
      <c r="P25" s="238" t="s">
        <v>267</v>
      </c>
      <c r="Q25" s="238" t="s">
        <v>267</v>
      </c>
      <c r="R25" s="238" t="s">
        <v>267</v>
      </c>
      <c r="S25" s="238" t="s">
        <v>281</v>
      </c>
      <c r="T25" s="238" t="s">
        <v>281</v>
      </c>
      <c r="U25" s="238" t="s">
        <v>267</v>
      </c>
      <c r="V25" s="238" t="s">
        <v>267</v>
      </c>
      <c r="W25" s="238" t="s">
        <v>267</v>
      </c>
      <c r="X25" s="238" t="s">
        <v>267</v>
      </c>
      <c r="Y25" s="238" t="s">
        <v>267</v>
      </c>
      <c r="Z25" s="238" t="s">
        <v>281</v>
      </c>
      <c r="AA25" s="238" t="s">
        <v>281</v>
      </c>
      <c r="AB25" s="238" t="s">
        <v>267</v>
      </c>
      <c r="AC25" s="238" t="s">
        <v>267</v>
      </c>
      <c r="AD25" s="238" t="s">
        <v>267</v>
      </c>
      <c r="AE25" s="238" t="s">
        <v>267</v>
      </c>
      <c r="AF25" s="238" t="s">
        <v>281</v>
      </c>
      <c r="AG25" s="238" t="s">
        <v>281</v>
      </c>
      <c r="AH25" s="238" t="s">
        <v>281</v>
      </c>
      <c r="AI25" s="238" t="s">
        <v>281</v>
      </c>
      <c r="AJ25" s="238" t="s">
        <v>281</v>
      </c>
      <c r="AK25" s="239">
        <v>18</v>
      </c>
      <c r="AL25" s="240">
        <v>9</v>
      </c>
      <c r="AM25" s="241">
        <v>0</v>
      </c>
      <c r="AN25" s="279">
        <v>8</v>
      </c>
      <c r="AO25" s="280">
        <v>4</v>
      </c>
      <c r="AP25" s="281">
        <v>1</v>
      </c>
      <c r="AQ25" s="228"/>
    </row>
    <row r="26" spans="1:48" ht="22.5" customHeight="1" x14ac:dyDescent="0.25">
      <c r="A26" s="118">
        <v>25</v>
      </c>
      <c r="B26" s="119" t="s">
        <v>119</v>
      </c>
      <c r="C26" s="134" t="s">
        <v>154</v>
      </c>
      <c r="D26" s="125">
        <v>18030</v>
      </c>
      <c r="E26" s="119" t="s">
        <v>147</v>
      </c>
      <c r="F26" s="238" t="s">
        <v>281</v>
      </c>
      <c r="G26" s="253" t="s">
        <v>281</v>
      </c>
      <c r="H26" s="238" t="s">
        <v>263</v>
      </c>
      <c r="I26" s="238" t="s">
        <v>263</v>
      </c>
      <c r="J26" s="238" t="s">
        <v>263</v>
      </c>
      <c r="K26" s="238" t="s">
        <v>263</v>
      </c>
      <c r="L26" s="238" t="s">
        <v>281</v>
      </c>
      <c r="M26" s="238" t="s">
        <v>281</v>
      </c>
      <c r="N26" s="238" t="s">
        <v>263</v>
      </c>
      <c r="O26" s="238" t="s">
        <v>263</v>
      </c>
      <c r="P26" s="238" t="s">
        <v>263</v>
      </c>
      <c r="Q26" s="238" t="s">
        <v>263</v>
      </c>
      <c r="R26" s="238" t="s">
        <v>263</v>
      </c>
      <c r="S26" s="238" t="s">
        <v>281</v>
      </c>
      <c r="T26" s="238" t="s">
        <v>281</v>
      </c>
      <c r="U26" s="238" t="s">
        <v>263</v>
      </c>
      <c r="V26" s="238" t="s">
        <v>263</v>
      </c>
      <c r="W26" s="238" t="s">
        <v>263</v>
      </c>
      <c r="X26" s="238" t="s">
        <v>263</v>
      </c>
      <c r="Y26" s="238" t="s">
        <v>263</v>
      </c>
      <c r="Z26" s="238" t="s">
        <v>281</v>
      </c>
      <c r="AA26" s="238" t="s">
        <v>281</v>
      </c>
      <c r="AB26" s="238" t="s">
        <v>263</v>
      </c>
      <c r="AC26" s="238" t="s">
        <v>263</v>
      </c>
      <c r="AD26" s="238" t="s">
        <v>263</v>
      </c>
      <c r="AE26" s="238" t="s">
        <v>263</v>
      </c>
      <c r="AF26" s="238" t="s">
        <v>281</v>
      </c>
      <c r="AG26" s="238" t="s">
        <v>281</v>
      </c>
      <c r="AH26" s="238" t="s">
        <v>281</v>
      </c>
      <c r="AI26" s="238" t="s">
        <v>281</v>
      </c>
      <c r="AJ26" s="238" t="s">
        <v>281</v>
      </c>
      <c r="AK26" s="239">
        <v>18</v>
      </c>
      <c r="AL26" s="240">
        <v>9</v>
      </c>
      <c r="AM26" s="241">
        <v>0</v>
      </c>
      <c r="AN26" s="279">
        <v>8</v>
      </c>
      <c r="AO26" s="280">
        <v>4</v>
      </c>
      <c r="AP26" s="281">
        <v>1</v>
      </c>
      <c r="AQ26" s="228"/>
    </row>
    <row r="27" spans="1:48" ht="22.5" customHeight="1" x14ac:dyDescent="0.25">
      <c r="A27" s="171">
        <v>26</v>
      </c>
      <c r="B27" s="119" t="s">
        <v>119</v>
      </c>
      <c r="C27" s="134" t="s">
        <v>155</v>
      </c>
      <c r="D27" s="125">
        <v>18046</v>
      </c>
      <c r="E27" s="119" t="s">
        <v>139</v>
      </c>
      <c r="F27" s="238" t="s">
        <v>281</v>
      </c>
      <c r="G27" s="238" t="s">
        <v>281</v>
      </c>
      <c r="H27" s="238" t="s">
        <v>261</v>
      </c>
      <c r="I27" s="238" t="s">
        <v>261</v>
      </c>
      <c r="J27" s="238" t="s">
        <v>261</v>
      </c>
      <c r="K27" s="238" t="s">
        <v>261</v>
      </c>
      <c r="L27" s="238" t="s">
        <v>281</v>
      </c>
      <c r="M27" s="238" t="s">
        <v>281</v>
      </c>
      <c r="N27" s="238" t="s">
        <v>261</v>
      </c>
      <c r="O27" s="238" t="s">
        <v>261</v>
      </c>
      <c r="P27" s="238" t="s">
        <v>261</v>
      </c>
      <c r="Q27" s="238" t="s">
        <v>261</v>
      </c>
      <c r="R27" s="238" t="s">
        <v>261</v>
      </c>
      <c r="S27" s="238" t="s">
        <v>281</v>
      </c>
      <c r="T27" s="238" t="s">
        <v>281</v>
      </c>
      <c r="U27" s="238" t="s">
        <v>261</v>
      </c>
      <c r="V27" s="238" t="s">
        <v>261</v>
      </c>
      <c r="W27" s="238" t="s">
        <v>261</v>
      </c>
      <c r="X27" s="238" t="s">
        <v>261</v>
      </c>
      <c r="Y27" s="238" t="s">
        <v>261</v>
      </c>
      <c r="Z27" s="238" t="s">
        <v>281</v>
      </c>
      <c r="AA27" s="238" t="s">
        <v>281</v>
      </c>
      <c r="AB27" s="238" t="s">
        <v>261</v>
      </c>
      <c r="AC27" s="238" t="s">
        <v>261</v>
      </c>
      <c r="AD27" s="238" t="s">
        <v>261</v>
      </c>
      <c r="AE27" s="238" t="s">
        <v>270</v>
      </c>
      <c r="AF27" s="238" t="s">
        <v>281</v>
      </c>
      <c r="AG27" s="238" t="s">
        <v>281</v>
      </c>
      <c r="AH27" s="238" t="s">
        <v>281</v>
      </c>
      <c r="AI27" s="238" t="s">
        <v>281</v>
      </c>
      <c r="AJ27" s="238" t="s">
        <v>281</v>
      </c>
      <c r="AK27" s="239">
        <v>17</v>
      </c>
      <c r="AL27" s="240">
        <v>9</v>
      </c>
      <c r="AM27" s="241">
        <v>1</v>
      </c>
      <c r="AN27" s="282">
        <v>9</v>
      </c>
      <c r="AO27" s="280">
        <v>4</v>
      </c>
      <c r="AP27" s="281">
        <v>1</v>
      </c>
      <c r="AQ27" s="228"/>
    </row>
    <row r="28" spans="1:48" ht="22.5" customHeight="1" x14ac:dyDescent="0.25">
      <c r="A28" s="118">
        <v>27</v>
      </c>
      <c r="B28" s="119" t="s">
        <v>119</v>
      </c>
      <c r="C28" s="134" t="s">
        <v>156</v>
      </c>
      <c r="D28" s="125">
        <v>18065</v>
      </c>
      <c r="E28" s="119" t="s">
        <v>157</v>
      </c>
      <c r="F28" s="238" t="s">
        <v>279</v>
      </c>
      <c r="G28" s="253" t="s">
        <v>279</v>
      </c>
      <c r="H28" s="238" t="s">
        <v>279</v>
      </c>
      <c r="I28" s="238" t="s">
        <v>281</v>
      </c>
      <c r="J28" s="238" t="s">
        <v>281</v>
      </c>
      <c r="K28" s="238" t="s">
        <v>279</v>
      </c>
      <c r="L28" s="238" t="s">
        <v>279</v>
      </c>
      <c r="M28" s="238" t="s">
        <v>279</v>
      </c>
      <c r="N28" s="238" t="s">
        <v>279</v>
      </c>
      <c r="O28" s="238" t="s">
        <v>281</v>
      </c>
      <c r="P28" s="238" t="s">
        <v>281</v>
      </c>
      <c r="Q28" s="238" t="s">
        <v>279</v>
      </c>
      <c r="R28" s="238" t="s">
        <v>279</v>
      </c>
      <c r="S28" s="238" t="s">
        <v>279</v>
      </c>
      <c r="T28" s="238" t="s">
        <v>279</v>
      </c>
      <c r="U28" s="238" t="s">
        <v>279</v>
      </c>
      <c r="V28" s="238" t="s">
        <v>281</v>
      </c>
      <c r="W28" s="238" t="s">
        <v>281</v>
      </c>
      <c r="X28" s="238" t="s">
        <v>281</v>
      </c>
      <c r="Y28" s="238" t="s">
        <v>262</v>
      </c>
      <c r="Z28" s="238" t="s">
        <v>262</v>
      </c>
      <c r="AA28" s="238" t="s">
        <v>262</v>
      </c>
      <c r="AB28" s="238" t="s">
        <v>281</v>
      </c>
      <c r="AC28" s="238" t="s">
        <v>281</v>
      </c>
      <c r="AD28" s="238" t="s">
        <v>262</v>
      </c>
      <c r="AE28" s="238" t="s">
        <v>262</v>
      </c>
      <c r="AF28" s="238" t="s">
        <v>262</v>
      </c>
      <c r="AG28" s="238" t="s">
        <v>281</v>
      </c>
      <c r="AH28" s="238" t="s">
        <v>281</v>
      </c>
      <c r="AI28" s="238" t="s">
        <v>263</v>
      </c>
      <c r="AJ28" s="238" t="s">
        <v>263</v>
      </c>
      <c r="AK28" s="239">
        <v>20</v>
      </c>
      <c r="AL28" s="240">
        <v>9</v>
      </c>
      <c r="AM28" s="241">
        <v>0</v>
      </c>
      <c r="AN28" s="279">
        <v>9</v>
      </c>
      <c r="AO28" s="280">
        <v>2</v>
      </c>
      <c r="AP28" s="281">
        <v>0</v>
      </c>
      <c r="AQ28" s="228"/>
    </row>
    <row r="29" spans="1:48" ht="22.5" customHeight="1" x14ac:dyDescent="0.25">
      <c r="A29" s="171">
        <v>28</v>
      </c>
      <c r="B29" s="119" t="s">
        <v>119</v>
      </c>
      <c r="C29" s="134" t="s">
        <v>159</v>
      </c>
      <c r="D29" s="125">
        <v>18061</v>
      </c>
      <c r="E29" s="119" t="s">
        <v>157</v>
      </c>
      <c r="F29" s="238" t="s">
        <v>261</v>
      </c>
      <c r="G29" s="253" t="s">
        <v>281</v>
      </c>
      <c r="H29" s="238" t="s">
        <v>261</v>
      </c>
      <c r="I29" s="238" t="s">
        <v>261</v>
      </c>
      <c r="J29" s="238" t="s">
        <v>281</v>
      </c>
      <c r="K29" s="238" t="s">
        <v>261</v>
      </c>
      <c r="L29" s="238" t="s">
        <v>261</v>
      </c>
      <c r="M29" s="238" t="s">
        <v>281</v>
      </c>
      <c r="N29" s="238" t="s">
        <v>261</v>
      </c>
      <c r="O29" s="238" t="s">
        <v>261</v>
      </c>
      <c r="P29" s="238" t="s">
        <v>281</v>
      </c>
      <c r="Q29" s="238" t="s">
        <v>261</v>
      </c>
      <c r="R29" s="238" t="s">
        <v>261</v>
      </c>
      <c r="S29" s="238" t="s">
        <v>261</v>
      </c>
      <c r="T29" s="238" t="s">
        <v>281</v>
      </c>
      <c r="U29" s="238" t="s">
        <v>261</v>
      </c>
      <c r="V29" s="238" t="s">
        <v>261</v>
      </c>
      <c r="W29" s="238" t="s">
        <v>281</v>
      </c>
      <c r="X29" s="299" t="s">
        <v>281</v>
      </c>
      <c r="Y29" s="238" t="s">
        <v>261</v>
      </c>
      <c r="Z29" s="238" t="s">
        <v>261</v>
      </c>
      <c r="AA29" s="238" t="s">
        <v>281</v>
      </c>
      <c r="AB29" s="238" t="s">
        <v>261</v>
      </c>
      <c r="AC29" s="238" t="s">
        <v>261</v>
      </c>
      <c r="AD29" s="238" t="s">
        <v>281</v>
      </c>
      <c r="AE29" s="238" t="s">
        <v>261</v>
      </c>
      <c r="AF29" s="238" t="s">
        <v>261</v>
      </c>
      <c r="AG29" s="238" t="s">
        <v>281</v>
      </c>
      <c r="AH29" s="238" t="s">
        <v>281</v>
      </c>
      <c r="AI29" s="238" t="s">
        <v>281</v>
      </c>
      <c r="AJ29" s="238" t="s">
        <v>261</v>
      </c>
      <c r="AK29" s="239">
        <v>20</v>
      </c>
      <c r="AL29" s="240">
        <v>9</v>
      </c>
      <c r="AM29" s="241">
        <v>0</v>
      </c>
      <c r="AN29" s="279">
        <v>9</v>
      </c>
      <c r="AO29" s="280">
        <v>3</v>
      </c>
      <c r="AP29" s="281">
        <v>0</v>
      </c>
      <c r="AQ29" s="228"/>
    </row>
    <row r="30" spans="1:48" ht="22.5" customHeight="1" x14ac:dyDescent="0.25">
      <c r="A30" s="118">
        <v>29</v>
      </c>
      <c r="B30" s="119" t="s">
        <v>119</v>
      </c>
      <c r="C30" s="134" t="s">
        <v>160</v>
      </c>
      <c r="D30" s="125">
        <v>18058</v>
      </c>
      <c r="E30" s="119" t="s">
        <v>157</v>
      </c>
      <c r="F30" s="238" t="s">
        <v>281</v>
      </c>
      <c r="G30" s="253" t="s">
        <v>264</v>
      </c>
      <c r="H30" s="238" t="s">
        <v>264</v>
      </c>
      <c r="I30" s="238" t="s">
        <v>264</v>
      </c>
      <c r="J30" s="238" t="s">
        <v>264</v>
      </c>
      <c r="K30" s="238" t="s">
        <v>264</v>
      </c>
      <c r="L30" s="238" t="s">
        <v>281</v>
      </c>
      <c r="M30" s="238" t="s">
        <v>281</v>
      </c>
      <c r="N30" s="238" t="s">
        <v>264</v>
      </c>
      <c r="O30" s="238" t="s">
        <v>264</v>
      </c>
      <c r="P30" s="238" t="s">
        <v>264</v>
      </c>
      <c r="Q30" s="238" t="s">
        <v>264</v>
      </c>
      <c r="R30" s="238" t="s">
        <v>281</v>
      </c>
      <c r="S30" s="238" t="s">
        <v>281</v>
      </c>
      <c r="T30" s="238" t="s">
        <v>264</v>
      </c>
      <c r="U30" s="238" t="s">
        <v>264</v>
      </c>
      <c r="V30" s="238" t="s">
        <v>264</v>
      </c>
      <c r="W30" s="238" t="s">
        <v>281</v>
      </c>
      <c r="X30" s="238" t="s">
        <v>264</v>
      </c>
      <c r="Y30" s="238" t="s">
        <v>264</v>
      </c>
      <c r="Z30" s="238" t="s">
        <v>264</v>
      </c>
      <c r="AA30" s="238" t="s">
        <v>281</v>
      </c>
      <c r="AB30" s="238" t="s">
        <v>281</v>
      </c>
      <c r="AC30" s="238" t="s">
        <v>264</v>
      </c>
      <c r="AD30" s="238" t="s">
        <v>264</v>
      </c>
      <c r="AE30" s="238" t="s">
        <v>264</v>
      </c>
      <c r="AF30" s="238" t="s">
        <v>264</v>
      </c>
      <c r="AG30" s="238" t="s">
        <v>264</v>
      </c>
      <c r="AH30" s="238" t="s">
        <v>281</v>
      </c>
      <c r="AI30" s="238" t="s">
        <v>281</v>
      </c>
      <c r="AJ30" s="238" t="s">
        <v>281</v>
      </c>
      <c r="AK30" s="239">
        <v>20</v>
      </c>
      <c r="AL30" s="240">
        <v>9</v>
      </c>
      <c r="AM30" s="241">
        <v>0</v>
      </c>
      <c r="AN30" s="279">
        <v>8</v>
      </c>
      <c r="AO30" s="280">
        <v>2</v>
      </c>
      <c r="AP30" s="281">
        <v>1</v>
      </c>
      <c r="AQ30" s="228"/>
    </row>
    <row r="31" spans="1:48" ht="22.5" customHeight="1" x14ac:dyDescent="0.25">
      <c r="A31" s="171">
        <v>30</v>
      </c>
      <c r="B31" s="119" t="s">
        <v>119</v>
      </c>
      <c r="C31" s="134" t="s">
        <v>161</v>
      </c>
      <c r="D31" s="121">
        <v>18018</v>
      </c>
      <c r="E31" s="119" t="s">
        <v>157</v>
      </c>
      <c r="F31" s="238" t="s">
        <v>261</v>
      </c>
      <c r="G31" s="253" t="s">
        <v>281</v>
      </c>
      <c r="H31" s="238" t="s">
        <v>261</v>
      </c>
      <c r="I31" s="238" t="s">
        <v>261</v>
      </c>
      <c r="J31" s="238" t="s">
        <v>281</v>
      </c>
      <c r="K31" s="238" t="s">
        <v>261</v>
      </c>
      <c r="L31" s="238" t="s">
        <v>261</v>
      </c>
      <c r="M31" s="238" t="s">
        <v>281</v>
      </c>
      <c r="N31" s="238" t="s">
        <v>261</v>
      </c>
      <c r="O31" s="238" t="s">
        <v>261</v>
      </c>
      <c r="P31" s="238" t="s">
        <v>281</v>
      </c>
      <c r="Q31" s="238" t="s">
        <v>261</v>
      </c>
      <c r="R31" s="238" t="s">
        <v>261</v>
      </c>
      <c r="S31" s="238" t="s">
        <v>281</v>
      </c>
      <c r="T31" s="238" t="s">
        <v>261</v>
      </c>
      <c r="U31" s="238" t="s">
        <v>261</v>
      </c>
      <c r="V31" s="238" t="s">
        <v>261</v>
      </c>
      <c r="W31" s="238" t="s">
        <v>281</v>
      </c>
      <c r="X31" s="299" t="s">
        <v>281</v>
      </c>
      <c r="Y31" s="238" t="s">
        <v>261</v>
      </c>
      <c r="Z31" s="238" t="s">
        <v>261</v>
      </c>
      <c r="AA31" s="238" t="s">
        <v>281</v>
      </c>
      <c r="AB31" s="238" t="s">
        <v>261</v>
      </c>
      <c r="AC31" s="238" t="s">
        <v>261</v>
      </c>
      <c r="AD31" s="238" t="s">
        <v>281</v>
      </c>
      <c r="AE31" s="238" t="s">
        <v>261</v>
      </c>
      <c r="AF31" s="238" t="s">
        <v>261</v>
      </c>
      <c r="AG31" s="238" t="s">
        <v>281</v>
      </c>
      <c r="AH31" s="238" t="s">
        <v>281</v>
      </c>
      <c r="AI31" s="238" t="s">
        <v>281</v>
      </c>
      <c r="AJ31" s="238" t="s">
        <v>261</v>
      </c>
      <c r="AK31" s="239">
        <v>20</v>
      </c>
      <c r="AL31" s="240">
        <v>9</v>
      </c>
      <c r="AM31" s="241">
        <v>0</v>
      </c>
      <c r="AN31" s="279">
        <v>9</v>
      </c>
      <c r="AO31" s="280">
        <v>3</v>
      </c>
      <c r="AP31" s="281">
        <v>0</v>
      </c>
      <c r="AQ31" s="228"/>
    </row>
    <row r="32" spans="1:48" s="22" customFormat="1" ht="22.5" customHeight="1" x14ac:dyDescent="0.25">
      <c r="A32" s="118">
        <v>31</v>
      </c>
      <c r="B32" s="119" t="s">
        <v>119</v>
      </c>
      <c r="C32" s="134" t="s">
        <v>162</v>
      </c>
      <c r="D32" s="121">
        <v>18038</v>
      </c>
      <c r="E32" s="119"/>
      <c r="F32" s="238" t="s">
        <v>281</v>
      </c>
      <c r="G32" s="253" t="s">
        <v>265</v>
      </c>
      <c r="H32" s="238" t="s">
        <v>265</v>
      </c>
      <c r="I32" s="238" t="s">
        <v>265</v>
      </c>
      <c r="J32" s="238" t="s">
        <v>265</v>
      </c>
      <c r="K32" s="238" t="s">
        <v>281</v>
      </c>
      <c r="L32" s="238" t="s">
        <v>281</v>
      </c>
      <c r="M32" s="238" t="s">
        <v>281</v>
      </c>
      <c r="N32" s="238" t="s">
        <v>265</v>
      </c>
      <c r="O32" s="238" t="s">
        <v>265</v>
      </c>
      <c r="P32" s="238" t="s">
        <v>265</v>
      </c>
      <c r="Q32" s="238" t="s">
        <v>265</v>
      </c>
      <c r="R32" s="238" t="s">
        <v>281</v>
      </c>
      <c r="S32" s="238" t="s">
        <v>281</v>
      </c>
      <c r="T32" s="238" t="s">
        <v>265</v>
      </c>
      <c r="U32" s="238" t="s">
        <v>265</v>
      </c>
      <c r="V32" s="238" t="s">
        <v>281</v>
      </c>
      <c r="W32" s="299" t="s">
        <v>281</v>
      </c>
      <c r="X32" s="238" t="s">
        <v>261</v>
      </c>
      <c r="Y32" s="238" t="s">
        <v>261</v>
      </c>
      <c r="Z32" s="238" t="s">
        <v>281</v>
      </c>
      <c r="AA32" s="238" t="s">
        <v>261</v>
      </c>
      <c r="AB32" s="238" t="s">
        <v>261</v>
      </c>
      <c r="AC32" s="238" t="s">
        <v>261</v>
      </c>
      <c r="AD32" s="238" t="s">
        <v>261</v>
      </c>
      <c r="AE32" s="238" t="s">
        <v>261</v>
      </c>
      <c r="AF32" s="238" t="s">
        <v>281</v>
      </c>
      <c r="AG32" s="238" t="s">
        <v>281</v>
      </c>
      <c r="AH32" s="238" t="s">
        <v>281</v>
      </c>
      <c r="AI32" s="238" t="s">
        <v>261</v>
      </c>
      <c r="AJ32" s="238" t="s">
        <v>261</v>
      </c>
      <c r="AK32" s="239">
        <v>20</v>
      </c>
      <c r="AL32" s="240">
        <v>9</v>
      </c>
      <c r="AM32" s="241">
        <v>0</v>
      </c>
      <c r="AN32" s="279">
        <v>9</v>
      </c>
      <c r="AO32" s="288">
        <v>3</v>
      </c>
      <c r="AP32" s="281">
        <v>0</v>
      </c>
      <c r="AQ32" s="229"/>
      <c r="AR32" s="21"/>
      <c r="AS32" s="21"/>
      <c r="AT32" s="21"/>
      <c r="AU32" s="21"/>
      <c r="AV32" s="21"/>
    </row>
    <row r="33" spans="1:48" ht="22.5" customHeight="1" x14ac:dyDescent="0.25">
      <c r="A33" s="171">
        <v>32</v>
      </c>
      <c r="B33" s="119" t="s">
        <v>119</v>
      </c>
      <c r="C33" s="134" t="s">
        <v>163</v>
      </c>
      <c r="D33" s="121">
        <v>18044</v>
      </c>
      <c r="E33" s="119"/>
      <c r="F33" s="238" t="s">
        <v>281</v>
      </c>
      <c r="G33" s="253" t="s">
        <v>261</v>
      </c>
      <c r="H33" s="238" t="s">
        <v>261</v>
      </c>
      <c r="I33" s="238" t="s">
        <v>261</v>
      </c>
      <c r="J33" s="238" t="s">
        <v>261</v>
      </c>
      <c r="K33" s="299" t="s">
        <v>281</v>
      </c>
      <c r="L33" s="238" t="s">
        <v>281</v>
      </c>
      <c r="M33" s="238" t="s">
        <v>261</v>
      </c>
      <c r="N33" s="238" t="s">
        <v>261</v>
      </c>
      <c r="O33" s="238" t="s">
        <v>261</v>
      </c>
      <c r="P33" s="238" t="s">
        <v>261</v>
      </c>
      <c r="Q33" s="299" t="s">
        <v>281</v>
      </c>
      <c r="R33" s="238" t="s">
        <v>281</v>
      </c>
      <c r="S33" s="238" t="s">
        <v>265</v>
      </c>
      <c r="T33" s="238" t="s">
        <v>265</v>
      </c>
      <c r="U33" s="238" t="s">
        <v>265</v>
      </c>
      <c r="V33" s="238" t="s">
        <v>265</v>
      </c>
      <c r="W33" s="238" t="s">
        <v>265</v>
      </c>
      <c r="X33" s="238" t="s">
        <v>281</v>
      </c>
      <c r="Y33" s="238" t="s">
        <v>281</v>
      </c>
      <c r="Z33" s="238" t="s">
        <v>281</v>
      </c>
      <c r="AA33" s="238" t="s">
        <v>265</v>
      </c>
      <c r="AB33" s="238" t="s">
        <v>265</v>
      </c>
      <c r="AC33" s="238" t="s">
        <v>265</v>
      </c>
      <c r="AD33" s="238" t="s">
        <v>265</v>
      </c>
      <c r="AE33" s="238" t="s">
        <v>265</v>
      </c>
      <c r="AF33" s="238" t="s">
        <v>281</v>
      </c>
      <c r="AG33" s="238" t="s">
        <v>281</v>
      </c>
      <c r="AH33" s="238" t="s">
        <v>281</v>
      </c>
      <c r="AI33" s="238" t="s">
        <v>281</v>
      </c>
      <c r="AJ33" s="238" t="s">
        <v>281</v>
      </c>
      <c r="AK33" s="239">
        <v>20</v>
      </c>
      <c r="AL33" s="240">
        <v>9</v>
      </c>
      <c r="AM33" s="241">
        <v>0</v>
      </c>
      <c r="AN33" s="279">
        <v>8</v>
      </c>
      <c r="AO33" s="280">
        <v>4</v>
      </c>
      <c r="AP33" s="281">
        <v>1</v>
      </c>
      <c r="AQ33" s="228"/>
    </row>
    <row r="34" spans="1:48" ht="22.5" customHeight="1" x14ac:dyDescent="0.25">
      <c r="A34" s="118">
        <v>33</v>
      </c>
      <c r="B34" s="119" t="s">
        <v>119</v>
      </c>
      <c r="C34" s="134" t="s">
        <v>168</v>
      </c>
      <c r="D34" s="125">
        <v>18041</v>
      </c>
      <c r="E34" s="119"/>
      <c r="F34" s="238" t="s">
        <v>278</v>
      </c>
      <c r="G34" s="238" t="s">
        <v>278</v>
      </c>
      <c r="H34" s="238" t="s">
        <v>278</v>
      </c>
      <c r="I34" s="238" t="s">
        <v>281</v>
      </c>
      <c r="J34" s="238" t="s">
        <v>278</v>
      </c>
      <c r="K34" s="238" t="s">
        <v>278</v>
      </c>
      <c r="L34" s="238" t="s">
        <v>278</v>
      </c>
      <c r="M34" s="238" t="s">
        <v>281</v>
      </c>
      <c r="N34" s="238" t="s">
        <v>281</v>
      </c>
      <c r="O34" s="238" t="s">
        <v>264</v>
      </c>
      <c r="P34" s="238" t="s">
        <v>264</v>
      </c>
      <c r="Q34" s="238" t="s">
        <v>264</v>
      </c>
      <c r="R34" s="238" t="s">
        <v>264</v>
      </c>
      <c r="S34" s="238" t="s">
        <v>264</v>
      </c>
      <c r="T34" s="238" t="s">
        <v>281</v>
      </c>
      <c r="U34" s="238" t="s">
        <v>281</v>
      </c>
      <c r="V34" s="238" t="s">
        <v>264</v>
      </c>
      <c r="W34" s="238" t="s">
        <v>264</v>
      </c>
      <c r="X34" s="238" t="s">
        <v>281</v>
      </c>
      <c r="Y34" s="238" t="s">
        <v>264</v>
      </c>
      <c r="Z34" s="238" t="s">
        <v>281</v>
      </c>
      <c r="AA34" s="238" t="s">
        <v>281</v>
      </c>
      <c r="AB34" s="238" t="s">
        <v>264</v>
      </c>
      <c r="AC34" s="238" t="s">
        <v>264</v>
      </c>
      <c r="AD34" s="238" t="s">
        <v>264</v>
      </c>
      <c r="AE34" s="238" t="s">
        <v>264</v>
      </c>
      <c r="AF34" s="238" t="s">
        <v>281</v>
      </c>
      <c r="AG34" s="238" t="s">
        <v>281</v>
      </c>
      <c r="AH34" s="238" t="s">
        <v>281</v>
      </c>
      <c r="AI34" s="238" t="s">
        <v>264</v>
      </c>
      <c r="AJ34" s="238" t="s">
        <v>264</v>
      </c>
      <c r="AK34" s="239">
        <v>20</v>
      </c>
      <c r="AL34" s="240">
        <v>9</v>
      </c>
      <c r="AM34" s="241">
        <v>0</v>
      </c>
      <c r="AN34" s="279">
        <v>9</v>
      </c>
      <c r="AO34" s="280">
        <v>3</v>
      </c>
      <c r="AP34" s="281">
        <v>0</v>
      </c>
      <c r="AQ34" s="228"/>
    </row>
    <row r="35" spans="1:48" s="98" customFormat="1" ht="22.5" customHeight="1" x14ac:dyDescent="0.25">
      <c r="A35" s="171">
        <v>34</v>
      </c>
      <c r="B35" s="119" t="s">
        <v>119</v>
      </c>
      <c r="C35" s="134" t="s">
        <v>169</v>
      </c>
      <c r="D35" s="125">
        <v>18048</v>
      </c>
      <c r="E35" s="119"/>
      <c r="F35" s="238" t="s">
        <v>281</v>
      </c>
      <c r="G35" s="253" t="s">
        <v>281</v>
      </c>
      <c r="H35" s="238" t="s">
        <v>265</v>
      </c>
      <c r="I35" s="238" t="s">
        <v>265</v>
      </c>
      <c r="J35" s="238" t="s">
        <v>265</v>
      </c>
      <c r="K35" s="238" t="s">
        <v>265</v>
      </c>
      <c r="L35" s="238" t="s">
        <v>281</v>
      </c>
      <c r="M35" s="299" t="s">
        <v>281</v>
      </c>
      <c r="N35" s="238" t="s">
        <v>265</v>
      </c>
      <c r="O35" s="238" t="s">
        <v>265</v>
      </c>
      <c r="P35" s="238" t="s">
        <v>265</v>
      </c>
      <c r="Q35" s="238" t="s">
        <v>265</v>
      </c>
      <c r="R35" s="238" t="s">
        <v>265</v>
      </c>
      <c r="S35" s="238" t="s">
        <v>281</v>
      </c>
      <c r="T35" s="299" t="s">
        <v>281</v>
      </c>
      <c r="U35" s="238" t="s">
        <v>261</v>
      </c>
      <c r="V35" s="238" t="s">
        <v>261</v>
      </c>
      <c r="W35" s="238" t="s">
        <v>261</v>
      </c>
      <c r="X35" s="238" t="s">
        <v>261</v>
      </c>
      <c r="Y35" s="238" t="s">
        <v>281</v>
      </c>
      <c r="Z35" s="238" t="s">
        <v>281</v>
      </c>
      <c r="AA35" s="299" t="s">
        <v>270</v>
      </c>
      <c r="AB35" s="299" t="s">
        <v>270</v>
      </c>
      <c r="AC35" s="238" t="s">
        <v>261</v>
      </c>
      <c r="AD35" s="238" t="s">
        <v>261</v>
      </c>
      <c r="AE35" s="238" t="s">
        <v>261</v>
      </c>
      <c r="AF35" s="238" t="s">
        <v>261</v>
      </c>
      <c r="AG35" s="238" t="s">
        <v>281</v>
      </c>
      <c r="AH35" s="238" t="s">
        <v>281</v>
      </c>
      <c r="AI35" s="238" t="s">
        <v>281</v>
      </c>
      <c r="AJ35" s="238" t="s">
        <v>281</v>
      </c>
      <c r="AK35" s="239">
        <v>20</v>
      </c>
      <c r="AL35" s="240">
        <v>9</v>
      </c>
      <c r="AM35" s="241">
        <v>2</v>
      </c>
      <c r="AN35" s="289">
        <v>10</v>
      </c>
      <c r="AO35" s="290">
        <v>3</v>
      </c>
      <c r="AP35" s="291">
        <v>1</v>
      </c>
      <c r="AQ35" s="230"/>
      <c r="AR35" s="97"/>
      <c r="AS35" s="97"/>
      <c r="AT35" s="97"/>
      <c r="AU35" s="97"/>
      <c r="AV35" s="97"/>
    </row>
    <row r="36" spans="1:48" ht="22.5" customHeight="1" x14ac:dyDescent="0.25">
      <c r="A36" s="118">
        <v>35</v>
      </c>
      <c r="B36" s="119" t="s">
        <v>119</v>
      </c>
      <c r="C36" s="134" t="s">
        <v>170</v>
      </c>
      <c r="D36" s="125">
        <v>18059</v>
      </c>
      <c r="E36" s="119"/>
      <c r="F36" s="238" t="s">
        <v>265</v>
      </c>
      <c r="G36" s="253" t="s">
        <v>281</v>
      </c>
      <c r="H36" s="238" t="s">
        <v>265</v>
      </c>
      <c r="I36" s="238" t="s">
        <v>265</v>
      </c>
      <c r="J36" s="238" t="s">
        <v>265</v>
      </c>
      <c r="K36" s="238" t="s">
        <v>281</v>
      </c>
      <c r="L36" s="238" t="s">
        <v>281</v>
      </c>
      <c r="M36" s="238" t="s">
        <v>281</v>
      </c>
      <c r="N36" s="238" t="s">
        <v>265</v>
      </c>
      <c r="O36" s="238" t="s">
        <v>265</v>
      </c>
      <c r="P36" s="238" t="s">
        <v>265</v>
      </c>
      <c r="Q36" s="238" t="s">
        <v>281</v>
      </c>
      <c r="R36" s="238" t="s">
        <v>281</v>
      </c>
      <c r="S36" s="238" t="s">
        <v>265</v>
      </c>
      <c r="T36" s="238" t="s">
        <v>265</v>
      </c>
      <c r="U36" s="238" t="s">
        <v>265</v>
      </c>
      <c r="V36" s="238" t="s">
        <v>265</v>
      </c>
      <c r="W36" s="238" t="s">
        <v>265</v>
      </c>
      <c r="X36" s="238" t="s">
        <v>281</v>
      </c>
      <c r="Y36" s="238" t="s">
        <v>281</v>
      </c>
      <c r="Z36" s="238" t="s">
        <v>265</v>
      </c>
      <c r="AA36" s="238" t="s">
        <v>265</v>
      </c>
      <c r="AB36" s="238" t="s">
        <v>281</v>
      </c>
      <c r="AC36" s="238" t="s">
        <v>265</v>
      </c>
      <c r="AD36" s="238" t="s">
        <v>265</v>
      </c>
      <c r="AE36" s="299" t="s">
        <v>270</v>
      </c>
      <c r="AF36" s="238" t="s">
        <v>281</v>
      </c>
      <c r="AG36" s="238" t="s">
        <v>281</v>
      </c>
      <c r="AH36" s="238" t="s">
        <v>281</v>
      </c>
      <c r="AI36" s="238" t="s">
        <v>281</v>
      </c>
      <c r="AJ36" s="238" t="s">
        <v>265</v>
      </c>
      <c r="AK36" s="239">
        <v>17</v>
      </c>
      <c r="AL36" s="240">
        <v>9</v>
      </c>
      <c r="AM36" s="241">
        <v>1</v>
      </c>
      <c r="AN36" s="282">
        <v>10</v>
      </c>
      <c r="AO36" s="280">
        <v>4</v>
      </c>
      <c r="AP36" s="281">
        <v>0</v>
      </c>
      <c r="AQ36" s="228"/>
    </row>
    <row r="37" spans="1:48" ht="22.5" customHeight="1" x14ac:dyDescent="0.25">
      <c r="A37" s="171">
        <v>36</v>
      </c>
      <c r="B37" s="119" t="s">
        <v>119</v>
      </c>
      <c r="C37" s="134" t="s">
        <v>171</v>
      </c>
      <c r="D37" s="121">
        <v>18045</v>
      </c>
      <c r="E37" s="119"/>
      <c r="F37" s="238" t="s">
        <v>281</v>
      </c>
      <c r="G37" s="253" t="s">
        <v>281</v>
      </c>
      <c r="H37" s="238" t="s">
        <v>261</v>
      </c>
      <c r="I37" s="238" t="s">
        <v>281</v>
      </c>
      <c r="J37" s="238" t="s">
        <v>261</v>
      </c>
      <c r="K37" s="238" t="s">
        <v>261</v>
      </c>
      <c r="L37" s="238" t="s">
        <v>261</v>
      </c>
      <c r="M37" s="238" t="s">
        <v>281</v>
      </c>
      <c r="N37" s="238" t="s">
        <v>261</v>
      </c>
      <c r="O37" s="238" t="s">
        <v>261</v>
      </c>
      <c r="P37" s="238" t="s">
        <v>261</v>
      </c>
      <c r="Q37" s="238" t="s">
        <v>281</v>
      </c>
      <c r="R37" s="238" t="s">
        <v>261</v>
      </c>
      <c r="S37" s="238" t="s">
        <v>261</v>
      </c>
      <c r="T37" s="238" t="s">
        <v>261</v>
      </c>
      <c r="U37" s="238" t="s">
        <v>281</v>
      </c>
      <c r="V37" s="238" t="s">
        <v>281</v>
      </c>
      <c r="W37" s="238" t="s">
        <v>261</v>
      </c>
      <c r="X37" s="238" t="s">
        <v>261</v>
      </c>
      <c r="Y37" s="238" t="s">
        <v>261</v>
      </c>
      <c r="Z37" s="238" t="s">
        <v>281</v>
      </c>
      <c r="AA37" s="238" t="s">
        <v>261</v>
      </c>
      <c r="AB37" s="238" t="s">
        <v>261</v>
      </c>
      <c r="AC37" s="238" t="s">
        <v>281</v>
      </c>
      <c r="AD37" s="238" t="s">
        <v>261</v>
      </c>
      <c r="AE37" s="238" t="s">
        <v>261</v>
      </c>
      <c r="AF37" s="238" t="s">
        <v>261</v>
      </c>
      <c r="AG37" s="238" t="s">
        <v>281</v>
      </c>
      <c r="AH37" s="238" t="s">
        <v>281</v>
      </c>
      <c r="AI37" s="238" t="s">
        <v>261</v>
      </c>
      <c r="AJ37" s="238" t="s">
        <v>261</v>
      </c>
      <c r="AK37" s="239">
        <v>20</v>
      </c>
      <c r="AL37" s="240">
        <v>9</v>
      </c>
      <c r="AM37" s="241">
        <v>0</v>
      </c>
      <c r="AN37" s="279">
        <v>9</v>
      </c>
      <c r="AO37" s="280">
        <v>2</v>
      </c>
      <c r="AP37" s="281">
        <v>0</v>
      </c>
      <c r="AQ37" s="228"/>
    </row>
    <row r="38" spans="1:48" ht="22.5" customHeight="1" x14ac:dyDescent="0.25">
      <c r="A38" s="118">
        <v>37</v>
      </c>
      <c r="B38" s="119" t="s">
        <v>119</v>
      </c>
      <c r="C38" s="134" t="s">
        <v>172</v>
      </c>
      <c r="D38" s="121">
        <v>18033</v>
      </c>
      <c r="E38" s="119"/>
      <c r="F38" s="238" t="s">
        <v>281</v>
      </c>
      <c r="G38" s="238" t="s">
        <v>281</v>
      </c>
      <c r="H38" s="238" t="s">
        <v>263</v>
      </c>
      <c r="I38" s="238" t="s">
        <v>263</v>
      </c>
      <c r="J38" s="238" t="s">
        <v>263</v>
      </c>
      <c r="K38" s="238" t="s">
        <v>281</v>
      </c>
      <c r="L38" s="238" t="s">
        <v>281</v>
      </c>
      <c r="M38" s="238" t="s">
        <v>281</v>
      </c>
      <c r="N38" s="238" t="s">
        <v>263</v>
      </c>
      <c r="O38" s="238" t="s">
        <v>263</v>
      </c>
      <c r="P38" s="238" t="s">
        <v>263</v>
      </c>
      <c r="Q38" s="238" t="s">
        <v>263</v>
      </c>
      <c r="R38" s="238" t="s">
        <v>263</v>
      </c>
      <c r="S38" s="238" t="s">
        <v>281</v>
      </c>
      <c r="T38" s="238" t="s">
        <v>281</v>
      </c>
      <c r="U38" s="238" t="s">
        <v>263</v>
      </c>
      <c r="V38" s="238" t="s">
        <v>263</v>
      </c>
      <c r="W38" s="238" t="s">
        <v>263</v>
      </c>
      <c r="X38" s="238" t="s">
        <v>263</v>
      </c>
      <c r="Y38" s="238" t="s">
        <v>263</v>
      </c>
      <c r="Z38" s="238" t="s">
        <v>263</v>
      </c>
      <c r="AA38" s="238" t="s">
        <v>281</v>
      </c>
      <c r="AB38" s="238" t="s">
        <v>263</v>
      </c>
      <c r="AC38" s="238" t="s">
        <v>263</v>
      </c>
      <c r="AD38" s="238" t="s">
        <v>263</v>
      </c>
      <c r="AE38" s="238" t="s">
        <v>263</v>
      </c>
      <c r="AF38" s="238" t="s">
        <v>281</v>
      </c>
      <c r="AG38" s="238" t="s">
        <v>281</v>
      </c>
      <c r="AH38" s="238" t="s">
        <v>281</v>
      </c>
      <c r="AI38" s="238" t="s">
        <v>281</v>
      </c>
      <c r="AJ38" s="238" t="s">
        <v>281</v>
      </c>
      <c r="AK38" s="239">
        <v>18</v>
      </c>
      <c r="AL38" s="240">
        <v>9</v>
      </c>
      <c r="AM38" s="241">
        <v>0</v>
      </c>
      <c r="AN38" s="279">
        <v>8</v>
      </c>
      <c r="AO38" s="280">
        <v>4</v>
      </c>
      <c r="AP38" s="281">
        <v>1</v>
      </c>
      <c r="AQ38" s="228"/>
    </row>
    <row r="39" spans="1:48" ht="22.5" customHeight="1" x14ac:dyDescent="0.25">
      <c r="A39" s="171">
        <v>38</v>
      </c>
      <c r="B39" s="119" t="s">
        <v>119</v>
      </c>
      <c r="C39" s="134" t="s">
        <v>173</v>
      </c>
      <c r="D39" s="121">
        <v>18025</v>
      </c>
      <c r="E39" s="119"/>
      <c r="F39" s="238" t="s">
        <v>261</v>
      </c>
      <c r="G39" s="253" t="s">
        <v>261</v>
      </c>
      <c r="H39" s="238" t="s">
        <v>261</v>
      </c>
      <c r="I39" s="238" t="s">
        <v>281</v>
      </c>
      <c r="J39" s="238" t="s">
        <v>281</v>
      </c>
      <c r="K39" s="238" t="s">
        <v>261</v>
      </c>
      <c r="L39" s="238" t="s">
        <v>261</v>
      </c>
      <c r="M39" s="238" t="s">
        <v>261</v>
      </c>
      <c r="N39" s="238" t="s">
        <v>261</v>
      </c>
      <c r="O39" s="238" t="s">
        <v>281</v>
      </c>
      <c r="P39" s="238" t="s">
        <v>261</v>
      </c>
      <c r="Q39" s="238" t="s">
        <v>261</v>
      </c>
      <c r="R39" s="238" t="s">
        <v>281</v>
      </c>
      <c r="S39" s="299" t="s">
        <v>281</v>
      </c>
      <c r="T39" s="238" t="s">
        <v>261</v>
      </c>
      <c r="U39" s="238" t="s">
        <v>261</v>
      </c>
      <c r="V39" s="238" t="s">
        <v>281</v>
      </c>
      <c r="W39" s="238" t="s">
        <v>281</v>
      </c>
      <c r="X39" s="238" t="s">
        <v>281</v>
      </c>
      <c r="Y39" s="238" t="s">
        <v>265</v>
      </c>
      <c r="Z39" s="238" t="s">
        <v>265</v>
      </c>
      <c r="AA39" s="238" t="s">
        <v>265</v>
      </c>
      <c r="AB39" s="238" t="s">
        <v>265</v>
      </c>
      <c r="AC39" s="238" t="s">
        <v>265</v>
      </c>
      <c r="AD39" s="238" t="s">
        <v>281</v>
      </c>
      <c r="AE39" s="238" t="s">
        <v>265</v>
      </c>
      <c r="AF39" s="238" t="s">
        <v>281</v>
      </c>
      <c r="AG39" s="238" t="s">
        <v>281</v>
      </c>
      <c r="AH39" s="238" t="s">
        <v>281</v>
      </c>
      <c r="AI39" s="238" t="s">
        <v>265</v>
      </c>
      <c r="AJ39" s="238" t="s">
        <v>265</v>
      </c>
      <c r="AK39" s="239">
        <v>20</v>
      </c>
      <c r="AL39" s="240">
        <v>9</v>
      </c>
      <c r="AM39" s="241">
        <v>0</v>
      </c>
      <c r="AN39" s="279">
        <v>9</v>
      </c>
      <c r="AO39" s="280">
        <v>3</v>
      </c>
      <c r="AP39" s="281">
        <v>0</v>
      </c>
      <c r="AQ39" s="228"/>
    </row>
    <row r="40" spans="1:48" s="98" customFormat="1" ht="22.5" customHeight="1" x14ac:dyDescent="0.25">
      <c r="A40" s="118">
        <v>39</v>
      </c>
      <c r="B40" s="119" t="s">
        <v>119</v>
      </c>
      <c r="C40" s="134" t="s">
        <v>174</v>
      </c>
      <c r="D40" s="121">
        <v>18040</v>
      </c>
      <c r="E40" s="119"/>
      <c r="F40" s="238" t="s">
        <v>281</v>
      </c>
      <c r="G40" s="253" t="s">
        <v>277</v>
      </c>
      <c r="H40" s="238" t="s">
        <v>277</v>
      </c>
      <c r="I40" s="238" t="s">
        <v>281</v>
      </c>
      <c r="J40" s="238" t="s">
        <v>277</v>
      </c>
      <c r="K40" s="238" t="s">
        <v>277</v>
      </c>
      <c r="L40" s="253" t="s">
        <v>277</v>
      </c>
      <c r="M40" s="253" t="s">
        <v>277</v>
      </c>
      <c r="N40" s="238" t="s">
        <v>281</v>
      </c>
      <c r="O40" s="238" t="s">
        <v>277</v>
      </c>
      <c r="P40" s="238" t="s">
        <v>277</v>
      </c>
      <c r="Q40" s="238" t="s">
        <v>281</v>
      </c>
      <c r="R40" s="238" t="s">
        <v>281</v>
      </c>
      <c r="S40" s="253" t="s">
        <v>277</v>
      </c>
      <c r="T40" s="253" t="s">
        <v>277</v>
      </c>
      <c r="U40" s="238" t="s">
        <v>281</v>
      </c>
      <c r="V40" s="238" t="s">
        <v>281</v>
      </c>
      <c r="W40" s="238" t="s">
        <v>261</v>
      </c>
      <c r="X40" s="238" t="s">
        <v>261</v>
      </c>
      <c r="Y40" s="238" t="s">
        <v>261</v>
      </c>
      <c r="Z40" s="238" t="s">
        <v>281</v>
      </c>
      <c r="AA40" s="238" t="s">
        <v>261</v>
      </c>
      <c r="AB40" s="238" t="s">
        <v>261</v>
      </c>
      <c r="AC40" s="238" t="s">
        <v>261</v>
      </c>
      <c r="AD40" s="238" t="s">
        <v>281</v>
      </c>
      <c r="AE40" s="238" t="s">
        <v>261</v>
      </c>
      <c r="AF40" s="238" t="s">
        <v>261</v>
      </c>
      <c r="AG40" s="238" t="s">
        <v>281</v>
      </c>
      <c r="AH40" s="238" t="s">
        <v>281</v>
      </c>
      <c r="AI40" s="238" t="s">
        <v>261</v>
      </c>
      <c r="AJ40" s="238" t="s">
        <v>261</v>
      </c>
      <c r="AK40" s="239">
        <v>20</v>
      </c>
      <c r="AL40" s="240">
        <v>9</v>
      </c>
      <c r="AM40" s="241">
        <v>0</v>
      </c>
      <c r="AN40" s="279">
        <v>9</v>
      </c>
      <c r="AO40" s="280">
        <v>2</v>
      </c>
      <c r="AP40" s="281">
        <v>0</v>
      </c>
      <c r="AQ40" s="230"/>
      <c r="AR40" s="97"/>
      <c r="AS40" s="97"/>
      <c r="AT40" s="97"/>
      <c r="AU40" s="97"/>
      <c r="AV40" s="97"/>
    </row>
    <row r="41" spans="1:48" s="101" customFormat="1" ht="22.5" customHeight="1" thickBot="1" x14ac:dyDescent="0.3">
      <c r="A41" s="171">
        <v>40</v>
      </c>
      <c r="B41" s="119" t="s">
        <v>119</v>
      </c>
      <c r="C41" s="134" t="s">
        <v>175</v>
      </c>
      <c r="D41" s="121">
        <v>18057</v>
      </c>
      <c r="E41" s="119"/>
      <c r="F41" s="238" t="s">
        <v>281</v>
      </c>
      <c r="G41" s="253" t="s">
        <v>281</v>
      </c>
      <c r="H41" s="238" t="s">
        <v>263</v>
      </c>
      <c r="I41" s="238" t="s">
        <v>263</v>
      </c>
      <c r="J41" s="238" t="s">
        <v>263</v>
      </c>
      <c r="K41" s="238" t="s">
        <v>263</v>
      </c>
      <c r="L41" s="238" t="s">
        <v>281</v>
      </c>
      <c r="M41" s="238" t="s">
        <v>281</v>
      </c>
      <c r="N41" s="238" t="s">
        <v>263</v>
      </c>
      <c r="O41" s="238" t="s">
        <v>263</v>
      </c>
      <c r="P41" s="238" t="s">
        <v>263</v>
      </c>
      <c r="Q41" s="238" t="s">
        <v>263</v>
      </c>
      <c r="R41" s="238" t="s">
        <v>263</v>
      </c>
      <c r="S41" s="238" t="s">
        <v>281</v>
      </c>
      <c r="T41" s="238" t="s">
        <v>281</v>
      </c>
      <c r="U41" s="238" t="s">
        <v>263</v>
      </c>
      <c r="V41" s="238" t="s">
        <v>263</v>
      </c>
      <c r="W41" s="238" t="s">
        <v>263</v>
      </c>
      <c r="X41" s="238" t="s">
        <v>263</v>
      </c>
      <c r="Y41" s="238" t="s">
        <v>280</v>
      </c>
      <c r="Z41" s="238" t="s">
        <v>281</v>
      </c>
      <c r="AA41" s="238" t="s">
        <v>281</v>
      </c>
      <c r="AB41" s="238" t="s">
        <v>263</v>
      </c>
      <c r="AC41" s="238" t="s">
        <v>263</v>
      </c>
      <c r="AD41" s="238" t="s">
        <v>263</v>
      </c>
      <c r="AE41" s="238" t="s">
        <v>263</v>
      </c>
      <c r="AF41" s="238" t="s">
        <v>281</v>
      </c>
      <c r="AG41" s="238" t="s">
        <v>281</v>
      </c>
      <c r="AH41" s="238" t="s">
        <v>281</v>
      </c>
      <c r="AI41" s="238" t="s">
        <v>281</v>
      </c>
      <c r="AJ41" s="238" t="s">
        <v>281</v>
      </c>
      <c r="AK41" s="239">
        <v>17</v>
      </c>
      <c r="AL41" s="240">
        <v>9</v>
      </c>
      <c r="AM41" s="241">
        <v>0</v>
      </c>
      <c r="AN41" s="279">
        <v>8</v>
      </c>
      <c r="AO41" s="280">
        <v>4</v>
      </c>
      <c r="AP41" s="281">
        <v>1</v>
      </c>
      <c r="AQ41" s="231"/>
      <c r="AR41" s="100"/>
      <c r="AS41" s="100"/>
      <c r="AT41" s="100"/>
      <c r="AU41" s="100"/>
      <c r="AV41" s="100"/>
    </row>
    <row r="42" spans="1:48" s="104" customFormat="1" ht="22.5" customHeight="1" thickBot="1" x14ac:dyDescent="0.3">
      <c r="A42" s="118">
        <v>41</v>
      </c>
      <c r="B42" s="119" t="s">
        <v>119</v>
      </c>
      <c r="C42" s="134" t="s">
        <v>176</v>
      </c>
      <c r="D42" s="121">
        <v>18027</v>
      </c>
      <c r="E42" s="119"/>
      <c r="F42" s="238" t="s">
        <v>265</v>
      </c>
      <c r="G42" s="253" t="s">
        <v>265</v>
      </c>
      <c r="H42" s="238" t="s">
        <v>281</v>
      </c>
      <c r="I42" s="238" t="s">
        <v>281</v>
      </c>
      <c r="J42" s="238" t="s">
        <v>281</v>
      </c>
      <c r="K42" s="238" t="s">
        <v>265</v>
      </c>
      <c r="L42" s="238" t="s">
        <v>265</v>
      </c>
      <c r="M42" s="238" t="s">
        <v>281</v>
      </c>
      <c r="N42" s="238" t="s">
        <v>281</v>
      </c>
      <c r="O42" s="238" t="s">
        <v>281</v>
      </c>
      <c r="P42" s="238" t="s">
        <v>265</v>
      </c>
      <c r="Q42" s="238" t="s">
        <v>265</v>
      </c>
      <c r="R42" s="238" t="s">
        <v>265</v>
      </c>
      <c r="S42" s="238" t="s">
        <v>281</v>
      </c>
      <c r="T42" s="238" t="s">
        <v>261</v>
      </c>
      <c r="U42" s="238" t="s">
        <v>261</v>
      </c>
      <c r="V42" s="238" t="s">
        <v>261</v>
      </c>
      <c r="W42" s="238" t="s">
        <v>261</v>
      </c>
      <c r="X42" s="238" t="s">
        <v>281</v>
      </c>
      <c r="Y42" s="238" t="s">
        <v>281</v>
      </c>
      <c r="Z42" s="238" t="s">
        <v>261</v>
      </c>
      <c r="AA42" s="238" t="s">
        <v>261</v>
      </c>
      <c r="AB42" s="238" t="s">
        <v>261</v>
      </c>
      <c r="AC42" s="299" t="s">
        <v>270</v>
      </c>
      <c r="AD42" s="238" t="s">
        <v>261</v>
      </c>
      <c r="AE42" s="238" t="s">
        <v>261</v>
      </c>
      <c r="AF42" s="238" t="s">
        <v>261</v>
      </c>
      <c r="AG42" s="238" t="s">
        <v>261</v>
      </c>
      <c r="AH42" s="238" t="s">
        <v>261</v>
      </c>
      <c r="AI42" s="238" t="s">
        <v>281</v>
      </c>
      <c r="AJ42" s="238" t="s">
        <v>261</v>
      </c>
      <c r="AK42" s="239">
        <v>20</v>
      </c>
      <c r="AL42" s="240">
        <v>9</v>
      </c>
      <c r="AM42" s="241">
        <v>1</v>
      </c>
      <c r="AN42" s="292">
        <v>10</v>
      </c>
      <c r="AO42" s="293">
        <v>1</v>
      </c>
      <c r="AP42" s="294">
        <v>0</v>
      </c>
      <c r="AQ42" s="232"/>
      <c r="AR42" s="103"/>
      <c r="AS42" s="103"/>
      <c r="AT42" s="103"/>
      <c r="AU42" s="103"/>
      <c r="AV42" s="103"/>
    </row>
    <row r="43" spans="1:48" ht="22.5" customHeight="1" x14ac:dyDescent="0.25">
      <c r="A43" s="171">
        <v>42</v>
      </c>
      <c r="B43" s="119" t="s">
        <v>119</v>
      </c>
      <c r="C43" s="134" t="s">
        <v>177</v>
      </c>
      <c r="D43" s="121">
        <v>18014</v>
      </c>
      <c r="E43" s="119"/>
      <c r="F43" s="238" t="s">
        <v>276</v>
      </c>
      <c r="G43" s="253" t="s">
        <v>281</v>
      </c>
      <c r="H43" s="238" t="s">
        <v>281</v>
      </c>
      <c r="I43" s="238" t="s">
        <v>276</v>
      </c>
      <c r="J43" s="238" t="s">
        <v>276</v>
      </c>
      <c r="K43" s="238" t="s">
        <v>281</v>
      </c>
      <c r="L43" s="238" t="s">
        <v>276</v>
      </c>
      <c r="M43" s="238" t="s">
        <v>276</v>
      </c>
      <c r="N43" s="238" t="s">
        <v>276</v>
      </c>
      <c r="O43" s="238" t="s">
        <v>281</v>
      </c>
      <c r="P43" s="238" t="s">
        <v>276</v>
      </c>
      <c r="Q43" s="238" t="s">
        <v>276</v>
      </c>
      <c r="R43" s="238" t="s">
        <v>281</v>
      </c>
      <c r="S43" s="238" t="s">
        <v>276</v>
      </c>
      <c r="T43" s="238" t="s">
        <v>276</v>
      </c>
      <c r="U43" s="238" t="s">
        <v>276</v>
      </c>
      <c r="V43" s="238" t="s">
        <v>281</v>
      </c>
      <c r="W43" s="238" t="s">
        <v>281</v>
      </c>
      <c r="X43" s="238" t="s">
        <v>263</v>
      </c>
      <c r="Y43" s="238" t="s">
        <v>263</v>
      </c>
      <c r="Z43" s="238" t="s">
        <v>263</v>
      </c>
      <c r="AA43" s="238" t="s">
        <v>281</v>
      </c>
      <c r="AB43" s="238" t="s">
        <v>263</v>
      </c>
      <c r="AC43" s="238" t="s">
        <v>263</v>
      </c>
      <c r="AD43" s="238" t="s">
        <v>263</v>
      </c>
      <c r="AE43" s="299" t="s">
        <v>270</v>
      </c>
      <c r="AF43" s="238" t="s">
        <v>263</v>
      </c>
      <c r="AG43" s="238" t="s">
        <v>263</v>
      </c>
      <c r="AH43" s="238" t="s">
        <v>281</v>
      </c>
      <c r="AI43" s="238" t="s">
        <v>281</v>
      </c>
      <c r="AJ43" s="238" t="s">
        <v>281</v>
      </c>
      <c r="AK43" s="239">
        <v>19</v>
      </c>
      <c r="AL43" s="240">
        <v>9</v>
      </c>
      <c r="AM43" s="241">
        <v>1</v>
      </c>
      <c r="AN43" s="282">
        <v>9</v>
      </c>
      <c r="AO43" s="280">
        <v>2</v>
      </c>
      <c r="AP43" s="281">
        <v>1</v>
      </c>
      <c r="AQ43" s="228"/>
    </row>
    <row r="44" spans="1:48" ht="22.5" customHeight="1" x14ac:dyDescent="0.25">
      <c r="A44" s="118">
        <v>43</v>
      </c>
      <c r="B44" s="119" t="s">
        <v>119</v>
      </c>
      <c r="C44" s="134" t="s">
        <v>178</v>
      </c>
      <c r="D44" s="121">
        <v>18026</v>
      </c>
      <c r="E44" s="119"/>
      <c r="F44" s="238" t="s">
        <v>265</v>
      </c>
      <c r="G44" s="253" t="s">
        <v>281</v>
      </c>
      <c r="H44" s="238" t="s">
        <v>281</v>
      </c>
      <c r="I44" s="238" t="s">
        <v>281</v>
      </c>
      <c r="J44" s="238" t="s">
        <v>265</v>
      </c>
      <c r="K44" s="238" t="s">
        <v>265</v>
      </c>
      <c r="L44" s="238" t="s">
        <v>281</v>
      </c>
      <c r="M44" s="238" t="s">
        <v>281</v>
      </c>
      <c r="N44" s="238" t="s">
        <v>265</v>
      </c>
      <c r="O44" s="238" t="s">
        <v>281</v>
      </c>
      <c r="P44" s="238" t="s">
        <v>281</v>
      </c>
      <c r="Q44" s="238" t="s">
        <v>265</v>
      </c>
      <c r="R44" s="238" t="s">
        <v>265</v>
      </c>
      <c r="S44" s="238" t="s">
        <v>281</v>
      </c>
      <c r="T44" s="238" t="s">
        <v>265</v>
      </c>
      <c r="U44" s="238" t="s">
        <v>265</v>
      </c>
      <c r="V44" s="299" t="s">
        <v>270</v>
      </c>
      <c r="W44" s="299" t="s">
        <v>270</v>
      </c>
      <c r="X44" s="238" t="s">
        <v>263</v>
      </c>
      <c r="Y44" s="238" t="s">
        <v>263</v>
      </c>
      <c r="Z44" s="238" t="s">
        <v>263</v>
      </c>
      <c r="AA44" s="238" t="s">
        <v>263</v>
      </c>
      <c r="AB44" s="238" t="s">
        <v>263</v>
      </c>
      <c r="AC44" s="299" t="s">
        <v>270</v>
      </c>
      <c r="AD44" s="299" t="s">
        <v>270</v>
      </c>
      <c r="AE44" s="238" t="s">
        <v>265</v>
      </c>
      <c r="AF44" s="238" t="s">
        <v>265</v>
      </c>
      <c r="AG44" s="238" t="s">
        <v>265</v>
      </c>
      <c r="AH44" s="238" t="s">
        <v>265</v>
      </c>
      <c r="AI44" s="238" t="s">
        <v>265</v>
      </c>
      <c r="AJ44" s="238" t="s">
        <v>281</v>
      </c>
      <c r="AK44" s="239">
        <v>18</v>
      </c>
      <c r="AL44" s="240">
        <v>9</v>
      </c>
      <c r="AM44" s="241">
        <v>4</v>
      </c>
      <c r="AN44" s="282">
        <v>12</v>
      </c>
      <c r="AO44" s="280">
        <v>0</v>
      </c>
      <c r="AP44" s="281">
        <v>1</v>
      </c>
      <c r="AQ44" s="228"/>
    </row>
    <row r="45" spans="1:48" s="101" customFormat="1" ht="22.5" customHeight="1" x14ac:dyDescent="0.25">
      <c r="A45" s="171">
        <v>44</v>
      </c>
      <c r="B45" s="119" t="s">
        <v>113</v>
      </c>
      <c r="C45" s="134" t="s">
        <v>179</v>
      </c>
      <c r="D45" s="121">
        <v>18050</v>
      </c>
      <c r="E45" s="119"/>
      <c r="F45" s="238" t="s">
        <v>261</v>
      </c>
      <c r="G45" s="253" t="s">
        <v>261</v>
      </c>
      <c r="H45" s="238" t="s">
        <v>281</v>
      </c>
      <c r="I45" s="238" t="s">
        <v>261</v>
      </c>
      <c r="J45" s="238" t="s">
        <v>261</v>
      </c>
      <c r="K45" s="238" t="s">
        <v>261</v>
      </c>
      <c r="L45" s="238" t="s">
        <v>261</v>
      </c>
      <c r="M45" s="238" t="s">
        <v>261</v>
      </c>
      <c r="N45" s="238" t="s">
        <v>281</v>
      </c>
      <c r="O45" s="238" t="s">
        <v>281</v>
      </c>
      <c r="P45" s="238" t="s">
        <v>261</v>
      </c>
      <c r="Q45" s="238" t="s">
        <v>261</v>
      </c>
      <c r="R45" s="238" t="s">
        <v>261</v>
      </c>
      <c r="S45" s="238" t="s">
        <v>261</v>
      </c>
      <c r="T45" s="238" t="s">
        <v>265</v>
      </c>
      <c r="U45" s="238" t="s">
        <v>281</v>
      </c>
      <c r="V45" s="238" t="s">
        <v>281</v>
      </c>
      <c r="W45" s="238" t="s">
        <v>265</v>
      </c>
      <c r="X45" s="238" t="s">
        <v>265</v>
      </c>
      <c r="Y45" s="238" t="s">
        <v>265</v>
      </c>
      <c r="Z45" s="238" t="s">
        <v>265</v>
      </c>
      <c r="AA45" s="238" t="s">
        <v>265</v>
      </c>
      <c r="AB45" s="238" t="s">
        <v>281</v>
      </c>
      <c r="AC45" s="238" t="s">
        <v>281</v>
      </c>
      <c r="AD45" s="238" t="s">
        <v>265</v>
      </c>
      <c r="AE45" s="238" t="s">
        <v>281</v>
      </c>
      <c r="AF45" s="238" t="s">
        <v>281</v>
      </c>
      <c r="AG45" s="238" t="s">
        <v>281</v>
      </c>
      <c r="AH45" s="238" t="s">
        <v>281</v>
      </c>
      <c r="AI45" s="238" t="s">
        <v>281</v>
      </c>
      <c r="AJ45" s="238" t="s">
        <v>281</v>
      </c>
      <c r="AK45" s="239">
        <v>18</v>
      </c>
      <c r="AL45" s="240">
        <v>9</v>
      </c>
      <c r="AM45" s="241">
        <v>0</v>
      </c>
      <c r="AN45" s="279">
        <v>8</v>
      </c>
      <c r="AO45" s="280">
        <v>4</v>
      </c>
      <c r="AP45" s="281">
        <v>1</v>
      </c>
      <c r="AQ45" s="231"/>
      <c r="AR45" s="100"/>
      <c r="AS45" s="100"/>
      <c r="AT45" s="100"/>
      <c r="AU45" s="100"/>
      <c r="AV45" s="100"/>
    </row>
    <row r="46" spans="1:48" ht="22.5" customHeight="1" x14ac:dyDescent="0.25">
      <c r="A46" s="118">
        <v>45</v>
      </c>
      <c r="B46" s="119" t="s">
        <v>119</v>
      </c>
      <c r="C46" s="134" t="s">
        <v>180</v>
      </c>
      <c r="D46" s="121">
        <v>18029</v>
      </c>
      <c r="E46" s="119"/>
      <c r="F46" s="238" t="s">
        <v>261</v>
      </c>
      <c r="G46" s="253" t="s">
        <v>261</v>
      </c>
      <c r="H46" s="238" t="s">
        <v>281</v>
      </c>
      <c r="I46" s="238" t="s">
        <v>261</v>
      </c>
      <c r="J46" s="238" t="s">
        <v>261</v>
      </c>
      <c r="K46" s="238" t="s">
        <v>261</v>
      </c>
      <c r="L46" s="238" t="s">
        <v>261</v>
      </c>
      <c r="M46" s="238" t="s">
        <v>261</v>
      </c>
      <c r="N46" s="238" t="s">
        <v>281</v>
      </c>
      <c r="O46" s="238" t="s">
        <v>281</v>
      </c>
      <c r="P46" s="238" t="s">
        <v>261</v>
      </c>
      <c r="Q46" s="238" t="s">
        <v>261</v>
      </c>
      <c r="R46" s="238" t="s">
        <v>261</v>
      </c>
      <c r="S46" s="238" t="s">
        <v>261</v>
      </c>
      <c r="T46" s="238" t="s">
        <v>265</v>
      </c>
      <c r="U46" s="238" t="s">
        <v>281</v>
      </c>
      <c r="V46" s="238" t="s">
        <v>281</v>
      </c>
      <c r="W46" s="238" t="s">
        <v>265</v>
      </c>
      <c r="X46" s="238" t="s">
        <v>265</v>
      </c>
      <c r="Y46" s="238" t="s">
        <v>265</v>
      </c>
      <c r="Z46" s="238" t="s">
        <v>265</v>
      </c>
      <c r="AA46" s="238" t="s">
        <v>265</v>
      </c>
      <c r="AB46" s="238" t="s">
        <v>281</v>
      </c>
      <c r="AC46" s="238" t="s">
        <v>281</v>
      </c>
      <c r="AD46" s="238" t="s">
        <v>265</v>
      </c>
      <c r="AE46" s="238" t="s">
        <v>281</v>
      </c>
      <c r="AF46" s="238" t="s">
        <v>281</v>
      </c>
      <c r="AG46" s="238" t="s">
        <v>281</v>
      </c>
      <c r="AH46" s="238" t="s">
        <v>281</v>
      </c>
      <c r="AI46" s="238" t="s">
        <v>281</v>
      </c>
      <c r="AJ46" s="238" t="s">
        <v>281</v>
      </c>
      <c r="AK46" s="239">
        <v>18</v>
      </c>
      <c r="AL46" s="240">
        <v>9</v>
      </c>
      <c r="AM46" s="241">
        <v>0</v>
      </c>
      <c r="AN46" s="279">
        <v>8</v>
      </c>
      <c r="AO46" s="280">
        <v>4</v>
      </c>
      <c r="AP46" s="281">
        <v>1</v>
      </c>
      <c r="AQ46" s="228"/>
    </row>
    <row r="47" spans="1:48" ht="22.5" customHeight="1" x14ac:dyDescent="0.25">
      <c r="A47" s="171">
        <v>46</v>
      </c>
      <c r="B47" s="119" t="s">
        <v>119</v>
      </c>
      <c r="C47" s="134" t="s">
        <v>181</v>
      </c>
      <c r="D47" s="121">
        <v>18064</v>
      </c>
      <c r="E47" s="119"/>
      <c r="F47" s="238" t="s">
        <v>265</v>
      </c>
      <c r="G47" s="238" t="s">
        <v>265</v>
      </c>
      <c r="H47" s="238" t="s">
        <v>281</v>
      </c>
      <c r="I47" s="238" t="s">
        <v>265</v>
      </c>
      <c r="J47" s="238" t="s">
        <v>281</v>
      </c>
      <c r="K47" s="238" t="s">
        <v>265</v>
      </c>
      <c r="L47" s="238" t="s">
        <v>265</v>
      </c>
      <c r="M47" s="238" t="s">
        <v>265</v>
      </c>
      <c r="N47" s="238" t="s">
        <v>265</v>
      </c>
      <c r="O47" s="238" t="s">
        <v>281</v>
      </c>
      <c r="P47" s="238" t="s">
        <v>279</v>
      </c>
      <c r="Q47" s="238" t="s">
        <v>281</v>
      </c>
      <c r="R47" s="238" t="s">
        <v>279</v>
      </c>
      <c r="S47" s="238" t="s">
        <v>279</v>
      </c>
      <c r="T47" s="238" t="s">
        <v>279</v>
      </c>
      <c r="U47" s="238" t="s">
        <v>279</v>
      </c>
      <c r="V47" s="238" t="s">
        <v>281</v>
      </c>
      <c r="W47" s="238" t="s">
        <v>279</v>
      </c>
      <c r="X47" s="238" t="s">
        <v>281</v>
      </c>
      <c r="Y47" s="238" t="s">
        <v>279</v>
      </c>
      <c r="Z47" s="238" t="s">
        <v>279</v>
      </c>
      <c r="AA47" s="238" t="s">
        <v>279</v>
      </c>
      <c r="AB47" s="238" t="s">
        <v>279</v>
      </c>
      <c r="AC47" s="238" t="s">
        <v>281</v>
      </c>
      <c r="AD47" s="238" t="s">
        <v>279</v>
      </c>
      <c r="AE47" s="238" t="s">
        <v>281</v>
      </c>
      <c r="AF47" s="238" t="s">
        <v>281</v>
      </c>
      <c r="AG47" s="238" t="s">
        <v>281</v>
      </c>
      <c r="AH47" s="238" t="s">
        <v>281</v>
      </c>
      <c r="AI47" s="238" t="s">
        <v>281</v>
      </c>
      <c r="AJ47" s="238" t="s">
        <v>281</v>
      </c>
      <c r="AK47" s="239">
        <v>18</v>
      </c>
      <c r="AL47" s="240">
        <v>9</v>
      </c>
      <c r="AM47" s="241">
        <v>0</v>
      </c>
      <c r="AN47" s="279">
        <v>8</v>
      </c>
      <c r="AO47" s="280">
        <v>4</v>
      </c>
      <c r="AP47" s="281">
        <v>1</v>
      </c>
      <c r="AQ47" s="228"/>
    </row>
    <row r="48" spans="1:48" ht="22.5" customHeight="1" x14ac:dyDescent="0.25">
      <c r="A48" s="118">
        <v>47</v>
      </c>
      <c r="B48" s="119" t="s">
        <v>119</v>
      </c>
      <c r="C48" s="134" t="s">
        <v>182</v>
      </c>
      <c r="D48" s="121">
        <v>18052</v>
      </c>
      <c r="E48" s="119"/>
      <c r="F48" s="238" t="s">
        <v>281</v>
      </c>
      <c r="G48" s="248" t="s">
        <v>281</v>
      </c>
      <c r="H48" s="238" t="s">
        <v>261</v>
      </c>
      <c r="I48" s="238" t="s">
        <v>261</v>
      </c>
      <c r="J48" s="238" t="s">
        <v>261</v>
      </c>
      <c r="K48" s="238" t="s">
        <v>261</v>
      </c>
      <c r="L48" s="238" t="s">
        <v>281</v>
      </c>
      <c r="M48" s="238" t="s">
        <v>281</v>
      </c>
      <c r="N48" s="238" t="s">
        <v>261</v>
      </c>
      <c r="O48" s="238" t="s">
        <v>261</v>
      </c>
      <c r="P48" s="238" t="s">
        <v>261</v>
      </c>
      <c r="Q48" s="238" t="s">
        <v>261</v>
      </c>
      <c r="R48" s="238" t="s">
        <v>261</v>
      </c>
      <c r="S48" s="238" t="s">
        <v>281</v>
      </c>
      <c r="T48" s="238" t="s">
        <v>281</v>
      </c>
      <c r="U48" s="238" t="s">
        <v>261</v>
      </c>
      <c r="V48" s="238" t="s">
        <v>261</v>
      </c>
      <c r="W48" s="238" t="s">
        <v>261</v>
      </c>
      <c r="X48" s="238" t="s">
        <v>261</v>
      </c>
      <c r="Y48" s="238" t="s">
        <v>261</v>
      </c>
      <c r="Z48" s="238" t="s">
        <v>281</v>
      </c>
      <c r="AA48" s="238" t="s">
        <v>281</v>
      </c>
      <c r="AB48" s="238" t="s">
        <v>261</v>
      </c>
      <c r="AC48" s="238" t="s">
        <v>261</v>
      </c>
      <c r="AD48" s="238" t="s">
        <v>261</v>
      </c>
      <c r="AE48" s="238" t="s">
        <v>261</v>
      </c>
      <c r="AF48" s="238" t="s">
        <v>281</v>
      </c>
      <c r="AG48" s="238" t="s">
        <v>281</v>
      </c>
      <c r="AH48" s="238" t="s">
        <v>281</v>
      </c>
      <c r="AI48" s="238" t="s">
        <v>281</v>
      </c>
      <c r="AJ48" s="238" t="s">
        <v>281</v>
      </c>
      <c r="AK48" s="239">
        <v>18</v>
      </c>
      <c r="AL48" s="240">
        <v>9</v>
      </c>
      <c r="AM48" s="241">
        <v>0</v>
      </c>
      <c r="AN48" s="279">
        <v>8</v>
      </c>
      <c r="AO48" s="280">
        <v>4</v>
      </c>
      <c r="AP48" s="281">
        <v>1</v>
      </c>
      <c r="AQ48" s="228"/>
    </row>
    <row r="49" spans="1:48" ht="22.5" customHeight="1" x14ac:dyDescent="0.25">
      <c r="A49" s="171">
        <v>48</v>
      </c>
      <c r="B49" s="119" t="s">
        <v>119</v>
      </c>
      <c r="C49" s="134" t="s">
        <v>183</v>
      </c>
      <c r="D49" s="121">
        <v>18031</v>
      </c>
      <c r="E49" s="119" t="s">
        <v>184</v>
      </c>
      <c r="F49" s="238" t="s">
        <v>281</v>
      </c>
      <c r="G49" s="238" t="s">
        <v>281</v>
      </c>
      <c r="H49" s="238" t="s">
        <v>281</v>
      </c>
      <c r="I49" s="238" t="s">
        <v>281</v>
      </c>
      <c r="J49" s="238" t="s">
        <v>250</v>
      </c>
      <c r="K49" s="238" t="s">
        <v>250</v>
      </c>
      <c r="L49" s="238" t="s">
        <v>250</v>
      </c>
      <c r="M49" s="238" t="s">
        <v>250</v>
      </c>
      <c r="N49" s="238" t="s">
        <v>281</v>
      </c>
      <c r="O49" s="238" t="s">
        <v>250</v>
      </c>
      <c r="P49" s="238" t="s">
        <v>250</v>
      </c>
      <c r="Q49" s="238" t="s">
        <v>250</v>
      </c>
      <c r="R49" s="238" t="s">
        <v>250</v>
      </c>
      <c r="S49" s="238" t="s">
        <v>281</v>
      </c>
      <c r="T49" s="238" t="s">
        <v>281</v>
      </c>
      <c r="U49" s="238" t="s">
        <v>281</v>
      </c>
      <c r="V49" s="238" t="s">
        <v>250</v>
      </c>
      <c r="W49" s="238" t="s">
        <v>250</v>
      </c>
      <c r="X49" s="238" t="s">
        <v>250</v>
      </c>
      <c r="Y49" s="238" t="s">
        <v>250</v>
      </c>
      <c r="Z49" s="299" t="s">
        <v>270</v>
      </c>
      <c r="AA49" s="299" t="s">
        <v>270</v>
      </c>
      <c r="AB49" s="299" t="s">
        <v>270</v>
      </c>
      <c r="AC49" s="238" t="s">
        <v>250</v>
      </c>
      <c r="AD49" s="238" t="s">
        <v>250</v>
      </c>
      <c r="AE49" s="238" t="s">
        <v>250</v>
      </c>
      <c r="AF49" s="238" t="s">
        <v>250</v>
      </c>
      <c r="AG49" s="238" t="s">
        <v>281</v>
      </c>
      <c r="AH49" s="238" t="s">
        <v>281</v>
      </c>
      <c r="AI49" s="238" t="s">
        <v>281</v>
      </c>
      <c r="AJ49" s="238" t="s">
        <v>281</v>
      </c>
      <c r="AK49" s="239">
        <v>16</v>
      </c>
      <c r="AL49" s="240">
        <v>9</v>
      </c>
      <c r="AM49" s="241">
        <v>3</v>
      </c>
      <c r="AN49" s="282">
        <v>11</v>
      </c>
      <c r="AO49" s="280">
        <v>3</v>
      </c>
      <c r="AP49" s="281">
        <v>1</v>
      </c>
      <c r="AQ49" s="228"/>
    </row>
    <row r="50" spans="1:48" ht="22.5" customHeight="1" x14ac:dyDescent="0.25">
      <c r="A50" s="118">
        <v>49</v>
      </c>
      <c r="B50" s="119" t="s">
        <v>119</v>
      </c>
      <c r="C50" s="134" t="s">
        <v>185</v>
      </c>
      <c r="D50" s="121">
        <v>18028</v>
      </c>
      <c r="E50" s="119" t="s">
        <v>184</v>
      </c>
      <c r="F50" s="238" t="s">
        <v>281</v>
      </c>
      <c r="G50" s="238" t="s">
        <v>250</v>
      </c>
      <c r="H50" s="238" t="s">
        <v>250</v>
      </c>
      <c r="I50" s="238" t="s">
        <v>250</v>
      </c>
      <c r="J50" s="238" t="s">
        <v>281</v>
      </c>
      <c r="K50" s="238" t="s">
        <v>281</v>
      </c>
      <c r="L50" s="238" t="s">
        <v>281</v>
      </c>
      <c r="M50" s="238" t="s">
        <v>250</v>
      </c>
      <c r="N50" s="238" t="s">
        <v>250</v>
      </c>
      <c r="O50" s="238" t="s">
        <v>250</v>
      </c>
      <c r="P50" s="238" t="s">
        <v>250</v>
      </c>
      <c r="Q50" s="238" t="s">
        <v>281</v>
      </c>
      <c r="R50" s="238" t="s">
        <v>281</v>
      </c>
      <c r="S50" s="238" t="s">
        <v>250</v>
      </c>
      <c r="T50" s="238" t="s">
        <v>250</v>
      </c>
      <c r="U50" s="238" t="s">
        <v>250</v>
      </c>
      <c r="V50" s="238" t="s">
        <v>281</v>
      </c>
      <c r="W50" s="238" t="s">
        <v>281</v>
      </c>
      <c r="X50" s="238" t="s">
        <v>250</v>
      </c>
      <c r="Y50" s="238" t="s">
        <v>250</v>
      </c>
      <c r="Z50" s="238" t="s">
        <v>250</v>
      </c>
      <c r="AA50" s="238" t="s">
        <v>250</v>
      </c>
      <c r="AB50" s="238" t="s">
        <v>281</v>
      </c>
      <c r="AC50" s="299" t="s">
        <v>270</v>
      </c>
      <c r="AD50" s="238" t="s">
        <v>250</v>
      </c>
      <c r="AE50" s="238" t="s">
        <v>250</v>
      </c>
      <c r="AF50" s="238" t="s">
        <v>281</v>
      </c>
      <c r="AG50" s="238" t="s">
        <v>281</v>
      </c>
      <c r="AH50" s="238" t="s">
        <v>250</v>
      </c>
      <c r="AI50" s="238" t="s">
        <v>250</v>
      </c>
      <c r="AJ50" s="238" t="s">
        <v>250</v>
      </c>
      <c r="AK50" s="239">
        <v>19</v>
      </c>
      <c r="AL50" s="240">
        <v>9</v>
      </c>
      <c r="AM50" s="241">
        <v>1</v>
      </c>
      <c r="AN50" s="282">
        <v>10</v>
      </c>
      <c r="AO50" s="280">
        <v>2</v>
      </c>
      <c r="AP50" s="281">
        <v>0</v>
      </c>
      <c r="AQ50" s="228"/>
    </row>
    <row r="51" spans="1:48" ht="22.5" customHeight="1" x14ac:dyDescent="0.25">
      <c r="A51" s="171">
        <v>50</v>
      </c>
      <c r="B51" s="119" t="s">
        <v>119</v>
      </c>
      <c r="C51" s="134" t="s">
        <v>186</v>
      </c>
      <c r="D51" s="121">
        <v>18068</v>
      </c>
      <c r="E51" s="119" t="s">
        <v>243</v>
      </c>
      <c r="F51" s="238" t="s">
        <v>281</v>
      </c>
      <c r="G51" s="238" t="s">
        <v>250</v>
      </c>
      <c r="H51" s="238" t="s">
        <v>250</v>
      </c>
      <c r="I51" s="238" t="s">
        <v>250</v>
      </c>
      <c r="J51" s="238" t="s">
        <v>281</v>
      </c>
      <c r="K51" s="238" t="s">
        <v>281</v>
      </c>
      <c r="L51" s="238" t="s">
        <v>281</v>
      </c>
      <c r="M51" s="238" t="s">
        <v>250</v>
      </c>
      <c r="N51" s="238" t="s">
        <v>250</v>
      </c>
      <c r="O51" s="238" t="s">
        <v>250</v>
      </c>
      <c r="P51" s="238" t="s">
        <v>250</v>
      </c>
      <c r="Q51" s="238" t="s">
        <v>281</v>
      </c>
      <c r="R51" s="238" t="s">
        <v>281</v>
      </c>
      <c r="S51" s="238" t="s">
        <v>250</v>
      </c>
      <c r="T51" s="238" t="s">
        <v>250</v>
      </c>
      <c r="U51" s="238" t="s">
        <v>250</v>
      </c>
      <c r="V51" s="238" t="s">
        <v>281</v>
      </c>
      <c r="W51" s="238" t="s">
        <v>281</v>
      </c>
      <c r="X51" s="238" t="s">
        <v>250</v>
      </c>
      <c r="Y51" s="238" t="s">
        <v>250</v>
      </c>
      <c r="Z51" s="238" t="s">
        <v>250</v>
      </c>
      <c r="AA51" s="238" t="s">
        <v>250</v>
      </c>
      <c r="AB51" s="238" t="s">
        <v>281</v>
      </c>
      <c r="AC51" s="299" t="s">
        <v>270</v>
      </c>
      <c r="AD51" s="238" t="s">
        <v>250</v>
      </c>
      <c r="AE51" s="238" t="s">
        <v>250</v>
      </c>
      <c r="AF51" s="238" t="s">
        <v>281</v>
      </c>
      <c r="AG51" s="238" t="s">
        <v>281</v>
      </c>
      <c r="AH51" s="238" t="s">
        <v>250</v>
      </c>
      <c r="AI51" s="238" t="s">
        <v>250</v>
      </c>
      <c r="AJ51" s="238" t="s">
        <v>250</v>
      </c>
      <c r="AK51" s="239">
        <v>19</v>
      </c>
      <c r="AL51" s="240">
        <v>9</v>
      </c>
      <c r="AM51" s="241">
        <v>1</v>
      </c>
      <c r="AN51" s="282">
        <v>10</v>
      </c>
      <c r="AO51" s="280">
        <v>2</v>
      </c>
      <c r="AP51" s="281">
        <v>0</v>
      </c>
      <c r="AQ51" s="228"/>
    </row>
    <row r="52" spans="1:48" ht="22.5" customHeight="1" x14ac:dyDescent="0.25">
      <c r="A52" s="118">
        <v>51</v>
      </c>
      <c r="B52" s="119" t="s">
        <v>119</v>
      </c>
      <c r="C52" s="134" t="s">
        <v>187</v>
      </c>
      <c r="D52" s="121">
        <v>18056</v>
      </c>
      <c r="E52" s="119" t="s">
        <v>188</v>
      </c>
      <c r="F52" s="238" t="s">
        <v>268</v>
      </c>
      <c r="G52" s="253" t="s">
        <v>281</v>
      </c>
      <c r="H52" s="238" t="s">
        <v>281</v>
      </c>
      <c r="I52" s="238" t="s">
        <v>268</v>
      </c>
      <c r="J52" s="238" t="s">
        <v>268</v>
      </c>
      <c r="K52" s="238" t="s">
        <v>268</v>
      </c>
      <c r="L52" s="238" t="s">
        <v>268</v>
      </c>
      <c r="M52" s="238" t="s">
        <v>281</v>
      </c>
      <c r="N52" s="238" t="s">
        <v>281</v>
      </c>
      <c r="O52" s="238" t="s">
        <v>281</v>
      </c>
      <c r="P52" s="238" t="s">
        <v>268</v>
      </c>
      <c r="Q52" s="238" t="s">
        <v>268</v>
      </c>
      <c r="R52" s="238" t="s">
        <v>268</v>
      </c>
      <c r="S52" s="238" t="s">
        <v>281</v>
      </c>
      <c r="T52" s="238" t="s">
        <v>281</v>
      </c>
      <c r="U52" s="238" t="s">
        <v>268</v>
      </c>
      <c r="V52" s="238" t="s">
        <v>268</v>
      </c>
      <c r="W52" s="238" t="s">
        <v>268</v>
      </c>
      <c r="X52" s="238" t="s">
        <v>281</v>
      </c>
      <c r="Y52" s="299" t="s">
        <v>270</v>
      </c>
      <c r="Z52" s="299" t="s">
        <v>270</v>
      </c>
      <c r="AA52" s="238" t="s">
        <v>268</v>
      </c>
      <c r="AB52" s="238" t="s">
        <v>268</v>
      </c>
      <c r="AC52" s="238" t="s">
        <v>268</v>
      </c>
      <c r="AD52" s="299" t="s">
        <v>270</v>
      </c>
      <c r="AE52" s="299" t="s">
        <v>270</v>
      </c>
      <c r="AF52" s="238" t="s">
        <v>268</v>
      </c>
      <c r="AG52" s="238" t="s">
        <v>268</v>
      </c>
      <c r="AH52" s="238" t="s">
        <v>281</v>
      </c>
      <c r="AI52" s="238" t="s">
        <v>281</v>
      </c>
      <c r="AJ52" s="238" t="s">
        <v>281</v>
      </c>
      <c r="AK52" s="239">
        <v>16</v>
      </c>
      <c r="AL52" s="240">
        <v>9</v>
      </c>
      <c r="AM52" s="241">
        <v>4</v>
      </c>
      <c r="AN52" s="282">
        <v>12</v>
      </c>
      <c r="AO52" s="280">
        <v>2</v>
      </c>
      <c r="AP52" s="281">
        <v>1</v>
      </c>
      <c r="AQ52" s="228"/>
    </row>
    <row r="53" spans="1:48" ht="22.5" customHeight="1" x14ac:dyDescent="0.25">
      <c r="A53" s="171">
        <v>52</v>
      </c>
      <c r="B53" s="119" t="s">
        <v>119</v>
      </c>
      <c r="C53" s="134" t="s">
        <v>189</v>
      </c>
      <c r="D53" s="121">
        <v>18036</v>
      </c>
      <c r="E53" s="119" t="s">
        <v>188</v>
      </c>
      <c r="F53" s="238" t="s">
        <v>250</v>
      </c>
      <c r="G53" s="238" t="s">
        <v>250</v>
      </c>
      <c r="H53" s="238" t="s">
        <v>281</v>
      </c>
      <c r="I53" s="238" t="s">
        <v>281</v>
      </c>
      <c r="J53" s="238" t="s">
        <v>250</v>
      </c>
      <c r="K53" s="238" t="s">
        <v>250</v>
      </c>
      <c r="L53" s="238" t="s">
        <v>281</v>
      </c>
      <c r="M53" s="238" t="s">
        <v>281</v>
      </c>
      <c r="N53" s="238" t="s">
        <v>250</v>
      </c>
      <c r="O53" s="238" t="s">
        <v>250</v>
      </c>
      <c r="P53" s="238" t="s">
        <v>281</v>
      </c>
      <c r="Q53" s="238" t="s">
        <v>250</v>
      </c>
      <c r="R53" s="238" t="s">
        <v>250</v>
      </c>
      <c r="S53" s="238" t="s">
        <v>250</v>
      </c>
      <c r="T53" s="238" t="s">
        <v>281</v>
      </c>
      <c r="U53" s="238" t="s">
        <v>281</v>
      </c>
      <c r="V53" s="238" t="s">
        <v>281</v>
      </c>
      <c r="W53" s="238" t="s">
        <v>250</v>
      </c>
      <c r="X53" s="238" t="s">
        <v>250</v>
      </c>
      <c r="Y53" s="238" t="s">
        <v>250</v>
      </c>
      <c r="Z53" s="238" t="s">
        <v>250</v>
      </c>
      <c r="AA53" s="299" t="s">
        <v>270</v>
      </c>
      <c r="AB53" s="238" t="s">
        <v>250</v>
      </c>
      <c r="AC53" s="238" t="s">
        <v>250</v>
      </c>
      <c r="AD53" s="238" t="s">
        <v>250</v>
      </c>
      <c r="AE53" s="238" t="s">
        <v>250</v>
      </c>
      <c r="AF53" s="238" t="s">
        <v>281</v>
      </c>
      <c r="AG53" s="238" t="s">
        <v>281</v>
      </c>
      <c r="AH53" s="238" t="s">
        <v>281</v>
      </c>
      <c r="AI53" s="238" t="s">
        <v>281</v>
      </c>
      <c r="AJ53" s="238" t="s">
        <v>281</v>
      </c>
      <c r="AK53" s="239">
        <v>17</v>
      </c>
      <c r="AL53" s="240">
        <v>9</v>
      </c>
      <c r="AM53" s="241">
        <v>1</v>
      </c>
      <c r="AN53" s="282">
        <v>9</v>
      </c>
      <c r="AO53" s="280">
        <v>4</v>
      </c>
      <c r="AP53" s="281">
        <v>1</v>
      </c>
      <c r="AQ53" s="228"/>
    </row>
    <row r="54" spans="1:48" ht="22.5" customHeight="1" x14ac:dyDescent="0.25">
      <c r="A54" s="118">
        <v>53</v>
      </c>
      <c r="B54" s="119" t="s">
        <v>119</v>
      </c>
      <c r="C54" s="134" t="s">
        <v>190</v>
      </c>
      <c r="D54" s="121">
        <v>18069</v>
      </c>
      <c r="E54" s="119" t="s">
        <v>188</v>
      </c>
      <c r="F54" s="238" t="s">
        <v>250</v>
      </c>
      <c r="G54" s="253" t="s">
        <v>281</v>
      </c>
      <c r="H54" s="238" t="s">
        <v>250</v>
      </c>
      <c r="I54" s="238" t="s">
        <v>250</v>
      </c>
      <c r="J54" s="238" t="s">
        <v>250</v>
      </c>
      <c r="K54" s="238" t="s">
        <v>281</v>
      </c>
      <c r="L54" s="238" t="s">
        <v>250</v>
      </c>
      <c r="M54" s="238" t="s">
        <v>250</v>
      </c>
      <c r="N54" s="238" t="s">
        <v>281</v>
      </c>
      <c r="O54" s="238" t="s">
        <v>281</v>
      </c>
      <c r="P54" s="238" t="s">
        <v>281</v>
      </c>
      <c r="Q54" s="238" t="s">
        <v>250</v>
      </c>
      <c r="R54" s="238" t="s">
        <v>250</v>
      </c>
      <c r="S54" s="238" t="s">
        <v>250</v>
      </c>
      <c r="T54" s="238" t="s">
        <v>250</v>
      </c>
      <c r="U54" s="238" t="s">
        <v>281</v>
      </c>
      <c r="V54" s="238" t="s">
        <v>250</v>
      </c>
      <c r="W54" s="238" t="s">
        <v>250</v>
      </c>
      <c r="X54" s="238" t="s">
        <v>281</v>
      </c>
      <c r="Y54" s="238" t="s">
        <v>281</v>
      </c>
      <c r="Z54" s="238" t="s">
        <v>281</v>
      </c>
      <c r="AA54" s="238" t="s">
        <v>250</v>
      </c>
      <c r="AB54" s="238" t="s">
        <v>250</v>
      </c>
      <c r="AC54" s="238" t="s">
        <v>250</v>
      </c>
      <c r="AD54" s="238" t="s">
        <v>250</v>
      </c>
      <c r="AE54" s="299" t="s">
        <v>270</v>
      </c>
      <c r="AF54" s="238" t="s">
        <v>250</v>
      </c>
      <c r="AG54" s="238" t="s">
        <v>250</v>
      </c>
      <c r="AH54" s="238" t="s">
        <v>250</v>
      </c>
      <c r="AI54" s="238" t="s">
        <v>250</v>
      </c>
      <c r="AJ54" s="238" t="s">
        <v>250</v>
      </c>
      <c r="AK54" s="239">
        <v>21</v>
      </c>
      <c r="AL54" s="240">
        <v>9</v>
      </c>
      <c r="AM54" s="241">
        <v>1</v>
      </c>
      <c r="AN54" s="282">
        <v>10</v>
      </c>
      <c r="AO54" s="280">
        <v>0</v>
      </c>
      <c r="AP54" s="281">
        <v>0</v>
      </c>
      <c r="AQ54" s="228"/>
    </row>
    <row r="55" spans="1:48" ht="22.5" customHeight="1" x14ac:dyDescent="0.25">
      <c r="A55" s="171">
        <v>54</v>
      </c>
      <c r="B55" s="119" t="s">
        <v>113</v>
      </c>
      <c r="C55" s="119" t="s">
        <v>193</v>
      </c>
      <c r="D55" s="125">
        <v>18063</v>
      </c>
      <c r="E55" s="119" t="s">
        <v>192</v>
      </c>
      <c r="F55" s="238" t="s">
        <v>263</v>
      </c>
      <c r="G55" s="238" t="s">
        <v>281</v>
      </c>
      <c r="H55" s="238" t="s">
        <v>263</v>
      </c>
      <c r="I55" s="238" t="s">
        <v>263</v>
      </c>
      <c r="J55" s="238" t="s">
        <v>281</v>
      </c>
      <c r="K55" s="238" t="s">
        <v>263</v>
      </c>
      <c r="L55" s="238" t="s">
        <v>263</v>
      </c>
      <c r="M55" s="238" t="s">
        <v>263</v>
      </c>
      <c r="N55" s="238" t="s">
        <v>263</v>
      </c>
      <c r="O55" s="238" t="s">
        <v>281</v>
      </c>
      <c r="P55" s="238" t="s">
        <v>263</v>
      </c>
      <c r="Q55" s="238" t="s">
        <v>263</v>
      </c>
      <c r="R55" s="238" t="s">
        <v>281</v>
      </c>
      <c r="S55" s="238" t="s">
        <v>263</v>
      </c>
      <c r="T55" s="238" t="s">
        <v>263</v>
      </c>
      <c r="U55" s="238" t="s">
        <v>281</v>
      </c>
      <c r="V55" s="238" t="s">
        <v>265</v>
      </c>
      <c r="W55" s="238" t="s">
        <v>265</v>
      </c>
      <c r="X55" s="238" t="s">
        <v>265</v>
      </c>
      <c r="Y55" s="238" t="s">
        <v>265</v>
      </c>
      <c r="Z55" s="238" t="s">
        <v>281</v>
      </c>
      <c r="AA55" s="238" t="s">
        <v>281</v>
      </c>
      <c r="AB55" s="238" t="s">
        <v>281</v>
      </c>
      <c r="AC55" s="238" t="s">
        <v>265</v>
      </c>
      <c r="AD55" s="238" t="s">
        <v>281</v>
      </c>
      <c r="AE55" s="238" t="s">
        <v>265</v>
      </c>
      <c r="AF55" s="238" t="s">
        <v>265</v>
      </c>
      <c r="AG55" s="238" t="s">
        <v>265</v>
      </c>
      <c r="AH55" s="238" t="s">
        <v>281</v>
      </c>
      <c r="AI55" s="238" t="s">
        <v>281</v>
      </c>
      <c r="AJ55" s="238" t="s">
        <v>263</v>
      </c>
      <c r="AK55" s="239">
        <v>20</v>
      </c>
      <c r="AL55" s="240">
        <v>9</v>
      </c>
      <c r="AM55" s="241">
        <v>0</v>
      </c>
      <c r="AN55" s="279">
        <v>9</v>
      </c>
      <c r="AO55" s="280">
        <v>2</v>
      </c>
      <c r="AP55" s="281">
        <v>0</v>
      </c>
      <c r="AQ55" s="228"/>
    </row>
    <row r="56" spans="1:48" ht="22.5" customHeight="1" x14ac:dyDescent="0.25">
      <c r="A56" s="118">
        <v>55</v>
      </c>
      <c r="B56" s="119" t="s">
        <v>119</v>
      </c>
      <c r="C56" s="119" t="s">
        <v>194</v>
      </c>
      <c r="D56" s="125">
        <v>18053</v>
      </c>
      <c r="E56" s="119" t="s">
        <v>192</v>
      </c>
      <c r="F56" s="238" t="s">
        <v>281</v>
      </c>
      <c r="G56" s="253" t="s">
        <v>263</v>
      </c>
      <c r="H56" s="238" t="s">
        <v>263</v>
      </c>
      <c r="I56" s="238" t="s">
        <v>263</v>
      </c>
      <c r="J56" s="238" t="s">
        <v>263</v>
      </c>
      <c r="K56" s="238" t="s">
        <v>263</v>
      </c>
      <c r="L56" s="238" t="s">
        <v>281</v>
      </c>
      <c r="M56" s="238" t="s">
        <v>263</v>
      </c>
      <c r="N56" s="238" t="s">
        <v>281</v>
      </c>
      <c r="O56" s="238" t="s">
        <v>281</v>
      </c>
      <c r="P56" s="238" t="s">
        <v>281</v>
      </c>
      <c r="Q56" s="238" t="s">
        <v>263</v>
      </c>
      <c r="R56" s="238" t="s">
        <v>263</v>
      </c>
      <c r="S56" s="238" t="s">
        <v>281</v>
      </c>
      <c r="T56" s="238" t="s">
        <v>263</v>
      </c>
      <c r="U56" s="238" t="s">
        <v>263</v>
      </c>
      <c r="V56" s="238" t="s">
        <v>265</v>
      </c>
      <c r="W56" s="238" t="s">
        <v>265</v>
      </c>
      <c r="X56" s="238" t="s">
        <v>265</v>
      </c>
      <c r="Y56" s="238" t="s">
        <v>281</v>
      </c>
      <c r="Z56" s="238" t="s">
        <v>281</v>
      </c>
      <c r="AA56" s="238" t="s">
        <v>265</v>
      </c>
      <c r="AB56" s="238" t="s">
        <v>265</v>
      </c>
      <c r="AC56" s="238" t="s">
        <v>265</v>
      </c>
      <c r="AD56" s="299" t="s">
        <v>270</v>
      </c>
      <c r="AE56" s="238" t="s">
        <v>265</v>
      </c>
      <c r="AF56" s="238" t="s">
        <v>265</v>
      </c>
      <c r="AG56" s="238" t="s">
        <v>281</v>
      </c>
      <c r="AH56" s="238" t="s">
        <v>281</v>
      </c>
      <c r="AI56" s="238" t="s">
        <v>281</v>
      </c>
      <c r="AJ56" s="238" t="s">
        <v>281</v>
      </c>
      <c r="AK56" s="239">
        <v>18</v>
      </c>
      <c r="AL56" s="240">
        <v>9</v>
      </c>
      <c r="AM56" s="241">
        <v>1</v>
      </c>
      <c r="AN56" s="282">
        <v>9</v>
      </c>
      <c r="AO56" s="280">
        <v>3</v>
      </c>
      <c r="AP56" s="281">
        <v>1</v>
      </c>
      <c r="AQ56" s="228"/>
    </row>
    <row r="57" spans="1:48" ht="22.5" customHeight="1" x14ac:dyDescent="0.25">
      <c r="A57" s="171">
        <v>56</v>
      </c>
      <c r="B57" s="119" t="s">
        <v>119</v>
      </c>
      <c r="C57" s="134" t="s">
        <v>239</v>
      </c>
      <c r="D57" s="121">
        <v>18035</v>
      </c>
      <c r="E57" s="119" t="s">
        <v>192</v>
      </c>
      <c r="F57" s="238" t="s">
        <v>263</v>
      </c>
      <c r="G57" s="253" t="s">
        <v>281</v>
      </c>
      <c r="H57" s="238" t="s">
        <v>263</v>
      </c>
      <c r="I57" s="238" t="s">
        <v>281</v>
      </c>
      <c r="J57" s="238" t="s">
        <v>263</v>
      </c>
      <c r="K57" s="238" t="s">
        <v>263</v>
      </c>
      <c r="L57" s="238" t="s">
        <v>263</v>
      </c>
      <c r="M57" s="238" t="s">
        <v>281</v>
      </c>
      <c r="N57" s="238" t="s">
        <v>263</v>
      </c>
      <c r="O57" s="238" t="s">
        <v>263</v>
      </c>
      <c r="P57" s="238" t="s">
        <v>281</v>
      </c>
      <c r="Q57" s="238" t="s">
        <v>281</v>
      </c>
      <c r="R57" s="238" t="s">
        <v>281</v>
      </c>
      <c r="S57" s="238" t="s">
        <v>263</v>
      </c>
      <c r="T57" s="238" t="s">
        <v>263</v>
      </c>
      <c r="U57" s="238" t="s">
        <v>263</v>
      </c>
      <c r="V57" s="238" t="s">
        <v>265</v>
      </c>
      <c r="W57" s="238" t="s">
        <v>281</v>
      </c>
      <c r="X57" s="238" t="s">
        <v>281</v>
      </c>
      <c r="Y57" s="238" t="s">
        <v>281</v>
      </c>
      <c r="Z57" s="238" t="s">
        <v>263</v>
      </c>
      <c r="AA57" s="238" t="s">
        <v>263</v>
      </c>
      <c r="AB57" s="238" t="s">
        <v>263</v>
      </c>
      <c r="AC57" s="238" t="s">
        <v>263</v>
      </c>
      <c r="AD57" s="238" t="s">
        <v>263</v>
      </c>
      <c r="AE57" s="238" t="s">
        <v>263</v>
      </c>
      <c r="AF57" s="238" t="s">
        <v>281</v>
      </c>
      <c r="AG57" s="238" t="s">
        <v>281</v>
      </c>
      <c r="AH57" s="238" t="s">
        <v>281</v>
      </c>
      <c r="AI57" s="238" t="s">
        <v>281</v>
      </c>
      <c r="AJ57" s="238" t="s">
        <v>263</v>
      </c>
      <c r="AK57" s="239">
        <v>18</v>
      </c>
      <c r="AL57" s="240">
        <v>9</v>
      </c>
      <c r="AM57" s="241">
        <v>0</v>
      </c>
      <c r="AN57" s="279">
        <v>9</v>
      </c>
      <c r="AO57" s="280">
        <v>4</v>
      </c>
      <c r="AP57" s="281">
        <v>0</v>
      </c>
      <c r="AQ57" s="228"/>
    </row>
    <row r="58" spans="1:48" ht="22.5" customHeight="1" x14ac:dyDescent="0.25">
      <c r="A58" s="118">
        <v>57</v>
      </c>
      <c r="B58" s="120" t="s">
        <v>119</v>
      </c>
      <c r="C58" s="135" t="s">
        <v>195</v>
      </c>
      <c r="D58" s="135"/>
      <c r="E58" s="119" t="s">
        <v>192</v>
      </c>
      <c r="F58" s="238" t="s">
        <v>281</v>
      </c>
      <c r="G58" s="238" t="s">
        <v>281</v>
      </c>
      <c r="H58" s="238" t="s">
        <v>263</v>
      </c>
      <c r="I58" s="238" t="s">
        <v>263</v>
      </c>
      <c r="J58" s="238" t="s">
        <v>263</v>
      </c>
      <c r="K58" s="238" t="s">
        <v>263</v>
      </c>
      <c r="L58" s="238" t="s">
        <v>281</v>
      </c>
      <c r="M58" s="238" t="s">
        <v>281</v>
      </c>
      <c r="N58" s="238" t="s">
        <v>263</v>
      </c>
      <c r="O58" s="238" t="s">
        <v>263</v>
      </c>
      <c r="P58" s="238" t="s">
        <v>263</v>
      </c>
      <c r="Q58" s="238" t="s">
        <v>263</v>
      </c>
      <c r="R58" s="238" t="s">
        <v>263</v>
      </c>
      <c r="S58" s="238" t="s">
        <v>281</v>
      </c>
      <c r="T58" s="238" t="s">
        <v>281</v>
      </c>
      <c r="U58" s="238" t="s">
        <v>263</v>
      </c>
      <c r="V58" s="238" t="s">
        <v>263</v>
      </c>
      <c r="W58" s="238" t="s">
        <v>263</v>
      </c>
      <c r="X58" s="238" t="s">
        <v>263</v>
      </c>
      <c r="Y58" s="238" t="s">
        <v>263</v>
      </c>
      <c r="Z58" s="238" t="s">
        <v>281</v>
      </c>
      <c r="AA58" s="238" t="s">
        <v>281</v>
      </c>
      <c r="AB58" s="238" t="s">
        <v>263</v>
      </c>
      <c r="AC58" s="238" t="s">
        <v>263</v>
      </c>
      <c r="AD58" s="238" t="s">
        <v>263</v>
      </c>
      <c r="AE58" s="238" t="s">
        <v>263</v>
      </c>
      <c r="AF58" s="238" t="s">
        <v>281</v>
      </c>
      <c r="AG58" s="238" t="s">
        <v>281</v>
      </c>
      <c r="AH58" s="238" t="s">
        <v>281</v>
      </c>
      <c r="AI58" s="238" t="s">
        <v>281</v>
      </c>
      <c r="AJ58" s="238" t="s">
        <v>281</v>
      </c>
      <c r="AK58" s="239">
        <v>18</v>
      </c>
      <c r="AL58" s="240">
        <v>9</v>
      </c>
      <c r="AM58" s="241">
        <v>0</v>
      </c>
      <c r="AN58" s="279">
        <v>8</v>
      </c>
      <c r="AO58" s="280">
        <v>4</v>
      </c>
      <c r="AP58" s="281">
        <v>1</v>
      </c>
      <c r="AQ58" s="226"/>
      <c r="AR58" s="9"/>
      <c r="AS58" s="9"/>
      <c r="AT58" s="9"/>
      <c r="AU58" s="9"/>
      <c r="AV58" s="9"/>
    </row>
    <row r="59" spans="1:48" ht="22.5" customHeight="1" x14ac:dyDescent="0.25">
      <c r="A59" s="171">
        <v>58</v>
      </c>
      <c r="B59" s="120" t="s">
        <v>119</v>
      </c>
      <c r="C59" s="135" t="s">
        <v>196</v>
      </c>
      <c r="D59" s="135"/>
      <c r="E59" s="119" t="s">
        <v>192</v>
      </c>
      <c r="F59" s="238" t="s">
        <v>281</v>
      </c>
      <c r="G59" s="238" t="s">
        <v>281</v>
      </c>
      <c r="H59" s="238" t="s">
        <v>263</v>
      </c>
      <c r="I59" s="238" t="s">
        <v>263</v>
      </c>
      <c r="J59" s="238" t="s">
        <v>263</v>
      </c>
      <c r="K59" s="238" t="s">
        <v>263</v>
      </c>
      <c r="L59" s="238" t="s">
        <v>281</v>
      </c>
      <c r="M59" s="238" t="s">
        <v>281</v>
      </c>
      <c r="N59" s="238" t="s">
        <v>263</v>
      </c>
      <c r="O59" s="238" t="s">
        <v>263</v>
      </c>
      <c r="P59" s="238" t="s">
        <v>263</v>
      </c>
      <c r="Q59" s="238" t="s">
        <v>263</v>
      </c>
      <c r="R59" s="238" t="s">
        <v>263</v>
      </c>
      <c r="S59" s="238" t="s">
        <v>281</v>
      </c>
      <c r="T59" s="238" t="s">
        <v>281</v>
      </c>
      <c r="U59" s="238" t="s">
        <v>263</v>
      </c>
      <c r="V59" s="238" t="s">
        <v>263</v>
      </c>
      <c r="W59" s="238" t="s">
        <v>263</v>
      </c>
      <c r="X59" s="238" t="s">
        <v>263</v>
      </c>
      <c r="Y59" s="238" t="s">
        <v>263</v>
      </c>
      <c r="Z59" s="238" t="s">
        <v>281</v>
      </c>
      <c r="AA59" s="238" t="s">
        <v>281</v>
      </c>
      <c r="AB59" s="238" t="s">
        <v>263</v>
      </c>
      <c r="AC59" s="238" t="s">
        <v>263</v>
      </c>
      <c r="AD59" s="238" t="s">
        <v>263</v>
      </c>
      <c r="AE59" s="238" t="s">
        <v>263</v>
      </c>
      <c r="AF59" s="238" t="s">
        <v>281</v>
      </c>
      <c r="AG59" s="238" t="s">
        <v>281</v>
      </c>
      <c r="AH59" s="238" t="s">
        <v>281</v>
      </c>
      <c r="AI59" s="238" t="s">
        <v>281</v>
      </c>
      <c r="AJ59" s="238" t="s">
        <v>281</v>
      </c>
      <c r="AK59" s="239">
        <v>18</v>
      </c>
      <c r="AL59" s="240">
        <v>9</v>
      </c>
      <c r="AM59" s="241">
        <v>0</v>
      </c>
      <c r="AN59" s="279">
        <v>8</v>
      </c>
      <c r="AO59" s="280">
        <v>4</v>
      </c>
      <c r="AP59" s="281">
        <v>1</v>
      </c>
      <c r="AQ59" s="226"/>
      <c r="AR59" s="9"/>
      <c r="AS59" s="9"/>
      <c r="AT59" s="9"/>
      <c r="AU59" s="9"/>
      <c r="AV59" s="9"/>
    </row>
    <row r="60" spans="1:48" ht="22.15" customHeight="1" x14ac:dyDescent="0.25">
      <c r="A60" s="118">
        <v>59</v>
      </c>
      <c r="B60" s="120" t="s">
        <v>119</v>
      </c>
      <c r="C60" s="135"/>
      <c r="E60" s="119" t="s">
        <v>192</v>
      </c>
      <c r="F60" s="238" t="s">
        <v>281</v>
      </c>
      <c r="G60" s="238" t="s">
        <v>281</v>
      </c>
      <c r="H60" s="238" t="s">
        <v>263</v>
      </c>
      <c r="I60" s="238" t="s">
        <v>263</v>
      </c>
      <c r="J60" s="238" t="s">
        <v>263</v>
      </c>
      <c r="K60" s="238" t="s">
        <v>263</v>
      </c>
      <c r="L60" s="238" t="s">
        <v>281</v>
      </c>
      <c r="M60" s="238" t="s">
        <v>281</v>
      </c>
      <c r="N60" s="238" t="s">
        <v>263</v>
      </c>
      <c r="O60" s="238" t="s">
        <v>263</v>
      </c>
      <c r="P60" s="238" t="s">
        <v>263</v>
      </c>
      <c r="Q60" s="238" t="s">
        <v>263</v>
      </c>
      <c r="R60" s="238" t="s">
        <v>263</v>
      </c>
      <c r="S60" s="238" t="s">
        <v>281</v>
      </c>
      <c r="T60" s="238" t="s">
        <v>281</v>
      </c>
      <c r="U60" s="238" t="s">
        <v>263</v>
      </c>
      <c r="V60" s="238" t="s">
        <v>263</v>
      </c>
      <c r="W60" s="238" t="s">
        <v>263</v>
      </c>
      <c r="X60" s="238" t="s">
        <v>263</v>
      </c>
      <c r="Y60" s="238" t="s">
        <v>263</v>
      </c>
      <c r="Z60" s="238" t="s">
        <v>281</v>
      </c>
      <c r="AA60" s="238" t="s">
        <v>281</v>
      </c>
      <c r="AB60" s="238" t="s">
        <v>263</v>
      </c>
      <c r="AC60" s="238" t="s">
        <v>263</v>
      </c>
      <c r="AD60" s="238" t="s">
        <v>263</v>
      </c>
      <c r="AE60" s="238" t="s">
        <v>263</v>
      </c>
      <c r="AF60" s="238" t="s">
        <v>281</v>
      </c>
      <c r="AG60" s="238" t="s">
        <v>281</v>
      </c>
      <c r="AH60" s="238" t="s">
        <v>281</v>
      </c>
      <c r="AI60" s="238" t="s">
        <v>281</v>
      </c>
      <c r="AJ60" s="238" t="s">
        <v>281</v>
      </c>
      <c r="AK60" s="239">
        <v>18</v>
      </c>
      <c r="AL60" s="240">
        <v>9</v>
      </c>
      <c r="AM60" s="241">
        <v>0</v>
      </c>
      <c r="AN60" s="279">
        <v>8</v>
      </c>
      <c r="AO60" s="280">
        <v>4</v>
      </c>
      <c r="AP60" s="281">
        <v>1</v>
      </c>
      <c r="AQ60" s="228"/>
    </row>
    <row r="61" spans="1:48" ht="22.15" customHeight="1" x14ac:dyDescent="0.25">
      <c r="A61" s="171">
        <v>60</v>
      </c>
      <c r="B61" s="120" t="s">
        <v>119</v>
      </c>
      <c r="C61" s="135"/>
      <c r="E61" s="119" t="s">
        <v>192</v>
      </c>
      <c r="F61" s="238" t="s">
        <v>281</v>
      </c>
      <c r="G61" s="238" t="s">
        <v>281</v>
      </c>
      <c r="H61" s="238" t="s">
        <v>263</v>
      </c>
      <c r="I61" s="238" t="s">
        <v>263</v>
      </c>
      <c r="J61" s="238" t="s">
        <v>263</v>
      </c>
      <c r="K61" s="238" t="s">
        <v>263</v>
      </c>
      <c r="L61" s="238" t="s">
        <v>281</v>
      </c>
      <c r="M61" s="238" t="s">
        <v>281</v>
      </c>
      <c r="N61" s="238" t="s">
        <v>263</v>
      </c>
      <c r="O61" s="238" t="s">
        <v>263</v>
      </c>
      <c r="P61" s="238" t="s">
        <v>263</v>
      </c>
      <c r="Q61" s="238" t="s">
        <v>263</v>
      </c>
      <c r="R61" s="238" t="s">
        <v>263</v>
      </c>
      <c r="S61" s="238" t="s">
        <v>281</v>
      </c>
      <c r="T61" s="238" t="s">
        <v>281</v>
      </c>
      <c r="U61" s="238" t="s">
        <v>263</v>
      </c>
      <c r="V61" s="238" t="s">
        <v>263</v>
      </c>
      <c r="W61" s="238" t="s">
        <v>263</v>
      </c>
      <c r="X61" s="238" t="s">
        <v>263</v>
      </c>
      <c r="Y61" s="238" t="s">
        <v>263</v>
      </c>
      <c r="Z61" s="238" t="s">
        <v>281</v>
      </c>
      <c r="AA61" s="238" t="s">
        <v>281</v>
      </c>
      <c r="AB61" s="238" t="s">
        <v>263</v>
      </c>
      <c r="AC61" s="238" t="s">
        <v>263</v>
      </c>
      <c r="AD61" s="238" t="s">
        <v>263</v>
      </c>
      <c r="AE61" s="238" t="s">
        <v>263</v>
      </c>
      <c r="AF61" s="238" t="s">
        <v>281</v>
      </c>
      <c r="AG61" s="238" t="s">
        <v>281</v>
      </c>
      <c r="AH61" s="238" t="s">
        <v>281</v>
      </c>
      <c r="AI61" s="238" t="s">
        <v>281</v>
      </c>
      <c r="AJ61" s="238" t="s">
        <v>281</v>
      </c>
      <c r="AK61" s="239">
        <v>18</v>
      </c>
      <c r="AL61" s="240">
        <v>9</v>
      </c>
      <c r="AM61" s="241">
        <v>0</v>
      </c>
      <c r="AN61" s="279">
        <v>8</v>
      </c>
      <c r="AO61" s="280">
        <v>4</v>
      </c>
      <c r="AP61" s="281">
        <v>1</v>
      </c>
      <c r="AQ61" s="228"/>
    </row>
    <row r="62" spans="1:48" s="101" customFormat="1" ht="22.5" customHeight="1" x14ac:dyDescent="0.25">
      <c r="A62" s="118">
        <v>61</v>
      </c>
      <c r="B62" s="120" t="s">
        <v>119</v>
      </c>
      <c r="C62" s="135" t="s">
        <v>221</v>
      </c>
      <c r="D62" s="136">
        <v>18015</v>
      </c>
      <c r="E62" s="314">
        <v>1</v>
      </c>
      <c r="F62" s="238" t="s">
        <v>272</v>
      </c>
      <c r="G62" s="238" t="s">
        <v>272</v>
      </c>
      <c r="H62" s="238" t="s">
        <v>272</v>
      </c>
      <c r="I62" s="238" t="s">
        <v>272</v>
      </c>
      <c r="J62" s="238" t="s">
        <v>272</v>
      </c>
      <c r="K62" s="238" t="s">
        <v>272</v>
      </c>
      <c r="L62" s="238" t="s">
        <v>281</v>
      </c>
      <c r="M62" s="238" t="s">
        <v>281</v>
      </c>
      <c r="N62" s="238" t="s">
        <v>272</v>
      </c>
      <c r="O62" s="238" t="s">
        <v>272</v>
      </c>
      <c r="P62" s="238" t="s">
        <v>272</v>
      </c>
      <c r="Q62" s="238" t="s">
        <v>272</v>
      </c>
      <c r="R62" s="238" t="s">
        <v>272</v>
      </c>
      <c r="S62" s="238" t="s">
        <v>281</v>
      </c>
      <c r="T62" s="238" t="s">
        <v>281</v>
      </c>
      <c r="U62" s="238" t="s">
        <v>281</v>
      </c>
      <c r="V62" s="238" t="s">
        <v>281</v>
      </c>
      <c r="W62" s="238" t="s">
        <v>281</v>
      </c>
      <c r="X62" s="238" t="s">
        <v>281</v>
      </c>
      <c r="Y62" s="238" t="s">
        <v>270</v>
      </c>
      <c r="Z62" s="238" t="s">
        <v>270</v>
      </c>
      <c r="AA62" s="238" t="s">
        <v>270</v>
      </c>
      <c r="AB62" s="238" t="s">
        <v>270</v>
      </c>
      <c r="AC62" s="238" t="s">
        <v>270</v>
      </c>
      <c r="AD62" s="238" t="s">
        <v>270</v>
      </c>
      <c r="AE62" s="238" t="s">
        <v>270</v>
      </c>
      <c r="AF62" s="238" t="s">
        <v>281</v>
      </c>
      <c r="AG62" s="238" t="s">
        <v>281</v>
      </c>
      <c r="AH62" s="238" t="s">
        <v>281</v>
      </c>
      <c r="AI62" s="238" t="s">
        <v>281</v>
      </c>
      <c r="AJ62" s="238" t="s">
        <v>281</v>
      </c>
      <c r="AK62" s="245">
        <v>11</v>
      </c>
      <c r="AL62" s="246">
        <v>9</v>
      </c>
      <c r="AM62" s="247">
        <v>7</v>
      </c>
      <c r="AN62" s="283"/>
      <c r="AO62" s="284">
        <v>4</v>
      </c>
      <c r="AP62" s="285">
        <v>1</v>
      </c>
      <c r="AQ62" s="231"/>
      <c r="AR62" s="100"/>
      <c r="AS62" s="100"/>
      <c r="AT62" s="100"/>
      <c r="AU62" s="100"/>
      <c r="AV62" s="100"/>
    </row>
    <row r="63" spans="1:48" s="101" customFormat="1" ht="22.5" customHeight="1" x14ac:dyDescent="0.25">
      <c r="A63" s="171">
        <v>62</v>
      </c>
      <c r="B63" s="120" t="s">
        <v>119</v>
      </c>
      <c r="C63" s="135" t="s">
        <v>222</v>
      </c>
      <c r="D63" s="136">
        <v>18075</v>
      </c>
      <c r="E63" s="120">
        <v>1</v>
      </c>
      <c r="F63" s="238" t="s">
        <v>281</v>
      </c>
      <c r="G63" s="238" t="s">
        <v>281</v>
      </c>
      <c r="H63" s="238" t="s">
        <v>271</v>
      </c>
      <c r="I63" s="238" t="s">
        <v>271</v>
      </c>
      <c r="J63" s="238" t="s">
        <v>271</v>
      </c>
      <c r="K63" s="238" t="s">
        <v>271</v>
      </c>
      <c r="L63" s="238" t="s">
        <v>281</v>
      </c>
      <c r="M63" s="238" t="s">
        <v>281</v>
      </c>
      <c r="N63" s="238" t="s">
        <v>271</v>
      </c>
      <c r="O63" s="238" t="s">
        <v>271</v>
      </c>
      <c r="P63" s="238" t="s">
        <v>271</v>
      </c>
      <c r="Q63" s="238" t="s">
        <v>271</v>
      </c>
      <c r="R63" s="238" t="s">
        <v>271</v>
      </c>
      <c r="S63" s="238" t="s">
        <v>281</v>
      </c>
      <c r="T63" s="238" t="s">
        <v>281</v>
      </c>
      <c r="U63" s="238" t="s">
        <v>271</v>
      </c>
      <c r="V63" s="238" t="s">
        <v>271</v>
      </c>
      <c r="W63" s="238" t="s">
        <v>271</v>
      </c>
      <c r="X63" s="238" t="s">
        <v>271</v>
      </c>
      <c r="Y63" s="238" t="s">
        <v>271</v>
      </c>
      <c r="Z63" s="238" t="s">
        <v>281</v>
      </c>
      <c r="AA63" s="238" t="s">
        <v>281</v>
      </c>
      <c r="AB63" s="238" t="s">
        <v>271</v>
      </c>
      <c r="AC63" s="238" t="s">
        <v>271</v>
      </c>
      <c r="AD63" s="238" t="s">
        <v>271</v>
      </c>
      <c r="AE63" s="238" t="s">
        <v>281</v>
      </c>
      <c r="AF63" s="238" t="s">
        <v>271</v>
      </c>
      <c r="AG63" s="238" t="s">
        <v>261</v>
      </c>
      <c r="AH63" s="238" t="s">
        <v>261</v>
      </c>
      <c r="AI63" s="238" t="s">
        <v>261</v>
      </c>
      <c r="AJ63" s="238" t="s">
        <v>281</v>
      </c>
      <c r="AK63" s="245">
        <v>21</v>
      </c>
      <c r="AL63" s="246">
        <v>10</v>
      </c>
      <c r="AM63" s="247">
        <v>0</v>
      </c>
      <c r="AN63" s="283"/>
      <c r="AO63" s="284">
        <v>0</v>
      </c>
      <c r="AP63" s="285">
        <v>1</v>
      </c>
      <c r="AQ63" s="231"/>
      <c r="AR63" s="100"/>
      <c r="AS63" s="100"/>
      <c r="AT63" s="100"/>
      <c r="AU63" s="100"/>
      <c r="AV63" s="100"/>
    </row>
    <row r="64" spans="1:48" ht="22.5" customHeight="1" x14ac:dyDescent="0.25">
      <c r="A64" s="118">
        <v>63</v>
      </c>
      <c r="B64" s="119" t="s">
        <v>119</v>
      </c>
      <c r="C64" s="135" t="s">
        <v>223</v>
      </c>
      <c r="D64" s="125">
        <v>18072</v>
      </c>
      <c r="E64" s="120">
        <v>2</v>
      </c>
      <c r="F64" s="238" t="s">
        <v>281</v>
      </c>
      <c r="G64" s="238" t="s">
        <v>281</v>
      </c>
      <c r="H64" s="238" t="s">
        <v>272</v>
      </c>
      <c r="I64" s="238" t="s">
        <v>272</v>
      </c>
      <c r="J64" s="238" t="s">
        <v>272</v>
      </c>
      <c r="K64" s="238" t="s">
        <v>272</v>
      </c>
      <c r="L64" s="238" t="s">
        <v>281</v>
      </c>
      <c r="M64" s="238" t="s">
        <v>281</v>
      </c>
      <c r="N64" s="238" t="s">
        <v>272</v>
      </c>
      <c r="O64" s="238" t="s">
        <v>272</v>
      </c>
      <c r="P64" s="238" t="s">
        <v>272</v>
      </c>
      <c r="Q64" s="238" t="s">
        <v>281</v>
      </c>
      <c r="R64" s="238" t="s">
        <v>272</v>
      </c>
      <c r="S64" s="238" t="s">
        <v>281</v>
      </c>
      <c r="T64" s="238" t="s">
        <v>281</v>
      </c>
      <c r="U64" s="238" t="s">
        <v>272</v>
      </c>
      <c r="V64" s="238" t="s">
        <v>272</v>
      </c>
      <c r="W64" s="238" t="s">
        <v>281</v>
      </c>
      <c r="X64" s="238" t="s">
        <v>272</v>
      </c>
      <c r="Y64" s="238" t="s">
        <v>272</v>
      </c>
      <c r="Z64" s="238" t="s">
        <v>281</v>
      </c>
      <c r="AA64" s="238" t="s">
        <v>281</v>
      </c>
      <c r="AB64" s="238" t="s">
        <v>272</v>
      </c>
      <c r="AC64" s="238" t="s">
        <v>272</v>
      </c>
      <c r="AD64" s="238" t="s">
        <v>281</v>
      </c>
      <c r="AE64" s="238" t="s">
        <v>272</v>
      </c>
      <c r="AF64" s="238" t="s">
        <v>272</v>
      </c>
      <c r="AG64" s="238" t="s">
        <v>272</v>
      </c>
      <c r="AH64" s="238" t="s">
        <v>272</v>
      </c>
      <c r="AI64" s="238" t="s">
        <v>272</v>
      </c>
      <c r="AJ64" s="238" t="s">
        <v>281</v>
      </c>
      <c r="AK64" s="239">
        <v>19</v>
      </c>
      <c r="AL64" s="240">
        <v>12</v>
      </c>
      <c r="AM64" s="241">
        <v>0</v>
      </c>
      <c r="AN64" s="279"/>
      <c r="AO64" s="280">
        <v>0</v>
      </c>
      <c r="AP64" s="281">
        <v>1</v>
      </c>
      <c r="AQ64" s="228"/>
    </row>
    <row r="65" spans="1:48" s="106" customFormat="1" ht="22.5" customHeight="1" thickBot="1" x14ac:dyDescent="0.3">
      <c r="A65" s="171">
        <v>64</v>
      </c>
      <c r="B65" s="123" t="s">
        <v>119</v>
      </c>
      <c r="C65" s="123" t="s">
        <v>237</v>
      </c>
      <c r="D65" s="162">
        <v>18070</v>
      </c>
      <c r="E65" s="123">
        <v>2</v>
      </c>
      <c r="F65" s="254" t="s">
        <v>273</v>
      </c>
      <c r="G65" s="255" t="s">
        <v>273</v>
      </c>
      <c r="H65" s="254" t="s">
        <v>281</v>
      </c>
      <c r="I65" s="254" t="s">
        <v>274</v>
      </c>
      <c r="J65" s="254" t="s">
        <v>281</v>
      </c>
      <c r="K65" s="254" t="s">
        <v>274</v>
      </c>
      <c r="L65" s="254" t="s">
        <v>273</v>
      </c>
      <c r="M65" s="254" t="s">
        <v>273</v>
      </c>
      <c r="N65" s="254" t="s">
        <v>274</v>
      </c>
      <c r="O65" s="254" t="s">
        <v>281</v>
      </c>
      <c r="P65" s="254" t="s">
        <v>274</v>
      </c>
      <c r="Q65" s="254" t="s">
        <v>281</v>
      </c>
      <c r="R65" s="254" t="s">
        <v>274</v>
      </c>
      <c r="S65" s="254" t="s">
        <v>281</v>
      </c>
      <c r="T65" s="254" t="s">
        <v>281</v>
      </c>
      <c r="U65" s="254" t="s">
        <v>274</v>
      </c>
      <c r="V65" s="254" t="s">
        <v>281</v>
      </c>
      <c r="W65" s="254" t="s">
        <v>274</v>
      </c>
      <c r="X65" s="254" t="s">
        <v>281</v>
      </c>
      <c r="Y65" s="254" t="s">
        <v>274</v>
      </c>
      <c r="Z65" s="254" t="s">
        <v>273</v>
      </c>
      <c r="AA65" s="254" t="s">
        <v>273</v>
      </c>
      <c r="AB65" s="254" t="s">
        <v>274</v>
      </c>
      <c r="AC65" s="254" t="s">
        <v>281</v>
      </c>
      <c r="AD65" s="254" t="s">
        <v>274</v>
      </c>
      <c r="AE65" s="254" t="s">
        <v>281</v>
      </c>
      <c r="AF65" s="254" t="s">
        <v>275</v>
      </c>
      <c r="AG65" s="254" t="s">
        <v>275</v>
      </c>
      <c r="AH65" s="254" t="s">
        <v>275</v>
      </c>
      <c r="AI65" s="254" t="s">
        <v>281</v>
      </c>
      <c r="AJ65" s="254" t="s">
        <v>281</v>
      </c>
      <c r="AK65" s="250">
        <v>19</v>
      </c>
      <c r="AL65" s="256">
        <v>12</v>
      </c>
      <c r="AM65" s="251">
        <v>0</v>
      </c>
      <c r="AN65" s="295"/>
      <c r="AO65" s="296">
        <v>1</v>
      </c>
      <c r="AP65" s="297">
        <v>1</v>
      </c>
      <c r="AQ65" s="227"/>
    </row>
    <row r="66" spans="1:48" s="101" customFormat="1" ht="22.15" customHeight="1" thickTop="1" x14ac:dyDescent="0.25">
      <c r="A66" s="325"/>
      <c r="B66" s="326"/>
      <c r="C66" s="326"/>
      <c r="D66" s="326"/>
      <c r="E66" s="327"/>
      <c r="F66" s="257"/>
      <c r="G66" s="257"/>
      <c r="H66" s="257"/>
      <c r="I66" s="257"/>
      <c r="J66" s="257"/>
      <c r="K66" s="257"/>
      <c r="L66" s="257"/>
      <c r="M66" s="257"/>
      <c r="N66" s="257"/>
      <c r="O66" s="257"/>
      <c r="P66" s="257"/>
      <c r="Q66" s="257"/>
      <c r="R66" s="257"/>
      <c r="S66" s="258"/>
      <c r="T66" s="258"/>
      <c r="U66" s="257"/>
      <c r="V66" s="257"/>
      <c r="W66" s="257"/>
      <c r="X66" s="258"/>
      <c r="Y66" s="258"/>
      <c r="Z66" s="257"/>
      <c r="AA66" s="257"/>
      <c r="AB66" s="257"/>
      <c r="AC66" s="257"/>
      <c r="AD66" s="258"/>
      <c r="AE66" s="257"/>
      <c r="AF66" s="259"/>
      <c r="AG66" s="259"/>
      <c r="AH66" s="260"/>
      <c r="AI66" s="260"/>
      <c r="AJ66" s="257"/>
      <c r="AK66" s="245"/>
      <c r="AL66" s="246">
        <f>SUM(AL2:AL65)</f>
        <v>583</v>
      </c>
      <c r="AM66" s="246">
        <f>SUM(AM2:AM65)</f>
        <v>71</v>
      </c>
      <c r="AN66" s="284">
        <f>SUM(AN2:AN61)</f>
        <v>562</v>
      </c>
      <c r="AO66" s="284">
        <f>SUM(AO2:AO65)</f>
        <v>167</v>
      </c>
      <c r="AP66" s="284">
        <f>SUM(AP2:AP65)</f>
        <v>43</v>
      </c>
    </row>
    <row r="67" spans="1:48" ht="24" customHeight="1" x14ac:dyDescent="0.25">
      <c r="A67" s="328"/>
      <c r="B67" s="329"/>
      <c r="C67" s="329"/>
      <c r="D67" s="329"/>
      <c r="E67" s="330"/>
      <c r="F67" s="261"/>
      <c r="G67" s="261"/>
      <c r="H67" s="261"/>
      <c r="I67" s="261"/>
      <c r="J67" s="261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  <c r="AD67" s="261"/>
      <c r="AE67" s="261"/>
      <c r="AF67" s="262"/>
      <c r="AG67" s="262"/>
      <c r="AH67" s="262"/>
      <c r="AI67" s="262"/>
      <c r="AJ67" s="261"/>
      <c r="AK67" s="239"/>
      <c r="AL67" s="263"/>
      <c r="AM67" s="317">
        <f>71*8</f>
        <v>568</v>
      </c>
      <c r="AO67" s="298">
        <f>(64*4-167)*8</f>
        <v>712</v>
      </c>
      <c r="AQ67" s="9"/>
      <c r="AR67" s="9"/>
      <c r="AS67" s="9"/>
      <c r="AT67" s="9"/>
      <c r="AU67" s="9"/>
      <c r="AV67" s="9"/>
    </row>
    <row r="68" spans="1:48" ht="22.15" customHeight="1" x14ac:dyDescent="0.25">
      <c r="A68" s="29" t="s">
        <v>10</v>
      </c>
      <c r="B68" s="29"/>
      <c r="C68" s="30" t="s">
        <v>11</v>
      </c>
      <c r="D68" s="30"/>
      <c r="E68" s="29" t="s">
        <v>12</v>
      </c>
      <c r="F68" s="66">
        <f>F1</f>
        <v>42736</v>
      </c>
      <c r="G68" s="66">
        <f>G1</f>
        <v>42737</v>
      </c>
      <c r="H68" s="66">
        <f>H1</f>
        <v>42738</v>
      </c>
      <c r="I68" s="66">
        <f>I1</f>
        <v>42739</v>
      </c>
      <c r="J68" s="66">
        <f>J1</f>
        <v>42740</v>
      </c>
      <c r="K68" s="66">
        <f>K1</f>
        <v>42741</v>
      </c>
      <c r="L68" s="66">
        <f>L1</f>
        <v>42742</v>
      </c>
      <c r="M68" s="66">
        <f>M1</f>
        <v>42743</v>
      </c>
      <c r="N68" s="66">
        <f>N1</f>
        <v>42744</v>
      </c>
      <c r="O68" s="66">
        <f>O1</f>
        <v>42745</v>
      </c>
      <c r="P68" s="66">
        <f>P1</f>
        <v>42746</v>
      </c>
      <c r="Q68" s="66">
        <f>Q1</f>
        <v>42747</v>
      </c>
      <c r="R68" s="66">
        <f>R1</f>
        <v>42748</v>
      </c>
      <c r="S68" s="66">
        <f>S1</f>
        <v>42749</v>
      </c>
      <c r="T68" s="66">
        <f>T1</f>
        <v>42750</v>
      </c>
      <c r="U68" s="31">
        <f>U1</f>
        <v>42751</v>
      </c>
      <c r="V68" s="31">
        <f>V1</f>
        <v>42752</v>
      </c>
      <c r="W68" s="31">
        <f>W1</f>
        <v>42753</v>
      </c>
      <c r="X68" s="31">
        <f>X1</f>
        <v>42754</v>
      </c>
      <c r="Y68" s="31">
        <f>Y1</f>
        <v>42755</v>
      </c>
      <c r="Z68" s="31">
        <f>Z1</f>
        <v>42756</v>
      </c>
      <c r="AA68" s="31">
        <f>AA1</f>
        <v>42757</v>
      </c>
      <c r="AB68" s="31">
        <f>AB1</f>
        <v>42758</v>
      </c>
      <c r="AC68" s="31">
        <f>AC1</f>
        <v>42759</v>
      </c>
      <c r="AD68" s="31">
        <f>AD1</f>
        <v>42760</v>
      </c>
      <c r="AE68" s="31">
        <f>AE1</f>
        <v>42761</v>
      </c>
      <c r="AF68" s="224">
        <f>AF1</f>
        <v>42762</v>
      </c>
      <c r="AG68" s="224">
        <f>AG1</f>
        <v>42763</v>
      </c>
      <c r="AH68" s="224">
        <f>AH1</f>
        <v>42764</v>
      </c>
      <c r="AI68" s="224">
        <f>AI1</f>
        <v>42765</v>
      </c>
      <c r="AJ68" s="31">
        <f>AJ1</f>
        <v>42766</v>
      </c>
      <c r="AK68" s="264"/>
      <c r="AL68" s="265"/>
      <c r="AM68" s="240"/>
      <c r="AQ68" s="9"/>
      <c r="AR68" s="9"/>
      <c r="AS68" s="9"/>
      <c r="AT68" s="9"/>
      <c r="AU68" s="9"/>
      <c r="AV68" s="9"/>
    </row>
    <row r="69" spans="1:48" ht="22.15" customHeight="1" x14ac:dyDescent="0.25">
      <c r="A69" s="59"/>
      <c r="B69" s="32"/>
      <c r="C69" s="33" t="s">
        <v>103</v>
      </c>
      <c r="D69" s="33"/>
      <c r="E69" s="34" t="s">
        <v>15</v>
      </c>
      <c r="F69" s="67">
        <f t="shared" ref="F69:F75" si="0">COUNTIF($F$2:$F$65,C69)</f>
        <v>0</v>
      </c>
      <c r="G69" s="67">
        <f t="shared" ref="G69:G75" si="1">COUNTIF($G$2:$G$65,C69)</f>
        <v>0</v>
      </c>
      <c r="H69" s="67">
        <f t="shared" ref="H69:H75" si="2">COUNTIF($H$2:$H$65,C69)</f>
        <v>0</v>
      </c>
      <c r="I69" s="67">
        <f t="shared" ref="I69:I75" si="3">COUNTIF($I$2:$I$65,C69)</f>
        <v>0</v>
      </c>
      <c r="J69" s="67">
        <f t="shared" ref="J69:J75" si="4">COUNTIF($J$2:$J$65,C69)</f>
        <v>0</v>
      </c>
      <c r="K69" s="67">
        <f t="shared" ref="K69:K75" si="5">COUNTIF($K$2:$K$65,C69)</f>
        <v>0</v>
      </c>
      <c r="L69" s="67">
        <f t="shared" ref="L69:L75" si="6">COUNTIF($L$2:$L$65,C69)</f>
        <v>0</v>
      </c>
      <c r="M69" s="67">
        <f t="shared" ref="M69:M75" si="7">COUNTIF($M$2:$M$65,C69)</f>
        <v>0</v>
      </c>
      <c r="N69" s="67">
        <f t="shared" ref="N69:N75" si="8">COUNTIF($N$2:$N$65,C69)</f>
        <v>0</v>
      </c>
      <c r="O69" s="67">
        <f t="shared" ref="O69:O75" si="9">COUNTIF($O$2:$O$65,C69)</f>
        <v>0</v>
      </c>
      <c r="P69" s="67">
        <f t="shared" ref="P69:P75" si="10">COUNTIF($P$2:$P$65,C69)</f>
        <v>0</v>
      </c>
      <c r="Q69" s="67">
        <f t="shared" ref="Q69:Q75" si="11">COUNTIF($Q$2:$Q$65,C69)</f>
        <v>0</v>
      </c>
      <c r="R69" s="67">
        <f t="shared" ref="R69:R75" si="12">COUNTIF($R$2:$R$65,C69)</f>
        <v>0</v>
      </c>
      <c r="S69" s="67">
        <f t="shared" ref="S69:S75" si="13">COUNTIF($S$2:$S$65,C69)</f>
        <v>0</v>
      </c>
      <c r="T69" s="67">
        <f t="shared" ref="T69:T75" si="14">COUNTIF($T$2:$T$65,C69)</f>
        <v>0</v>
      </c>
      <c r="U69" s="36">
        <f t="shared" ref="U69:U75" si="15">COUNTIF($U$2:$U$65,C69)</f>
        <v>0</v>
      </c>
      <c r="V69" s="36">
        <f t="shared" ref="V69:V75" si="16">COUNTIF($V$2:$V$65,C69)</f>
        <v>0</v>
      </c>
      <c r="W69" s="36">
        <f t="shared" ref="W69:W75" si="17">COUNTIF($W$2:$W$65,C69)</f>
        <v>0</v>
      </c>
      <c r="X69" s="36">
        <f t="shared" ref="X69:X75" si="18">COUNTIF($X$2:$X$65,C69)</f>
        <v>0</v>
      </c>
      <c r="Y69" s="36">
        <f t="shared" ref="Y69:Y75" si="19">COUNTIF($Y$2:$Y$65,C69)</f>
        <v>0</v>
      </c>
      <c r="Z69" s="36">
        <f t="shared" ref="Z69:Z75" si="20">COUNTIF($Z$2:$Z$65,C69)</f>
        <v>0</v>
      </c>
      <c r="AA69" s="36">
        <f t="shared" ref="AA69:AA75" si="21">COUNTIF($AA$2:$AA$65,C69)</f>
        <v>0</v>
      </c>
      <c r="AB69" s="36">
        <f t="shared" ref="AB69:AB75" si="22">COUNTIF($AB$2:$AB$65,C69)</f>
        <v>0</v>
      </c>
      <c r="AC69" s="36">
        <f t="shared" ref="AC69:AC75" si="23">COUNTIF($AC$2:$AC$65,C69)</f>
        <v>0</v>
      </c>
      <c r="AD69" s="36">
        <f t="shared" ref="AD69:AD75" si="24">COUNTIF($AD$2:$AD$65,C69)</f>
        <v>0</v>
      </c>
      <c r="AE69" s="36">
        <f t="shared" ref="AE69:AE75" si="25">COUNTIF($AE$2:$AE$65,C69)</f>
        <v>0</v>
      </c>
      <c r="AF69" s="38">
        <f t="shared" ref="AF69:AF75" si="26">COUNTIF($AF$2:$AF$65,C69)</f>
        <v>0</v>
      </c>
      <c r="AG69" s="38">
        <f t="shared" ref="AG69:AG75" si="27">COUNTIF($AG$2:$AG$65,C69)</f>
        <v>0</v>
      </c>
      <c r="AH69" s="38">
        <f t="shared" ref="AH69:AH75" si="28">COUNTIF($AH$2:$AH$65,C69)</f>
        <v>0</v>
      </c>
      <c r="AI69" s="38">
        <f t="shared" ref="AI69:AI75" si="29">COUNTIF($AI$2:$AI$65,C69)</f>
        <v>0</v>
      </c>
      <c r="AJ69" s="36">
        <f t="shared" ref="AJ69:AJ75" si="30">COUNTIF($AJ$4:$AJ$65,C69)</f>
        <v>0</v>
      </c>
      <c r="AK69" s="237"/>
      <c r="AL69" s="266"/>
      <c r="AM69" s="266"/>
      <c r="AQ69" s="9"/>
      <c r="AR69" s="9"/>
      <c r="AS69" s="9"/>
      <c r="AT69" s="9"/>
      <c r="AU69" s="9"/>
      <c r="AV69" s="9"/>
    </row>
    <row r="70" spans="1:48" ht="22.15" customHeight="1" x14ac:dyDescent="0.25">
      <c r="A70" s="59"/>
      <c r="B70" s="32"/>
      <c r="C70" s="33" t="s">
        <v>104</v>
      </c>
      <c r="D70" s="33"/>
      <c r="E70" s="34" t="s">
        <v>107</v>
      </c>
      <c r="F70" s="67">
        <f t="shared" si="0"/>
        <v>0</v>
      </c>
      <c r="G70" s="67">
        <f t="shared" si="1"/>
        <v>0</v>
      </c>
      <c r="H70" s="67">
        <f t="shared" si="2"/>
        <v>0</v>
      </c>
      <c r="I70" s="67">
        <f t="shared" si="3"/>
        <v>0</v>
      </c>
      <c r="J70" s="67">
        <f t="shared" si="4"/>
        <v>0</v>
      </c>
      <c r="K70" s="67">
        <f t="shared" si="5"/>
        <v>0</v>
      </c>
      <c r="L70" s="67">
        <f t="shared" si="6"/>
        <v>0</v>
      </c>
      <c r="M70" s="67">
        <f t="shared" si="7"/>
        <v>0</v>
      </c>
      <c r="N70" s="67">
        <f t="shared" si="8"/>
        <v>0</v>
      </c>
      <c r="O70" s="67">
        <f t="shared" si="9"/>
        <v>0</v>
      </c>
      <c r="P70" s="67">
        <f t="shared" si="10"/>
        <v>0</v>
      </c>
      <c r="Q70" s="67">
        <f t="shared" si="11"/>
        <v>0</v>
      </c>
      <c r="R70" s="67">
        <f t="shared" si="12"/>
        <v>0</v>
      </c>
      <c r="S70" s="67">
        <f t="shared" si="13"/>
        <v>0</v>
      </c>
      <c r="T70" s="67">
        <f t="shared" si="14"/>
        <v>0</v>
      </c>
      <c r="U70" s="36">
        <f t="shared" si="15"/>
        <v>0</v>
      </c>
      <c r="V70" s="36">
        <f t="shared" si="16"/>
        <v>0</v>
      </c>
      <c r="W70" s="36">
        <f t="shared" si="17"/>
        <v>0</v>
      </c>
      <c r="X70" s="36">
        <f t="shared" si="18"/>
        <v>0</v>
      </c>
      <c r="Y70" s="36">
        <f t="shared" si="19"/>
        <v>0</v>
      </c>
      <c r="Z70" s="36">
        <f t="shared" si="20"/>
        <v>0</v>
      </c>
      <c r="AA70" s="36">
        <f t="shared" si="21"/>
        <v>0</v>
      </c>
      <c r="AB70" s="36">
        <f t="shared" si="22"/>
        <v>0</v>
      </c>
      <c r="AC70" s="36">
        <f t="shared" si="23"/>
        <v>0</v>
      </c>
      <c r="AD70" s="36">
        <f t="shared" si="24"/>
        <v>0</v>
      </c>
      <c r="AE70" s="36">
        <f t="shared" si="25"/>
        <v>0</v>
      </c>
      <c r="AF70" s="38">
        <f t="shared" si="26"/>
        <v>0</v>
      </c>
      <c r="AG70" s="38">
        <f t="shared" si="27"/>
        <v>0</v>
      </c>
      <c r="AH70" s="38">
        <f t="shared" si="28"/>
        <v>0</v>
      </c>
      <c r="AI70" s="38">
        <f t="shared" si="29"/>
        <v>0</v>
      </c>
      <c r="AJ70" s="36">
        <f t="shared" si="30"/>
        <v>0</v>
      </c>
      <c r="AK70" s="237"/>
      <c r="AL70" s="266"/>
      <c r="AM70" s="266"/>
    </row>
    <row r="71" spans="1:48" ht="22.15" customHeight="1" x14ac:dyDescent="0.25">
      <c r="A71" s="59"/>
      <c r="B71" s="32"/>
      <c r="C71" s="33" t="s">
        <v>100</v>
      </c>
      <c r="D71" s="33"/>
      <c r="E71" s="34" t="s">
        <v>15</v>
      </c>
      <c r="F71" s="67">
        <f t="shared" si="0"/>
        <v>0</v>
      </c>
      <c r="G71" s="67">
        <f t="shared" si="1"/>
        <v>0</v>
      </c>
      <c r="H71" s="67">
        <f t="shared" si="2"/>
        <v>0</v>
      </c>
      <c r="I71" s="67">
        <f t="shared" si="3"/>
        <v>0</v>
      </c>
      <c r="J71" s="67">
        <f t="shared" si="4"/>
        <v>0</v>
      </c>
      <c r="K71" s="67">
        <f t="shared" si="5"/>
        <v>0</v>
      </c>
      <c r="L71" s="67">
        <f t="shared" si="6"/>
        <v>0</v>
      </c>
      <c r="M71" s="67">
        <f t="shared" si="7"/>
        <v>0</v>
      </c>
      <c r="N71" s="67">
        <f t="shared" si="8"/>
        <v>0</v>
      </c>
      <c r="O71" s="67">
        <f t="shared" si="9"/>
        <v>0</v>
      </c>
      <c r="P71" s="67">
        <f t="shared" si="10"/>
        <v>0</v>
      </c>
      <c r="Q71" s="67">
        <f t="shared" si="11"/>
        <v>0</v>
      </c>
      <c r="R71" s="67">
        <f t="shared" si="12"/>
        <v>0</v>
      </c>
      <c r="S71" s="67">
        <f t="shared" si="13"/>
        <v>0</v>
      </c>
      <c r="T71" s="67">
        <f t="shared" si="14"/>
        <v>0</v>
      </c>
      <c r="U71" s="36">
        <f t="shared" si="15"/>
        <v>0</v>
      </c>
      <c r="V71" s="36">
        <f t="shared" si="16"/>
        <v>0</v>
      </c>
      <c r="W71" s="36">
        <f t="shared" si="17"/>
        <v>0</v>
      </c>
      <c r="X71" s="36">
        <f t="shared" si="18"/>
        <v>0</v>
      </c>
      <c r="Y71" s="36">
        <f t="shared" si="19"/>
        <v>0</v>
      </c>
      <c r="Z71" s="36">
        <f t="shared" si="20"/>
        <v>0</v>
      </c>
      <c r="AA71" s="36">
        <f t="shared" si="21"/>
        <v>0</v>
      </c>
      <c r="AB71" s="36">
        <f t="shared" si="22"/>
        <v>0</v>
      </c>
      <c r="AC71" s="36">
        <f t="shared" si="23"/>
        <v>0</v>
      </c>
      <c r="AD71" s="36">
        <f t="shared" si="24"/>
        <v>0</v>
      </c>
      <c r="AE71" s="36">
        <f t="shared" si="25"/>
        <v>0</v>
      </c>
      <c r="AF71" s="38">
        <f t="shared" si="26"/>
        <v>0</v>
      </c>
      <c r="AG71" s="38">
        <f t="shared" si="27"/>
        <v>0</v>
      </c>
      <c r="AH71" s="38">
        <f t="shared" si="28"/>
        <v>0</v>
      </c>
      <c r="AI71" s="38">
        <f t="shared" si="29"/>
        <v>0</v>
      </c>
      <c r="AJ71" s="36">
        <f t="shared" si="30"/>
        <v>0</v>
      </c>
      <c r="AK71" s="237"/>
      <c r="AL71" s="265"/>
    </row>
    <row r="72" spans="1:48" ht="22.15" customHeight="1" x14ac:dyDescent="0.25">
      <c r="A72" s="59"/>
      <c r="B72" s="32"/>
      <c r="C72" s="33" t="s">
        <v>102</v>
      </c>
      <c r="D72" s="33"/>
      <c r="E72" s="34" t="s">
        <v>108</v>
      </c>
      <c r="F72" s="67">
        <f t="shared" si="0"/>
        <v>0</v>
      </c>
      <c r="G72" s="67">
        <f t="shared" si="1"/>
        <v>0</v>
      </c>
      <c r="H72" s="67">
        <f t="shared" si="2"/>
        <v>0</v>
      </c>
      <c r="I72" s="67">
        <f t="shared" si="3"/>
        <v>0</v>
      </c>
      <c r="J72" s="67">
        <f t="shared" si="4"/>
        <v>0</v>
      </c>
      <c r="K72" s="67">
        <f t="shared" si="5"/>
        <v>0</v>
      </c>
      <c r="L72" s="67">
        <f t="shared" si="6"/>
        <v>0</v>
      </c>
      <c r="M72" s="67">
        <f t="shared" si="7"/>
        <v>0</v>
      </c>
      <c r="N72" s="67">
        <f t="shared" si="8"/>
        <v>0</v>
      </c>
      <c r="O72" s="67">
        <f t="shared" si="9"/>
        <v>0</v>
      </c>
      <c r="P72" s="67">
        <f t="shared" si="10"/>
        <v>0</v>
      </c>
      <c r="Q72" s="67">
        <f t="shared" si="11"/>
        <v>0</v>
      </c>
      <c r="R72" s="67">
        <f t="shared" si="12"/>
        <v>0</v>
      </c>
      <c r="S72" s="67">
        <f t="shared" si="13"/>
        <v>0</v>
      </c>
      <c r="T72" s="67">
        <f t="shared" si="14"/>
        <v>0</v>
      </c>
      <c r="U72" s="36">
        <f t="shared" si="15"/>
        <v>0</v>
      </c>
      <c r="V72" s="36">
        <f t="shared" si="16"/>
        <v>0</v>
      </c>
      <c r="W72" s="36">
        <f t="shared" si="17"/>
        <v>0</v>
      </c>
      <c r="X72" s="36">
        <f t="shared" si="18"/>
        <v>0</v>
      </c>
      <c r="Y72" s="36">
        <f t="shared" si="19"/>
        <v>0</v>
      </c>
      <c r="Z72" s="36">
        <f t="shared" si="20"/>
        <v>0</v>
      </c>
      <c r="AA72" s="36">
        <f t="shared" si="21"/>
        <v>0</v>
      </c>
      <c r="AB72" s="36">
        <f t="shared" si="22"/>
        <v>0</v>
      </c>
      <c r="AC72" s="36">
        <f t="shared" si="23"/>
        <v>0</v>
      </c>
      <c r="AD72" s="36">
        <f t="shared" si="24"/>
        <v>0</v>
      </c>
      <c r="AE72" s="36">
        <f t="shared" si="25"/>
        <v>0</v>
      </c>
      <c r="AF72" s="38">
        <f t="shared" si="26"/>
        <v>0</v>
      </c>
      <c r="AG72" s="38">
        <f t="shared" si="27"/>
        <v>0</v>
      </c>
      <c r="AH72" s="38">
        <f t="shared" si="28"/>
        <v>0</v>
      </c>
      <c r="AI72" s="38">
        <f t="shared" si="29"/>
        <v>0</v>
      </c>
      <c r="AJ72" s="36">
        <f t="shared" si="30"/>
        <v>0</v>
      </c>
      <c r="AK72" s="237"/>
      <c r="AL72" s="265"/>
    </row>
    <row r="73" spans="1:48" ht="22.15" customHeight="1" x14ac:dyDescent="0.25">
      <c r="A73" s="59"/>
      <c r="B73" s="32"/>
      <c r="C73" s="42" t="s">
        <v>101</v>
      </c>
      <c r="D73" s="42"/>
      <c r="E73" s="34" t="s">
        <v>90</v>
      </c>
      <c r="F73" s="67">
        <f t="shared" si="0"/>
        <v>0</v>
      </c>
      <c r="G73" s="67">
        <f t="shared" si="1"/>
        <v>0</v>
      </c>
      <c r="H73" s="67">
        <f t="shared" si="2"/>
        <v>0</v>
      </c>
      <c r="I73" s="67">
        <f t="shared" si="3"/>
        <v>0</v>
      </c>
      <c r="J73" s="67">
        <f t="shared" si="4"/>
        <v>0</v>
      </c>
      <c r="K73" s="67">
        <f t="shared" si="5"/>
        <v>0</v>
      </c>
      <c r="L73" s="67">
        <f t="shared" si="6"/>
        <v>0</v>
      </c>
      <c r="M73" s="67">
        <f t="shared" si="7"/>
        <v>0</v>
      </c>
      <c r="N73" s="67">
        <f t="shared" si="8"/>
        <v>0</v>
      </c>
      <c r="O73" s="67">
        <f t="shared" si="9"/>
        <v>0</v>
      </c>
      <c r="P73" s="67">
        <f t="shared" si="10"/>
        <v>0</v>
      </c>
      <c r="Q73" s="67">
        <f t="shared" si="11"/>
        <v>0</v>
      </c>
      <c r="R73" s="67">
        <f t="shared" si="12"/>
        <v>0</v>
      </c>
      <c r="S73" s="67">
        <f t="shared" si="13"/>
        <v>0</v>
      </c>
      <c r="T73" s="67">
        <f t="shared" si="14"/>
        <v>0</v>
      </c>
      <c r="U73" s="36">
        <f t="shared" si="15"/>
        <v>0</v>
      </c>
      <c r="V73" s="36">
        <f t="shared" si="16"/>
        <v>0</v>
      </c>
      <c r="W73" s="36">
        <f t="shared" si="17"/>
        <v>0</v>
      </c>
      <c r="X73" s="36">
        <f t="shared" si="18"/>
        <v>0</v>
      </c>
      <c r="Y73" s="36">
        <f t="shared" si="19"/>
        <v>0</v>
      </c>
      <c r="Z73" s="36">
        <f t="shared" si="20"/>
        <v>0</v>
      </c>
      <c r="AA73" s="36">
        <f t="shared" si="21"/>
        <v>0</v>
      </c>
      <c r="AB73" s="36">
        <f t="shared" si="22"/>
        <v>0</v>
      </c>
      <c r="AC73" s="36">
        <f t="shared" si="23"/>
        <v>0</v>
      </c>
      <c r="AD73" s="36">
        <f t="shared" si="24"/>
        <v>0</v>
      </c>
      <c r="AE73" s="36">
        <f t="shared" si="25"/>
        <v>0</v>
      </c>
      <c r="AF73" s="38">
        <f t="shared" si="26"/>
        <v>0</v>
      </c>
      <c r="AG73" s="38">
        <f t="shared" si="27"/>
        <v>0</v>
      </c>
      <c r="AH73" s="38">
        <f t="shared" si="28"/>
        <v>0</v>
      </c>
      <c r="AI73" s="38">
        <f t="shared" si="29"/>
        <v>0</v>
      </c>
      <c r="AJ73" s="36">
        <f t="shared" si="30"/>
        <v>0</v>
      </c>
      <c r="AK73" s="237"/>
      <c r="AL73" s="265"/>
    </row>
    <row r="74" spans="1:48" ht="22.15" customHeight="1" x14ac:dyDescent="0.25">
      <c r="A74" s="59"/>
      <c r="B74" s="32"/>
      <c r="C74" s="33" t="s">
        <v>99</v>
      </c>
      <c r="D74" s="33"/>
      <c r="E74" s="34" t="s">
        <v>15</v>
      </c>
      <c r="F74" s="67">
        <f t="shared" si="0"/>
        <v>0</v>
      </c>
      <c r="G74" s="67">
        <f t="shared" si="1"/>
        <v>0</v>
      </c>
      <c r="H74" s="67">
        <f t="shared" si="2"/>
        <v>0</v>
      </c>
      <c r="I74" s="67">
        <f t="shared" si="3"/>
        <v>0</v>
      </c>
      <c r="J74" s="67">
        <f t="shared" si="4"/>
        <v>0</v>
      </c>
      <c r="K74" s="67">
        <f t="shared" si="5"/>
        <v>0</v>
      </c>
      <c r="L74" s="67">
        <f t="shared" si="6"/>
        <v>0</v>
      </c>
      <c r="M74" s="67">
        <f t="shared" si="7"/>
        <v>0</v>
      </c>
      <c r="N74" s="67">
        <f t="shared" si="8"/>
        <v>0</v>
      </c>
      <c r="O74" s="67">
        <f t="shared" si="9"/>
        <v>0</v>
      </c>
      <c r="P74" s="67">
        <f t="shared" si="10"/>
        <v>0</v>
      </c>
      <c r="Q74" s="67">
        <f t="shared" si="11"/>
        <v>0</v>
      </c>
      <c r="R74" s="67">
        <f t="shared" si="12"/>
        <v>0</v>
      </c>
      <c r="S74" s="67">
        <f t="shared" si="13"/>
        <v>0</v>
      </c>
      <c r="T74" s="67">
        <f t="shared" si="14"/>
        <v>0</v>
      </c>
      <c r="U74" s="36">
        <f t="shared" si="15"/>
        <v>0</v>
      </c>
      <c r="V74" s="36">
        <f t="shared" si="16"/>
        <v>0</v>
      </c>
      <c r="W74" s="36">
        <f t="shared" si="17"/>
        <v>0</v>
      </c>
      <c r="X74" s="36">
        <f t="shared" si="18"/>
        <v>0</v>
      </c>
      <c r="Y74" s="36">
        <f t="shared" si="19"/>
        <v>0</v>
      </c>
      <c r="Z74" s="36">
        <f t="shared" si="20"/>
        <v>0</v>
      </c>
      <c r="AA74" s="36">
        <f t="shared" si="21"/>
        <v>0</v>
      </c>
      <c r="AB74" s="36">
        <f t="shared" si="22"/>
        <v>0</v>
      </c>
      <c r="AC74" s="36">
        <f t="shared" si="23"/>
        <v>0</v>
      </c>
      <c r="AD74" s="36">
        <f t="shared" si="24"/>
        <v>0</v>
      </c>
      <c r="AE74" s="36">
        <f t="shared" si="25"/>
        <v>0</v>
      </c>
      <c r="AF74" s="38">
        <f t="shared" si="26"/>
        <v>0</v>
      </c>
      <c r="AG74" s="38">
        <f t="shared" si="27"/>
        <v>0</v>
      </c>
      <c r="AH74" s="38">
        <f t="shared" si="28"/>
        <v>0</v>
      </c>
      <c r="AI74" s="38">
        <f t="shared" si="29"/>
        <v>0</v>
      </c>
      <c r="AJ74" s="36">
        <f t="shared" si="30"/>
        <v>0</v>
      </c>
      <c r="AK74" s="237"/>
      <c r="AL74" s="265"/>
    </row>
    <row r="75" spans="1:48" ht="22.15" customHeight="1" x14ac:dyDescent="0.25">
      <c r="A75" s="59"/>
      <c r="B75" s="32"/>
      <c r="C75" s="44" t="s">
        <v>73</v>
      </c>
      <c r="D75" s="44"/>
      <c r="E75" s="34" t="s">
        <v>15</v>
      </c>
      <c r="F75" s="67">
        <f t="shared" si="0"/>
        <v>0</v>
      </c>
      <c r="G75" s="67">
        <f t="shared" si="1"/>
        <v>0</v>
      </c>
      <c r="H75" s="67">
        <f t="shared" si="2"/>
        <v>0</v>
      </c>
      <c r="I75" s="67">
        <f t="shared" si="3"/>
        <v>0</v>
      </c>
      <c r="J75" s="67">
        <f t="shared" si="4"/>
        <v>0</v>
      </c>
      <c r="K75" s="67">
        <f t="shared" si="5"/>
        <v>0</v>
      </c>
      <c r="L75" s="67">
        <f t="shared" si="6"/>
        <v>0</v>
      </c>
      <c r="M75" s="67">
        <f t="shared" si="7"/>
        <v>0</v>
      </c>
      <c r="N75" s="67">
        <f t="shared" si="8"/>
        <v>0</v>
      </c>
      <c r="O75" s="67">
        <f t="shared" si="9"/>
        <v>0</v>
      </c>
      <c r="P75" s="67">
        <f t="shared" si="10"/>
        <v>0</v>
      </c>
      <c r="Q75" s="67">
        <f t="shared" si="11"/>
        <v>0</v>
      </c>
      <c r="R75" s="67">
        <f t="shared" si="12"/>
        <v>0</v>
      </c>
      <c r="S75" s="67">
        <f t="shared" si="13"/>
        <v>0</v>
      </c>
      <c r="T75" s="67">
        <f t="shared" si="14"/>
        <v>0</v>
      </c>
      <c r="U75" s="36">
        <f t="shared" si="15"/>
        <v>0</v>
      </c>
      <c r="V75" s="36">
        <f t="shared" si="16"/>
        <v>0</v>
      </c>
      <c r="W75" s="36">
        <f t="shared" si="17"/>
        <v>0</v>
      </c>
      <c r="X75" s="36">
        <f t="shared" si="18"/>
        <v>0</v>
      </c>
      <c r="Y75" s="36">
        <f t="shared" si="19"/>
        <v>0</v>
      </c>
      <c r="Z75" s="36">
        <f t="shared" si="20"/>
        <v>0</v>
      </c>
      <c r="AA75" s="36">
        <f t="shared" si="21"/>
        <v>0</v>
      </c>
      <c r="AB75" s="36">
        <f t="shared" si="22"/>
        <v>0</v>
      </c>
      <c r="AC75" s="36">
        <f t="shared" si="23"/>
        <v>0</v>
      </c>
      <c r="AD75" s="36">
        <f t="shared" si="24"/>
        <v>0</v>
      </c>
      <c r="AE75" s="36">
        <f t="shared" si="25"/>
        <v>0</v>
      </c>
      <c r="AF75" s="38">
        <f t="shared" si="26"/>
        <v>0</v>
      </c>
      <c r="AG75" s="38">
        <f t="shared" si="27"/>
        <v>0</v>
      </c>
      <c r="AH75" s="38">
        <f t="shared" si="28"/>
        <v>0</v>
      </c>
      <c r="AI75" s="38">
        <f t="shared" si="29"/>
        <v>0</v>
      </c>
      <c r="AJ75" s="36">
        <f t="shared" si="30"/>
        <v>0</v>
      </c>
      <c r="AK75" s="237"/>
      <c r="AL75" s="266"/>
      <c r="AM75" s="266"/>
    </row>
    <row r="76" spans="1:48" ht="22.15" customHeight="1" x14ac:dyDescent="0.25">
      <c r="A76" s="59"/>
      <c r="B76" s="32"/>
      <c r="C76" s="33" t="s">
        <v>39</v>
      </c>
      <c r="D76" s="44"/>
      <c r="E76" s="34" t="s">
        <v>92</v>
      </c>
      <c r="F76" s="67">
        <f t="shared" ref="F76:AJ76" si="31">COUNTIF(F2:F65,$C$76)</f>
        <v>0</v>
      </c>
      <c r="G76" s="67">
        <f t="shared" si="31"/>
        <v>0</v>
      </c>
      <c r="H76" s="67">
        <f t="shared" si="31"/>
        <v>0</v>
      </c>
      <c r="I76" s="67">
        <f t="shared" si="31"/>
        <v>0</v>
      </c>
      <c r="J76" s="67">
        <f t="shared" si="31"/>
        <v>0</v>
      </c>
      <c r="K76" s="67">
        <f t="shared" si="31"/>
        <v>0</v>
      </c>
      <c r="L76" s="67">
        <f t="shared" si="31"/>
        <v>0</v>
      </c>
      <c r="M76" s="67">
        <f t="shared" si="31"/>
        <v>0</v>
      </c>
      <c r="N76" s="67">
        <f t="shared" si="31"/>
        <v>0</v>
      </c>
      <c r="O76" s="67">
        <f t="shared" si="31"/>
        <v>0</v>
      </c>
      <c r="P76" s="67">
        <f t="shared" si="31"/>
        <v>0</v>
      </c>
      <c r="Q76" s="67">
        <f t="shared" si="31"/>
        <v>0</v>
      </c>
      <c r="R76" s="67">
        <f t="shared" si="31"/>
        <v>0</v>
      </c>
      <c r="S76" s="67">
        <f t="shared" si="31"/>
        <v>0</v>
      </c>
      <c r="T76" s="67">
        <f t="shared" si="31"/>
        <v>0</v>
      </c>
      <c r="U76" s="67">
        <f t="shared" si="31"/>
        <v>0</v>
      </c>
      <c r="V76" s="67">
        <f t="shared" si="31"/>
        <v>0</v>
      </c>
      <c r="W76" s="67">
        <f t="shared" si="31"/>
        <v>0</v>
      </c>
      <c r="X76" s="67">
        <f t="shared" si="31"/>
        <v>0</v>
      </c>
      <c r="Y76" s="67">
        <f t="shared" si="31"/>
        <v>0</v>
      </c>
      <c r="Z76" s="67">
        <f t="shared" si="31"/>
        <v>0</v>
      </c>
      <c r="AA76" s="67">
        <f t="shared" si="31"/>
        <v>0</v>
      </c>
      <c r="AB76" s="67">
        <f t="shared" si="31"/>
        <v>0</v>
      </c>
      <c r="AC76" s="67">
        <f t="shared" si="31"/>
        <v>0</v>
      </c>
      <c r="AD76" s="67">
        <f t="shared" si="31"/>
        <v>0</v>
      </c>
      <c r="AE76" s="67">
        <f t="shared" si="31"/>
        <v>0</v>
      </c>
      <c r="AF76" s="225">
        <f t="shared" si="31"/>
        <v>0</v>
      </c>
      <c r="AG76" s="225">
        <f t="shared" si="31"/>
        <v>0</v>
      </c>
      <c r="AH76" s="225">
        <f t="shared" si="31"/>
        <v>0</v>
      </c>
      <c r="AI76" s="225">
        <f t="shared" si="31"/>
        <v>0</v>
      </c>
      <c r="AJ76" s="67">
        <f t="shared" si="31"/>
        <v>0</v>
      </c>
      <c r="AK76" s="237"/>
      <c r="AL76" s="266"/>
      <c r="AM76" s="266"/>
    </row>
    <row r="77" spans="1:48" ht="22.15" customHeight="1" x14ac:dyDescent="0.25">
      <c r="A77" s="59"/>
      <c r="B77" s="32"/>
      <c r="C77" s="33" t="s">
        <v>98</v>
      </c>
      <c r="D77" s="33"/>
      <c r="E77" s="34" t="s">
        <v>15</v>
      </c>
      <c r="F77" s="67">
        <f t="shared" ref="F77:F84" si="32">COUNTIF($F$2:$F$65,C77)</f>
        <v>0</v>
      </c>
      <c r="G77" s="67">
        <f t="shared" ref="G77:G84" si="33">COUNTIF($G$2:$G$65,C77)</f>
        <v>0</v>
      </c>
      <c r="H77" s="67">
        <f t="shared" ref="H77:H84" si="34">COUNTIF($H$2:$H$65,C77)</f>
        <v>0</v>
      </c>
      <c r="I77" s="67">
        <f t="shared" ref="I77:I84" si="35">COUNTIF($I$2:$I$65,C77)</f>
        <v>0</v>
      </c>
      <c r="J77" s="67">
        <f t="shared" ref="J77:J84" si="36">COUNTIF($J$2:$J$65,C77)</f>
        <v>0</v>
      </c>
      <c r="K77" s="67">
        <f t="shared" ref="K77:K84" si="37">COUNTIF($K$2:$K$65,C77)</f>
        <v>0</v>
      </c>
      <c r="L77" s="67">
        <f t="shared" ref="L77:L84" si="38">COUNTIF($L$2:$L$65,C77)</f>
        <v>0</v>
      </c>
      <c r="M77" s="67">
        <f t="shared" ref="M77:M84" si="39">COUNTIF($M$2:$M$65,C77)</f>
        <v>0</v>
      </c>
      <c r="N77" s="67">
        <f t="shared" ref="N77:N84" si="40">COUNTIF($N$2:$N$65,C77)</f>
        <v>0</v>
      </c>
      <c r="O77" s="67">
        <f t="shared" ref="O77:O84" si="41">COUNTIF($O$2:$O$65,C77)</f>
        <v>0</v>
      </c>
      <c r="P77" s="67">
        <f t="shared" ref="P77:P84" si="42">COUNTIF($P$2:$P$65,C77)</f>
        <v>0</v>
      </c>
      <c r="Q77" s="67">
        <f t="shared" ref="Q77:Q84" si="43">COUNTIF($Q$2:$Q$65,C77)</f>
        <v>0</v>
      </c>
      <c r="R77" s="67">
        <f t="shared" ref="R77:R84" si="44">COUNTIF($R$2:$R$65,C77)</f>
        <v>0</v>
      </c>
      <c r="S77" s="67">
        <f t="shared" ref="S77:S84" si="45">COUNTIF($S$2:$S$65,C77)</f>
        <v>0</v>
      </c>
      <c r="T77" s="67">
        <f t="shared" ref="T77:T84" si="46">COUNTIF($T$2:$T$65,C77)</f>
        <v>0</v>
      </c>
      <c r="U77" s="36">
        <f t="shared" ref="U77:U84" si="47">COUNTIF($U$2:$U$65,C77)</f>
        <v>0</v>
      </c>
      <c r="V77" s="36">
        <f t="shared" ref="V77:V84" si="48">COUNTIF($V$2:$V$65,C77)</f>
        <v>0</v>
      </c>
      <c r="W77" s="36">
        <f t="shared" ref="W77:W84" si="49">COUNTIF($W$2:$W$65,C77)</f>
        <v>0</v>
      </c>
      <c r="X77" s="36">
        <f t="shared" ref="X77:X84" si="50">COUNTIF($X$2:$X$65,C77)</f>
        <v>0</v>
      </c>
      <c r="Y77" s="36">
        <f t="shared" ref="Y77:Y84" si="51">COUNTIF($Y$2:$Y$65,C77)</f>
        <v>0</v>
      </c>
      <c r="Z77" s="36">
        <f t="shared" ref="Z77:Z84" si="52">COUNTIF($Z$2:$Z$65,C77)</f>
        <v>0</v>
      </c>
      <c r="AA77" s="36">
        <f t="shared" ref="AA77:AA84" si="53">COUNTIF($AA$2:$AA$65,C77)</f>
        <v>0</v>
      </c>
      <c r="AB77" s="36">
        <f t="shared" ref="AB77:AB84" si="54">COUNTIF($AB$2:$AB$65,C77)</f>
        <v>0</v>
      </c>
      <c r="AC77" s="36">
        <f t="shared" ref="AC77:AC84" si="55">COUNTIF($AC$2:$AC$65,C77)</f>
        <v>0</v>
      </c>
      <c r="AD77" s="36">
        <f t="shared" ref="AD77:AD84" si="56">COUNTIF($AD$2:$AD$65,C77)</f>
        <v>0</v>
      </c>
      <c r="AE77" s="36">
        <f t="shared" ref="AE77:AE84" si="57">COUNTIF($AE$2:$AE$65,C77)</f>
        <v>0</v>
      </c>
      <c r="AF77" s="38">
        <f t="shared" ref="AF77:AF84" si="58">COUNTIF($AF$2:$AF$65,C77)</f>
        <v>0</v>
      </c>
      <c r="AG77" s="38">
        <f t="shared" ref="AG77:AG84" si="59">COUNTIF($AG$2:$AG$65,C77)</f>
        <v>0</v>
      </c>
      <c r="AH77" s="38">
        <f t="shared" ref="AH77:AH84" si="60">COUNTIF($AH$2:$AH$65,C77)</f>
        <v>0</v>
      </c>
      <c r="AI77" s="38">
        <f t="shared" ref="AI77:AI93" si="61">COUNTIF($AI$2:$AI$65,C77)</f>
        <v>0</v>
      </c>
      <c r="AJ77" s="36">
        <f t="shared" ref="AJ77:AJ93" si="62">COUNTIF($AJ$4:$AJ$65,C77)</f>
        <v>0</v>
      </c>
      <c r="AK77" s="237"/>
      <c r="AL77" s="265"/>
    </row>
    <row r="78" spans="1:48" s="47" customFormat="1" ht="22.15" customHeight="1" x14ac:dyDescent="0.25">
      <c r="A78" s="59"/>
      <c r="B78" s="45"/>
      <c r="C78" s="33" t="s">
        <v>97</v>
      </c>
      <c r="D78" s="33"/>
      <c r="E78" s="34" t="s">
        <v>108</v>
      </c>
      <c r="F78" s="67">
        <f t="shared" si="32"/>
        <v>0</v>
      </c>
      <c r="G78" s="67">
        <f t="shared" si="33"/>
        <v>0</v>
      </c>
      <c r="H78" s="67">
        <f t="shared" si="34"/>
        <v>0</v>
      </c>
      <c r="I78" s="67">
        <f t="shared" si="35"/>
        <v>0</v>
      </c>
      <c r="J78" s="67">
        <f t="shared" si="36"/>
        <v>0</v>
      </c>
      <c r="K78" s="67">
        <f t="shared" si="37"/>
        <v>0</v>
      </c>
      <c r="L78" s="67">
        <f t="shared" si="38"/>
        <v>0</v>
      </c>
      <c r="M78" s="67">
        <f t="shared" si="39"/>
        <v>0</v>
      </c>
      <c r="N78" s="67">
        <f t="shared" si="40"/>
        <v>0</v>
      </c>
      <c r="O78" s="67">
        <f t="shared" si="41"/>
        <v>0</v>
      </c>
      <c r="P78" s="67">
        <f t="shared" si="42"/>
        <v>0</v>
      </c>
      <c r="Q78" s="67">
        <f t="shared" si="43"/>
        <v>0</v>
      </c>
      <c r="R78" s="67">
        <f t="shared" si="44"/>
        <v>0</v>
      </c>
      <c r="S78" s="67">
        <f t="shared" si="45"/>
        <v>0</v>
      </c>
      <c r="T78" s="67">
        <f t="shared" si="46"/>
        <v>0</v>
      </c>
      <c r="U78" s="36">
        <f t="shared" si="47"/>
        <v>0</v>
      </c>
      <c r="V78" s="36">
        <f t="shared" si="48"/>
        <v>0</v>
      </c>
      <c r="W78" s="36">
        <f t="shared" si="49"/>
        <v>0</v>
      </c>
      <c r="X78" s="36">
        <f t="shared" si="50"/>
        <v>0</v>
      </c>
      <c r="Y78" s="36">
        <f t="shared" si="51"/>
        <v>0</v>
      </c>
      <c r="Z78" s="36">
        <f t="shared" si="52"/>
        <v>0</v>
      </c>
      <c r="AA78" s="36">
        <f t="shared" si="53"/>
        <v>0</v>
      </c>
      <c r="AB78" s="36">
        <f t="shared" si="54"/>
        <v>0</v>
      </c>
      <c r="AC78" s="36">
        <f t="shared" si="55"/>
        <v>0</v>
      </c>
      <c r="AD78" s="36">
        <f t="shared" si="56"/>
        <v>0</v>
      </c>
      <c r="AE78" s="36">
        <f t="shared" si="57"/>
        <v>0</v>
      </c>
      <c r="AF78" s="38">
        <f t="shared" si="58"/>
        <v>0</v>
      </c>
      <c r="AG78" s="38">
        <f t="shared" si="59"/>
        <v>0</v>
      </c>
      <c r="AH78" s="38">
        <f t="shared" si="60"/>
        <v>0</v>
      </c>
      <c r="AI78" s="38">
        <f t="shared" si="61"/>
        <v>0</v>
      </c>
      <c r="AJ78" s="36">
        <f t="shared" si="62"/>
        <v>0</v>
      </c>
      <c r="AK78" s="237"/>
      <c r="AL78" s="266"/>
      <c r="AM78" s="266"/>
      <c r="AN78" s="298"/>
      <c r="AO78" s="298"/>
      <c r="AP78" s="298"/>
    </row>
    <row r="79" spans="1:48" s="47" customFormat="1" ht="22.15" customHeight="1" x14ac:dyDescent="0.25">
      <c r="A79" s="59"/>
      <c r="B79" s="45"/>
      <c r="C79" s="33" t="s">
        <v>74</v>
      </c>
      <c r="D79" s="33"/>
      <c r="E79" s="34" t="s">
        <v>15</v>
      </c>
      <c r="F79" s="67">
        <f t="shared" si="32"/>
        <v>0</v>
      </c>
      <c r="G79" s="67">
        <f t="shared" si="33"/>
        <v>0</v>
      </c>
      <c r="H79" s="67">
        <f t="shared" si="34"/>
        <v>0</v>
      </c>
      <c r="I79" s="67">
        <f t="shared" si="35"/>
        <v>0</v>
      </c>
      <c r="J79" s="67">
        <f t="shared" si="36"/>
        <v>0</v>
      </c>
      <c r="K79" s="67">
        <f t="shared" si="37"/>
        <v>0</v>
      </c>
      <c r="L79" s="67">
        <f t="shared" si="38"/>
        <v>0</v>
      </c>
      <c r="M79" s="67">
        <f t="shared" si="39"/>
        <v>0</v>
      </c>
      <c r="N79" s="67">
        <f t="shared" si="40"/>
        <v>0</v>
      </c>
      <c r="O79" s="67">
        <f t="shared" si="41"/>
        <v>0</v>
      </c>
      <c r="P79" s="67">
        <f t="shared" si="42"/>
        <v>0</v>
      </c>
      <c r="Q79" s="67">
        <f t="shared" si="43"/>
        <v>0</v>
      </c>
      <c r="R79" s="67">
        <f t="shared" si="44"/>
        <v>0</v>
      </c>
      <c r="S79" s="67">
        <f t="shared" si="45"/>
        <v>0</v>
      </c>
      <c r="T79" s="67">
        <f t="shared" si="46"/>
        <v>0</v>
      </c>
      <c r="U79" s="36">
        <f t="shared" si="47"/>
        <v>0</v>
      </c>
      <c r="V79" s="36">
        <f t="shared" si="48"/>
        <v>0</v>
      </c>
      <c r="W79" s="36">
        <f t="shared" si="49"/>
        <v>0</v>
      </c>
      <c r="X79" s="36">
        <f t="shared" si="50"/>
        <v>0</v>
      </c>
      <c r="Y79" s="36">
        <f t="shared" si="51"/>
        <v>0</v>
      </c>
      <c r="Z79" s="36">
        <f t="shared" si="52"/>
        <v>0</v>
      </c>
      <c r="AA79" s="36">
        <f t="shared" si="53"/>
        <v>0</v>
      </c>
      <c r="AB79" s="36">
        <f t="shared" si="54"/>
        <v>0</v>
      </c>
      <c r="AC79" s="36">
        <f t="shared" si="55"/>
        <v>0</v>
      </c>
      <c r="AD79" s="36">
        <f t="shared" si="56"/>
        <v>0</v>
      </c>
      <c r="AE79" s="36">
        <f t="shared" si="57"/>
        <v>0</v>
      </c>
      <c r="AF79" s="38">
        <f t="shared" si="58"/>
        <v>0</v>
      </c>
      <c r="AG79" s="38">
        <f t="shared" si="59"/>
        <v>0</v>
      </c>
      <c r="AH79" s="38">
        <f t="shared" si="60"/>
        <v>0</v>
      </c>
      <c r="AI79" s="38">
        <f t="shared" si="61"/>
        <v>0</v>
      </c>
      <c r="AJ79" s="36">
        <f t="shared" si="62"/>
        <v>0</v>
      </c>
      <c r="AK79" s="237"/>
      <c r="AL79" s="266"/>
      <c r="AM79" s="266"/>
      <c r="AN79" s="298"/>
      <c r="AO79" s="298"/>
      <c r="AP79" s="298"/>
    </row>
    <row r="80" spans="1:48" ht="22.15" customHeight="1" x14ac:dyDescent="0.25">
      <c r="A80" s="59"/>
      <c r="B80" s="45"/>
      <c r="C80" s="43" t="s">
        <v>16</v>
      </c>
      <c r="D80" s="43"/>
      <c r="E80" s="34" t="s">
        <v>15</v>
      </c>
      <c r="F80" s="67">
        <f t="shared" si="32"/>
        <v>0</v>
      </c>
      <c r="G80" s="67">
        <f t="shared" si="33"/>
        <v>0</v>
      </c>
      <c r="H80" s="67">
        <f t="shared" si="34"/>
        <v>0</v>
      </c>
      <c r="I80" s="67">
        <f t="shared" si="35"/>
        <v>0</v>
      </c>
      <c r="J80" s="67">
        <f t="shared" si="36"/>
        <v>0</v>
      </c>
      <c r="K80" s="67">
        <f t="shared" si="37"/>
        <v>0</v>
      </c>
      <c r="L80" s="67">
        <f t="shared" si="38"/>
        <v>0</v>
      </c>
      <c r="M80" s="67">
        <f t="shared" si="39"/>
        <v>0</v>
      </c>
      <c r="N80" s="67">
        <f t="shared" si="40"/>
        <v>0</v>
      </c>
      <c r="O80" s="67">
        <f t="shared" si="41"/>
        <v>0</v>
      </c>
      <c r="P80" s="67">
        <f t="shared" si="42"/>
        <v>0</v>
      </c>
      <c r="Q80" s="67">
        <f t="shared" si="43"/>
        <v>0</v>
      </c>
      <c r="R80" s="67">
        <f t="shared" si="44"/>
        <v>0</v>
      </c>
      <c r="S80" s="67">
        <f t="shared" si="45"/>
        <v>0</v>
      </c>
      <c r="T80" s="67">
        <f t="shared" si="46"/>
        <v>0</v>
      </c>
      <c r="U80" s="36">
        <f t="shared" si="47"/>
        <v>0</v>
      </c>
      <c r="V80" s="36">
        <f t="shared" si="48"/>
        <v>0</v>
      </c>
      <c r="W80" s="36">
        <f t="shared" si="49"/>
        <v>0</v>
      </c>
      <c r="X80" s="36">
        <f t="shared" si="50"/>
        <v>0</v>
      </c>
      <c r="Y80" s="36">
        <f t="shared" si="51"/>
        <v>0</v>
      </c>
      <c r="Z80" s="36">
        <f t="shared" si="52"/>
        <v>0</v>
      </c>
      <c r="AA80" s="36">
        <f t="shared" si="53"/>
        <v>0</v>
      </c>
      <c r="AB80" s="36">
        <f t="shared" si="54"/>
        <v>0</v>
      </c>
      <c r="AC80" s="36">
        <f t="shared" si="55"/>
        <v>0</v>
      </c>
      <c r="AD80" s="36">
        <f t="shared" si="56"/>
        <v>0</v>
      </c>
      <c r="AE80" s="36">
        <f t="shared" si="57"/>
        <v>0</v>
      </c>
      <c r="AF80" s="38">
        <f t="shared" si="58"/>
        <v>0</v>
      </c>
      <c r="AG80" s="38">
        <f t="shared" si="59"/>
        <v>0</v>
      </c>
      <c r="AH80" s="38">
        <f t="shared" si="60"/>
        <v>0</v>
      </c>
      <c r="AI80" s="38">
        <f t="shared" si="61"/>
        <v>0</v>
      </c>
      <c r="AJ80" s="36">
        <f t="shared" si="62"/>
        <v>0</v>
      </c>
      <c r="AK80" s="237"/>
      <c r="AL80" s="266"/>
      <c r="AM80" s="266"/>
    </row>
    <row r="81" spans="1:49" ht="20.25" customHeight="1" x14ac:dyDescent="0.25">
      <c r="A81" s="59"/>
      <c r="B81" s="45"/>
      <c r="C81" s="42" t="s">
        <v>17</v>
      </c>
      <c r="D81" s="42"/>
      <c r="E81" s="34" t="s">
        <v>15</v>
      </c>
      <c r="F81" s="67">
        <f t="shared" si="32"/>
        <v>0</v>
      </c>
      <c r="G81" s="67">
        <f t="shared" si="33"/>
        <v>0</v>
      </c>
      <c r="H81" s="67">
        <f t="shared" si="34"/>
        <v>0</v>
      </c>
      <c r="I81" s="67">
        <f t="shared" si="35"/>
        <v>0</v>
      </c>
      <c r="J81" s="67">
        <f t="shared" si="36"/>
        <v>0</v>
      </c>
      <c r="K81" s="67">
        <f t="shared" si="37"/>
        <v>0</v>
      </c>
      <c r="L81" s="67">
        <f t="shared" si="38"/>
        <v>0</v>
      </c>
      <c r="M81" s="67">
        <f t="shared" si="39"/>
        <v>0</v>
      </c>
      <c r="N81" s="67">
        <f t="shared" si="40"/>
        <v>0</v>
      </c>
      <c r="O81" s="67">
        <f t="shared" si="41"/>
        <v>0</v>
      </c>
      <c r="P81" s="67">
        <f t="shared" si="42"/>
        <v>0</v>
      </c>
      <c r="Q81" s="67">
        <f t="shared" si="43"/>
        <v>0</v>
      </c>
      <c r="R81" s="67">
        <f t="shared" si="44"/>
        <v>0</v>
      </c>
      <c r="S81" s="67">
        <f t="shared" si="45"/>
        <v>0</v>
      </c>
      <c r="T81" s="67">
        <f t="shared" si="46"/>
        <v>0</v>
      </c>
      <c r="U81" s="36">
        <f t="shared" si="47"/>
        <v>0</v>
      </c>
      <c r="V81" s="36">
        <f t="shared" si="48"/>
        <v>0</v>
      </c>
      <c r="W81" s="36">
        <f t="shared" si="49"/>
        <v>0</v>
      </c>
      <c r="X81" s="36">
        <f t="shared" si="50"/>
        <v>0</v>
      </c>
      <c r="Y81" s="36">
        <f t="shared" si="51"/>
        <v>0</v>
      </c>
      <c r="Z81" s="36">
        <f t="shared" si="52"/>
        <v>0</v>
      </c>
      <c r="AA81" s="36">
        <f t="shared" si="53"/>
        <v>0</v>
      </c>
      <c r="AB81" s="36">
        <f t="shared" si="54"/>
        <v>0</v>
      </c>
      <c r="AC81" s="36">
        <f t="shared" si="55"/>
        <v>0</v>
      </c>
      <c r="AD81" s="36">
        <f t="shared" si="56"/>
        <v>0</v>
      </c>
      <c r="AE81" s="36">
        <f t="shared" si="57"/>
        <v>0</v>
      </c>
      <c r="AF81" s="38">
        <f t="shared" si="58"/>
        <v>0</v>
      </c>
      <c r="AG81" s="38">
        <f t="shared" si="59"/>
        <v>0</v>
      </c>
      <c r="AH81" s="38">
        <f t="shared" si="60"/>
        <v>0</v>
      </c>
      <c r="AI81" s="38">
        <f t="shared" si="61"/>
        <v>0</v>
      </c>
      <c r="AJ81" s="36">
        <f t="shared" si="62"/>
        <v>0</v>
      </c>
      <c r="AK81" s="237"/>
      <c r="AL81" s="266"/>
      <c r="AM81" s="266"/>
    </row>
    <row r="82" spans="1:49" ht="22.15" customHeight="1" x14ac:dyDescent="0.25">
      <c r="A82" s="59"/>
      <c r="B82" s="45"/>
      <c r="C82" s="48" t="s">
        <v>61</v>
      </c>
      <c r="D82" s="48"/>
      <c r="E82" s="34" t="s">
        <v>15</v>
      </c>
      <c r="F82" s="67">
        <f t="shared" si="32"/>
        <v>0</v>
      </c>
      <c r="G82" s="67">
        <f t="shared" si="33"/>
        <v>0</v>
      </c>
      <c r="H82" s="67">
        <f t="shared" si="34"/>
        <v>0</v>
      </c>
      <c r="I82" s="67">
        <f t="shared" si="35"/>
        <v>0</v>
      </c>
      <c r="J82" s="67">
        <f t="shared" si="36"/>
        <v>0</v>
      </c>
      <c r="K82" s="67">
        <f t="shared" si="37"/>
        <v>0</v>
      </c>
      <c r="L82" s="67">
        <f t="shared" si="38"/>
        <v>0</v>
      </c>
      <c r="M82" s="67">
        <f t="shared" si="39"/>
        <v>0</v>
      </c>
      <c r="N82" s="67">
        <f t="shared" si="40"/>
        <v>0</v>
      </c>
      <c r="O82" s="67">
        <f t="shared" si="41"/>
        <v>0</v>
      </c>
      <c r="P82" s="67">
        <f t="shared" si="42"/>
        <v>0</v>
      </c>
      <c r="Q82" s="67">
        <f t="shared" si="43"/>
        <v>0</v>
      </c>
      <c r="R82" s="67">
        <f t="shared" si="44"/>
        <v>0</v>
      </c>
      <c r="S82" s="67">
        <f t="shared" si="45"/>
        <v>0</v>
      </c>
      <c r="T82" s="67">
        <f t="shared" si="46"/>
        <v>0</v>
      </c>
      <c r="U82" s="36">
        <f t="shared" si="47"/>
        <v>0</v>
      </c>
      <c r="V82" s="36">
        <f t="shared" si="48"/>
        <v>0</v>
      </c>
      <c r="W82" s="36">
        <f t="shared" si="49"/>
        <v>0</v>
      </c>
      <c r="X82" s="36">
        <f t="shared" si="50"/>
        <v>0</v>
      </c>
      <c r="Y82" s="36">
        <f t="shared" si="51"/>
        <v>0</v>
      </c>
      <c r="Z82" s="36">
        <f t="shared" si="52"/>
        <v>0</v>
      </c>
      <c r="AA82" s="36">
        <f t="shared" si="53"/>
        <v>0</v>
      </c>
      <c r="AB82" s="36">
        <f t="shared" si="54"/>
        <v>0</v>
      </c>
      <c r="AC82" s="36">
        <f t="shared" si="55"/>
        <v>0</v>
      </c>
      <c r="AD82" s="36">
        <f t="shared" si="56"/>
        <v>0</v>
      </c>
      <c r="AE82" s="36">
        <f t="shared" si="57"/>
        <v>0</v>
      </c>
      <c r="AF82" s="38">
        <f t="shared" si="58"/>
        <v>0</v>
      </c>
      <c r="AG82" s="38">
        <f t="shared" si="59"/>
        <v>0</v>
      </c>
      <c r="AH82" s="38">
        <f t="shared" si="60"/>
        <v>0</v>
      </c>
      <c r="AI82" s="38">
        <f t="shared" si="61"/>
        <v>0</v>
      </c>
      <c r="AJ82" s="36">
        <f t="shared" si="62"/>
        <v>0</v>
      </c>
      <c r="AK82" s="237"/>
      <c r="AL82" s="265"/>
    </row>
    <row r="83" spans="1:49" ht="22.15" customHeight="1" x14ac:dyDescent="0.25">
      <c r="A83" s="59"/>
      <c r="B83" s="45"/>
      <c r="C83" s="49" t="s">
        <v>96</v>
      </c>
      <c r="D83" s="49"/>
      <c r="E83" s="34" t="s">
        <v>15</v>
      </c>
      <c r="F83" s="67">
        <f t="shared" si="32"/>
        <v>0</v>
      </c>
      <c r="G83" s="67">
        <f t="shared" si="33"/>
        <v>0</v>
      </c>
      <c r="H83" s="67">
        <f t="shared" si="34"/>
        <v>0</v>
      </c>
      <c r="I83" s="67">
        <f t="shared" si="35"/>
        <v>0</v>
      </c>
      <c r="J83" s="67">
        <f t="shared" si="36"/>
        <v>0</v>
      </c>
      <c r="K83" s="67">
        <f t="shared" si="37"/>
        <v>0</v>
      </c>
      <c r="L83" s="67">
        <f t="shared" si="38"/>
        <v>0</v>
      </c>
      <c r="M83" s="67">
        <f t="shared" si="39"/>
        <v>0</v>
      </c>
      <c r="N83" s="67">
        <f t="shared" si="40"/>
        <v>0</v>
      </c>
      <c r="O83" s="67">
        <f t="shared" si="41"/>
        <v>0</v>
      </c>
      <c r="P83" s="67">
        <f t="shared" si="42"/>
        <v>0</v>
      </c>
      <c r="Q83" s="67">
        <f t="shared" si="43"/>
        <v>0</v>
      </c>
      <c r="R83" s="67">
        <f t="shared" si="44"/>
        <v>0</v>
      </c>
      <c r="S83" s="67">
        <f t="shared" si="45"/>
        <v>0</v>
      </c>
      <c r="T83" s="67">
        <f t="shared" si="46"/>
        <v>0</v>
      </c>
      <c r="U83" s="36">
        <f t="shared" si="47"/>
        <v>0</v>
      </c>
      <c r="V83" s="36">
        <f t="shared" si="48"/>
        <v>0</v>
      </c>
      <c r="W83" s="36">
        <f t="shared" si="49"/>
        <v>0</v>
      </c>
      <c r="X83" s="36">
        <f t="shared" si="50"/>
        <v>0</v>
      </c>
      <c r="Y83" s="36">
        <f t="shared" si="51"/>
        <v>0</v>
      </c>
      <c r="Z83" s="36">
        <f t="shared" si="52"/>
        <v>0</v>
      </c>
      <c r="AA83" s="36">
        <f t="shared" si="53"/>
        <v>0</v>
      </c>
      <c r="AB83" s="36">
        <f t="shared" si="54"/>
        <v>0</v>
      </c>
      <c r="AC83" s="36">
        <f t="shared" si="55"/>
        <v>0</v>
      </c>
      <c r="AD83" s="36">
        <f t="shared" si="56"/>
        <v>0</v>
      </c>
      <c r="AE83" s="36">
        <f t="shared" si="57"/>
        <v>0</v>
      </c>
      <c r="AF83" s="38">
        <f t="shared" si="58"/>
        <v>0</v>
      </c>
      <c r="AG83" s="38">
        <f t="shared" si="59"/>
        <v>0</v>
      </c>
      <c r="AH83" s="38">
        <f t="shared" si="60"/>
        <v>0</v>
      </c>
      <c r="AI83" s="38">
        <f t="shared" si="61"/>
        <v>0</v>
      </c>
      <c r="AJ83" s="36">
        <f t="shared" si="62"/>
        <v>0</v>
      </c>
      <c r="AK83" s="237"/>
      <c r="AL83" s="265"/>
    </row>
    <row r="84" spans="1:49" ht="22.15" customHeight="1" x14ac:dyDescent="0.25">
      <c r="A84" s="59"/>
      <c r="B84" s="45"/>
      <c r="C84" s="33" t="s">
        <v>75</v>
      </c>
      <c r="D84" s="33"/>
      <c r="E84" s="34" t="s">
        <v>15</v>
      </c>
      <c r="F84" s="67">
        <f t="shared" si="32"/>
        <v>0</v>
      </c>
      <c r="G84" s="67">
        <f t="shared" si="33"/>
        <v>0</v>
      </c>
      <c r="H84" s="67">
        <f t="shared" si="34"/>
        <v>0</v>
      </c>
      <c r="I84" s="67">
        <f t="shared" si="35"/>
        <v>0</v>
      </c>
      <c r="J84" s="67">
        <f t="shared" si="36"/>
        <v>0</v>
      </c>
      <c r="K84" s="67">
        <f t="shared" si="37"/>
        <v>0</v>
      </c>
      <c r="L84" s="67">
        <f t="shared" si="38"/>
        <v>0</v>
      </c>
      <c r="M84" s="67">
        <f t="shared" si="39"/>
        <v>0</v>
      </c>
      <c r="N84" s="67">
        <f t="shared" si="40"/>
        <v>0</v>
      </c>
      <c r="O84" s="67">
        <f t="shared" si="41"/>
        <v>0</v>
      </c>
      <c r="P84" s="67">
        <f t="shared" si="42"/>
        <v>0</v>
      </c>
      <c r="Q84" s="67">
        <f t="shared" si="43"/>
        <v>0</v>
      </c>
      <c r="R84" s="67">
        <f t="shared" si="44"/>
        <v>0</v>
      </c>
      <c r="S84" s="67">
        <f t="shared" si="45"/>
        <v>0</v>
      </c>
      <c r="T84" s="67">
        <f t="shared" si="46"/>
        <v>0</v>
      </c>
      <c r="U84" s="36">
        <f t="shared" si="47"/>
        <v>0</v>
      </c>
      <c r="V84" s="36">
        <f t="shared" si="48"/>
        <v>0</v>
      </c>
      <c r="W84" s="36">
        <f t="shared" si="49"/>
        <v>0</v>
      </c>
      <c r="X84" s="36">
        <f t="shared" si="50"/>
        <v>0</v>
      </c>
      <c r="Y84" s="36">
        <f t="shared" si="51"/>
        <v>0</v>
      </c>
      <c r="Z84" s="36">
        <f t="shared" si="52"/>
        <v>0</v>
      </c>
      <c r="AA84" s="36">
        <f t="shared" si="53"/>
        <v>0</v>
      </c>
      <c r="AB84" s="36">
        <f t="shared" si="54"/>
        <v>0</v>
      </c>
      <c r="AC84" s="36">
        <f t="shared" si="55"/>
        <v>0</v>
      </c>
      <c r="AD84" s="36">
        <f t="shared" si="56"/>
        <v>0</v>
      </c>
      <c r="AE84" s="36">
        <f t="shared" si="57"/>
        <v>0</v>
      </c>
      <c r="AF84" s="38">
        <f t="shared" si="58"/>
        <v>0</v>
      </c>
      <c r="AG84" s="38">
        <f t="shared" si="59"/>
        <v>0</v>
      </c>
      <c r="AH84" s="38">
        <f t="shared" si="60"/>
        <v>0</v>
      </c>
      <c r="AI84" s="38">
        <f t="shared" si="61"/>
        <v>0</v>
      </c>
      <c r="AJ84" s="36">
        <f t="shared" si="62"/>
        <v>0</v>
      </c>
      <c r="AK84" s="237"/>
      <c r="AL84" s="266"/>
      <c r="AM84" s="266"/>
      <c r="AQ84" s="9"/>
      <c r="AR84" s="9"/>
      <c r="AS84" s="9"/>
      <c r="AT84" s="9"/>
      <c r="AU84" s="9"/>
      <c r="AV84" s="9"/>
    </row>
    <row r="85" spans="1:49" ht="22.15" customHeight="1" x14ac:dyDescent="0.25">
      <c r="A85" s="59"/>
      <c r="B85" s="45"/>
      <c r="C85" s="33" t="s">
        <v>91</v>
      </c>
      <c r="D85" s="33"/>
      <c r="E85" s="34" t="s">
        <v>92</v>
      </c>
      <c r="F85" s="67">
        <f t="shared" ref="F85:AH85" si="63">COUNTIF(F2:F65,$C$85)</f>
        <v>0</v>
      </c>
      <c r="G85" s="67">
        <f t="shared" si="63"/>
        <v>0</v>
      </c>
      <c r="H85" s="67">
        <f t="shared" si="63"/>
        <v>0</v>
      </c>
      <c r="I85" s="67">
        <f t="shared" si="63"/>
        <v>0</v>
      </c>
      <c r="J85" s="67">
        <f t="shared" si="63"/>
        <v>0</v>
      </c>
      <c r="K85" s="67">
        <f t="shared" si="63"/>
        <v>0</v>
      </c>
      <c r="L85" s="67">
        <f t="shared" si="63"/>
        <v>0</v>
      </c>
      <c r="M85" s="67">
        <f t="shared" si="63"/>
        <v>0</v>
      </c>
      <c r="N85" s="67">
        <f t="shared" si="63"/>
        <v>0</v>
      </c>
      <c r="O85" s="67">
        <f t="shared" si="63"/>
        <v>0</v>
      </c>
      <c r="P85" s="67">
        <f t="shared" si="63"/>
        <v>0</v>
      </c>
      <c r="Q85" s="67">
        <f t="shared" si="63"/>
        <v>0</v>
      </c>
      <c r="R85" s="67">
        <f t="shared" si="63"/>
        <v>0</v>
      </c>
      <c r="S85" s="67">
        <f t="shared" si="63"/>
        <v>0</v>
      </c>
      <c r="T85" s="67">
        <f t="shared" si="63"/>
        <v>0</v>
      </c>
      <c r="U85" s="36">
        <f t="shared" si="63"/>
        <v>0</v>
      </c>
      <c r="V85" s="36">
        <f t="shared" si="63"/>
        <v>0</v>
      </c>
      <c r="W85" s="36">
        <f t="shared" si="63"/>
        <v>0</v>
      </c>
      <c r="X85" s="36">
        <f t="shared" si="63"/>
        <v>0</v>
      </c>
      <c r="Y85" s="36">
        <f t="shared" si="63"/>
        <v>0</v>
      </c>
      <c r="Z85" s="36">
        <f t="shared" si="63"/>
        <v>0</v>
      </c>
      <c r="AA85" s="36">
        <f t="shared" si="63"/>
        <v>0</v>
      </c>
      <c r="AB85" s="36">
        <f t="shared" si="63"/>
        <v>0</v>
      </c>
      <c r="AC85" s="36">
        <f t="shared" si="63"/>
        <v>0</v>
      </c>
      <c r="AD85" s="36">
        <f t="shared" si="63"/>
        <v>0</v>
      </c>
      <c r="AE85" s="36">
        <f t="shared" si="63"/>
        <v>0</v>
      </c>
      <c r="AF85" s="38">
        <f t="shared" si="63"/>
        <v>0</v>
      </c>
      <c r="AG85" s="38">
        <f t="shared" si="63"/>
        <v>0</v>
      </c>
      <c r="AH85" s="38">
        <f t="shared" si="63"/>
        <v>0</v>
      </c>
      <c r="AI85" s="38">
        <f t="shared" si="61"/>
        <v>0</v>
      </c>
      <c r="AJ85" s="36">
        <f t="shared" si="62"/>
        <v>0</v>
      </c>
      <c r="AK85" s="237"/>
      <c r="AL85" s="266"/>
      <c r="AM85" s="266"/>
    </row>
    <row r="86" spans="1:49" ht="22.15" customHeight="1" x14ac:dyDescent="0.25">
      <c r="A86" s="59"/>
      <c r="B86" s="45"/>
      <c r="C86" s="33" t="s">
        <v>94</v>
      </c>
      <c r="D86" s="33"/>
      <c r="E86" s="34" t="s">
        <v>90</v>
      </c>
      <c r="F86" s="67">
        <f t="shared" ref="F86:F93" si="64">COUNTIF($F$2:$F$65,C86)</f>
        <v>0</v>
      </c>
      <c r="G86" s="67">
        <f t="shared" ref="G86:G93" si="65">COUNTIF($G$2:$G$65,C86)</f>
        <v>0</v>
      </c>
      <c r="H86" s="67">
        <f t="shared" ref="H86:H93" si="66">COUNTIF($H$2:$H$65,C86)</f>
        <v>0</v>
      </c>
      <c r="I86" s="67">
        <f t="shared" ref="I86:I93" si="67">COUNTIF($I$2:$I$65,C86)</f>
        <v>0</v>
      </c>
      <c r="J86" s="67">
        <f t="shared" ref="J86:J93" si="68">COUNTIF($J$2:$J$65,C86)</f>
        <v>0</v>
      </c>
      <c r="K86" s="67">
        <f t="shared" ref="K86:K93" si="69">COUNTIF($K$2:$K$65,C86)</f>
        <v>0</v>
      </c>
      <c r="L86" s="67">
        <f t="shared" ref="L86:L93" si="70">COUNTIF($L$2:$L$65,C86)</f>
        <v>0</v>
      </c>
      <c r="M86" s="67">
        <f t="shared" ref="M86:M93" si="71">COUNTIF($M$2:$M$65,C86)</f>
        <v>0</v>
      </c>
      <c r="N86" s="67">
        <f t="shared" ref="N86:N93" si="72">COUNTIF($N$2:$N$65,C86)</f>
        <v>0</v>
      </c>
      <c r="O86" s="67">
        <f t="shared" ref="O86:O93" si="73">COUNTIF($O$2:$O$65,C86)</f>
        <v>0</v>
      </c>
      <c r="P86" s="67">
        <f t="shared" ref="P86:P93" si="74">COUNTIF($P$2:$P$65,C86)</f>
        <v>0</v>
      </c>
      <c r="Q86" s="67">
        <f t="shared" ref="Q86:Q93" si="75">COUNTIF($Q$2:$Q$65,C86)</f>
        <v>0</v>
      </c>
      <c r="R86" s="67">
        <f t="shared" ref="R86:R93" si="76">COUNTIF($R$2:$R$65,C86)</f>
        <v>0</v>
      </c>
      <c r="S86" s="67">
        <f t="shared" ref="S86:S93" si="77">COUNTIF($S$2:$S$65,C86)</f>
        <v>0</v>
      </c>
      <c r="T86" s="67">
        <f t="shared" ref="T86:T93" si="78">COUNTIF($T$2:$T$65,C86)</f>
        <v>0</v>
      </c>
      <c r="U86" s="36">
        <f t="shared" ref="U86:U93" si="79">COUNTIF($U$2:$U$65,C86)</f>
        <v>0</v>
      </c>
      <c r="V86" s="36">
        <f t="shared" ref="V86:V93" si="80">COUNTIF($V$2:$V$65,C86)</f>
        <v>0</v>
      </c>
      <c r="W86" s="36">
        <f t="shared" ref="W86:W93" si="81">COUNTIF($W$2:$W$65,C86)</f>
        <v>0</v>
      </c>
      <c r="X86" s="36">
        <f t="shared" ref="X86:X93" si="82">COUNTIF($X$2:$X$65,C86)</f>
        <v>0</v>
      </c>
      <c r="Y86" s="36">
        <f t="shared" ref="Y86:Y93" si="83">COUNTIF($Y$2:$Y$65,C86)</f>
        <v>0</v>
      </c>
      <c r="Z86" s="36">
        <f t="shared" ref="Z86:Z93" si="84">COUNTIF($Z$2:$Z$65,C86)</f>
        <v>0</v>
      </c>
      <c r="AA86" s="36">
        <f t="shared" ref="AA86:AA93" si="85">COUNTIF($AA$2:$AA$65,C86)</f>
        <v>0</v>
      </c>
      <c r="AB86" s="36">
        <f t="shared" ref="AB86:AB93" si="86">COUNTIF($AB$2:$AB$65,C86)</f>
        <v>0</v>
      </c>
      <c r="AC86" s="36">
        <f t="shared" ref="AC86:AC93" si="87">COUNTIF($AC$2:$AC$65,C86)</f>
        <v>0</v>
      </c>
      <c r="AD86" s="36">
        <f t="shared" ref="AD86:AD93" si="88">COUNTIF($AD$2:$AD$65,C86)</f>
        <v>0</v>
      </c>
      <c r="AE86" s="36">
        <f t="shared" ref="AE86:AE93" si="89">COUNTIF($AE$2:$AE$65,C86)</f>
        <v>0</v>
      </c>
      <c r="AF86" s="38">
        <f t="shared" ref="AF86:AF93" si="90">COUNTIF($AF$2:$AF$65,C86)</f>
        <v>0</v>
      </c>
      <c r="AG86" s="38">
        <f t="shared" ref="AG86:AG93" si="91">COUNTIF($AG$2:$AG$65,C86)</f>
        <v>0</v>
      </c>
      <c r="AH86" s="38">
        <f t="shared" ref="AH86:AH93" si="92">COUNTIF($AH$2:$AH$65,C86)</f>
        <v>0</v>
      </c>
      <c r="AI86" s="38">
        <f t="shared" si="61"/>
        <v>0</v>
      </c>
      <c r="AJ86" s="36">
        <f t="shared" si="62"/>
        <v>0</v>
      </c>
      <c r="AK86" s="237"/>
      <c r="AL86" s="265"/>
      <c r="AW86" s="8"/>
    </row>
    <row r="87" spans="1:49" ht="22.15" customHeight="1" x14ac:dyDescent="0.25">
      <c r="A87" s="59"/>
      <c r="B87" s="45"/>
      <c r="C87" s="33" t="s">
        <v>62</v>
      </c>
      <c r="D87" s="33"/>
      <c r="E87" s="34" t="s">
        <v>15</v>
      </c>
      <c r="F87" s="67">
        <f t="shared" si="64"/>
        <v>0</v>
      </c>
      <c r="G87" s="67">
        <f t="shared" si="65"/>
        <v>0</v>
      </c>
      <c r="H87" s="67">
        <f t="shared" si="66"/>
        <v>0</v>
      </c>
      <c r="I87" s="67">
        <f t="shared" si="67"/>
        <v>0</v>
      </c>
      <c r="J87" s="67">
        <f t="shared" si="68"/>
        <v>0</v>
      </c>
      <c r="K87" s="67">
        <f t="shared" si="69"/>
        <v>0</v>
      </c>
      <c r="L87" s="67">
        <f t="shared" si="70"/>
        <v>0</v>
      </c>
      <c r="M87" s="67">
        <f t="shared" si="71"/>
        <v>0</v>
      </c>
      <c r="N87" s="67">
        <f t="shared" si="72"/>
        <v>0</v>
      </c>
      <c r="O87" s="67">
        <f t="shared" si="73"/>
        <v>0</v>
      </c>
      <c r="P87" s="67">
        <f t="shared" si="74"/>
        <v>0</v>
      </c>
      <c r="Q87" s="67">
        <f t="shared" si="75"/>
        <v>0</v>
      </c>
      <c r="R87" s="67">
        <f t="shared" si="76"/>
        <v>0</v>
      </c>
      <c r="S87" s="67">
        <f t="shared" si="77"/>
        <v>0</v>
      </c>
      <c r="T87" s="67">
        <f t="shared" si="78"/>
        <v>0</v>
      </c>
      <c r="U87" s="36">
        <f t="shared" si="79"/>
        <v>0</v>
      </c>
      <c r="V87" s="36">
        <f t="shared" si="80"/>
        <v>0</v>
      </c>
      <c r="W87" s="36">
        <f t="shared" si="81"/>
        <v>0</v>
      </c>
      <c r="X87" s="36">
        <f t="shared" si="82"/>
        <v>0</v>
      </c>
      <c r="Y87" s="36">
        <f t="shared" si="83"/>
        <v>0</v>
      </c>
      <c r="Z87" s="36">
        <f t="shared" si="84"/>
        <v>0</v>
      </c>
      <c r="AA87" s="36">
        <f t="shared" si="85"/>
        <v>0</v>
      </c>
      <c r="AB87" s="36">
        <f t="shared" si="86"/>
        <v>0</v>
      </c>
      <c r="AC87" s="36">
        <f t="shared" si="87"/>
        <v>0</v>
      </c>
      <c r="AD87" s="36">
        <f t="shared" si="88"/>
        <v>0</v>
      </c>
      <c r="AE87" s="36">
        <f t="shared" si="89"/>
        <v>0</v>
      </c>
      <c r="AF87" s="38">
        <f t="shared" si="90"/>
        <v>0</v>
      </c>
      <c r="AG87" s="38">
        <f t="shared" si="91"/>
        <v>0</v>
      </c>
      <c r="AH87" s="38">
        <f t="shared" si="92"/>
        <v>0</v>
      </c>
      <c r="AI87" s="38">
        <f t="shared" si="61"/>
        <v>0</v>
      </c>
      <c r="AJ87" s="36">
        <f t="shared" si="62"/>
        <v>0</v>
      </c>
      <c r="AK87" s="237"/>
      <c r="AL87" s="266"/>
      <c r="AM87" s="266"/>
      <c r="AQ87" s="9"/>
      <c r="AR87" s="9"/>
      <c r="AS87" s="9"/>
      <c r="AT87" s="9"/>
      <c r="AU87" s="9"/>
      <c r="AV87" s="9"/>
    </row>
    <row r="88" spans="1:49" ht="21.75" customHeight="1" x14ac:dyDescent="0.25">
      <c r="A88" s="59"/>
      <c r="B88" s="45"/>
      <c r="C88" s="48" t="s">
        <v>18</v>
      </c>
      <c r="D88" s="48"/>
      <c r="E88" s="34" t="s">
        <v>15</v>
      </c>
      <c r="F88" s="67">
        <f t="shared" si="64"/>
        <v>0</v>
      </c>
      <c r="G88" s="67">
        <f t="shared" si="65"/>
        <v>0</v>
      </c>
      <c r="H88" s="67">
        <f t="shared" si="66"/>
        <v>0</v>
      </c>
      <c r="I88" s="67">
        <f t="shared" si="67"/>
        <v>0</v>
      </c>
      <c r="J88" s="67">
        <f t="shared" si="68"/>
        <v>0</v>
      </c>
      <c r="K88" s="67">
        <f t="shared" si="69"/>
        <v>0</v>
      </c>
      <c r="L88" s="67">
        <f t="shared" si="70"/>
        <v>0</v>
      </c>
      <c r="M88" s="67">
        <f t="shared" si="71"/>
        <v>0</v>
      </c>
      <c r="N88" s="67">
        <f t="shared" si="72"/>
        <v>0</v>
      </c>
      <c r="O88" s="67">
        <f t="shared" si="73"/>
        <v>0</v>
      </c>
      <c r="P88" s="67">
        <f t="shared" si="74"/>
        <v>0</v>
      </c>
      <c r="Q88" s="67">
        <f t="shared" si="75"/>
        <v>0</v>
      </c>
      <c r="R88" s="67">
        <f t="shared" si="76"/>
        <v>0</v>
      </c>
      <c r="S88" s="67">
        <f t="shared" si="77"/>
        <v>0</v>
      </c>
      <c r="T88" s="67">
        <f t="shared" si="78"/>
        <v>0</v>
      </c>
      <c r="U88" s="36">
        <f t="shared" si="79"/>
        <v>0</v>
      </c>
      <c r="V88" s="36">
        <f t="shared" si="80"/>
        <v>0</v>
      </c>
      <c r="W88" s="36">
        <f t="shared" si="81"/>
        <v>0</v>
      </c>
      <c r="X88" s="36">
        <f t="shared" si="82"/>
        <v>0</v>
      </c>
      <c r="Y88" s="36">
        <f t="shared" si="83"/>
        <v>0</v>
      </c>
      <c r="Z88" s="36">
        <f t="shared" si="84"/>
        <v>0</v>
      </c>
      <c r="AA88" s="36">
        <f t="shared" si="85"/>
        <v>0</v>
      </c>
      <c r="AB88" s="36">
        <f t="shared" si="86"/>
        <v>0</v>
      </c>
      <c r="AC88" s="36">
        <f t="shared" si="87"/>
        <v>0</v>
      </c>
      <c r="AD88" s="36">
        <f t="shared" si="88"/>
        <v>0</v>
      </c>
      <c r="AE88" s="36">
        <f t="shared" si="89"/>
        <v>0</v>
      </c>
      <c r="AF88" s="38">
        <f t="shared" si="90"/>
        <v>0</v>
      </c>
      <c r="AG88" s="38">
        <f t="shared" si="91"/>
        <v>0</v>
      </c>
      <c r="AH88" s="38">
        <f t="shared" si="92"/>
        <v>0</v>
      </c>
      <c r="AI88" s="38">
        <f t="shared" si="61"/>
        <v>0</v>
      </c>
      <c r="AJ88" s="36">
        <f t="shared" si="62"/>
        <v>0</v>
      </c>
      <c r="AK88" s="237"/>
      <c r="AL88" s="265"/>
      <c r="AQ88" s="9"/>
      <c r="AR88" s="9"/>
      <c r="AS88" s="9"/>
      <c r="AT88" s="9"/>
      <c r="AU88" s="9"/>
      <c r="AV88" s="9"/>
    </row>
    <row r="89" spans="1:49" ht="22.15" customHeight="1" x14ac:dyDescent="0.25">
      <c r="A89" s="46"/>
      <c r="B89" s="46"/>
      <c r="C89" s="46" t="s">
        <v>60</v>
      </c>
      <c r="D89" s="46"/>
      <c r="E89" s="50"/>
      <c r="F89" s="68">
        <f t="shared" si="64"/>
        <v>0</v>
      </c>
      <c r="G89" s="68">
        <f t="shared" si="65"/>
        <v>0</v>
      </c>
      <c r="H89" s="68">
        <f t="shared" si="66"/>
        <v>0</v>
      </c>
      <c r="I89" s="68">
        <f t="shared" si="67"/>
        <v>0</v>
      </c>
      <c r="J89" s="68">
        <f t="shared" si="68"/>
        <v>0</v>
      </c>
      <c r="K89" s="68">
        <f t="shared" si="69"/>
        <v>0</v>
      </c>
      <c r="L89" s="68">
        <f t="shared" si="70"/>
        <v>0</v>
      </c>
      <c r="M89" s="68">
        <f t="shared" si="71"/>
        <v>0</v>
      </c>
      <c r="N89" s="68">
        <f t="shared" si="72"/>
        <v>0</v>
      </c>
      <c r="O89" s="68">
        <f t="shared" si="73"/>
        <v>0</v>
      </c>
      <c r="P89" s="68">
        <f t="shared" si="74"/>
        <v>0</v>
      </c>
      <c r="Q89" s="68">
        <f t="shared" si="75"/>
        <v>0</v>
      </c>
      <c r="R89" s="68">
        <f t="shared" si="76"/>
        <v>0</v>
      </c>
      <c r="S89" s="68">
        <f t="shared" si="77"/>
        <v>0</v>
      </c>
      <c r="T89" s="68">
        <f t="shared" si="78"/>
        <v>0</v>
      </c>
      <c r="U89" s="51">
        <f t="shared" si="79"/>
        <v>0</v>
      </c>
      <c r="V89" s="51">
        <f t="shared" si="80"/>
        <v>0</v>
      </c>
      <c r="W89" s="51">
        <f t="shared" si="81"/>
        <v>0</v>
      </c>
      <c r="X89" s="51">
        <f t="shared" si="82"/>
        <v>0</v>
      </c>
      <c r="Y89" s="51">
        <f t="shared" si="83"/>
        <v>0</v>
      </c>
      <c r="Z89" s="51">
        <f t="shared" si="84"/>
        <v>0</v>
      </c>
      <c r="AA89" s="51">
        <f t="shared" si="85"/>
        <v>0</v>
      </c>
      <c r="AB89" s="51">
        <f t="shared" si="86"/>
        <v>0</v>
      </c>
      <c r="AC89" s="51">
        <f t="shared" si="87"/>
        <v>0</v>
      </c>
      <c r="AD89" s="51">
        <f t="shared" si="88"/>
        <v>0</v>
      </c>
      <c r="AE89" s="51">
        <f t="shared" si="89"/>
        <v>0</v>
      </c>
      <c r="AF89" s="38">
        <f t="shared" si="90"/>
        <v>0</v>
      </c>
      <c r="AG89" s="38">
        <f t="shared" si="91"/>
        <v>0</v>
      </c>
      <c r="AH89" s="38">
        <f t="shared" si="92"/>
        <v>0</v>
      </c>
      <c r="AI89" s="38">
        <f t="shared" si="61"/>
        <v>0</v>
      </c>
      <c r="AJ89" s="36">
        <f t="shared" si="62"/>
        <v>0</v>
      </c>
      <c r="AK89" s="268"/>
      <c r="AL89" s="265"/>
      <c r="AM89" s="240"/>
      <c r="AQ89" s="9"/>
      <c r="AR89" s="9"/>
      <c r="AS89" s="9"/>
      <c r="AT89" s="9"/>
      <c r="AU89" s="9"/>
      <c r="AV89" s="9"/>
    </row>
    <row r="90" spans="1:49" ht="22.15" customHeight="1" x14ac:dyDescent="0.25">
      <c r="A90" s="46"/>
      <c r="B90" s="52"/>
      <c r="C90" s="46" t="s">
        <v>72</v>
      </c>
      <c r="D90" s="46"/>
      <c r="E90" s="50"/>
      <c r="F90" s="68">
        <f t="shared" si="64"/>
        <v>0</v>
      </c>
      <c r="G90" s="68">
        <f t="shared" si="65"/>
        <v>0</v>
      </c>
      <c r="H90" s="68">
        <f t="shared" si="66"/>
        <v>0</v>
      </c>
      <c r="I90" s="68">
        <f t="shared" si="67"/>
        <v>0</v>
      </c>
      <c r="J90" s="68">
        <f t="shared" si="68"/>
        <v>0</v>
      </c>
      <c r="K90" s="68">
        <f t="shared" si="69"/>
        <v>0</v>
      </c>
      <c r="L90" s="68">
        <f t="shared" si="70"/>
        <v>0</v>
      </c>
      <c r="M90" s="68">
        <f t="shared" si="71"/>
        <v>0</v>
      </c>
      <c r="N90" s="68">
        <f t="shared" si="72"/>
        <v>0</v>
      </c>
      <c r="O90" s="68">
        <f t="shared" si="73"/>
        <v>0</v>
      </c>
      <c r="P90" s="68">
        <f t="shared" si="74"/>
        <v>0</v>
      </c>
      <c r="Q90" s="68">
        <f t="shared" si="75"/>
        <v>0</v>
      </c>
      <c r="R90" s="68">
        <f t="shared" si="76"/>
        <v>0</v>
      </c>
      <c r="S90" s="68">
        <f t="shared" si="77"/>
        <v>0</v>
      </c>
      <c r="T90" s="68">
        <f t="shared" si="78"/>
        <v>0</v>
      </c>
      <c r="U90" s="51">
        <f t="shared" si="79"/>
        <v>0</v>
      </c>
      <c r="V90" s="51">
        <f t="shared" si="80"/>
        <v>0</v>
      </c>
      <c r="W90" s="51">
        <f t="shared" si="81"/>
        <v>0</v>
      </c>
      <c r="X90" s="51">
        <f t="shared" si="82"/>
        <v>0</v>
      </c>
      <c r="Y90" s="51">
        <f t="shared" si="83"/>
        <v>0</v>
      </c>
      <c r="Z90" s="51">
        <f t="shared" si="84"/>
        <v>0</v>
      </c>
      <c r="AA90" s="51">
        <f t="shared" si="85"/>
        <v>0</v>
      </c>
      <c r="AB90" s="51">
        <f t="shared" si="86"/>
        <v>0</v>
      </c>
      <c r="AC90" s="51">
        <f t="shared" si="87"/>
        <v>0</v>
      </c>
      <c r="AD90" s="51">
        <f t="shared" si="88"/>
        <v>0</v>
      </c>
      <c r="AE90" s="51">
        <f t="shared" si="89"/>
        <v>0</v>
      </c>
      <c r="AF90" s="38">
        <f t="shared" si="90"/>
        <v>0</v>
      </c>
      <c r="AG90" s="38">
        <f t="shared" si="91"/>
        <v>0</v>
      </c>
      <c r="AH90" s="38">
        <f t="shared" si="92"/>
        <v>0</v>
      </c>
      <c r="AI90" s="38">
        <f t="shared" si="61"/>
        <v>0</v>
      </c>
      <c r="AJ90" s="36">
        <f t="shared" si="62"/>
        <v>0</v>
      </c>
      <c r="AK90" s="268"/>
      <c r="AL90" s="265"/>
      <c r="AM90" s="240"/>
      <c r="AQ90" s="9"/>
      <c r="AR90" s="9"/>
      <c r="AS90" s="9"/>
      <c r="AT90" s="9"/>
      <c r="AU90" s="9"/>
      <c r="AV90" s="9"/>
    </row>
    <row r="91" spans="1:49" ht="22.15" customHeight="1" x14ac:dyDescent="0.25">
      <c r="A91" s="46"/>
      <c r="B91" s="52"/>
      <c r="C91" s="46" t="s">
        <v>63</v>
      </c>
      <c r="D91" s="46"/>
      <c r="E91" s="50"/>
      <c r="F91" s="68">
        <f t="shared" si="64"/>
        <v>0</v>
      </c>
      <c r="G91" s="68">
        <f t="shared" si="65"/>
        <v>0</v>
      </c>
      <c r="H91" s="68">
        <f t="shared" si="66"/>
        <v>0</v>
      </c>
      <c r="I91" s="68">
        <f t="shared" si="67"/>
        <v>0</v>
      </c>
      <c r="J91" s="68">
        <f t="shared" si="68"/>
        <v>0</v>
      </c>
      <c r="K91" s="68">
        <f t="shared" si="69"/>
        <v>0</v>
      </c>
      <c r="L91" s="68">
        <f t="shared" si="70"/>
        <v>0</v>
      </c>
      <c r="M91" s="68">
        <f t="shared" si="71"/>
        <v>0</v>
      </c>
      <c r="N91" s="68">
        <f t="shared" si="72"/>
        <v>0</v>
      </c>
      <c r="O91" s="68">
        <f t="shared" si="73"/>
        <v>0</v>
      </c>
      <c r="P91" s="68">
        <f t="shared" si="74"/>
        <v>0</v>
      </c>
      <c r="Q91" s="68">
        <f t="shared" si="75"/>
        <v>0</v>
      </c>
      <c r="R91" s="68">
        <f t="shared" si="76"/>
        <v>0</v>
      </c>
      <c r="S91" s="68">
        <f t="shared" si="77"/>
        <v>0</v>
      </c>
      <c r="T91" s="68">
        <f t="shared" si="78"/>
        <v>0</v>
      </c>
      <c r="U91" s="51">
        <f t="shared" si="79"/>
        <v>0</v>
      </c>
      <c r="V91" s="51">
        <f t="shared" si="80"/>
        <v>0</v>
      </c>
      <c r="W91" s="51">
        <f t="shared" si="81"/>
        <v>0</v>
      </c>
      <c r="X91" s="51">
        <f t="shared" si="82"/>
        <v>0</v>
      </c>
      <c r="Y91" s="51">
        <f t="shared" si="83"/>
        <v>0</v>
      </c>
      <c r="Z91" s="51">
        <f t="shared" si="84"/>
        <v>0</v>
      </c>
      <c r="AA91" s="51">
        <f t="shared" si="85"/>
        <v>0</v>
      </c>
      <c r="AB91" s="51">
        <f t="shared" si="86"/>
        <v>0</v>
      </c>
      <c r="AC91" s="51">
        <f t="shared" si="87"/>
        <v>0</v>
      </c>
      <c r="AD91" s="51">
        <f t="shared" si="88"/>
        <v>0</v>
      </c>
      <c r="AE91" s="51">
        <f t="shared" si="89"/>
        <v>0</v>
      </c>
      <c r="AF91" s="38">
        <f t="shared" si="90"/>
        <v>0</v>
      </c>
      <c r="AG91" s="38">
        <f t="shared" si="91"/>
        <v>0</v>
      </c>
      <c r="AH91" s="38">
        <f t="shared" si="92"/>
        <v>0</v>
      </c>
      <c r="AI91" s="38">
        <f t="shared" si="61"/>
        <v>0</v>
      </c>
      <c r="AJ91" s="36">
        <f t="shared" si="62"/>
        <v>0</v>
      </c>
      <c r="AK91" s="268"/>
      <c r="AL91" s="265"/>
      <c r="AM91" s="240"/>
      <c r="AQ91" s="9"/>
      <c r="AR91" s="9"/>
      <c r="AS91" s="9"/>
      <c r="AT91" s="9"/>
      <c r="AU91" s="9"/>
      <c r="AV91" s="9"/>
    </row>
    <row r="92" spans="1:49" ht="22.15" customHeight="1" x14ac:dyDescent="0.25">
      <c r="A92" s="46"/>
      <c r="B92" s="52"/>
      <c r="C92" s="46" t="s">
        <v>76</v>
      </c>
      <c r="D92" s="46"/>
      <c r="E92" s="50"/>
      <c r="F92" s="68">
        <f t="shared" si="64"/>
        <v>0</v>
      </c>
      <c r="G92" s="68">
        <f t="shared" si="65"/>
        <v>0</v>
      </c>
      <c r="H92" s="68">
        <f t="shared" si="66"/>
        <v>0</v>
      </c>
      <c r="I92" s="68">
        <f t="shared" si="67"/>
        <v>0</v>
      </c>
      <c r="J92" s="68">
        <f t="shared" si="68"/>
        <v>0</v>
      </c>
      <c r="K92" s="68">
        <f t="shared" si="69"/>
        <v>0</v>
      </c>
      <c r="L92" s="68">
        <f t="shared" si="70"/>
        <v>0</v>
      </c>
      <c r="M92" s="68">
        <f t="shared" si="71"/>
        <v>0</v>
      </c>
      <c r="N92" s="68">
        <f t="shared" si="72"/>
        <v>0</v>
      </c>
      <c r="O92" s="68">
        <f t="shared" si="73"/>
        <v>0</v>
      </c>
      <c r="P92" s="68">
        <f t="shared" si="74"/>
        <v>0</v>
      </c>
      <c r="Q92" s="68">
        <f t="shared" si="75"/>
        <v>0</v>
      </c>
      <c r="R92" s="68">
        <f t="shared" si="76"/>
        <v>0</v>
      </c>
      <c r="S92" s="68">
        <f t="shared" si="77"/>
        <v>0</v>
      </c>
      <c r="T92" s="68">
        <f t="shared" si="78"/>
        <v>0</v>
      </c>
      <c r="U92" s="51">
        <f t="shared" si="79"/>
        <v>0</v>
      </c>
      <c r="V92" s="51">
        <f t="shared" si="80"/>
        <v>0</v>
      </c>
      <c r="W92" s="51">
        <f t="shared" si="81"/>
        <v>0</v>
      </c>
      <c r="X92" s="51">
        <f t="shared" si="82"/>
        <v>0</v>
      </c>
      <c r="Y92" s="51">
        <f t="shared" si="83"/>
        <v>0</v>
      </c>
      <c r="Z92" s="51">
        <f t="shared" si="84"/>
        <v>0</v>
      </c>
      <c r="AA92" s="51">
        <f t="shared" si="85"/>
        <v>0</v>
      </c>
      <c r="AB92" s="51">
        <f t="shared" si="86"/>
        <v>0</v>
      </c>
      <c r="AC92" s="51">
        <f t="shared" si="87"/>
        <v>0</v>
      </c>
      <c r="AD92" s="51">
        <f t="shared" si="88"/>
        <v>0</v>
      </c>
      <c r="AE92" s="51">
        <f t="shared" si="89"/>
        <v>0</v>
      </c>
      <c r="AF92" s="38">
        <f t="shared" si="90"/>
        <v>0</v>
      </c>
      <c r="AG92" s="38">
        <f t="shared" si="91"/>
        <v>0</v>
      </c>
      <c r="AH92" s="38">
        <f t="shared" si="92"/>
        <v>0</v>
      </c>
      <c r="AI92" s="38">
        <f t="shared" si="61"/>
        <v>0</v>
      </c>
      <c r="AJ92" s="36">
        <f t="shared" si="62"/>
        <v>0</v>
      </c>
      <c r="AK92" s="268"/>
      <c r="AL92" s="265"/>
      <c r="AM92" s="240"/>
      <c r="AQ92" s="9"/>
      <c r="AR92" s="9"/>
      <c r="AS92" s="9"/>
      <c r="AT92" s="9"/>
      <c r="AU92" s="9"/>
      <c r="AV92" s="9"/>
    </row>
    <row r="93" spans="1:49" ht="22.15" customHeight="1" x14ac:dyDescent="0.25">
      <c r="A93" s="46"/>
      <c r="B93" s="52"/>
      <c r="C93" s="46" t="s">
        <v>70</v>
      </c>
      <c r="D93" s="46"/>
      <c r="E93" s="50"/>
      <c r="F93" s="68">
        <f t="shared" si="64"/>
        <v>0</v>
      </c>
      <c r="G93" s="68">
        <f t="shared" si="65"/>
        <v>0</v>
      </c>
      <c r="H93" s="68">
        <f t="shared" si="66"/>
        <v>0</v>
      </c>
      <c r="I93" s="68">
        <f t="shared" si="67"/>
        <v>0</v>
      </c>
      <c r="J93" s="68">
        <f t="shared" si="68"/>
        <v>0</v>
      </c>
      <c r="K93" s="68">
        <f t="shared" si="69"/>
        <v>0</v>
      </c>
      <c r="L93" s="68">
        <f t="shared" si="70"/>
        <v>0</v>
      </c>
      <c r="M93" s="68">
        <f t="shared" si="71"/>
        <v>0</v>
      </c>
      <c r="N93" s="68">
        <f t="shared" si="72"/>
        <v>0</v>
      </c>
      <c r="O93" s="68">
        <f t="shared" si="73"/>
        <v>0</v>
      </c>
      <c r="P93" s="68">
        <f t="shared" si="74"/>
        <v>0</v>
      </c>
      <c r="Q93" s="68">
        <f t="shared" si="75"/>
        <v>0</v>
      </c>
      <c r="R93" s="68">
        <f t="shared" si="76"/>
        <v>0</v>
      </c>
      <c r="S93" s="68">
        <f t="shared" si="77"/>
        <v>0</v>
      </c>
      <c r="T93" s="68">
        <f t="shared" si="78"/>
        <v>0</v>
      </c>
      <c r="U93" s="51">
        <f t="shared" si="79"/>
        <v>0</v>
      </c>
      <c r="V93" s="51">
        <f t="shared" si="80"/>
        <v>0</v>
      </c>
      <c r="W93" s="51">
        <f t="shared" si="81"/>
        <v>0</v>
      </c>
      <c r="X93" s="51">
        <f t="shared" si="82"/>
        <v>0</v>
      </c>
      <c r="Y93" s="51">
        <f t="shared" si="83"/>
        <v>0</v>
      </c>
      <c r="Z93" s="51">
        <f t="shared" si="84"/>
        <v>0</v>
      </c>
      <c r="AA93" s="51">
        <f t="shared" si="85"/>
        <v>0</v>
      </c>
      <c r="AB93" s="51">
        <f t="shared" si="86"/>
        <v>0</v>
      </c>
      <c r="AC93" s="51">
        <f t="shared" si="87"/>
        <v>0</v>
      </c>
      <c r="AD93" s="51">
        <f t="shared" si="88"/>
        <v>0</v>
      </c>
      <c r="AE93" s="51">
        <f t="shared" si="89"/>
        <v>0</v>
      </c>
      <c r="AF93" s="38">
        <f t="shared" si="90"/>
        <v>0</v>
      </c>
      <c r="AG93" s="38">
        <f t="shared" si="91"/>
        <v>0</v>
      </c>
      <c r="AH93" s="38">
        <f t="shared" si="92"/>
        <v>0</v>
      </c>
      <c r="AI93" s="38">
        <f t="shared" si="61"/>
        <v>0</v>
      </c>
      <c r="AJ93" s="36">
        <f t="shared" si="62"/>
        <v>0</v>
      </c>
      <c r="AK93" s="268"/>
      <c r="AL93" s="265"/>
      <c r="AM93" s="240"/>
      <c r="AQ93" s="9"/>
      <c r="AR93" s="9"/>
      <c r="AS93" s="9"/>
      <c r="AT93" s="9"/>
      <c r="AU93" s="9"/>
      <c r="AV93" s="9"/>
    </row>
    <row r="94" spans="1:49" ht="23.25" customHeight="1" x14ac:dyDescent="0.25">
      <c r="A94" s="331" t="s">
        <v>45</v>
      </c>
      <c r="B94" s="332"/>
      <c r="C94" s="56"/>
      <c r="D94" s="56"/>
      <c r="E94" s="56"/>
      <c r="F94" s="269">
        <f t="shared" ref="F94:AJ94" si="93">SUM(F69:F88)</f>
        <v>0</v>
      </c>
      <c r="G94" s="269">
        <f t="shared" si="93"/>
        <v>0</v>
      </c>
      <c r="H94" s="269">
        <f t="shared" si="93"/>
        <v>0</v>
      </c>
      <c r="I94" s="269">
        <f t="shared" si="93"/>
        <v>0</v>
      </c>
      <c r="J94" s="269">
        <f t="shared" si="93"/>
        <v>0</v>
      </c>
      <c r="K94" s="269">
        <f t="shared" si="93"/>
        <v>0</v>
      </c>
      <c r="L94" s="269">
        <f t="shared" si="93"/>
        <v>0</v>
      </c>
      <c r="M94" s="269">
        <f t="shared" si="93"/>
        <v>0</v>
      </c>
      <c r="N94" s="269">
        <f t="shared" si="93"/>
        <v>0</v>
      </c>
      <c r="O94" s="269">
        <f t="shared" si="93"/>
        <v>0</v>
      </c>
      <c r="P94" s="269">
        <f t="shared" si="93"/>
        <v>0</v>
      </c>
      <c r="Q94" s="269">
        <f t="shared" si="93"/>
        <v>0</v>
      </c>
      <c r="R94" s="269">
        <f t="shared" si="93"/>
        <v>0</v>
      </c>
      <c r="S94" s="269">
        <f t="shared" si="93"/>
        <v>0</v>
      </c>
      <c r="T94" s="269">
        <f t="shared" si="93"/>
        <v>0</v>
      </c>
      <c r="U94" s="269">
        <f t="shared" si="93"/>
        <v>0</v>
      </c>
      <c r="V94" s="269">
        <f t="shared" si="93"/>
        <v>0</v>
      </c>
      <c r="W94" s="269">
        <f t="shared" si="93"/>
        <v>0</v>
      </c>
      <c r="X94" s="269">
        <f t="shared" si="93"/>
        <v>0</v>
      </c>
      <c r="Y94" s="269">
        <f t="shared" si="93"/>
        <v>0</v>
      </c>
      <c r="Z94" s="269">
        <f t="shared" si="93"/>
        <v>0</v>
      </c>
      <c r="AA94" s="269">
        <f t="shared" si="93"/>
        <v>0</v>
      </c>
      <c r="AB94" s="269">
        <f t="shared" si="93"/>
        <v>0</v>
      </c>
      <c r="AC94" s="269">
        <f t="shared" si="93"/>
        <v>0</v>
      </c>
      <c r="AD94" s="269">
        <f t="shared" si="93"/>
        <v>0</v>
      </c>
      <c r="AE94" s="269">
        <f t="shared" si="93"/>
        <v>0</v>
      </c>
      <c r="AF94" s="225">
        <f t="shared" si="93"/>
        <v>0</v>
      </c>
      <c r="AG94" s="225">
        <f t="shared" si="93"/>
        <v>0</v>
      </c>
      <c r="AH94" s="225">
        <f t="shared" si="93"/>
        <v>0</v>
      </c>
      <c r="AI94" s="225">
        <f t="shared" si="93"/>
        <v>0</v>
      </c>
      <c r="AJ94" s="269">
        <f t="shared" si="93"/>
        <v>0</v>
      </c>
      <c r="AL94" s="265"/>
      <c r="AM94" s="240"/>
      <c r="AQ94" s="9"/>
      <c r="AR94" s="9"/>
      <c r="AS94" s="9"/>
      <c r="AT94" s="9"/>
      <c r="AU94" s="9"/>
      <c r="AV94" s="9"/>
    </row>
    <row r="95" spans="1:49" ht="23.25" customHeight="1" x14ac:dyDescent="0.25">
      <c r="A95" s="331" t="s">
        <v>64</v>
      </c>
      <c r="B95" s="332"/>
      <c r="C95" s="56"/>
      <c r="D95" s="56"/>
      <c r="E95" s="56"/>
      <c r="F95" s="271">
        <f t="shared" ref="F95:AJ95" si="94">F69*$E69+F70*$E70+F71*$E71+F72*$E72+F73*$E73+F74*$E74+F75*$E75+F76*$E76+F77*$E77+F78*$E78+F79*$E79+F80*$E80+F81*$E81+F82*$E82+F83*$E83+F86*$E86+F85*$E85+F87*$E87+F88*$E88+F84*$E84</f>
        <v>0</v>
      </c>
      <c r="G95" s="271">
        <f t="shared" si="94"/>
        <v>0</v>
      </c>
      <c r="H95" s="271">
        <f t="shared" si="94"/>
        <v>0</v>
      </c>
      <c r="I95" s="271">
        <f t="shared" si="94"/>
        <v>0</v>
      </c>
      <c r="J95" s="271">
        <f t="shared" si="94"/>
        <v>0</v>
      </c>
      <c r="K95" s="271">
        <f t="shared" si="94"/>
        <v>0</v>
      </c>
      <c r="L95" s="271">
        <f t="shared" si="94"/>
        <v>0</v>
      </c>
      <c r="M95" s="271">
        <f t="shared" si="94"/>
        <v>0</v>
      </c>
      <c r="N95" s="271">
        <f t="shared" si="94"/>
        <v>0</v>
      </c>
      <c r="O95" s="271">
        <f t="shared" si="94"/>
        <v>0</v>
      </c>
      <c r="P95" s="271">
        <f t="shared" si="94"/>
        <v>0</v>
      </c>
      <c r="Q95" s="271">
        <f t="shared" si="94"/>
        <v>0</v>
      </c>
      <c r="R95" s="271">
        <f t="shared" si="94"/>
        <v>0</v>
      </c>
      <c r="S95" s="271">
        <f t="shared" si="94"/>
        <v>0</v>
      </c>
      <c r="T95" s="271">
        <f t="shared" si="94"/>
        <v>0</v>
      </c>
      <c r="U95" s="271">
        <f t="shared" si="94"/>
        <v>0</v>
      </c>
      <c r="V95" s="271">
        <f t="shared" si="94"/>
        <v>0</v>
      </c>
      <c r="W95" s="271">
        <f t="shared" si="94"/>
        <v>0</v>
      </c>
      <c r="X95" s="271">
        <f t="shared" si="94"/>
        <v>0</v>
      </c>
      <c r="Y95" s="271">
        <f t="shared" si="94"/>
        <v>0</v>
      </c>
      <c r="Z95" s="271">
        <f t="shared" si="94"/>
        <v>0</v>
      </c>
      <c r="AA95" s="271">
        <f t="shared" si="94"/>
        <v>0</v>
      </c>
      <c r="AB95" s="271">
        <f t="shared" si="94"/>
        <v>0</v>
      </c>
      <c r="AC95" s="271">
        <f t="shared" si="94"/>
        <v>0</v>
      </c>
      <c r="AD95" s="271">
        <f t="shared" si="94"/>
        <v>0</v>
      </c>
      <c r="AE95" s="271">
        <f t="shared" si="94"/>
        <v>0</v>
      </c>
      <c r="AF95" s="272">
        <f t="shared" si="94"/>
        <v>0</v>
      </c>
      <c r="AG95" s="272">
        <f t="shared" si="94"/>
        <v>0</v>
      </c>
      <c r="AH95" s="272">
        <f t="shared" si="94"/>
        <v>0</v>
      </c>
      <c r="AI95" s="272">
        <f t="shared" si="94"/>
        <v>0</v>
      </c>
      <c r="AJ95" s="271">
        <f t="shared" si="94"/>
        <v>0</v>
      </c>
      <c r="AK95" s="273">
        <f>SUM(F95:AJ95)</f>
        <v>0</v>
      </c>
      <c r="AL95" s="265"/>
      <c r="AM95" s="240"/>
      <c r="AQ95" s="9"/>
      <c r="AR95" s="9"/>
      <c r="AS95" s="9"/>
      <c r="AT95" s="9"/>
      <c r="AU95" s="9"/>
      <c r="AV95" s="9"/>
    </row>
    <row r="96" spans="1:49" ht="22.15" customHeight="1" x14ac:dyDescent="0.25">
      <c r="F96" s="274"/>
      <c r="G96" s="274"/>
      <c r="AJ96" s="271">
        <f>SUM(F95:AJ95)</f>
        <v>0</v>
      </c>
      <c r="AL96" s="265"/>
      <c r="AM96" s="240"/>
      <c r="AQ96" s="9"/>
      <c r="AR96" s="9"/>
      <c r="AS96" s="9"/>
      <c r="AT96" s="9"/>
      <c r="AU96" s="9"/>
      <c r="AV96" s="9"/>
    </row>
  </sheetData>
  <sheetProtection selectLockedCells="1"/>
  <mergeCells count="6">
    <mergeCell ref="A95:B95"/>
    <mergeCell ref="AN1:AP1"/>
    <mergeCell ref="AL1:AM1"/>
    <mergeCell ref="A66:E66"/>
    <mergeCell ref="A67:E67"/>
    <mergeCell ref="A94:B94"/>
  </mergeCells>
  <phoneticPr fontId="6" type="noConversion"/>
  <conditionalFormatting sqref="D21 D31 C58:C64 D64:D65 D42:D59">
    <cfRule type="cellIs" dxfId="74" priority="22" stopIfTrue="1" operator="between">
      <formula>"六"</formula>
      <formula>"日"</formula>
    </cfRule>
    <cfRule type="cellIs" dxfId="73" priority="23" stopIfTrue="1" operator="equal">
      <formula>"台北"</formula>
    </cfRule>
    <cfRule type="cellIs" dxfId="72" priority="24" stopIfTrue="1" operator="equal">
      <formula>"高雄"</formula>
    </cfRule>
  </conditionalFormatting>
  <printOptions horizontalCentered="1"/>
  <pageMargins left="0" right="0" top="0.39370078740157483" bottom="0" header="0.19685039370078741" footer="0"/>
  <pageSetup paperSize="9" scale="50" fitToHeight="0" pageOrder="overThenDown" orientation="landscape" r:id="rId1"/>
  <headerFooter>
    <oddHeader>&amp;C&amp;"標楷體,粗體"&amp;18新北市政府105-106年度話務中心（Call Center）勞務委外專案  106年1月班表(106/1/1-1/31)</oddHeader>
  </headerFooter>
  <rowBreaks count="1" manualBreakCount="1">
    <brk id="67" max="16383" man="1"/>
  </rowBreaks>
  <colBreaks count="1" manualBreakCount="1">
    <brk id="15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C98"/>
  <sheetViews>
    <sheetView view="pageBreakPreview" zoomScale="85" zoomScaleNormal="85" zoomScaleSheetLayoutView="85" workbookViewId="0">
      <pane xSplit="7" ySplit="3" topLeftCell="H91" activePane="bottomRight" state="frozen"/>
      <selection activeCell="A95" sqref="A95:XFD95"/>
      <selection pane="topRight" activeCell="A95" sqref="A95:XFD95"/>
      <selection pane="bottomLeft" activeCell="A95" sqref="A95:XFD95"/>
      <selection pane="bottomRight" activeCell="A95" sqref="A95:XFD95"/>
    </sheetView>
  </sheetViews>
  <sheetFormatPr defaultColWidth="9" defaultRowHeight="22.15" customHeight="1" x14ac:dyDescent="0.25"/>
  <cols>
    <col min="1" max="1" width="5" style="8" customWidth="1"/>
    <col min="2" max="2" width="7.5" style="8" customWidth="1"/>
    <col min="3" max="3" width="13.375" style="8" customWidth="1"/>
    <col min="4" max="4" width="11.125" style="8" customWidth="1"/>
    <col min="5" max="5" width="9.125" style="8" customWidth="1"/>
    <col min="6" max="6" width="6.125" style="8" customWidth="1"/>
    <col min="7" max="7" width="6.125" style="157" customWidth="1"/>
    <col min="8" max="22" width="6.125" style="70" customWidth="1"/>
    <col min="23" max="36" width="6.125" style="8" customWidth="1"/>
    <col min="37" max="38" width="6.125" style="26" customWidth="1"/>
    <col min="39" max="39" width="7.125" style="27" customWidth="1"/>
    <col min="40" max="40" width="8.375" style="27" customWidth="1"/>
    <col min="41" max="52" width="6.125" style="28" customWidth="1"/>
    <col min="53" max="80" width="6.125" style="8" customWidth="1"/>
    <col min="81" max="91" width="6.125" style="9" customWidth="1"/>
    <col min="92" max="16384" width="9" style="9"/>
  </cols>
  <sheetData>
    <row r="1" spans="1:80" ht="23.25" customHeight="1" x14ac:dyDescent="0.25">
      <c r="A1" s="334" t="s">
        <v>0</v>
      </c>
      <c r="B1" s="334" t="s">
        <v>2</v>
      </c>
      <c r="C1" s="334" t="s">
        <v>1</v>
      </c>
      <c r="D1" s="333" t="s">
        <v>95</v>
      </c>
      <c r="E1" s="333" t="s">
        <v>49</v>
      </c>
      <c r="F1" s="62"/>
      <c r="G1" s="126"/>
      <c r="H1" s="145">
        <v>42736</v>
      </c>
      <c r="I1" s="145">
        <v>42737</v>
      </c>
      <c r="J1" s="145">
        <v>42738</v>
      </c>
      <c r="K1" s="145">
        <v>42739</v>
      </c>
      <c r="L1" s="145">
        <v>42740</v>
      </c>
      <c r="M1" s="145">
        <v>42741</v>
      </c>
      <c r="N1" s="145">
        <v>42742</v>
      </c>
      <c r="O1" s="145">
        <v>42743</v>
      </c>
      <c r="P1" s="145">
        <v>42744</v>
      </c>
      <c r="Q1" s="145">
        <v>42745</v>
      </c>
      <c r="R1" s="145">
        <v>42746</v>
      </c>
      <c r="S1" s="145">
        <v>42747</v>
      </c>
      <c r="T1" s="145">
        <v>42748</v>
      </c>
      <c r="U1" s="145">
        <v>42749</v>
      </c>
      <c r="V1" s="145">
        <v>42750</v>
      </c>
      <c r="W1" s="145">
        <v>42751</v>
      </c>
      <c r="X1" s="145">
        <v>42752</v>
      </c>
      <c r="Y1" s="145">
        <v>42753</v>
      </c>
      <c r="Z1" s="145">
        <v>42754</v>
      </c>
      <c r="AA1" s="145">
        <v>42755</v>
      </c>
      <c r="AB1" s="145">
        <v>42756</v>
      </c>
      <c r="AC1" s="145">
        <v>42757</v>
      </c>
      <c r="AD1" s="145">
        <v>42758</v>
      </c>
      <c r="AE1" s="145">
        <v>42759</v>
      </c>
      <c r="AF1" s="145">
        <v>42760</v>
      </c>
      <c r="AG1" s="145">
        <v>42761</v>
      </c>
      <c r="AH1" s="145">
        <v>42762</v>
      </c>
      <c r="AI1" s="145">
        <v>42763</v>
      </c>
      <c r="AJ1" s="145">
        <v>42764</v>
      </c>
      <c r="AK1" s="145">
        <v>42765</v>
      </c>
      <c r="AL1" s="145">
        <v>42766</v>
      </c>
      <c r="AM1" s="71"/>
      <c r="AN1" s="341"/>
      <c r="AO1" s="335" t="s">
        <v>34</v>
      </c>
      <c r="AP1" s="336"/>
      <c r="AQ1" s="336"/>
      <c r="AR1" s="336"/>
      <c r="AS1" s="336"/>
      <c r="AT1" s="336"/>
      <c r="AU1" s="336"/>
      <c r="AV1" s="336"/>
      <c r="AW1" s="336"/>
      <c r="AX1" s="337"/>
      <c r="AY1" s="335" t="s">
        <v>24</v>
      </c>
      <c r="AZ1" s="336"/>
      <c r="BA1" s="336"/>
      <c r="BB1" s="336"/>
      <c r="BC1" s="336"/>
      <c r="BD1" s="336"/>
      <c r="BE1" s="336"/>
      <c r="BF1" s="336"/>
      <c r="BG1" s="336"/>
      <c r="BH1" s="337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28.5" customHeight="1" x14ac:dyDescent="0.25">
      <c r="A2" s="334"/>
      <c r="B2" s="334"/>
      <c r="C2" s="334"/>
      <c r="D2" s="333"/>
      <c r="E2" s="333"/>
      <c r="F2" s="63"/>
      <c r="H2" s="145" t="s">
        <v>7</v>
      </c>
      <c r="I2" s="146" t="s">
        <v>8</v>
      </c>
      <c r="J2" s="145" t="s">
        <v>9</v>
      </c>
      <c r="K2" s="145" t="s">
        <v>3</v>
      </c>
      <c r="L2" s="146" t="s">
        <v>4</v>
      </c>
      <c r="M2" s="145" t="s">
        <v>5</v>
      </c>
      <c r="N2" s="145" t="s">
        <v>6</v>
      </c>
      <c r="O2" s="145" t="s">
        <v>7</v>
      </c>
      <c r="P2" s="146" t="s">
        <v>8</v>
      </c>
      <c r="Q2" s="145" t="s">
        <v>9</v>
      </c>
      <c r="R2" s="145" t="s">
        <v>3</v>
      </c>
      <c r="S2" s="146" t="s">
        <v>4</v>
      </c>
      <c r="T2" s="145" t="s">
        <v>5</v>
      </c>
      <c r="U2" s="145" t="s">
        <v>6</v>
      </c>
      <c r="V2" s="145" t="s">
        <v>7</v>
      </c>
      <c r="W2" s="146" t="s">
        <v>8</v>
      </c>
      <c r="X2" s="145" t="s">
        <v>9</v>
      </c>
      <c r="Y2" s="145" t="s">
        <v>3</v>
      </c>
      <c r="Z2" s="146" t="s">
        <v>4</v>
      </c>
      <c r="AA2" s="145" t="s">
        <v>5</v>
      </c>
      <c r="AB2" s="145" t="s">
        <v>6</v>
      </c>
      <c r="AC2" s="145" t="s">
        <v>7</v>
      </c>
      <c r="AD2" s="146" t="s">
        <v>8</v>
      </c>
      <c r="AE2" s="145" t="s">
        <v>9</v>
      </c>
      <c r="AF2" s="145" t="s">
        <v>3</v>
      </c>
      <c r="AG2" s="146" t="s">
        <v>4</v>
      </c>
      <c r="AH2" s="145" t="s">
        <v>5</v>
      </c>
      <c r="AI2" s="145" t="s">
        <v>6</v>
      </c>
      <c r="AJ2" s="145" t="s">
        <v>7</v>
      </c>
      <c r="AK2" s="146" t="s">
        <v>8</v>
      </c>
      <c r="AL2" s="145" t="s">
        <v>9</v>
      </c>
      <c r="AM2" s="72"/>
      <c r="AN2" s="342"/>
      <c r="AO2" s="338"/>
      <c r="AP2" s="339"/>
      <c r="AQ2" s="339"/>
      <c r="AR2" s="339"/>
      <c r="AS2" s="339"/>
      <c r="AT2" s="339"/>
      <c r="AU2" s="339"/>
      <c r="AV2" s="339"/>
      <c r="AW2" s="339"/>
      <c r="AX2" s="340"/>
      <c r="AY2" s="338"/>
      <c r="AZ2" s="339"/>
      <c r="BA2" s="339"/>
      <c r="BB2" s="339"/>
      <c r="BC2" s="339"/>
      <c r="BD2" s="339"/>
      <c r="BE2" s="339"/>
      <c r="BF2" s="339"/>
      <c r="BG2" s="339"/>
      <c r="BH2" s="340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28.5" customHeight="1" x14ac:dyDescent="0.25">
      <c r="A3" s="334"/>
      <c r="B3" s="334"/>
      <c r="C3" s="334"/>
      <c r="D3" s="333"/>
      <c r="E3" s="333"/>
      <c r="F3" s="127" t="s">
        <v>109</v>
      </c>
      <c r="G3" s="128" t="s">
        <v>111</v>
      </c>
      <c r="H3" s="133" t="s">
        <v>112</v>
      </c>
      <c r="I3" s="133" t="s">
        <v>112</v>
      </c>
      <c r="J3" s="9"/>
      <c r="K3" s="9"/>
      <c r="L3" s="130"/>
      <c r="M3" s="131"/>
      <c r="N3" s="133" t="s">
        <v>112</v>
      </c>
      <c r="O3" s="133" t="s">
        <v>112</v>
      </c>
      <c r="P3" s="129"/>
      <c r="Q3" s="9"/>
      <c r="R3" s="9"/>
      <c r="S3" s="132"/>
      <c r="T3" s="131"/>
      <c r="U3" s="133" t="s">
        <v>112</v>
      </c>
      <c r="V3" s="133" t="s">
        <v>112</v>
      </c>
      <c r="W3" s="131"/>
      <c r="X3" s="131"/>
      <c r="Y3" s="131"/>
      <c r="Z3" s="130"/>
      <c r="AA3" s="131"/>
      <c r="AB3" s="147" t="s">
        <v>112</v>
      </c>
      <c r="AC3" s="147" t="s">
        <v>112</v>
      </c>
      <c r="AD3" s="131"/>
      <c r="AE3" s="9"/>
      <c r="AF3" s="9"/>
      <c r="AG3" s="130"/>
      <c r="AH3" s="156" t="s">
        <v>197</v>
      </c>
      <c r="AI3" s="156" t="s">
        <v>198</v>
      </c>
      <c r="AJ3" s="156" t="s">
        <v>199</v>
      </c>
      <c r="AK3" s="156" t="s">
        <v>200</v>
      </c>
      <c r="AL3" s="156" t="s">
        <v>201</v>
      </c>
      <c r="AM3" s="164" t="s">
        <v>78</v>
      </c>
      <c r="AN3" s="163" t="s">
        <v>203</v>
      </c>
      <c r="AO3" s="10" t="s">
        <v>53</v>
      </c>
      <c r="AP3" s="10" t="s">
        <v>54</v>
      </c>
      <c r="AQ3" s="10" t="s">
        <v>55</v>
      </c>
      <c r="AR3" s="10" t="s">
        <v>56</v>
      </c>
      <c r="AS3" s="10" t="s">
        <v>38</v>
      </c>
      <c r="AT3" s="10" t="s">
        <v>59</v>
      </c>
      <c r="AU3" s="10" t="s">
        <v>39</v>
      </c>
      <c r="AV3" s="11" t="s">
        <v>37</v>
      </c>
      <c r="AW3" s="11" t="s">
        <v>25</v>
      </c>
      <c r="AX3" s="10" t="s">
        <v>35</v>
      </c>
      <c r="AY3" s="11" t="s">
        <v>50</v>
      </c>
      <c r="AZ3" s="11" t="s">
        <v>51</v>
      </c>
      <c r="BA3" s="10" t="s">
        <v>40</v>
      </c>
      <c r="BB3" s="10" t="s">
        <v>77</v>
      </c>
      <c r="BC3" s="11" t="s">
        <v>41</v>
      </c>
      <c r="BD3" s="11" t="s">
        <v>57</v>
      </c>
      <c r="BE3" s="12" t="s">
        <v>42</v>
      </c>
      <c r="BF3" s="12" t="s">
        <v>58</v>
      </c>
      <c r="BG3" s="13"/>
      <c r="BH3" s="10" t="s">
        <v>43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22.5" customHeight="1" x14ac:dyDescent="0.25">
      <c r="A4" s="118">
        <v>1</v>
      </c>
      <c r="B4" s="119" t="s">
        <v>113</v>
      </c>
      <c r="C4" s="119" t="s">
        <v>114</v>
      </c>
      <c r="D4" s="121">
        <v>18011</v>
      </c>
      <c r="E4" s="119" t="s">
        <v>115</v>
      </c>
      <c r="F4" s="64">
        <v>0</v>
      </c>
      <c r="G4" s="94" t="s">
        <v>53</v>
      </c>
      <c r="H4" s="181" t="s">
        <v>60</v>
      </c>
      <c r="I4" s="181" t="s">
        <v>60</v>
      </c>
      <c r="J4" s="182" t="s">
        <v>98</v>
      </c>
      <c r="K4" s="182" t="s">
        <v>98</v>
      </c>
      <c r="L4" s="182" t="s">
        <v>98</v>
      </c>
      <c r="M4" s="182" t="s">
        <v>98</v>
      </c>
      <c r="N4" s="181" t="s">
        <v>60</v>
      </c>
      <c r="O4" s="181" t="s">
        <v>60</v>
      </c>
      <c r="P4" s="182" t="s">
        <v>98</v>
      </c>
      <c r="Q4" s="182" t="s">
        <v>98</v>
      </c>
      <c r="R4" s="182" t="s">
        <v>98</v>
      </c>
      <c r="S4" s="182" t="s">
        <v>98</v>
      </c>
      <c r="T4" s="182" t="s">
        <v>98</v>
      </c>
      <c r="U4" s="181" t="s">
        <v>60</v>
      </c>
      <c r="V4" s="181" t="s">
        <v>60</v>
      </c>
      <c r="W4" s="182" t="s">
        <v>98</v>
      </c>
      <c r="X4" s="182" t="s">
        <v>98</v>
      </c>
      <c r="Y4" s="182" t="s">
        <v>98</v>
      </c>
      <c r="Z4" s="182" t="s">
        <v>98</v>
      </c>
      <c r="AA4" s="182" t="s">
        <v>98</v>
      </c>
      <c r="AB4" s="181" t="s">
        <v>60</v>
      </c>
      <c r="AC4" s="181" t="s">
        <v>60</v>
      </c>
      <c r="AD4" s="182" t="s">
        <v>98</v>
      </c>
      <c r="AE4" s="182" t="s">
        <v>98</v>
      </c>
      <c r="AF4" s="182" t="s">
        <v>98</v>
      </c>
      <c r="AG4" s="182" t="s">
        <v>98</v>
      </c>
      <c r="AH4" s="181" t="s">
        <v>60</v>
      </c>
      <c r="AI4" s="181" t="s">
        <v>60</v>
      </c>
      <c r="AJ4" s="181" t="s">
        <v>60</v>
      </c>
      <c r="AK4" s="181" t="s">
        <v>60</v>
      </c>
      <c r="AL4" s="181" t="s">
        <v>60</v>
      </c>
      <c r="AM4" s="61">
        <f>31-SUM(AN4:AT4)</f>
        <v>18</v>
      </c>
      <c r="AN4" s="61">
        <f t="shared" ref="AN4" si="0">COUNTIF(H4:AL4,"")</f>
        <v>0</v>
      </c>
      <c r="AO4" s="15">
        <f t="shared" ref="AO4" si="1">COUNTIF(H4:AL4,AO$3)</f>
        <v>13</v>
      </c>
      <c r="AP4" s="15">
        <f t="shared" ref="AP4" si="2">COUNTIF(H4:AL4,AP$3)</f>
        <v>0</v>
      </c>
      <c r="AQ4" s="15">
        <f t="shared" ref="AQ4" si="3">COUNTIF(H4:AL4,AQ$3)</f>
        <v>0</v>
      </c>
      <c r="AR4" s="15">
        <f t="shared" ref="AR4" si="4">COUNTIF(H4:AL4,AR$3)</f>
        <v>0</v>
      </c>
      <c r="AS4" s="15">
        <f t="shared" ref="AS4" si="5">COUNTIF(H4:AL4,AS$3)</f>
        <v>0</v>
      </c>
      <c r="AT4" s="15">
        <f t="shared" ref="AT4" si="6">COUNTIF(H4:AL4,AT$3)</f>
        <v>0</v>
      </c>
      <c r="AU4" s="15">
        <f t="shared" ref="AU4" si="7">COUNTIF(H4:AL4,AU$3)</f>
        <v>0</v>
      </c>
      <c r="AV4" s="15">
        <f t="shared" ref="AV4" si="8">COUNTIF(H4:AL4,AV$3)</f>
        <v>0</v>
      </c>
      <c r="AW4" s="15">
        <f t="shared" ref="AW4" si="9">COUNTIF(H4:AL4,AW$3)</f>
        <v>0</v>
      </c>
      <c r="AX4" s="16">
        <f t="shared" ref="AX4" si="10">SUM(AO4:AT4)+AU4/2+AV4/2+AN4</f>
        <v>13</v>
      </c>
      <c r="AY4" s="15">
        <f t="shared" ref="AY4" si="11">COUNTIF(H4:AL4,AY$3)</f>
        <v>0</v>
      </c>
      <c r="AZ4" s="15">
        <f t="shared" ref="AZ4" si="12">COUNTIF(H4:AN4,AZ$3)</f>
        <v>0</v>
      </c>
      <c r="BA4" s="15">
        <f t="shared" ref="BA4" si="13">COUNTIF(H4:AL4,BA$3)</f>
        <v>0</v>
      </c>
      <c r="BB4" s="15">
        <f t="shared" ref="BB4" si="14">COUNTIF(H4:AL4,BB$3)</f>
        <v>0</v>
      </c>
      <c r="BC4" s="15">
        <f t="shared" ref="BC4" si="15">COUNTIF(H4:AN4,BC$3)</f>
        <v>0</v>
      </c>
      <c r="BD4" s="15">
        <f t="shared" ref="BD4" si="16">COUNTIF(I4:AO4,BD$3)</f>
        <v>0</v>
      </c>
      <c r="BE4" s="15">
        <f t="shared" ref="BE4" si="17">COUNTIF(H4:AN4,BE$3)</f>
        <v>0</v>
      </c>
      <c r="BF4" s="15">
        <f t="shared" ref="BF4" si="18">COUNTIF(H4:AN4,BF$3)</f>
        <v>0</v>
      </c>
      <c r="BG4" s="15">
        <f t="shared" ref="BG4" si="19">COUNTIF(H4:AL4,BG$3)</f>
        <v>0</v>
      </c>
      <c r="BH4" s="17">
        <f>SUM(AY4:BG4)</f>
        <v>0</v>
      </c>
      <c r="BI4" s="18"/>
      <c r="BN4" s="18"/>
      <c r="BO4" s="18"/>
      <c r="BP4" s="18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</row>
    <row r="5" spans="1:80" s="177" customFormat="1" ht="22.5" customHeight="1" x14ac:dyDescent="0.25">
      <c r="A5" s="171">
        <v>2</v>
      </c>
      <c r="B5" s="165" t="s">
        <v>119</v>
      </c>
      <c r="C5" s="178" t="s">
        <v>126</v>
      </c>
      <c r="D5" s="172">
        <v>18010</v>
      </c>
      <c r="E5" s="165" t="s">
        <v>118</v>
      </c>
      <c r="F5" s="179">
        <v>0</v>
      </c>
      <c r="G5" s="94" t="s">
        <v>127</v>
      </c>
      <c r="H5" s="183" t="s">
        <v>60</v>
      </c>
      <c r="I5" s="184" t="s">
        <v>61</v>
      </c>
      <c r="J5" s="185" t="s">
        <v>60</v>
      </c>
      <c r="K5" s="182" t="s">
        <v>99</v>
      </c>
      <c r="L5" s="182" t="s">
        <v>60</v>
      </c>
      <c r="M5" s="182" t="s">
        <v>60</v>
      </c>
      <c r="N5" s="183" t="s">
        <v>60</v>
      </c>
      <c r="O5" s="183" t="s">
        <v>99</v>
      </c>
      <c r="P5" s="185" t="s">
        <v>99</v>
      </c>
      <c r="Q5" s="185" t="s">
        <v>60</v>
      </c>
      <c r="R5" s="185" t="s">
        <v>228</v>
      </c>
      <c r="S5" s="185" t="s">
        <v>60</v>
      </c>
      <c r="T5" s="185" t="s">
        <v>60</v>
      </c>
      <c r="U5" s="183" t="s">
        <v>99</v>
      </c>
      <c r="V5" s="183" t="s">
        <v>99</v>
      </c>
      <c r="W5" s="185" t="s">
        <v>98</v>
      </c>
      <c r="X5" s="185" t="s">
        <v>98</v>
      </c>
      <c r="Y5" s="185" t="s">
        <v>98</v>
      </c>
      <c r="Z5" s="185" t="s">
        <v>60</v>
      </c>
      <c r="AA5" s="185" t="s">
        <v>60</v>
      </c>
      <c r="AB5" s="183" t="s">
        <v>99</v>
      </c>
      <c r="AC5" s="183" t="s">
        <v>99</v>
      </c>
      <c r="AD5" s="186" t="s">
        <v>228</v>
      </c>
      <c r="AE5" s="186" t="s">
        <v>60</v>
      </c>
      <c r="AF5" s="186" t="s">
        <v>60</v>
      </c>
      <c r="AG5" s="186" t="s">
        <v>99</v>
      </c>
      <c r="AH5" s="183" t="s">
        <v>99</v>
      </c>
      <c r="AI5" s="183" t="s">
        <v>99</v>
      </c>
      <c r="AJ5" s="183" t="s">
        <v>99</v>
      </c>
      <c r="AK5" s="183" t="s">
        <v>99</v>
      </c>
      <c r="AL5" s="183" t="s">
        <v>99</v>
      </c>
      <c r="AM5" s="61">
        <f>31-SUM(AN5:AT5)</f>
        <v>19</v>
      </c>
      <c r="AN5" s="61">
        <f>COUNTIF(H5:AL5,"")</f>
        <v>0</v>
      </c>
      <c r="AO5" s="173">
        <f>COUNTIF(H5:AL5,AO$3)</f>
        <v>12</v>
      </c>
      <c r="AP5" s="173">
        <f>COUNTIF(H5:AL5,AP$3)</f>
        <v>0</v>
      </c>
      <c r="AQ5" s="173">
        <f>COUNTIF(H5:AL5,AQ$3)</f>
        <v>0</v>
      </c>
      <c r="AR5" s="173">
        <f>COUNTIF(H5:AL5,AR$3)</f>
        <v>0</v>
      </c>
      <c r="AS5" s="173">
        <f>COUNTIF(H5:AL5,AS$3)</f>
        <v>0</v>
      </c>
      <c r="AT5" s="173">
        <f>COUNTIF(H5:AL5,AT$3)</f>
        <v>0</v>
      </c>
      <c r="AU5" s="173">
        <f>COUNTIF(H5:AL5,AU$3)</f>
        <v>0</v>
      </c>
      <c r="AV5" s="173">
        <f>COUNTIF(H5:AL5,AV$3)</f>
        <v>2</v>
      </c>
      <c r="AW5" s="173">
        <f>COUNTIF(H5:AL5,AW$3)</f>
        <v>0</v>
      </c>
      <c r="AX5" s="174">
        <f>SUM(AO5:AT5)+AU5/2+AV5/2+AN5</f>
        <v>13</v>
      </c>
      <c r="AY5" s="173">
        <f>COUNTIF(H5:AL5,AY$3)</f>
        <v>0</v>
      </c>
      <c r="AZ5" s="173">
        <f>COUNTIF(H5:AN5,AZ$3)</f>
        <v>0</v>
      </c>
      <c r="BA5" s="173">
        <f>COUNTIF(H5:AL5,BA$3)</f>
        <v>1</v>
      </c>
      <c r="BB5" s="173">
        <f>COUNTIF(H5:AL5,BB$3)</f>
        <v>0</v>
      </c>
      <c r="BC5" s="173">
        <f>COUNTIF(H5:AN5,BC$3)</f>
        <v>0</v>
      </c>
      <c r="BD5" s="173">
        <f>COUNTIF(I5:AO5,BD$3)</f>
        <v>0</v>
      </c>
      <c r="BE5" s="173">
        <f>COUNTIF(H5:AN5,BE$3)</f>
        <v>0</v>
      </c>
      <c r="BF5" s="173">
        <f>COUNTIF(H5:AN5,BF$3)</f>
        <v>0</v>
      </c>
      <c r="BG5" s="173">
        <f>COUNTIF(H5:AL5,BG$3)</f>
        <v>0</v>
      </c>
      <c r="BH5" s="175">
        <f>SUM(AY5:BG5)</f>
        <v>1</v>
      </c>
      <c r="BI5" s="176"/>
      <c r="BJ5" s="8"/>
      <c r="BK5" s="8"/>
      <c r="BL5" s="8"/>
      <c r="BM5" s="8"/>
      <c r="BN5" s="176"/>
      <c r="BO5" s="176"/>
      <c r="BP5" s="176"/>
    </row>
    <row r="6" spans="1:80" s="101" customFormat="1" ht="22.5" customHeight="1" x14ac:dyDescent="0.25">
      <c r="A6" s="124">
        <v>3</v>
      </c>
      <c r="B6" s="120" t="s">
        <v>113</v>
      </c>
      <c r="C6" s="120" t="s">
        <v>117</v>
      </c>
      <c r="D6" s="136">
        <v>18008</v>
      </c>
      <c r="E6" s="120" t="s">
        <v>118</v>
      </c>
      <c r="F6" s="160">
        <v>4</v>
      </c>
      <c r="G6" s="107" t="s">
        <v>166</v>
      </c>
      <c r="H6" s="187" t="s">
        <v>60</v>
      </c>
      <c r="I6" s="187" t="s">
        <v>60</v>
      </c>
      <c r="J6" s="188" t="s">
        <v>60</v>
      </c>
      <c r="K6" s="185" t="s">
        <v>61</v>
      </c>
      <c r="L6" s="185" t="s">
        <v>61</v>
      </c>
      <c r="M6" s="185" t="s">
        <v>61</v>
      </c>
      <c r="N6" s="187" t="s">
        <v>61</v>
      </c>
      <c r="O6" s="187" t="s">
        <v>60</v>
      </c>
      <c r="P6" s="182" t="s">
        <v>61</v>
      </c>
      <c r="Q6" s="182" t="s">
        <v>61</v>
      </c>
      <c r="R6" s="182" t="s">
        <v>60</v>
      </c>
      <c r="S6" s="182" t="s">
        <v>99</v>
      </c>
      <c r="T6" s="182" t="s">
        <v>99</v>
      </c>
      <c r="U6" s="187" t="s">
        <v>60</v>
      </c>
      <c r="V6" s="187" t="s">
        <v>61</v>
      </c>
      <c r="W6" s="188" t="s">
        <v>61</v>
      </c>
      <c r="X6" s="188" t="s">
        <v>61</v>
      </c>
      <c r="Y6" s="188" t="s">
        <v>61</v>
      </c>
      <c r="Z6" s="188" t="s">
        <v>61</v>
      </c>
      <c r="AA6" s="185" t="s">
        <v>61</v>
      </c>
      <c r="AB6" s="187" t="s">
        <v>60</v>
      </c>
      <c r="AC6" s="187" t="s">
        <v>60</v>
      </c>
      <c r="AD6" s="188" t="s">
        <v>60</v>
      </c>
      <c r="AE6" s="186" t="s">
        <v>99</v>
      </c>
      <c r="AF6" s="186" t="s">
        <v>99</v>
      </c>
      <c r="AG6" s="186" t="s">
        <v>98</v>
      </c>
      <c r="AH6" s="187" t="s">
        <v>60</v>
      </c>
      <c r="AI6" s="187" t="s">
        <v>61</v>
      </c>
      <c r="AJ6" s="187" t="s">
        <v>60</v>
      </c>
      <c r="AK6" s="187" t="s">
        <v>60</v>
      </c>
      <c r="AL6" s="187" t="s">
        <v>61</v>
      </c>
      <c r="AM6" s="137">
        <f t="shared" ref="AM6:AM8" si="20">31-SUM(AN6:AT6)</f>
        <v>19</v>
      </c>
      <c r="AN6" s="137">
        <f t="shared" ref="AN6:AN8" si="21">COUNTIF(H6:AL6,"")</f>
        <v>0</v>
      </c>
      <c r="AO6" s="138">
        <f t="shared" ref="AO6:AO22" si="22">COUNTIF(H6:AL6,AO$3)</f>
        <v>12</v>
      </c>
      <c r="AP6" s="138">
        <f t="shared" ref="AP6:AP22" si="23">COUNTIF(H6:AL6,AP$3)</f>
        <v>0</v>
      </c>
      <c r="AQ6" s="138">
        <f t="shared" ref="AQ6:AQ22" si="24">COUNTIF(H6:AL6,AQ$3)</f>
        <v>0</v>
      </c>
      <c r="AR6" s="138">
        <f t="shared" ref="AR6:AR22" si="25">COUNTIF(H6:AL6,AR$3)</f>
        <v>0</v>
      </c>
      <c r="AS6" s="138">
        <f t="shared" ref="AS6:AS22" si="26">COUNTIF(H6:AL6,AS$3)</f>
        <v>0</v>
      </c>
      <c r="AT6" s="138">
        <f t="shared" ref="AT6:AT22" si="27">COUNTIF(H6:AL6,AT$3)</f>
        <v>0</v>
      </c>
      <c r="AU6" s="138">
        <f t="shared" ref="AU6:AU22" si="28">COUNTIF(H6:AL6,AU$3)</f>
        <v>0</v>
      </c>
      <c r="AV6" s="138">
        <f t="shared" ref="AV6:AV22" si="29">COUNTIF(H6:AL6,AV$3)</f>
        <v>0</v>
      </c>
      <c r="AW6" s="138">
        <f t="shared" ref="AW6:AW22" si="30">COUNTIF(H6:AL6,AW$3)</f>
        <v>0</v>
      </c>
      <c r="AX6" s="139">
        <f t="shared" ref="AX6:AX22" si="31">SUM(AO6:AT6)+AU6/2+AV6/2+AN6</f>
        <v>12</v>
      </c>
      <c r="AY6" s="138">
        <f t="shared" ref="AY6:AY22" si="32">COUNTIF(H6:AL6,AY$3)</f>
        <v>0</v>
      </c>
      <c r="AZ6" s="138">
        <f t="shared" ref="AZ6:AZ22" si="33">COUNTIF(H6:AN6,AZ$3)</f>
        <v>0</v>
      </c>
      <c r="BA6" s="138">
        <f t="shared" ref="BA6:BA22" si="34">COUNTIF(H6:AL6,BA$3)</f>
        <v>14</v>
      </c>
      <c r="BB6" s="138">
        <f t="shared" ref="BB6:BB22" si="35">COUNTIF(H6:AL6,BB$3)</f>
        <v>0</v>
      </c>
      <c r="BC6" s="138">
        <f t="shared" ref="BC6:BC22" si="36">COUNTIF(H6:AN6,BC$3)</f>
        <v>0</v>
      </c>
      <c r="BD6" s="138">
        <f t="shared" ref="BD6:BD22" si="37">COUNTIF(I6:AO6,BD$3)</f>
        <v>0</v>
      </c>
      <c r="BE6" s="138">
        <f t="shared" ref="BE6:BE22" si="38">COUNTIF(H6:AN6,BE$3)</f>
        <v>0</v>
      </c>
      <c r="BF6" s="138">
        <f t="shared" ref="BF6:BF22" si="39">COUNTIF(H6:AN6,BF$3)</f>
        <v>0</v>
      </c>
      <c r="BG6" s="138">
        <f t="shared" ref="BG6:BG22" si="40">COUNTIF(H6:AL6,BG$3)</f>
        <v>0</v>
      </c>
      <c r="BH6" s="140">
        <f t="shared" ref="BH6:BH22" si="41">SUM(AY6:BG6)</f>
        <v>14</v>
      </c>
      <c r="BI6" s="99"/>
      <c r="BJ6" s="8"/>
      <c r="BK6" s="8"/>
      <c r="BL6" s="8"/>
      <c r="BM6" s="8"/>
      <c r="BN6" s="99"/>
      <c r="BO6" s="99"/>
      <c r="BP6" s="99"/>
    </row>
    <row r="7" spans="1:80" ht="22.5" customHeight="1" x14ac:dyDescent="0.25">
      <c r="A7" s="118">
        <v>4</v>
      </c>
      <c r="B7" s="119" t="s">
        <v>119</v>
      </c>
      <c r="C7" s="134" t="s">
        <v>122</v>
      </c>
      <c r="D7" s="121">
        <v>18012</v>
      </c>
      <c r="E7" s="119" t="s">
        <v>118</v>
      </c>
      <c r="F7" s="65">
        <v>2</v>
      </c>
      <c r="G7" s="95" t="s">
        <v>125</v>
      </c>
      <c r="H7" s="187" t="s">
        <v>60</v>
      </c>
      <c r="I7" s="181" t="s">
        <v>99</v>
      </c>
      <c r="J7" s="182" t="s">
        <v>99</v>
      </c>
      <c r="K7" s="182" t="s">
        <v>60</v>
      </c>
      <c r="L7" s="182" t="s">
        <v>99</v>
      </c>
      <c r="M7" s="182" t="s">
        <v>99</v>
      </c>
      <c r="N7" s="181" t="s">
        <v>99</v>
      </c>
      <c r="O7" s="181" t="s">
        <v>61</v>
      </c>
      <c r="P7" s="188" t="s">
        <v>60</v>
      </c>
      <c r="Q7" s="188" t="s">
        <v>60</v>
      </c>
      <c r="R7" s="188" t="s">
        <v>60</v>
      </c>
      <c r="S7" s="188" t="s">
        <v>60</v>
      </c>
      <c r="T7" s="188" t="s">
        <v>60</v>
      </c>
      <c r="U7" s="187" t="s">
        <v>60</v>
      </c>
      <c r="V7" s="187" t="s">
        <v>60</v>
      </c>
      <c r="W7" s="188" t="s">
        <v>72</v>
      </c>
      <c r="X7" s="188" t="s">
        <v>72</v>
      </c>
      <c r="Y7" s="188" t="s">
        <v>72</v>
      </c>
      <c r="Z7" s="188" t="s">
        <v>72</v>
      </c>
      <c r="AA7" s="188" t="s">
        <v>72</v>
      </c>
      <c r="AB7" s="187" t="s">
        <v>72</v>
      </c>
      <c r="AC7" s="187" t="s">
        <v>72</v>
      </c>
      <c r="AD7" s="188" t="s">
        <v>72</v>
      </c>
      <c r="AE7" s="188" t="s">
        <v>72</v>
      </c>
      <c r="AF7" s="188" t="s">
        <v>72</v>
      </c>
      <c r="AG7" s="188" t="s">
        <v>72</v>
      </c>
      <c r="AH7" s="187" t="s">
        <v>60</v>
      </c>
      <c r="AI7" s="187" t="s">
        <v>60</v>
      </c>
      <c r="AJ7" s="187" t="s">
        <v>60</v>
      </c>
      <c r="AK7" s="187" t="s">
        <v>60</v>
      </c>
      <c r="AL7" s="187" t="s">
        <v>60</v>
      </c>
      <c r="AM7" s="61">
        <f t="shared" si="20"/>
        <v>6</v>
      </c>
      <c r="AN7" s="61">
        <f t="shared" si="21"/>
        <v>0</v>
      </c>
      <c r="AO7" s="15">
        <f t="shared" si="22"/>
        <v>14</v>
      </c>
      <c r="AP7" s="15">
        <f t="shared" si="23"/>
        <v>11</v>
      </c>
      <c r="AQ7" s="15">
        <f t="shared" si="24"/>
        <v>0</v>
      </c>
      <c r="AR7" s="15">
        <f t="shared" si="25"/>
        <v>0</v>
      </c>
      <c r="AS7" s="15">
        <f t="shared" si="26"/>
        <v>0</v>
      </c>
      <c r="AT7" s="15">
        <f t="shared" si="27"/>
        <v>0</v>
      </c>
      <c r="AU7" s="15">
        <f t="shared" si="28"/>
        <v>0</v>
      </c>
      <c r="AV7" s="15">
        <f t="shared" si="29"/>
        <v>0</v>
      </c>
      <c r="AW7" s="15">
        <f t="shared" si="30"/>
        <v>0</v>
      </c>
      <c r="AX7" s="16">
        <f t="shared" si="31"/>
        <v>25</v>
      </c>
      <c r="AY7" s="15">
        <f t="shared" si="32"/>
        <v>0</v>
      </c>
      <c r="AZ7" s="15">
        <f t="shared" si="33"/>
        <v>0</v>
      </c>
      <c r="BA7" s="15">
        <f t="shared" si="34"/>
        <v>1</v>
      </c>
      <c r="BB7" s="15">
        <f t="shared" si="35"/>
        <v>0</v>
      </c>
      <c r="BC7" s="15">
        <f t="shared" si="36"/>
        <v>0</v>
      </c>
      <c r="BD7" s="15">
        <f t="shared" si="37"/>
        <v>0</v>
      </c>
      <c r="BE7" s="15">
        <f t="shared" si="38"/>
        <v>0</v>
      </c>
      <c r="BF7" s="15">
        <f t="shared" si="39"/>
        <v>0</v>
      </c>
      <c r="BG7" s="15">
        <f t="shared" si="40"/>
        <v>0</v>
      </c>
      <c r="BH7" s="17">
        <f t="shared" si="41"/>
        <v>1</v>
      </c>
      <c r="BI7" s="18"/>
      <c r="BN7" s="18"/>
      <c r="BO7" s="18"/>
      <c r="BP7" s="18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</row>
    <row r="8" spans="1:80" ht="22.5" customHeight="1" x14ac:dyDescent="0.25">
      <c r="A8" s="118">
        <v>5</v>
      </c>
      <c r="B8" s="119" t="s">
        <v>119</v>
      </c>
      <c r="C8" s="134" t="s">
        <v>124</v>
      </c>
      <c r="D8" s="121">
        <v>18009</v>
      </c>
      <c r="E8" s="119" t="s">
        <v>118</v>
      </c>
      <c r="F8" s="65">
        <v>4</v>
      </c>
      <c r="G8" s="95" t="s">
        <v>202</v>
      </c>
      <c r="H8" s="215" t="s">
        <v>99</v>
      </c>
      <c r="I8" s="181" t="s">
        <v>60</v>
      </c>
      <c r="J8" s="185" t="s">
        <v>61</v>
      </c>
      <c r="K8" s="185" t="s">
        <v>60</v>
      </c>
      <c r="L8" s="185" t="s">
        <v>98</v>
      </c>
      <c r="M8" s="182" t="s">
        <v>98</v>
      </c>
      <c r="N8" s="181" t="s">
        <v>60</v>
      </c>
      <c r="O8" s="187" t="s">
        <v>60</v>
      </c>
      <c r="P8" s="188" t="s">
        <v>60</v>
      </c>
      <c r="Q8" s="188" t="s">
        <v>99</v>
      </c>
      <c r="R8" s="182" t="s">
        <v>61</v>
      </c>
      <c r="S8" s="182" t="s">
        <v>61</v>
      </c>
      <c r="T8" s="182" t="s">
        <v>61</v>
      </c>
      <c r="U8" s="183" t="s">
        <v>61</v>
      </c>
      <c r="V8" s="183" t="s">
        <v>60</v>
      </c>
      <c r="W8" s="182" t="s">
        <v>98</v>
      </c>
      <c r="X8" s="182" t="s">
        <v>98</v>
      </c>
      <c r="Y8" s="182" t="s">
        <v>60</v>
      </c>
      <c r="Z8" s="182" t="s">
        <v>98</v>
      </c>
      <c r="AA8" s="182" t="s">
        <v>60</v>
      </c>
      <c r="AB8" s="181" t="s">
        <v>60</v>
      </c>
      <c r="AC8" s="181" t="s">
        <v>61</v>
      </c>
      <c r="AD8" s="182" t="s">
        <v>61</v>
      </c>
      <c r="AE8" s="182" t="s">
        <v>61</v>
      </c>
      <c r="AF8" s="182" t="s">
        <v>61</v>
      </c>
      <c r="AG8" s="182" t="s">
        <v>60</v>
      </c>
      <c r="AH8" s="181" t="s">
        <v>61</v>
      </c>
      <c r="AI8" s="181" t="s">
        <v>61</v>
      </c>
      <c r="AJ8" s="181" t="s">
        <v>61</v>
      </c>
      <c r="AK8" s="181" t="s">
        <v>61</v>
      </c>
      <c r="AL8" s="187" t="s">
        <v>60</v>
      </c>
      <c r="AM8" s="61">
        <f t="shared" si="20"/>
        <v>20</v>
      </c>
      <c r="AN8" s="61">
        <f t="shared" si="21"/>
        <v>0</v>
      </c>
      <c r="AO8" s="15">
        <f t="shared" si="22"/>
        <v>11</v>
      </c>
      <c r="AP8" s="15">
        <f t="shared" si="23"/>
        <v>0</v>
      </c>
      <c r="AQ8" s="15">
        <f t="shared" si="24"/>
        <v>0</v>
      </c>
      <c r="AR8" s="15">
        <f t="shared" si="25"/>
        <v>0</v>
      </c>
      <c r="AS8" s="15">
        <f t="shared" si="26"/>
        <v>0</v>
      </c>
      <c r="AT8" s="15">
        <f t="shared" si="27"/>
        <v>0</v>
      </c>
      <c r="AU8" s="15">
        <f t="shared" si="28"/>
        <v>0</v>
      </c>
      <c r="AV8" s="15">
        <f t="shared" si="29"/>
        <v>0</v>
      </c>
      <c r="AW8" s="15">
        <f t="shared" si="30"/>
        <v>0</v>
      </c>
      <c r="AX8" s="16">
        <f t="shared" si="31"/>
        <v>11</v>
      </c>
      <c r="AY8" s="15">
        <f t="shared" si="32"/>
        <v>0</v>
      </c>
      <c r="AZ8" s="15">
        <f t="shared" si="33"/>
        <v>0</v>
      </c>
      <c r="BA8" s="15">
        <f t="shared" si="34"/>
        <v>13</v>
      </c>
      <c r="BB8" s="15">
        <f t="shared" si="35"/>
        <v>0</v>
      </c>
      <c r="BC8" s="15">
        <f t="shared" si="36"/>
        <v>0</v>
      </c>
      <c r="BD8" s="15">
        <f t="shared" si="37"/>
        <v>0</v>
      </c>
      <c r="BE8" s="15">
        <f t="shared" si="38"/>
        <v>0</v>
      </c>
      <c r="BF8" s="15">
        <f t="shared" si="39"/>
        <v>0</v>
      </c>
      <c r="BG8" s="15">
        <f t="shared" si="40"/>
        <v>0</v>
      </c>
      <c r="BH8" s="17">
        <f t="shared" si="41"/>
        <v>13</v>
      </c>
      <c r="BI8" s="18"/>
      <c r="BN8" s="18"/>
      <c r="BO8" s="18"/>
      <c r="BP8" s="18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</row>
    <row r="9" spans="1:80" ht="22.5" customHeight="1" x14ac:dyDescent="0.25">
      <c r="A9" s="118">
        <v>6</v>
      </c>
      <c r="B9" s="119" t="s">
        <v>119</v>
      </c>
      <c r="C9" s="119" t="s">
        <v>120</v>
      </c>
      <c r="D9" s="121">
        <v>18007</v>
      </c>
      <c r="E9" s="119" t="s">
        <v>118</v>
      </c>
      <c r="F9" s="65">
        <v>1</v>
      </c>
      <c r="G9" s="95" t="s">
        <v>121</v>
      </c>
      <c r="H9" s="181" t="s">
        <v>18</v>
      </c>
      <c r="I9" s="189" t="s">
        <v>18</v>
      </c>
      <c r="J9" s="190" t="s">
        <v>18</v>
      </c>
      <c r="K9" s="182" t="s">
        <v>60</v>
      </c>
      <c r="L9" s="182" t="s">
        <v>60</v>
      </c>
      <c r="M9" s="182" t="s">
        <v>18</v>
      </c>
      <c r="N9" s="181" t="s">
        <v>18</v>
      </c>
      <c r="O9" s="181" t="s">
        <v>18</v>
      </c>
      <c r="P9" s="182" t="s">
        <v>18</v>
      </c>
      <c r="Q9" s="182" t="s">
        <v>99</v>
      </c>
      <c r="R9" s="182" t="s">
        <v>60</v>
      </c>
      <c r="S9" s="182" t="s">
        <v>60</v>
      </c>
      <c r="T9" s="182" t="s">
        <v>60</v>
      </c>
      <c r="U9" s="181" t="s">
        <v>60</v>
      </c>
      <c r="V9" s="191" t="s">
        <v>18</v>
      </c>
      <c r="W9" s="182" t="s">
        <v>18</v>
      </c>
      <c r="X9" s="182" t="s">
        <v>18</v>
      </c>
      <c r="Y9" s="182" t="s">
        <v>18</v>
      </c>
      <c r="Z9" s="182" t="s">
        <v>60</v>
      </c>
      <c r="AA9" s="182" t="s">
        <v>60</v>
      </c>
      <c r="AB9" s="181" t="s">
        <v>75</v>
      </c>
      <c r="AC9" s="181" t="s">
        <v>18</v>
      </c>
      <c r="AD9" s="192" t="s">
        <v>250</v>
      </c>
      <c r="AE9" s="182" t="s">
        <v>60</v>
      </c>
      <c r="AF9" s="182" t="s">
        <v>60</v>
      </c>
      <c r="AG9" s="182" t="s">
        <v>18</v>
      </c>
      <c r="AH9" s="181" t="s">
        <v>18</v>
      </c>
      <c r="AI9" s="187" t="s">
        <v>18</v>
      </c>
      <c r="AJ9" s="187" t="s">
        <v>18</v>
      </c>
      <c r="AK9" s="187" t="s">
        <v>60</v>
      </c>
      <c r="AL9" s="187" t="s">
        <v>60</v>
      </c>
      <c r="AM9" s="61">
        <f>31-SUM(AN9:AT9)</f>
        <v>19</v>
      </c>
      <c r="AN9" s="61">
        <f>COUNTIF(H9:AL9,"")</f>
        <v>0</v>
      </c>
      <c r="AO9" s="15">
        <f>COUNTIF(H9:AL9,AO$3)</f>
        <v>12</v>
      </c>
      <c r="AP9" s="15">
        <f>COUNTIF(H9:AL9,AP$3)</f>
        <v>0</v>
      </c>
      <c r="AQ9" s="15">
        <f>COUNTIF(H9:AL9,AQ$3)</f>
        <v>0</v>
      </c>
      <c r="AR9" s="15">
        <f>COUNTIF(H9:AL9,AR$3)</f>
        <v>0</v>
      </c>
      <c r="AS9" s="15">
        <f>COUNTIF(H9:AL9,AS$3)</f>
        <v>0</v>
      </c>
      <c r="AT9" s="15">
        <f>COUNTIF(H9:AL9,AT$3)</f>
        <v>0</v>
      </c>
      <c r="AU9" s="15">
        <f>COUNTIF(H9:AL9,AU$3)</f>
        <v>0</v>
      </c>
      <c r="AV9" s="15">
        <f>COUNTIF(H9:AL9,AV$3)</f>
        <v>0</v>
      </c>
      <c r="AW9" s="15">
        <f>COUNTIF(H9:AL9,AW$3)</f>
        <v>0</v>
      </c>
      <c r="AX9" s="16">
        <f>SUM(AO9:AT9)+AU9/2+AV9/2+AN9</f>
        <v>12</v>
      </c>
      <c r="AY9" s="15">
        <f>COUNTIF(H9:AL9,AY$3)</f>
        <v>0</v>
      </c>
      <c r="AZ9" s="15">
        <f>COUNTIF(H9:AN9,AZ$3)</f>
        <v>0</v>
      </c>
      <c r="BA9" s="15">
        <f>COUNTIF(H9:AL9,BA$3)</f>
        <v>0</v>
      </c>
      <c r="BB9" s="15">
        <f>COUNTIF(H9:AL9,BB$3)</f>
        <v>0</v>
      </c>
      <c r="BC9" s="15">
        <f>COUNTIF(H9:AN9,BC$3)</f>
        <v>0</v>
      </c>
      <c r="BD9" s="15">
        <f>COUNTIF(I9:AO9,BD$3)</f>
        <v>0</v>
      </c>
      <c r="BE9" s="15">
        <f>COUNTIF(H9:AN9,BE$3)</f>
        <v>0</v>
      </c>
      <c r="BF9" s="15">
        <f>COUNTIF(H9:AN9,BF$3)</f>
        <v>0</v>
      </c>
      <c r="BG9" s="15">
        <f>COUNTIF(H9:AL9,BG$3)</f>
        <v>0</v>
      </c>
      <c r="BH9" s="17">
        <f>SUM(AY9:BG9)</f>
        <v>0</v>
      </c>
      <c r="BI9" s="18"/>
      <c r="BN9" s="18"/>
      <c r="BO9" s="18"/>
      <c r="BP9" s="18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</row>
    <row r="10" spans="1:80" s="214" customFormat="1" ht="22.5" customHeight="1" thickBot="1" x14ac:dyDescent="0.3">
      <c r="A10" s="201">
        <v>7</v>
      </c>
      <c r="B10" s="202" t="s">
        <v>119</v>
      </c>
      <c r="C10" s="203" t="s">
        <v>219</v>
      </c>
      <c r="D10" s="204">
        <v>18055</v>
      </c>
      <c r="E10" s="202" t="s">
        <v>118</v>
      </c>
      <c r="F10" s="205">
        <v>4</v>
      </c>
      <c r="G10" s="148" t="s">
        <v>220</v>
      </c>
      <c r="H10" s="223" t="s">
        <v>258</v>
      </c>
      <c r="I10" s="207" t="s">
        <v>60</v>
      </c>
      <c r="J10" s="208" t="s">
        <v>99</v>
      </c>
      <c r="K10" s="208" t="s">
        <v>99</v>
      </c>
      <c r="L10" s="208" t="s">
        <v>99</v>
      </c>
      <c r="M10" s="208" t="s">
        <v>99</v>
      </c>
      <c r="N10" s="206" t="s">
        <v>60</v>
      </c>
      <c r="O10" s="206" t="s">
        <v>60</v>
      </c>
      <c r="P10" s="208" t="s">
        <v>60</v>
      </c>
      <c r="Q10" s="208" t="s">
        <v>99</v>
      </c>
      <c r="R10" s="208" t="s">
        <v>98</v>
      </c>
      <c r="S10" s="208" t="s">
        <v>98</v>
      </c>
      <c r="T10" s="208" t="s">
        <v>61</v>
      </c>
      <c r="U10" s="206" t="s">
        <v>61</v>
      </c>
      <c r="V10" s="206" t="s">
        <v>60</v>
      </c>
      <c r="W10" s="208" t="s">
        <v>99</v>
      </c>
      <c r="X10" s="208" t="s">
        <v>99</v>
      </c>
      <c r="Y10" s="208" t="s">
        <v>99</v>
      </c>
      <c r="Z10" s="208" t="s">
        <v>99</v>
      </c>
      <c r="AA10" s="208" t="s">
        <v>99</v>
      </c>
      <c r="AB10" s="206" t="s">
        <v>60</v>
      </c>
      <c r="AC10" s="206" t="s">
        <v>60</v>
      </c>
      <c r="AD10" s="209" t="s">
        <v>99</v>
      </c>
      <c r="AE10" s="209" t="s">
        <v>98</v>
      </c>
      <c r="AF10" s="209" t="s">
        <v>60</v>
      </c>
      <c r="AG10" s="209" t="s">
        <v>61</v>
      </c>
      <c r="AH10" s="206" t="s">
        <v>60</v>
      </c>
      <c r="AI10" s="206" t="s">
        <v>61</v>
      </c>
      <c r="AJ10" s="206" t="s">
        <v>61</v>
      </c>
      <c r="AK10" s="206" t="s">
        <v>61</v>
      </c>
      <c r="AL10" s="206" t="s">
        <v>60</v>
      </c>
      <c r="AM10" s="141">
        <f>31-SUM(AN10:AT10)</f>
        <v>21</v>
      </c>
      <c r="AN10" s="141">
        <f>COUNTIF(H10:AL10,"")</f>
        <v>0</v>
      </c>
      <c r="AO10" s="210">
        <f>COUNTIF(H10:AL10,AO$3)</f>
        <v>10</v>
      </c>
      <c r="AP10" s="210">
        <f>COUNTIF(H10:AL10,AP$3)</f>
        <v>0</v>
      </c>
      <c r="AQ10" s="210">
        <f>COUNTIF(H10:AL10,AQ$3)</f>
        <v>0</v>
      </c>
      <c r="AR10" s="210">
        <f>COUNTIF(H10:AL10,AR$3)</f>
        <v>0</v>
      </c>
      <c r="AS10" s="210">
        <f>COUNTIF(H10:AL10,AS$3)</f>
        <v>0</v>
      </c>
      <c r="AT10" s="210">
        <f>COUNTIF(H10:AL10,AT$3)</f>
        <v>0</v>
      </c>
      <c r="AU10" s="210">
        <f>COUNTIF(H10:AL10,AU$3)</f>
        <v>0</v>
      </c>
      <c r="AV10" s="210">
        <f>COUNTIF(H10:AL10,AV$3)</f>
        <v>0</v>
      </c>
      <c r="AW10" s="210">
        <f>COUNTIF(H10:AL10,AW$3)</f>
        <v>0</v>
      </c>
      <c r="AX10" s="211">
        <f>SUM(AO10:AT10)+AU10/2+AV10/2+AN10</f>
        <v>10</v>
      </c>
      <c r="AY10" s="210">
        <f>COUNTIF(H10:AL10,AY$3)</f>
        <v>0</v>
      </c>
      <c r="AZ10" s="210">
        <f>COUNTIF(H10:AN10,AZ$3)</f>
        <v>0</v>
      </c>
      <c r="BA10" s="210">
        <f>COUNTIF(H10:AL10,BA$3)</f>
        <v>7</v>
      </c>
      <c r="BB10" s="210">
        <f>COUNTIF(H10:AL10,BB$3)</f>
        <v>0</v>
      </c>
      <c r="BC10" s="210">
        <f>COUNTIF(H10:AN10,BC$3)</f>
        <v>0</v>
      </c>
      <c r="BD10" s="210">
        <f>COUNTIF(I10:AO10,BD$3)</f>
        <v>0</v>
      </c>
      <c r="BE10" s="210">
        <f>COUNTIF(H10:AN10,BE$3)</f>
        <v>0</v>
      </c>
      <c r="BF10" s="210">
        <f>COUNTIF(H10:AN10,BF$3)</f>
        <v>0</v>
      </c>
      <c r="BG10" s="210">
        <f>COUNTIF(H10:AL10,BG$3)</f>
        <v>0</v>
      </c>
      <c r="BH10" s="212">
        <f>SUM(AY10:BG10)</f>
        <v>7</v>
      </c>
      <c r="BI10" s="213"/>
      <c r="BJ10" s="213"/>
      <c r="BK10" s="213"/>
      <c r="BL10" s="213"/>
      <c r="BM10" s="213"/>
      <c r="BN10" s="213"/>
      <c r="BO10" s="213"/>
      <c r="BP10" s="213"/>
    </row>
    <row r="11" spans="1:80" s="101" customFormat="1" ht="22.5" customHeight="1" thickTop="1" x14ac:dyDescent="0.25">
      <c r="A11" s="124">
        <v>8</v>
      </c>
      <c r="B11" s="120" t="s">
        <v>119</v>
      </c>
      <c r="C11" s="122" t="s">
        <v>128</v>
      </c>
      <c r="D11" s="136">
        <v>18016</v>
      </c>
      <c r="E11" s="120" t="s">
        <v>129</v>
      </c>
      <c r="F11" s="222">
        <v>2</v>
      </c>
      <c r="G11" s="107" t="s">
        <v>131</v>
      </c>
      <c r="H11" s="194" t="s">
        <v>245</v>
      </c>
      <c r="I11" s="194" t="s">
        <v>100</v>
      </c>
      <c r="J11" s="188" t="s">
        <v>100</v>
      </c>
      <c r="K11" s="188" t="s">
        <v>60</v>
      </c>
      <c r="L11" s="221" t="s">
        <v>60</v>
      </c>
      <c r="M11" s="188" t="s">
        <v>100</v>
      </c>
      <c r="N11" s="187" t="s">
        <v>100</v>
      </c>
      <c r="O11" s="194" t="s">
        <v>60</v>
      </c>
      <c r="P11" s="188" t="s">
        <v>100</v>
      </c>
      <c r="Q11" s="188" t="s">
        <v>100</v>
      </c>
      <c r="R11" s="188" t="s">
        <v>60</v>
      </c>
      <c r="S11" s="221" t="s">
        <v>60</v>
      </c>
      <c r="T11" s="188" t="s">
        <v>61</v>
      </c>
      <c r="U11" s="187" t="s">
        <v>61</v>
      </c>
      <c r="V11" s="187" t="s">
        <v>61</v>
      </c>
      <c r="W11" s="188" t="s">
        <v>61</v>
      </c>
      <c r="X11" s="188" t="s">
        <v>60</v>
      </c>
      <c r="Y11" s="188" t="s">
        <v>60</v>
      </c>
      <c r="Z11" s="188" t="s">
        <v>61</v>
      </c>
      <c r="AA11" s="188" t="s">
        <v>248</v>
      </c>
      <c r="AB11" s="187" t="s">
        <v>60</v>
      </c>
      <c r="AC11" s="187" t="s">
        <v>61</v>
      </c>
      <c r="AD11" s="188" t="s">
        <v>61</v>
      </c>
      <c r="AE11" s="188" t="s">
        <v>61</v>
      </c>
      <c r="AF11" s="188" t="s">
        <v>60</v>
      </c>
      <c r="AG11" s="188" t="s">
        <v>60</v>
      </c>
      <c r="AH11" s="187" t="s">
        <v>60</v>
      </c>
      <c r="AI11" s="187" t="s">
        <v>100</v>
      </c>
      <c r="AJ11" s="187" t="s">
        <v>100</v>
      </c>
      <c r="AK11" s="187" t="s">
        <v>100</v>
      </c>
      <c r="AL11" s="187" t="s">
        <v>60</v>
      </c>
      <c r="AM11" s="137">
        <f t="shared" ref="AM11:AM22" si="42">31-SUM(AN11:AT11)</f>
        <v>18</v>
      </c>
      <c r="AN11" s="137">
        <f t="shared" ref="AN11:AN22" si="43">COUNTIF(H11:AL11,"")</f>
        <v>0</v>
      </c>
      <c r="AO11" s="138">
        <f t="shared" si="22"/>
        <v>13</v>
      </c>
      <c r="AP11" s="138">
        <f t="shared" si="23"/>
        <v>0</v>
      </c>
      <c r="AQ11" s="138">
        <f t="shared" si="24"/>
        <v>0</v>
      </c>
      <c r="AR11" s="138">
        <f t="shared" si="25"/>
        <v>0</v>
      </c>
      <c r="AS11" s="138">
        <f t="shared" si="26"/>
        <v>0</v>
      </c>
      <c r="AT11" s="138">
        <f t="shared" si="27"/>
        <v>0</v>
      </c>
      <c r="AU11" s="138">
        <f t="shared" si="28"/>
        <v>0</v>
      </c>
      <c r="AV11" s="138">
        <f t="shared" si="29"/>
        <v>0</v>
      </c>
      <c r="AW11" s="138">
        <f t="shared" si="30"/>
        <v>0</v>
      </c>
      <c r="AX11" s="139">
        <f t="shared" si="31"/>
        <v>13</v>
      </c>
      <c r="AY11" s="138">
        <f t="shared" si="32"/>
        <v>0</v>
      </c>
      <c r="AZ11" s="138">
        <f t="shared" si="33"/>
        <v>0</v>
      </c>
      <c r="BA11" s="138">
        <f t="shared" si="34"/>
        <v>9</v>
      </c>
      <c r="BB11" s="138">
        <f t="shared" si="35"/>
        <v>0</v>
      </c>
      <c r="BC11" s="138">
        <f t="shared" si="36"/>
        <v>0</v>
      </c>
      <c r="BD11" s="138">
        <f t="shared" si="37"/>
        <v>0</v>
      </c>
      <c r="BE11" s="138">
        <f t="shared" si="38"/>
        <v>0</v>
      </c>
      <c r="BF11" s="138">
        <f t="shared" si="39"/>
        <v>0</v>
      </c>
      <c r="BG11" s="138">
        <f t="shared" si="40"/>
        <v>0</v>
      </c>
      <c r="BH11" s="140">
        <f t="shared" si="41"/>
        <v>9</v>
      </c>
      <c r="BI11" s="99"/>
      <c r="BJ11" s="99"/>
      <c r="BK11" s="99"/>
      <c r="BL11" s="99"/>
      <c r="BM11" s="99"/>
      <c r="BN11" s="99"/>
      <c r="BO11" s="99"/>
      <c r="BP11" s="99"/>
    </row>
    <row r="12" spans="1:80" ht="22.5" customHeight="1" x14ac:dyDescent="0.25">
      <c r="A12" s="118">
        <v>9</v>
      </c>
      <c r="B12" s="119" t="s">
        <v>113</v>
      </c>
      <c r="C12" s="134" t="s">
        <v>132</v>
      </c>
      <c r="D12" s="125">
        <v>18017</v>
      </c>
      <c r="E12" s="119" t="s">
        <v>129</v>
      </c>
      <c r="F12" s="65">
        <v>2</v>
      </c>
      <c r="G12" s="149" t="s">
        <v>125</v>
      </c>
      <c r="H12" s="181" t="s">
        <v>99</v>
      </c>
      <c r="I12" s="193" t="s">
        <v>99</v>
      </c>
      <c r="J12" s="195" t="s">
        <v>60</v>
      </c>
      <c r="K12" s="182" t="s">
        <v>99</v>
      </c>
      <c r="L12" s="182" t="s">
        <v>99</v>
      </c>
      <c r="M12" s="182" t="s">
        <v>60</v>
      </c>
      <c r="N12" s="181" t="s">
        <v>60</v>
      </c>
      <c r="O12" s="181" t="s">
        <v>99</v>
      </c>
      <c r="P12" s="182" t="s">
        <v>99</v>
      </c>
      <c r="Q12" s="195" t="s">
        <v>60</v>
      </c>
      <c r="R12" s="182" t="s">
        <v>99</v>
      </c>
      <c r="S12" s="182" t="s">
        <v>99</v>
      </c>
      <c r="T12" s="182" t="s">
        <v>99</v>
      </c>
      <c r="U12" s="181" t="s">
        <v>99</v>
      </c>
      <c r="V12" s="181" t="s">
        <v>60</v>
      </c>
      <c r="W12" s="182" t="s">
        <v>60</v>
      </c>
      <c r="X12" s="195" t="s">
        <v>60</v>
      </c>
      <c r="Y12" s="188" t="s">
        <v>17</v>
      </c>
      <c r="Z12" s="188" t="s">
        <v>17</v>
      </c>
      <c r="AA12" s="188" t="s">
        <v>17</v>
      </c>
      <c r="AB12" s="187" t="s">
        <v>17</v>
      </c>
      <c r="AC12" s="187" t="s">
        <v>60</v>
      </c>
      <c r="AD12" s="188" t="s">
        <v>17</v>
      </c>
      <c r="AE12" s="196" t="s">
        <v>60</v>
      </c>
      <c r="AF12" s="188" t="s">
        <v>17</v>
      </c>
      <c r="AG12" s="188" t="s">
        <v>17</v>
      </c>
      <c r="AH12" s="187" t="s">
        <v>17</v>
      </c>
      <c r="AI12" s="187" t="s">
        <v>60</v>
      </c>
      <c r="AJ12" s="187" t="s">
        <v>17</v>
      </c>
      <c r="AK12" s="187" t="s">
        <v>17</v>
      </c>
      <c r="AL12" s="181" t="s">
        <v>60</v>
      </c>
      <c r="AM12" s="61">
        <f t="shared" si="42"/>
        <v>20</v>
      </c>
      <c r="AN12" s="61">
        <f t="shared" si="43"/>
        <v>0</v>
      </c>
      <c r="AO12" s="15">
        <f t="shared" si="22"/>
        <v>11</v>
      </c>
      <c r="AP12" s="15">
        <f t="shared" si="23"/>
        <v>0</v>
      </c>
      <c r="AQ12" s="15">
        <f t="shared" si="24"/>
        <v>0</v>
      </c>
      <c r="AR12" s="15">
        <f t="shared" si="25"/>
        <v>0</v>
      </c>
      <c r="AS12" s="15">
        <f t="shared" si="26"/>
        <v>0</v>
      </c>
      <c r="AT12" s="15">
        <f t="shared" si="27"/>
        <v>0</v>
      </c>
      <c r="AU12" s="15">
        <f t="shared" si="28"/>
        <v>0</v>
      </c>
      <c r="AV12" s="15">
        <f t="shared" si="29"/>
        <v>0</v>
      </c>
      <c r="AW12" s="15">
        <f t="shared" si="30"/>
        <v>0</v>
      </c>
      <c r="AX12" s="16">
        <f t="shared" si="31"/>
        <v>11</v>
      </c>
      <c r="AY12" s="15">
        <f t="shared" si="32"/>
        <v>0</v>
      </c>
      <c r="AZ12" s="15">
        <f t="shared" si="33"/>
        <v>0</v>
      </c>
      <c r="BA12" s="15">
        <f t="shared" si="34"/>
        <v>0</v>
      </c>
      <c r="BB12" s="15">
        <f t="shared" si="35"/>
        <v>0</v>
      </c>
      <c r="BC12" s="15">
        <f t="shared" si="36"/>
        <v>0</v>
      </c>
      <c r="BD12" s="15">
        <f t="shared" si="37"/>
        <v>0</v>
      </c>
      <c r="BE12" s="15">
        <f t="shared" si="38"/>
        <v>0</v>
      </c>
      <c r="BF12" s="15">
        <f t="shared" si="39"/>
        <v>0</v>
      </c>
      <c r="BG12" s="15">
        <f t="shared" si="40"/>
        <v>0</v>
      </c>
      <c r="BH12" s="17">
        <f t="shared" si="41"/>
        <v>0</v>
      </c>
      <c r="BI12" s="18"/>
      <c r="BJ12" s="18"/>
      <c r="BK12" s="18"/>
      <c r="BL12" s="18"/>
      <c r="BM12" s="18"/>
      <c r="BN12" s="18"/>
      <c r="BO12" s="18"/>
      <c r="BP12" s="18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</row>
    <row r="13" spans="1:80" ht="22.5" customHeight="1" x14ac:dyDescent="0.25">
      <c r="A13" s="118">
        <v>10</v>
      </c>
      <c r="B13" s="119" t="s">
        <v>119</v>
      </c>
      <c r="C13" s="134" t="s">
        <v>133</v>
      </c>
      <c r="D13" s="125">
        <v>18023</v>
      </c>
      <c r="E13" s="119" t="s">
        <v>129</v>
      </c>
      <c r="F13" s="65">
        <v>2</v>
      </c>
      <c r="G13" s="150" t="s">
        <v>134</v>
      </c>
      <c r="H13" s="181" t="s">
        <v>17</v>
      </c>
      <c r="I13" s="181" t="s">
        <v>60</v>
      </c>
      <c r="J13" s="182" t="s">
        <v>17</v>
      </c>
      <c r="K13" s="182" t="s">
        <v>17</v>
      </c>
      <c r="L13" s="182" t="s">
        <v>17</v>
      </c>
      <c r="M13" s="182" t="s">
        <v>60</v>
      </c>
      <c r="N13" s="181" t="s">
        <v>60</v>
      </c>
      <c r="O13" s="181" t="s">
        <v>17</v>
      </c>
      <c r="P13" s="182" t="s">
        <v>17</v>
      </c>
      <c r="Q13" s="182" t="s">
        <v>17</v>
      </c>
      <c r="R13" s="182" t="s">
        <v>60</v>
      </c>
      <c r="S13" s="182" t="s">
        <v>17</v>
      </c>
      <c r="T13" s="182" t="s">
        <v>17</v>
      </c>
      <c r="U13" s="181" t="s">
        <v>17</v>
      </c>
      <c r="V13" s="181" t="s">
        <v>60</v>
      </c>
      <c r="W13" s="182" t="s">
        <v>99</v>
      </c>
      <c r="X13" s="182" t="s">
        <v>99</v>
      </c>
      <c r="Y13" s="182" t="s">
        <v>99</v>
      </c>
      <c r="Z13" s="182" t="s">
        <v>60</v>
      </c>
      <c r="AA13" s="182" t="s">
        <v>99</v>
      </c>
      <c r="AB13" s="181" t="s">
        <v>99</v>
      </c>
      <c r="AC13" s="181" t="s">
        <v>60</v>
      </c>
      <c r="AD13" s="182" t="s">
        <v>60</v>
      </c>
      <c r="AE13" s="182" t="s">
        <v>99</v>
      </c>
      <c r="AF13" s="182" t="s">
        <v>99</v>
      </c>
      <c r="AG13" s="182" t="s">
        <v>60</v>
      </c>
      <c r="AH13" s="181" t="s">
        <v>99</v>
      </c>
      <c r="AI13" s="181" t="s">
        <v>99</v>
      </c>
      <c r="AJ13" s="181" t="s">
        <v>99</v>
      </c>
      <c r="AK13" s="181" t="s">
        <v>60</v>
      </c>
      <c r="AL13" s="181" t="s">
        <v>60</v>
      </c>
      <c r="AM13" s="61">
        <f t="shared" si="42"/>
        <v>20</v>
      </c>
      <c r="AN13" s="61">
        <f t="shared" si="43"/>
        <v>0</v>
      </c>
      <c r="AO13" s="15">
        <f t="shared" si="22"/>
        <v>11</v>
      </c>
      <c r="AP13" s="15">
        <f t="shared" si="23"/>
        <v>0</v>
      </c>
      <c r="AQ13" s="15">
        <f t="shared" si="24"/>
        <v>0</v>
      </c>
      <c r="AR13" s="15">
        <f t="shared" si="25"/>
        <v>0</v>
      </c>
      <c r="AS13" s="15">
        <f t="shared" si="26"/>
        <v>0</v>
      </c>
      <c r="AT13" s="15">
        <f t="shared" si="27"/>
        <v>0</v>
      </c>
      <c r="AU13" s="15">
        <f t="shared" si="28"/>
        <v>0</v>
      </c>
      <c r="AV13" s="15">
        <f t="shared" si="29"/>
        <v>0</v>
      </c>
      <c r="AW13" s="15">
        <f t="shared" si="30"/>
        <v>0</v>
      </c>
      <c r="AX13" s="16">
        <f t="shared" si="31"/>
        <v>11</v>
      </c>
      <c r="AY13" s="15">
        <f t="shared" si="32"/>
        <v>0</v>
      </c>
      <c r="AZ13" s="15">
        <f t="shared" si="33"/>
        <v>0</v>
      </c>
      <c r="BA13" s="15">
        <f t="shared" si="34"/>
        <v>0</v>
      </c>
      <c r="BB13" s="15">
        <f t="shared" si="35"/>
        <v>0</v>
      </c>
      <c r="BC13" s="15">
        <f t="shared" si="36"/>
        <v>0</v>
      </c>
      <c r="BD13" s="15">
        <f t="shared" si="37"/>
        <v>0</v>
      </c>
      <c r="BE13" s="15">
        <f t="shared" si="38"/>
        <v>0</v>
      </c>
      <c r="BF13" s="15">
        <f t="shared" si="39"/>
        <v>0</v>
      </c>
      <c r="BG13" s="15">
        <f t="shared" si="40"/>
        <v>0</v>
      </c>
      <c r="BH13" s="17">
        <f t="shared" si="41"/>
        <v>0</v>
      </c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</row>
    <row r="14" spans="1:80" ht="22.5" customHeight="1" x14ac:dyDescent="0.25">
      <c r="A14" s="118">
        <v>11</v>
      </c>
      <c r="B14" s="119" t="s">
        <v>119</v>
      </c>
      <c r="C14" s="134" t="s">
        <v>135</v>
      </c>
      <c r="D14" s="125">
        <v>18019</v>
      </c>
      <c r="E14" s="119" t="s">
        <v>129</v>
      </c>
      <c r="F14" s="216">
        <v>5</v>
      </c>
      <c r="G14" s="94" t="s">
        <v>116</v>
      </c>
      <c r="H14" s="181" t="s">
        <v>60</v>
      </c>
      <c r="I14" s="193" t="s">
        <v>60</v>
      </c>
      <c r="J14" s="182" t="s">
        <v>98</v>
      </c>
      <c r="K14" s="182" t="s">
        <v>98</v>
      </c>
      <c r="L14" s="182" t="s">
        <v>98</v>
      </c>
      <c r="M14" s="182" t="s">
        <v>98</v>
      </c>
      <c r="N14" s="181" t="s">
        <v>98</v>
      </c>
      <c r="O14" s="181" t="s">
        <v>60</v>
      </c>
      <c r="P14" s="182" t="s">
        <v>60</v>
      </c>
      <c r="Q14" s="182" t="s">
        <v>98</v>
      </c>
      <c r="R14" s="182" t="s">
        <v>218</v>
      </c>
      <c r="S14" s="182" t="s">
        <v>98</v>
      </c>
      <c r="T14" s="182" t="s">
        <v>98</v>
      </c>
      <c r="U14" s="181" t="s">
        <v>98</v>
      </c>
      <c r="V14" s="181" t="s">
        <v>60</v>
      </c>
      <c r="W14" s="182" t="s">
        <v>60</v>
      </c>
      <c r="X14" s="182" t="s">
        <v>98</v>
      </c>
      <c r="Y14" s="182" t="s">
        <v>98</v>
      </c>
      <c r="Z14" s="182" t="s">
        <v>98</v>
      </c>
      <c r="AA14" s="182" t="s">
        <v>98</v>
      </c>
      <c r="AB14" s="195" t="s">
        <v>60</v>
      </c>
      <c r="AC14" s="215" t="s">
        <v>60</v>
      </c>
      <c r="AD14" s="182" t="s">
        <v>98</v>
      </c>
      <c r="AE14" s="182" t="s">
        <v>98</v>
      </c>
      <c r="AF14" s="182" t="s">
        <v>98</v>
      </c>
      <c r="AG14" s="182" t="s">
        <v>98</v>
      </c>
      <c r="AH14" s="181" t="s">
        <v>98</v>
      </c>
      <c r="AI14" s="181" t="s">
        <v>98</v>
      </c>
      <c r="AJ14" s="215" t="s">
        <v>60</v>
      </c>
      <c r="AK14" s="181" t="s">
        <v>60</v>
      </c>
      <c r="AL14" s="195" t="s">
        <v>60</v>
      </c>
      <c r="AM14" s="61">
        <f t="shared" si="42"/>
        <v>20</v>
      </c>
      <c r="AN14" s="61">
        <f t="shared" si="43"/>
        <v>0</v>
      </c>
      <c r="AO14" s="15">
        <f t="shared" si="22"/>
        <v>11</v>
      </c>
      <c r="AP14" s="15">
        <f t="shared" si="23"/>
        <v>0</v>
      </c>
      <c r="AQ14" s="15">
        <f t="shared" si="24"/>
        <v>0</v>
      </c>
      <c r="AR14" s="15">
        <f t="shared" si="25"/>
        <v>0</v>
      </c>
      <c r="AS14" s="15">
        <f t="shared" si="26"/>
        <v>0</v>
      </c>
      <c r="AT14" s="15">
        <f t="shared" si="27"/>
        <v>0</v>
      </c>
      <c r="AU14" s="15">
        <f t="shared" si="28"/>
        <v>0</v>
      </c>
      <c r="AV14" s="15">
        <f t="shared" si="29"/>
        <v>0</v>
      </c>
      <c r="AW14" s="15">
        <f t="shared" si="30"/>
        <v>0</v>
      </c>
      <c r="AX14" s="16">
        <f t="shared" si="31"/>
        <v>11</v>
      </c>
      <c r="AY14" s="15">
        <f t="shared" si="32"/>
        <v>0</v>
      </c>
      <c r="AZ14" s="15">
        <f t="shared" si="33"/>
        <v>0</v>
      </c>
      <c r="BA14" s="15">
        <f t="shared" si="34"/>
        <v>0</v>
      </c>
      <c r="BB14" s="15">
        <f t="shared" si="35"/>
        <v>0</v>
      </c>
      <c r="BC14" s="15">
        <f t="shared" si="36"/>
        <v>0</v>
      </c>
      <c r="BD14" s="15">
        <f t="shared" si="37"/>
        <v>0</v>
      </c>
      <c r="BE14" s="15">
        <f t="shared" si="38"/>
        <v>0</v>
      </c>
      <c r="BF14" s="15">
        <f t="shared" si="39"/>
        <v>0</v>
      </c>
      <c r="BG14" s="15">
        <f t="shared" si="40"/>
        <v>0</v>
      </c>
      <c r="BH14" s="17">
        <f t="shared" si="41"/>
        <v>0</v>
      </c>
      <c r="BI14" s="18"/>
      <c r="BJ14" s="18"/>
      <c r="BK14" s="18"/>
      <c r="BL14" s="18"/>
      <c r="BM14" s="18"/>
      <c r="BN14" s="18"/>
      <c r="BO14" s="18"/>
      <c r="BP14" s="18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</row>
    <row r="15" spans="1:80" ht="22.5" customHeight="1" x14ac:dyDescent="0.25">
      <c r="A15" s="118">
        <v>12</v>
      </c>
      <c r="B15" s="119" t="s">
        <v>119</v>
      </c>
      <c r="C15" s="134" t="s">
        <v>136</v>
      </c>
      <c r="D15" s="125">
        <v>18024</v>
      </c>
      <c r="E15" s="119" t="s">
        <v>129</v>
      </c>
      <c r="F15" s="65">
        <v>5</v>
      </c>
      <c r="G15" s="94" t="s">
        <v>130</v>
      </c>
      <c r="H15" s="181" t="s">
        <v>60</v>
      </c>
      <c r="I15" s="193" t="s">
        <v>60</v>
      </c>
      <c r="J15" s="182" t="s">
        <v>100</v>
      </c>
      <c r="K15" s="182" t="s">
        <v>100</v>
      </c>
      <c r="L15" s="182" t="s">
        <v>216</v>
      </c>
      <c r="M15" s="182" t="s">
        <v>100</v>
      </c>
      <c r="N15" s="181" t="s">
        <v>100</v>
      </c>
      <c r="O15" s="181" t="s">
        <v>60</v>
      </c>
      <c r="P15" s="182" t="s">
        <v>60</v>
      </c>
      <c r="Q15" s="182" t="s">
        <v>100</v>
      </c>
      <c r="R15" s="182" t="s">
        <v>100</v>
      </c>
      <c r="S15" s="182" t="s">
        <v>60</v>
      </c>
      <c r="T15" s="182" t="s">
        <v>100</v>
      </c>
      <c r="U15" s="181" t="s">
        <v>100</v>
      </c>
      <c r="V15" s="181" t="s">
        <v>60</v>
      </c>
      <c r="W15" s="182" t="s">
        <v>100</v>
      </c>
      <c r="X15" s="182" t="s">
        <v>100</v>
      </c>
      <c r="Y15" s="182" t="s">
        <v>100</v>
      </c>
      <c r="Z15" s="182" t="s">
        <v>100</v>
      </c>
      <c r="AA15" s="182" t="s">
        <v>100</v>
      </c>
      <c r="AB15" s="187" t="s">
        <v>60</v>
      </c>
      <c r="AC15" s="181" t="s">
        <v>60</v>
      </c>
      <c r="AD15" s="182" t="s">
        <v>100</v>
      </c>
      <c r="AE15" s="182" t="s">
        <v>100</v>
      </c>
      <c r="AF15" s="182" t="s">
        <v>100</v>
      </c>
      <c r="AG15" s="182" t="s">
        <v>100</v>
      </c>
      <c r="AH15" s="181" t="s">
        <v>60</v>
      </c>
      <c r="AI15" s="181" t="s">
        <v>100</v>
      </c>
      <c r="AJ15" s="181" t="s">
        <v>100</v>
      </c>
      <c r="AK15" s="181" t="s">
        <v>60</v>
      </c>
      <c r="AL15" s="181" t="s">
        <v>60</v>
      </c>
      <c r="AM15" s="61">
        <f t="shared" si="42"/>
        <v>20</v>
      </c>
      <c r="AN15" s="61">
        <f t="shared" si="43"/>
        <v>0</v>
      </c>
      <c r="AO15" s="15">
        <f t="shared" si="22"/>
        <v>11</v>
      </c>
      <c r="AP15" s="15">
        <f t="shared" si="23"/>
        <v>0</v>
      </c>
      <c r="AQ15" s="15">
        <f t="shared" si="24"/>
        <v>0</v>
      </c>
      <c r="AR15" s="15">
        <f t="shared" si="25"/>
        <v>0</v>
      </c>
      <c r="AS15" s="15">
        <f t="shared" si="26"/>
        <v>0</v>
      </c>
      <c r="AT15" s="15">
        <f t="shared" si="27"/>
        <v>0</v>
      </c>
      <c r="AU15" s="15">
        <f t="shared" si="28"/>
        <v>0</v>
      </c>
      <c r="AV15" s="15">
        <f t="shared" si="29"/>
        <v>0</v>
      </c>
      <c r="AW15" s="15">
        <f t="shared" si="30"/>
        <v>0</v>
      </c>
      <c r="AX15" s="16">
        <f t="shared" si="31"/>
        <v>11</v>
      </c>
      <c r="AY15" s="15">
        <f t="shared" si="32"/>
        <v>0</v>
      </c>
      <c r="AZ15" s="15">
        <f t="shared" si="33"/>
        <v>0</v>
      </c>
      <c r="BA15" s="15">
        <f t="shared" si="34"/>
        <v>0</v>
      </c>
      <c r="BB15" s="15">
        <f t="shared" si="35"/>
        <v>0</v>
      </c>
      <c r="BC15" s="15">
        <f t="shared" si="36"/>
        <v>0</v>
      </c>
      <c r="BD15" s="15">
        <f t="shared" si="37"/>
        <v>0</v>
      </c>
      <c r="BE15" s="15">
        <f t="shared" si="38"/>
        <v>0</v>
      </c>
      <c r="BF15" s="15">
        <f t="shared" si="39"/>
        <v>0</v>
      </c>
      <c r="BG15" s="15">
        <f t="shared" si="40"/>
        <v>0</v>
      </c>
      <c r="BH15" s="17">
        <f t="shared" si="41"/>
        <v>0</v>
      </c>
      <c r="BI15" s="18"/>
      <c r="BJ15" s="18"/>
      <c r="BK15" s="18"/>
      <c r="BL15" s="18"/>
      <c r="BM15" s="18"/>
      <c r="BN15" s="18"/>
      <c r="BO15" s="18"/>
      <c r="BP15" s="18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</row>
    <row r="16" spans="1:80" ht="22.5" customHeight="1" x14ac:dyDescent="0.25">
      <c r="A16" s="118">
        <v>13</v>
      </c>
      <c r="B16" s="119" t="s">
        <v>119</v>
      </c>
      <c r="C16" s="134" t="s">
        <v>137</v>
      </c>
      <c r="D16" s="125">
        <v>18021</v>
      </c>
      <c r="E16" s="119" t="s">
        <v>129</v>
      </c>
      <c r="F16" s="216">
        <v>3</v>
      </c>
      <c r="G16" s="94" t="s">
        <v>130</v>
      </c>
      <c r="H16" s="193" t="s">
        <v>100</v>
      </c>
      <c r="I16" s="193" t="s">
        <v>60</v>
      </c>
      <c r="J16" s="182" t="s">
        <v>100</v>
      </c>
      <c r="K16" s="182" t="s">
        <v>100</v>
      </c>
      <c r="L16" s="182" t="s">
        <v>60</v>
      </c>
      <c r="M16" s="215" t="s">
        <v>60</v>
      </c>
      <c r="N16" s="195" t="s">
        <v>60</v>
      </c>
      <c r="O16" s="181" t="s">
        <v>100</v>
      </c>
      <c r="P16" s="182" t="s">
        <v>100</v>
      </c>
      <c r="Q16" s="182" t="s">
        <v>100</v>
      </c>
      <c r="R16" s="182" t="s">
        <v>60</v>
      </c>
      <c r="S16" s="182" t="s">
        <v>100</v>
      </c>
      <c r="T16" s="182" t="s">
        <v>100</v>
      </c>
      <c r="U16" s="195" t="s">
        <v>60</v>
      </c>
      <c r="V16" s="215" t="s">
        <v>60</v>
      </c>
      <c r="W16" s="182" t="s">
        <v>100</v>
      </c>
      <c r="X16" s="182" t="s">
        <v>100</v>
      </c>
      <c r="Y16" s="182" t="s">
        <v>100</v>
      </c>
      <c r="Z16" s="195" t="s">
        <v>60</v>
      </c>
      <c r="AA16" s="182" t="s">
        <v>100</v>
      </c>
      <c r="AB16" s="181" t="s">
        <v>100</v>
      </c>
      <c r="AC16" s="181" t="s">
        <v>60</v>
      </c>
      <c r="AD16" s="182" t="s">
        <v>100</v>
      </c>
      <c r="AE16" s="182" t="s">
        <v>100</v>
      </c>
      <c r="AF16" s="182" t="s">
        <v>100</v>
      </c>
      <c r="AG16" s="195" t="s">
        <v>60</v>
      </c>
      <c r="AH16" s="181" t="s">
        <v>60</v>
      </c>
      <c r="AI16" s="181" t="s">
        <v>100</v>
      </c>
      <c r="AJ16" s="181" t="s">
        <v>100</v>
      </c>
      <c r="AK16" s="181" t="s">
        <v>60</v>
      </c>
      <c r="AL16" s="181" t="s">
        <v>60</v>
      </c>
      <c r="AM16" s="61">
        <f t="shared" si="42"/>
        <v>18</v>
      </c>
      <c r="AN16" s="61">
        <f t="shared" si="43"/>
        <v>0</v>
      </c>
      <c r="AO16" s="15">
        <f t="shared" si="22"/>
        <v>13</v>
      </c>
      <c r="AP16" s="15">
        <f t="shared" si="23"/>
        <v>0</v>
      </c>
      <c r="AQ16" s="15">
        <f t="shared" si="24"/>
        <v>0</v>
      </c>
      <c r="AR16" s="15">
        <f t="shared" si="25"/>
        <v>0</v>
      </c>
      <c r="AS16" s="15">
        <f t="shared" si="26"/>
        <v>0</v>
      </c>
      <c r="AT16" s="15">
        <f t="shared" si="27"/>
        <v>0</v>
      </c>
      <c r="AU16" s="15">
        <f t="shared" si="28"/>
        <v>0</v>
      </c>
      <c r="AV16" s="15">
        <f t="shared" si="29"/>
        <v>0</v>
      </c>
      <c r="AW16" s="15">
        <f t="shared" si="30"/>
        <v>0</v>
      </c>
      <c r="AX16" s="16">
        <f t="shared" si="31"/>
        <v>13</v>
      </c>
      <c r="AY16" s="15">
        <f t="shared" si="32"/>
        <v>0</v>
      </c>
      <c r="AZ16" s="15">
        <f t="shared" si="33"/>
        <v>0</v>
      </c>
      <c r="BA16" s="15">
        <f t="shared" si="34"/>
        <v>0</v>
      </c>
      <c r="BB16" s="15">
        <f t="shared" si="35"/>
        <v>0</v>
      </c>
      <c r="BC16" s="15">
        <f t="shared" si="36"/>
        <v>0</v>
      </c>
      <c r="BD16" s="15">
        <f t="shared" si="37"/>
        <v>0</v>
      </c>
      <c r="BE16" s="15">
        <f t="shared" si="38"/>
        <v>0</v>
      </c>
      <c r="BF16" s="15">
        <f t="shared" si="39"/>
        <v>0</v>
      </c>
      <c r="BG16" s="15">
        <f t="shared" si="40"/>
        <v>0</v>
      </c>
      <c r="BH16" s="17">
        <f t="shared" si="41"/>
        <v>0</v>
      </c>
      <c r="BI16" s="18"/>
      <c r="BJ16" s="18"/>
      <c r="BK16" s="18"/>
      <c r="BL16" s="18"/>
      <c r="BM16" s="18"/>
      <c r="BN16" s="18"/>
      <c r="BO16" s="18"/>
      <c r="BP16" s="18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</row>
    <row r="17" spans="1:80" ht="22.5" customHeight="1" x14ac:dyDescent="0.25">
      <c r="A17" s="118">
        <v>14</v>
      </c>
      <c r="B17" s="119" t="s">
        <v>119</v>
      </c>
      <c r="C17" s="134" t="s">
        <v>138</v>
      </c>
      <c r="D17" s="125">
        <v>18039</v>
      </c>
      <c r="E17" s="119" t="s">
        <v>129</v>
      </c>
      <c r="F17" s="65">
        <v>0</v>
      </c>
      <c r="G17" s="94" t="s">
        <v>127</v>
      </c>
      <c r="H17" s="195" t="s">
        <v>60</v>
      </c>
      <c r="I17" s="193" t="s">
        <v>99</v>
      </c>
      <c r="J17" s="182" t="s">
        <v>99</v>
      </c>
      <c r="K17" s="182" t="s">
        <v>99</v>
      </c>
      <c r="L17" s="182" t="s">
        <v>99</v>
      </c>
      <c r="M17" s="182" t="s">
        <v>247</v>
      </c>
      <c r="N17" s="181" t="s">
        <v>60</v>
      </c>
      <c r="O17" s="181" t="s">
        <v>99</v>
      </c>
      <c r="P17" s="182" t="s">
        <v>99</v>
      </c>
      <c r="Q17" s="182" t="s">
        <v>99</v>
      </c>
      <c r="R17" s="182" t="s">
        <v>99</v>
      </c>
      <c r="S17" s="182" t="s">
        <v>99</v>
      </c>
      <c r="T17" s="182" t="s">
        <v>60</v>
      </c>
      <c r="U17" s="181" t="s">
        <v>61</v>
      </c>
      <c r="V17" s="181" t="s">
        <v>61</v>
      </c>
      <c r="W17" s="182" t="s">
        <v>61</v>
      </c>
      <c r="X17" s="182" t="s">
        <v>61</v>
      </c>
      <c r="Y17" s="182" t="s">
        <v>61</v>
      </c>
      <c r="Z17" s="182" t="s">
        <v>60</v>
      </c>
      <c r="AA17" s="182" t="s">
        <v>60</v>
      </c>
      <c r="AB17" s="181" t="s">
        <v>60</v>
      </c>
      <c r="AC17" s="181" t="s">
        <v>61</v>
      </c>
      <c r="AD17" s="182" t="s">
        <v>61</v>
      </c>
      <c r="AE17" s="182" t="s">
        <v>60</v>
      </c>
      <c r="AF17" s="182" t="s">
        <v>61</v>
      </c>
      <c r="AG17" s="182" t="s">
        <v>61</v>
      </c>
      <c r="AH17" s="181" t="s">
        <v>60</v>
      </c>
      <c r="AI17" s="181" t="s">
        <v>60</v>
      </c>
      <c r="AJ17" s="181" t="s">
        <v>60</v>
      </c>
      <c r="AK17" s="181" t="s">
        <v>61</v>
      </c>
      <c r="AL17" s="181" t="s">
        <v>61</v>
      </c>
      <c r="AM17" s="61">
        <f t="shared" si="42"/>
        <v>20</v>
      </c>
      <c r="AN17" s="61">
        <f t="shared" si="43"/>
        <v>0</v>
      </c>
      <c r="AO17" s="15">
        <f t="shared" si="22"/>
        <v>11</v>
      </c>
      <c r="AP17" s="15">
        <f t="shared" si="23"/>
        <v>0</v>
      </c>
      <c r="AQ17" s="15">
        <f t="shared" si="24"/>
        <v>0</v>
      </c>
      <c r="AR17" s="15">
        <f t="shared" si="25"/>
        <v>0</v>
      </c>
      <c r="AS17" s="15">
        <f t="shared" si="26"/>
        <v>0</v>
      </c>
      <c r="AT17" s="15">
        <f t="shared" si="27"/>
        <v>0</v>
      </c>
      <c r="AU17" s="15">
        <f t="shared" si="28"/>
        <v>0</v>
      </c>
      <c r="AV17" s="15">
        <f t="shared" si="29"/>
        <v>0</v>
      </c>
      <c r="AW17" s="15">
        <f t="shared" si="30"/>
        <v>0</v>
      </c>
      <c r="AX17" s="16">
        <f t="shared" si="31"/>
        <v>11</v>
      </c>
      <c r="AY17" s="15">
        <f t="shared" si="32"/>
        <v>0</v>
      </c>
      <c r="AZ17" s="15">
        <f t="shared" si="33"/>
        <v>0</v>
      </c>
      <c r="BA17" s="15">
        <f t="shared" si="34"/>
        <v>11</v>
      </c>
      <c r="BB17" s="15">
        <f t="shared" si="35"/>
        <v>0</v>
      </c>
      <c r="BC17" s="15">
        <f t="shared" si="36"/>
        <v>0</v>
      </c>
      <c r="BD17" s="15">
        <f t="shared" si="37"/>
        <v>0</v>
      </c>
      <c r="BE17" s="15">
        <f t="shared" si="38"/>
        <v>0</v>
      </c>
      <c r="BF17" s="15">
        <f t="shared" si="39"/>
        <v>0</v>
      </c>
      <c r="BG17" s="15">
        <f t="shared" si="40"/>
        <v>0</v>
      </c>
      <c r="BH17" s="17">
        <f t="shared" si="41"/>
        <v>11</v>
      </c>
      <c r="BI17" s="18"/>
      <c r="BJ17" s="18"/>
      <c r="BK17" s="18"/>
      <c r="BL17" s="18"/>
      <c r="BM17" s="18"/>
      <c r="BN17" s="18"/>
      <c r="BO17" s="18"/>
      <c r="BP17" s="18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</row>
    <row r="18" spans="1:80" ht="22.5" customHeight="1" x14ac:dyDescent="0.25">
      <c r="A18" s="118">
        <v>15</v>
      </c>
      <c r="B18" s="119" t="s">
        <v>119</v>
      </c>
      <c r="C18" s="134" t="s">
        <v>164</v>
      </c>
      <c r="D18" s="125">
        <v>18049</v>
      </c>
      <c r="E18" s="119" t="s">
        <v>129</v>
      </c>
      <c r="F18" s="65">
        <v>1</v>
      </c>
      <c r="G18" s="94" t="s">
        <v>125</v>
      </c>
      <c r="H18" s="193" t="s">
        <v>99</v>
      </c>
      <c r="I18" s="193" t="s">
        <v>60</v>
      </c>
      <c r="J18" s="182" t="s">
        <v>99</v>
      </c>
      <c r="K18" s="182" t="s">
        <v>99</v>
      </c>
      <c r="L18" s="182" t="s">
        <v>99</v>
      </c>
      <c r="M18" s="182" t="s">
        <v>60</v>
      </c>
      <c r="N18" s="181" t="s">
        <v>99</v>
      </c>
      <c r="O18" s="181" t="s">
        <v>99</v>
      </c>
      <c r="P18" s="182" t="s">
        <v>99</v>
      </c>
      <c r="Q18" s="182" t="s">
        <v>60</v>
      </c>
      <c r="R18" s="182" t="s">
        <v>60</v>
      </c>
      <c r="S18" s="182" t="s">
        <v>99</v>
      </c>
      <c r="T18" s="182" t="s">
        <v>99</v>
      </c>
      <c r="U18" s="181" t="s">
        <v>60</v>
      </c>
      <c r="V18" s="181" t="s">
        <v>60</v>
      </c>
      <c r="W18" s="182" t="s">
        <v>99</v>
      </c>
      <c r="X18" s="182" t="s">
        <v>99</v>
      </c>
      <c r="Y18" s="182" t="s">
        <v>99</v>
      </c>
      <c r="Z18" s="182" t="s">
        <v>60</v>
      </c>
      <c r="AA18" s="182" t="s">
        <v>60</v>
      </c>
      <c r="AB18" s="181" t="s">
        <v>99</v>
      </c>
      <c r="AC18" s="181" t="s">
        <v>99</v>
      </c>
      <c r="AD18" s="182" t="s">
        <v>16</v>
      </c>
      <c r="AE18" s="182" t="s">
        <v>16</v>
      </c>
      <c r="AF18" s="182" t="s">
        <v>60</v>
      </c>
      <c r="AG18" s="182" t="s">
        <v>60</v>
      </c>
      <c r="AH18" s="181" t="s">
        <v>60</v>
      </c>
      <c r="AI18" s="181" t="s">
        <v>16</v>
      </c>
      <c r="AJ18" s="181" t="s">
        <v>16</v>
      </c>
      <c r="AK18" s="181" t="s">
        <v>16</v>
      </c>
      <c r="AL18" s="181" t="s">
        <v>16</v>
      </c>
      <c r="AM18" s="61">
        <f>31-SUM(AN18:AT18)</f>
        <v>20</v>
      </c>
      <c r="AN18" s="61">
        <f>COUNTIF(H18:AL18,"")</f>
        <v>0</v>
      </c>
      <c r="AO18" s="15">
        <f>COUNTIF(H18:AL18,AO$3)</f>
        <v>11</v>
      </c>
      <c r="AP18" s="15">
        <f>COUNTIF(H18:AL18,AP$3)</f>
        <v>0</v>
      </c>
      <c r="AQ18" s="15">
        <f>COUNTIF(H18:AL18,AQ$3)</f>
        <v>0</v>
      </c>
      <c r="AR18" s="15">
        <f>COUNTIF(H18:AL18,AR$3)</f>
        <v>0</v>
      </c>
      <c r="AS18" s="15">
        <f>COUNTIF(H18:AL18,AS$3)</f>
        <v>0</v>
      </c>
      <c r="AT18" s="15">
        <f>COUNTIF(H18:AL18,AT$3)</f>
        <v>0</v>
      </c>
      <c r="AU18" s="15">
        <f>COUNTIF(H18:AL18,AU$3)</f>
        <v>0</v>
      </c>
      <c r="AV18" s="15">
        <f>COUNTIF(H18:AL18,AV$3)</f>
        <v>0</v>
      </c>
      <c r="AW18" s="15">
        <f>COUNTIF(H18:AL18,AW$3)</f>
        <v>0</v>
      </c>
      <c r="AX18" s="16">
        <f>SUM(AO18:AT18)+AU18/2+AV18/2+AN18</f>
        <v>11</v>
      </c>
      <c r="AY18" s="15">
        <f>COUNTIF(H18:AL18,AY$3)</f>
        <v>0</v>
      </c>
      <c r="AZ18" s="15">
        <f>COUNTIF(H18:AN18,AZ$3)</f>
        <v>0</v>
      </c>
      <c r="BA18" s="15">
        <f>COUNTIF(H18:AL18,BA$3)</f>
        <v>0</v>
      </c>
      <c r="BB18" s="15">
        <f>COUNTIF(H18:AL18,BB$3)</f>
        <v>0</v>
      </c>
      <c r="BC18" s="15">
        <f>COUNTIF(H18:AN18,BC$3)</f>
        <v>6</v>
      </c>
      <c r="BD18" s="15">
        <f>COUNTIF(I18:AO18,BD$3)</f>
        <v>0</v>
      </c>
      <c r="BE18" s="15">
        <f>COUNTIF(H18:AN18,BE$3)</f>
        <v>0</v>
      </c>
      <c r="BF18" s="15">
        <f>COUNTIF(H18:AN18,BF$3)</f>
        <v>0</v>
      </c>
      <c r="BG18" s="15">
        <f>COUNTIF(H18:AL18,BG$3)</f>
        <v>0</v>
      </c>
      <c r="BH18" s="17">
        <f>SUM(AY18:BG18)</f>
        <v>6</v>
      </c>
      <c r="BI18" s="18"/>
      <c r="BJ18" s="18"/>
      <c r="BK18" s="18"/>
      <c r="BL18" s="18"/>
      <c r="BM18" s="18"/>
      <c r="BN18" s="18"/>
      <c r="BO18" s="18"/>
      <c r="BP18" s="18"/>
    </row>
    <row r="19" spans="1:80" ht="22.5" customHeight="1" x14ac:dyDescent="0.25">
      <c r="A19" s="118">
        <v>16</v>
      </c>
      <c r="B19" s="119" t="s">
        <v>119</v>
      </c>
      <c r="C19" s="134" t="s">
        <v>165</v>
      </c>
      <c r="D19" s="125">
        <v>18047</v>
      </c>
      <c r="E19" s="119" t="s">
        <v>129</v>
      </c>
      <c r="F19" s="65">
        <v>0</v>
      </c>
      <c r="G19" s="94" t="s">
        <v>127</v>
      </c>
      <c r="H19" s="195" t="s">
        <v>60</v>
      </c>
      <c r="I19" s="197" t="s">
        <v>60</v>
      </c>
      <c r="J19" s="182" t="s">
        <v>61</v>
      </c>
      <c r="K19" s="182" t="s">
        <v>61</v>
      </c>
      <c r="L19" s="182" t="s">
        <v>61</v>
      </c>
      <c r="M19" s="182" t="s">
        <v>61</v>
      </c>
      <c r="N19" s="195" t="s">
        <v>60</v>
      </c>
      <c r="O19" s="215" t="s">
        <v>60</v>
      </c>
      <c r="P19" s="195" t="s">
        <v>60</v>
      </c>
      <c r="Q19" s="182" t="s">
        <v>61</v>
      </c>
      <c r="R19" s="182" t="s">
        <v>61</v>
      </c>
      <c r="S19" s="182" t="s">
        <v>61</v>
      </c>
      <c r="T19" s="182" t="s">
        <v>61</v>
      </c>
      <c r="U19" s="181" t="s">
        <v>60</v>
      </c>
      <c r="V19" s="181" t="s">
        <v>60</v>
      </c>
      <c r="W19" s="182" t="s">
        <v>99</v>
      </c>
      <c r="X19" s="182" t="s">
        <v>99</v>
      </c>
      <c r="Y19" s="182" t="s">
        <v>99</v>
      </c>
      <c r="Z19" s="182" t="s">
        <v>99</v>
      </c>
      <c r="AA19" s="215" t="s">
        <v>60</v>
      </c>
      <c r="AB19" s="181" t="s">
        <v>60</v>
      </c>
      <c r="AC19" s="181" t="s">
        <v>60</v>
      </c>
      <c r="AD19" s="182" t="s">
        <v>99</v>
      </c>
      <c r="AE19" s="182" t="s">
        <v>99</v>
      </c>
      <c r="AF19" s="182" t="s">
        <v>99</v>
      </c>
      <c r="AG19" s="182" t="s">
        <v>99</v>
      </c>
      <c r="AH19" s="181" t="s">
        <v>60</v>
      </c>
      <c r="AI19" s="181" t="s">
        <v>60</v>
      </c>
      <c r="AJ19" s="181" t="s">
        <v>99</v>
      </c>
      <c r="AK19" s="181" t="s">
        <v>99</v>
      </c>
      <c r="AL19" s="195" t="s">
        <v>60</v>
      </c>
      <c r="AM19" s="61">
        <f>31-SUM(AN19:AT19)</f>
        <v>18</v>
      </c>
      <c r="AN19" s="61">
        <f>COUNTIF(H19:AL19,"")</f>
        <v>0</v>
      </c>
      <c r="AO19" s="15">
        <f>COUNTIF(H19:AL19,AO$3)</f>
        <v>13</v>
      </c>
      <c r="AP19" s="15">
        <f>COUNTIF(H19:AL19,AP$3)</f>
        <v>0</v>
      </c>
      <c r="AQ19" s="15">
        <f>COUNTIF(H19:AL19,AQ$3)</f>
        <v>0</v>
      </c>
      <c r="AR19" s="15">
        <f>COUNTIF(H19:AL19,AR$3)</f>
        <v>0</v>
      </c>
      <c r="AS19" s="15">
        <f>COUNTIF(H19:AL19,AS$3)</f>
        <v>0</v>
      </c>
      <c r="AT19" s="15">
        <f>COUNTIF(H19:AL19,AT$3)</f>
        <v>0</v>
      </c>
      <c r="AU19" s="15">
        <f>COUNTIF(H19:AL19,AU$3)</f>
        <v>0</v>
      </c>
      <c r="AV19" s="15">
        <f>COUNTIF(H19:AL19,AV$3)</f>
        <v>0</v>
      </c>
      <c r="AW19" s="15">
        <f>COUNTIF(H19:AL19,AW$3)</f>
        <v>0</v>
      </c>
      <c r="AX19" s="16">
        <f>SUM(AO19:AT19)+AU19/2+AV19/2+AN19</f>
        <v>13</v>
      </c>
      <c r="AY19" s="15">
        <f>COUNTIF(H19:AL19,AY$3)</f>
        <v>0</v>
      </c>
      <c r="AZ19" s="15">
        <f>COUNTIF(H19:AN19,AZ$3)</f>
        <v>0</v>
      </c>
      <c r="BA19" s="15">
        <f>COUNTIF(H19:AL19,BA$3)</f>
        <v>8</v>
      </c>
      <c r="BB19" s="15">
        <f>COUNTIF(H19:AL19,BB$3)</f>
        <v>0</v>
      </c>
      <c r="BC19" s="15">
        <f>COUNTIF(H19:AN19,BC$3)</f>
        <v>0</v>
      </c>
      <c r="BD19" s="15">
        <f>COUNTIF(I19:AO19,BD$3)</f>
        <v>0</v>
      </c>
      <c r="BE19" s="15">
        <f>COUNTIF(H19:AN19,BE$3)</f>
        <v>0</v>
      </c>
      <c r="BF19" s="15">
        <f>COUNTIF(H19:AN19,BF$3)</f>
        <v>0</v>
      </c>
      <c r="BG19" s="15">
        <f>COUNTIF(H19:AL19,BG$3)</f>
        <v>0</v>
      </c>
      <c r="BH19" s="17">
        <f>SUM(AY19:BG19)</f>
        <v>8</v>
      </c>
      <c r="BI19" s="18"/>
      <c r="BJ19" s="18"/>
      <c r="BK19" s="18"/>
      <c r="BL19" s="18"/>
      <c r="BM19" s="18"/>
      <c r="BN19" s="18"/>
      <c r="BO19" s="18"/>
      <c r="BP19" s="18"/>
    </row>
    <row r="20" spans="1:80" ht="22.5" customHeight="1" x14ac:dyDescent="0.25">
      <c r="A20" s="118">
        <v>17</v>
      </c>
      <c r="B20" s="119" t="s">
        <v>119</v>
      </c>
      <c r="C20" s="134" t="s">
        <v>140</v>
      </c>
      <c r="D20" s="125">
        <v>18042</v>
      </c>
      <c r="E20" s="119" t="s">
        <v>141</v>
      </c>
      <c r="F20" s="216">
        <v>0</v>
      </c>
      <c r="G20" s="157" t="s">
        <v>127</v>
      </c>
      <c r="H20" s="181" t="s">
        <v>99</v>
      </c>
      <c r="I20" s="193" t="s">
        <v>60</v>
      </c>
      <c r="J20" s="182" t="s">
        <v>99</v>
      </c>
      <c r="K20" s="182" t="s">
        <v>99</v>
      </c>
      <c r="L20" s="182" t="s">
        <v>99</v>
      </c>
      <c r="M20" s="182" t="s">
        <v>60</v>
      </c>
      <c r="N20" s="181" t="s">
        <v>60</v>
      </c>
      <c r="O20" s="181" t="s">
        <v>99</v>
      </c>
      <c r="P20" s="182" t="s">
        <v>99</v>
      </c>
      <c r="Q20" s="195" t="s">
        <v>60</v>
      </c>
      <c r="R20" s="182" t="s">
        <v>99</v>
      </c>
      <c r="S20" s="182" t="s">
        <v>99</v>
      </c>
      <c r="T20" s="182" t="s">
        <v>99</v>
      </c>
      <c r="U20" s="181" t="s">
        <v>99</v>
      </c>
      <c r="V20" s="181" t="s">
        <v>99</v>
      </c>
      <c r="W20" s="182" t="s">
        <v>60</v>
      </c>
      <c r="X20" s="182" t="s">
        <v>60</v>
      </c>
      <c r="Y20" s="195" t="s">
        <v>60</v>
      </c>
      <c r="Z20" s="195" t="s">
        <v>60</v>
      </c>
      <c r="AA20" s="182" t="s">
        <v>99</v>
      </c>
      <c r="AB20" s="181" t="s">
        <v>99</v>
      </c>
      <c r="AC20" s="181" t="s">
        <v>99</v>
      </c>
      <c r="AD20" s="182" t="s">
        <v>99</v>
      </c>
      <c r="AE20" s="182" t="s">
        <v>60</v>
      </c>
      <c r="AF20" s="182" t="s">
        <v>99</v>
      </c>
      <c r="AG20" s="182" t="s">
        <v>99</v>
      </c>
      <c r="AH20" s="181" t="s">
        <v>99</v>
      </c>
      <c r="AI20" s="181" t="s">
        <v>60</v>
      </c>
      <c r="AJ20" s="195" t="s">
        <v>60</v>
      </c>
      <c r="AK20" s="181" t="s">
        <v>99</v>
      </c>
      <c r="AL20" s="181" t="s">
        <v>99</v>
      </c>
      <c r="AM20" s="61">
        <f t="shared" si="42"/>
        <v>20</v>
      </c>
      <c r="AN20" s="61">
        <f t="shared" si="43"/>
        <v>0</v>
      </c>
      <c r="AO20" s="15">
        <f t="shared" si="22"/>
        <v>11</v>
      </c>
      <c r="AP20" s="15">
        <f t="shared" si="23"/>
        <v>0</v>
      </c>
      <c r="AQ20" s="15">
        <f t="shared" si="24"/>
        <v>0</v>
      </c>
      <c r="AR20" s="15">
        <f t="shared" si="25"/>
        <v>0</v>
      </c>
      <c r="AS20" s="15">
        <f t="shared" si="26"/>
        <v>0</v>
      </c>
      <c r="AT20" s="15">
        <f t="shared" si="27"/>
        <v>0</v>
      </c>
      <c r="AU20" s="15">
        <f t="shared" si="28"/>
        <v>0</v>
      </c>
      <c r="AV20" s="15">
        <f t="shared" si="29"/>
        <v>0</v>
      </c>
      <c r="AW20" s="15">
        <f t="shared" si="30"/>
        <v>0</v>
      </c>
      <c r="AX20" s="16">
        <f t="shared" si="31"/>
        <v>11</v>
      </c>
      <c r="AY20" s="15">
        <f t="shared" si="32"/>
        <v>0</v>
      </c>
      <c r="AZ20" s="15">
        <f t="shared" si="33"/>
        <v>0</v>
      </c>
      <c r="BA20" s="15">
        <f t="shared" si="34"/>
        <v>0</v>
      </c>
      <c r="BB20" s="15">
        <f t="shared" si="35"/>
        <v>0</v>
      </c>
      <c r="BC20" s="15">
        <f t="shared" si="36"/>
        <v>0</v>
      </c>
      <c r="BD20" s="15">
        <f t="shared" si="37"/>
        <v>0</v>
      </c>
      <c r="BE20" s="15">
        <f t="shared" si="38"/>
        <v>0</v>
      </c>
      <c r="BF20" s="15">
        <f t="shared" si="39"/>
        <v>0</v>
      </c>
      <c r="BG20" s="15">
        <f t="shared" si="40"/>
        <v>0</v>
      </c>
      <c r="BH20" s="17">
        <f t="shared" si="41"/>
        <v>0</v>
      </c>
      <c r="BI20" s="18"/>
      <c r="BJ20" s="18"/>
      <c r="BK20" s="18"/>
      <c r="BL20" s="18"/>
      <c r="BM20" s="18"/>
      <c r="BN20" s="18"/>
      <c r="BO20" s="18"/>
      <c r="BP20" s="18"/>
    </row>
    <row r="21" spans="1:80" ht="22.5" customHeight="1" x14ac:dyDescent="0.25">
      <c r="A21" s="118">
        <v>18</v>
      </c>
      <c r="B21" s="119" t="s">
        <v>119</v>
      </c>
      <c r="C21" s="134" t="s">
        <v>142</v>
      </c>
      <c r="D21" s="125">
        <v>18060</v>
      </c>
      <c r="E21" s="119" t="s">
        <v>141</v>
      </c>
      <c r="F21" s="216">
        <v>0</v>
      </c>
      <c r="G21" s="94" t="s">
        <v>127</v>
      </c>
      <c r="H21" s="181" t="s">
        <v>60</v>
      </c>
      <c r="I21" s="193" t="s">
        <v>60</v>
      </c>
      <c r="J21" s="182" t="s">
        <v>99</v>
      </c>
      <c r="K21" s="182" t="s">
        <v>99</v>
      </c>
      <c r="L21" s="182" t="s">
        <v>99</v>
      </c>
      <c r="M21" s="182" t="s">
        <v>99</v>
      </c>
      <c r="N21" s="181" t="s">
        <v>60</v>
      </c>
      <c r="O21" s="181" t="s">
        <v>60</v>
      </c>
      <c r="P21" s="182" t="s">
        <v>99</v>
      </c>
      <c r="Q21" s="182" t="s">
        <v>99</v>
      </c>
      <c r="R21" s="182" t="s">
        <v>99</v>
      </c>
      <c r="S21" s="182" t="s">
        <v>99</v>
      </c>
      <c r="T21" s="182" t="s">
        <v>99</v>
      </c>
      <c r="U21" s="181" t="s">
        <v>60</v>
      </c>
      <c r="V21" s="181" t="s">
        <v>60</v>
      </c>
      <c r="W21" s="182" t="s">
        <v>99</v>
      </c>
      <c r="X21" s="182" t="s">
        <v>99</v>
      </c>
      <c r="Y21" s="182" t="s">
        <v>99</v>
      </c>
      <c r="Z21" s="182" t="s">
        <v>99</v>
      </c>
      <c r="AA21" s="182" t="s">
        <v>99</v>
      </c>
      <c r="AB21" s="181" t="s">
        <v>60</v>
      </c>
      <c r="AC21" s="181" t="s">
        <v>60</v>
      </c>
      <c r="AD21" s="182" t="s">
        <v>99</v>
      </c>
      <c r="AE21" s="182" t="s">
        <v>99</v>
      </c>
      <c r="AF21" s="182" t="s">
        <v>99</v>
      </c>
      <c r="AG21" s="182" t="s">
        <v>99</v>
      </c>
      <c r="AH21" s="181" t="s">
        <v>60</v>
      </c>
      <c r="AI21" s="181" t="s">
        <v>60</v>
      </c>
      <c r="AJ21" s="181" t="s">
        <v>60</v>
      </c>
      <c r="AK21" s="181" t="s">
        <v>60</v>
      </c>
      <c r="AL21" s="181" t="s">
        <v>60</v>
      </c>
      <c r="AM21" s="61">
        <f t="shared" si="42"/>
        <v>18</v>
      </c>
      <c r="AN21" s="61">
        <f t="shared" si="43"/>
        <v>0</v>
      </c>
      <c r="AO21" s="15">
        <f t="shared" si="22"/>
        <v>13</v>
      </c>
      <c r="AP21" s="15">
        <f t="shared" si="23"/>
        <v>0</v>
      </c>
      <c r="AQ21" s="15">
        <f t="shared" si="24"/>
        <v>0</v>
      </c>
      <c r="AR21" s="15">
        <f t="shared" si="25"/>
        <v>0</v>
      </c>
      <c r="AS21" s="15">
        <f t="shared" si="26"/>
        <v>0</v>
      </c>
      <c r="AT21" s="15">
        <f t="shared" si="27"/>
        <v>0</v>
      </c>
      <c r="AU21" s="15">
        <f t="shared" si="28"/>
        <v>0</v>
      </c>
      <c r="AV21" s="15">
        <f t="shared" si="29"/>
        <v>0</v>
      </c>
      <c r="AW21" s="15">
        <f t="shared" si="30"/>
        <v>0</v>
      </c>
      <c r="AX21" s="16">
        <f t="shared" si="31"/>
        <v>13</v>
      </c>
      <c r="AY21" s="15">
        <f t="shared" si="32"/>
        <v>0</v>
      </c>
      <c r="AZ21" s="15">
        <f t="shared" si="33"/>
        <v>0</v>
      </c>
      <c r="BA21" s="15">
        <f t="shared" si="34"/>
        <v>0</v>
      </c>
      <c r="BB21" s="15">
        <f t="shared" si="35"/>
        <v>0</v>
      </c>
      <c r="BC21" s="15">
        <f t="shared" si="36"/>
        <v>0</v>
      </c>
      <c r="BD21" s="15">
        <f t="shared" si="37"/>
        <v>0</v>
      </c>
      <c r="BE21" s="15">
        <f t="shared" si="38"/>
        <v>0</v>
      </c>
      <c r="BF21" s="15">
        <f t="shared" si="39"/>
        <v>0</v>
      </c>
      <c r="BG21" s="15">
        <f t="shared" si="40"/>
        <v>0</v>
      </c>
      <c r="BH21" s="17">
        <f t="shared" si="41"/>
        <v>0</v>
      </c>
      <c r="BI21" s="18"/>
      <c r="BJ21" s="18"/>
      <c r="BK21" s="18"/>
      <c r="BL21" s="18"/>
      <c r="BM21" s="18"/>
      <c r="BN21" s="18"/>
      <c r="BO21" s="18"/>
      <c r="BP21" s="18"/>
    </row>
    <row r="22" spans="1:80" ht="22.5" customHeight="1" x14ac:dyDescent="0.25">
      <c r="A22" s="118">
        <v>19</v>
      </c>
      <c r="B22" s="119" t="s">
        <v>119</v>
      </c>
      <c r="C22" s="134" t="s">
        <v>143</v>
      </c>
      <c r="D22" s="125">
        <v>18034</v>
      </c>
      <c r="E22" s="119" t="s">
        <v>144</v>
      </c>
      <c r="F22" s="65">
        <v>0</v>
      </c>
      <c r="G22" s="95" t="s">
        <v>127</v>
      </c>
      <c r="H22" s="181" t="s">
        <v>100</v>
      </c>
      <c r="I22" s="181" t="s">
        <v>100</v>
      </c>
      <c r="J22" s="182" t="s">
        <v>100</v>
      </c>
      <c r="K22" s="182" t="s">
        <v>100</v>
      </c>
      <c r="L22" s="182" t="s">
        <v>60</v>
      </c>
      <c r="M22" s="182" t="s">
        <v>60</v>
      </c>
      <c r="N22" s="181" t="s">
        <v>100</v>
      </c>
      <c r="O22" s="181" t="s">
        <v>100</v>
      </c>
      <c r="P22" s="182" t="s">
        <v>100</v>
      </c>
      <c r="Q22" s="182" t="s">
        <v>100</v>
      </c>
      <c r="R22" s="182" t="s">
        <v>60</v>
      </c>
      <c r="S22" s="182" t="s">
        <v>60</v>
      </c>
      <c r="T22" s="182" t="s">
        <v>100</v>
      </c>
      <c r="U22" s="181" t="s">
        <v>100</v>
      </c>
      <c r="V22" s="181" t="s">
        <v>100</v>
      </c>
      <c r="W22" s="182" t="s">
        <v>100</v>
      </c>
      <c r="X22" s="182" t="s">
        <v>60</v>
      </c>
      <c r="Y22" s="182" t="s">
        <v>100</v>
      </c>
      <c r="Z22" s="182" t="s">
        <v>100</v>
      </c>
      <c r="AA22" s="182" t="s">
        <v>60</v>
      </c>
      <c r="AB22" s="181" t="s">
        <v>60</v>
      </c>
      <c r="AC22" s="181" t="s">
        <v>100</v>
      </c>
      <c r="AD22" s="182" t="s">
        <v>100</v>
      </c>
      <c r="AE22" s="182" t="s">
        <v>100</v>
      </c>
      <c r="AF22" s="182" t="s">
        <v>60</v>
      </c>
      <c r="AG22" s="182" t="s">
        <v>60</v>
      </c>
      <c r="AH22" s="181" t="s">
        <v>100</v>
      </c>
      <c r="AI22" s="181" t="s">
        <v>60</v>
      </c>
      <c r="AJ22" s="181" t="s">
        <v>60</v>
      </c>
      <c r="AK22" s="181" t="s">
        <v>100</v>
      </c>
      <c r="AL22" s="181" t="s">
        <v>100</v>
      </c>
      <c r="AM22" s="61">
        <f t="shared" si="42"/>
        <v>20</v>
      </c>
      <c r="AN22" s="61">
        <f t="shared" si="43"/>
        <v>0</v>
      </c>
      <c r="AO22" s="15">
        <f t="shared" si="22"/>
        <v>11</v>
      </c>
      <c r="AP22" s="15">
        <f t="shared" si="23"/>
        <v>0</v>
      </c>
      <c r="AQ22" s="15">
        <f t="shared" si="24"/>
        <v>0</v>
      </c>
      <c r="AR22" s="15">
        <f t="shared" si="25"/>
        <v>0</v>
      </c>
      <c r="AS22" s="15">
        <f t="shared" si="26"/>
        <v>0</v>
      </c>
      <c r="AT22" s="15">
        <f t="shared" si="27"/>
        <v>0</v>
      </c>
      <c r="AU22" s="15">
        <f t="shared" si="28"/>
        <v>0</v>
      </c>
      <c r="AV22" s="15">
        <f t="shared" si="29"/>
        <v>0</v>
      </c>
      <c r="AW22" s="15">
        <f t="shared" si="30"/>
        <v>0</v>
      </c>
      <c r="AX22" s="16">
        <f t="shared" si="31"/>
        <v>11</v>
      </c>
      <c r="AY22" s="15">
        <f t="shared" si="32"/>
        <v>0</v>
      </c>
      <c r="AZ22" s="15">
        <f t="shared" si="33"/>
        <v>0</v>
      </c>
      <c r="BA22" s="15">
        <f t="shared" si="34"/>
        <v>0</v>
      </c>
      <c r="BB22" s="15">
        <f t="shared" si="35"/>
        <v>0</v>
      </c>
      <c r="BC22" s="15">
        <f t="shared" si="36"/>
        <v>0</v>
      </c>
      <c r="BD22" s="15">
        <f t="shared" si="37"/>
        <v>0</v>
      </c>
      <c r="BE22" s="15">
        <f t="shared" si="38"/>
        <v>0</v>
      </c>
      <c r="BF22" s="15">
        <f t="shared" si="39"/>
        <v>0</v>
      </c>
      <c r="BG22" s="15">
        <f t="shared" si="40"/>
        <v>0</v>
      </c>
      <c r="BH22" s="17">
        <f t="shared" si="41"/>
        <v>0</v>
      </c>
      <c r="BI22" s="18"/>
      <c r="BJ22" s="18"/>
      <c r="BK22" s="18"/>
      <c r="BL22" s="18"/>
      <c r="BM22" s="18"/>
      <c r="BN22" s="18"/>
      <c r="BO22" s="18"/>
      <c r="BP22" s="18"/>
    </row>
    <row r="23" spans="1:80" ht="22.5" customHeight="1" x14ac:dyDescent="0.25">
      <c r="A23" s="118">
        <v>20</v>
      </c>
      <c r="B23" s="119" t="s">
        <v>119</v>
      </c>
      <c r="C23" s="119" t="s">
        <v>191</v>
      </c>
      <c r="D23" s="125">
        <v>18037</v>
      </c>
      <c r="E23" s="119" t="s">
        <v>242</v>
      </c>
      <c r="F23" s="65">
        <v>2</v>
      </c>
      <c r="G23" s="95" t="s">
        <v>125</v>
      </c>
      <c r="H23" s="181" t="s">
        <v>99</v>
      </c>
      <c r="I23" s="181" t="s">
        <v>99</v>
      </c>
      <c r="J23" s="182" t="s">
        <v>60</v>
      </c>
      <c r="K23" s="182" t="s">
        <v>60</v>
      </c>
      <c r="L23" s="182" t="s">
        <v>99</v>
      </c>
      <c r="M23" s="182" t="s">
        <v>99</v>
      </c>
      <c r="N23" s="181" t="s">
        <v>61</v>
      </c>
      <c r="O23" s="181" t="s">
        <v>60</v>
      </c>
      <c r="P23" s="182" t="s">
        <v>99</v>
      </c>
      <c r="Q23" s="182" t="s">
        <v>60</v>
      </c>
      <c r="R23" s="182" t="s">
        <v>99</v>
      </c>
      <c r="S23" s="182" t="s">
        <v>99</v>
      </c>
      <c r="T23" s="182" t="s">
        <v>99</v>
      </c>
      <c r="U23" s="181" t="s">
        <v>60</v>
      </c>
      <c r="V23" s="181" t="s">
        <v>60</v>
      </c>
      <c r="W23" s="182" t="s">
        <v>99</v>
      </c>
      <c r="X23" s="182" t="s">
        <v>99</v>
      </c>
      <c r="Y23" s="182" t="s">
        <v>99</v>
      </c>
      <c r="Z23" s="182" t="s">
        <v>245</v>
      </c>
      <c r="AA23" s="182" t="s">
        <v>99</v>
      </c>
      <c r="AB23" s="181" t="s">
        <v>99</v>
      </c>
      <c r="AC23" s="181" t="s">
        <v>100</v>
      </c>
      <c r="AD23" s="182" t="s">
        <v>61</v>
      </c>
      <c r="AE23" s="182" t="s">
        <v>60</v>
      </c>
      <c r="AF23" s="182" t="s">
        <v>99</v>
      </c>
      <c r="AG23" s="182" t="s">
        <v>99</v>
      </c>
      <c r="AH23" s="181" t="s">
        <v>60</v>
      </c>
      <c r="AI23" s="181" t="s">
        <v>99</v>
      </c>
      <c r="AJ23" s="181" t="s">
        <v>99</v>
      </c>
      <c r="AK23" s="181" t="s">
        <v>60</v>
      </c>
      <c r="AL23" s="181" t="s">
        <v>60</v>
      </c>
      <c r="AM23" s="61">
        <f>31-SUM(AN23:AT23)</f>
        <v>20</v>
      </c>
      <c r="AN23" s="61">
        <f>COUNTIF(H23:AL23,"")</f>
        <v>0</v>
      </c>
      <c r="AO23" s="15">
        <f>COUNTIF(H23:AL23,AO$3)</f>
        <v>11</v>
      </c>
      <c r="AP23" s="15">
        <f>COUNTIF(H23:AL23,AP$3)</f>
        <v>0</v>
      </c>
      <c r="AQ23" s="15">
        <f>COUNTIF(H23:AL23,AQ$3)</f>
        <v>0</v>
      </c>
      <c r="AR23" s="15">
        <f>COUNTIF(H23:AL23,AR$3)</f>
        <v>0</v>
      </c>
      <c r="AS23" s="15">
        <f>COUNTIF(H23:AL23,AS$3)</f>
        <v>0</v>
      </c>
      <c r="AT23" s="15">
        <f>COUNTIF(H23:AL23,AT$3)</f>
        <v>0</v>
      </c>
      <c r="AU23" s="15">
        <f>COUNTIF(H23:AL23,AU$3)</f>
        <v>0</v>
      </c>
      <c r="AV23" s="15">
        <f>COUNTIF(H23:AL23,AV$3)</f>
        <v>0</v>
      </c>
      <c r="AW23" s="15">
        <f>COUNTIF(H23:AL23,AW$3)</f>
        <v>0</v>
      </c>
      <c r="AX23" s="16">
        <f>SUM(AO23:AT23)+AU23/2+AV23/2+AN23</f>
        <v>11</v>
      </c>
      <c r="AY23" s="15">
        <f>COUNTIF(H23:AL23,AY$3)</f>
        <v>0</v>
      </c>
      <c r="AZ23" s="15">
        <f>COUNTIF(H23:AN23,AZ$3)</f>
        <v>0</v>
      </c>
      <c r="BA23" s="15">
        <f>COUNTIF(H23:AL23,BA$3)</f>
        <v>2</v>
      </c>
      <c r="BB23" s="15">
        <f>COUNTIF(H23:AL23,BB$3)</f>
        <v>0</v>
      </c>
      <c r="BC23" s="15">
        <f>COUNTIF(H23:AN23,BC$3)</f>
        <v>0</v>
      </c>
      <c r="BD23" s="15">
        <f>COUNTIF(I23:AO23,BD$3)</f>
        <v>0</v>
      </c>
      <c r="BE23" s="15">
        <f>COUNTIF(H23:AN23,BE$3)</f>
        <v>0</v>
      </c>
      <c r="BF23" s="15">
        <f>COUNTIF(H23:AN23,BF$3)</f>
        <v>0</v>
      </c>
      <c r="BG23" s="15">
        <f>COUNTIF(H23:AL23,BG$3)</f>
        <v>0</v>
      </c>
      <c r="BH23" s="17">
        <f>SUM(AY23:BG23)</f>
        <v>2</v>
      </c>
      <c r="BI23" s="18"/>
      <c r="BJ23" s="18"/>
      <c r="BK23" s="18"/>
      <c r="BL23" s="18"/>
      <c r="BM23" s="18"/>
      <c r="BN23" s="18"/>
      <c r="BO23" s="18"/>
      <c r="BP23" s="18"/>
    </row>
    <row r="24" spans="1:80" ht="22.5" customHeight="1" x14ac:dyDescent="0.25">
      <c r="A24" s="118">
        <v>21</v>
      </c>
      <c r="B24" s="119" t="s">
        <v>119</v>
      </c>
      <c r="C24" s="134" t="s">
        <v>145</v>
      </c>
      <c r="D24" s="125">
        <v>18051</v>
      </c>
      <c r="E24" s="119" t="s">
        <v>144</v>
      </c>
      <c r="F24" s="65">
        <v>3</v>
      </c>
      <c r="G24" s="94" t="s">
        <v>123</v>
      </c>
      <c r="H24" s="181" t="s">
        <v>61</v>
      </c>
      <c r="I24" s="181" t="s">
        <v>60</v>
      </c>
      <c r="J24" s="182" t="s">
        <v>61</v>
      </c>
      <c r="K24" s="182" t="s">
        <v>61</v>
      </c>
      <c r="L24" s="182" t="s">
        <v>61</v>
      </c>
      <c r="M24" s="182" t="s">
        <v>60</v>
      </c>
      <c r="N24" s="181" t="s">
        <v>60</v>
      </c>
      <c r="O24" s="181" t="s">
        <v>61</v>
      </c>
      <c r="P24" s="182" t="s">
        <v>61</v>
      </c>
      <c r="Q24" s="182" t="s">
        <v>61</v>
      </c>
      <c r="R24" s="182" t="s">
        <v>61</v>
      </c>
      <c r="S24" s="182" t="s">
        <v>60</v>
      </c>
      <c r="T24" s="182" t="s">
        <v>60</v>
      </c>
      <c r="U24" s="181" t="s">
        <v>61</v>
      </c>
      <c r="V24" s="181" t="s">
        <v>61</v>
      </c>
      <c r="W24" s="182" t="s">
        <v>61</v>
      </c>
      <c r="X24" s="182" t="s">
        <v>61</v>
      </c>
      <c r="Y24" s="182" t="s">
        <v>60</v>
      </c>
      <c r="Z24" s="182" t="s">
        <v>61</v>
      </c>
      <c r="AA24" s="182" t="s">
        <v>61</v>
      </c>
      <c r="AB24" s="181" t="s">
        <v>61</v>
      </c>
      <c r="AC24" s="181" t="s">
        <v>60</v>
      </c>
      <c r="AD24" s="182" t="s">
        <v>60</v>
      </c>
      <c r="AE24" s="182" t="s">
        <v>61</v>
      </c>
      <c r="AF24" s="182" t="s">
        <v>61</v>
      </c>
      <c r="AG24" s="182" t="s">
        <v>60</v>
      </c>
      <c r="AH24" s="181" t="s">
        <v>61</v>
      </c>
      <c r="AI24" s="181" t="s">
        <v>61</v>
      </c>
      <c r="AJ24" s="181" t="s">
        <v>61</v>
      </c>
      <c r="AK24" s="181" t="s">
        <v>60</v>
      </c>
      <c r="AL24" s="181" t="s">
        <v>60</v>
      </c>
      <c r="AM24" s="61">
        <f>31-SUM(AN24:AT24)</f>
        <v>20</v>
      </c>
      <c r="AN24" s="61">
        <f>COUNTIF(H24:AL24,"")</f>
        <v>0</v>
      </c>
      <c r="AO24" s="15">
        <f>COUNTIF(H24:AL24,AO$3)</f>
        <v>11</v>
      </c>
      <c r="AP24" s="15">
        <f>COUNTIF(H24:AL24,AP$3)</f>
        <v>0</v>
      </c>
      <c r="AQ24" s="15">
        <f>COUNTIF(H24:AL24,AQ$3)</f>
        <v>0</v>
      </c>
      <c r="AR24" s="15">
        <f>COUNTIF(H24:AL24,AR$3)</f>
        <v>0</v>
      </c>
      <c r="AS24" s="15">
        <f>COUNTIF(H24:AL24,AS$3)</f>
        <v>0</v>
      </c>
      <c r="AT24" s="15">
        <f>COUNTIF(H24:AL24,AT$3)</f>
        <v>0</v>
      </c>
      <c r="AU24" s="15">
        <f>COUNTIF(H24:AL24,AU$3)</f>
        <v>0</v>
      </c>
      <c r="AV24" s="15">
        <f>COUNTIF(H24:AL24,AV$3)</f>
        <v>0</v>
      </c>
      <c r="AW24" s="15">
        <f>COUNTIF(H24:AL24,AW$3)</f>
        <v>0</v>
      </c>
      <c r="AX24" s="16">
        <f>SUM(AO24:AT24)+AU24/2+AV24/2+AN24</f>
        <v>11</v>
      </c>
      <c r="AY24" s="15">
        <f>COUNTIF(H24:AL24,AY$3)</f>
        <v>0</v>
      </c>
      <c r="AZ24" s="15">
        <f>COUNTIF(H24:AN24,AZ$3)</f>
        <v>0</v>
      </c>
      <c r="BA24" s="15">
        <f>COUNTIF(H24:AL24,BA$3)</f>
        <v>20</v>
      </c>
      <c r="BB24" s="15">
        <f>COUNTIF(H24:AL24,BB$3)</f>
        <v>0</v>
      </c>
      <c r="BC24" s="15">
        <f>COUNTIF(H24:AN24,BC$3)</f>
        <v>0</v>
      </c>
      <c r="BD24" s="15">
        <f>COUNTIF(I24:AO24,BD$3)</f>
        <v>0</v>
      </c>
      <c r="BE24" s="15">
        <f>COUNTIF(H24:AN24,BE$3)</f>
        <v>0</v>
      </c>
      <c r="BF24" s="15">
        <f>COUNTIF(H24:AN24,BF$3)</f>
        <v>0</v>
      </c>
      <c r="BG24" s="15">
        <f>COUNTIF(H24:AL24,BG$3)</f>
        <v>0</v>
      </c>
      <c r="BH24" s="17">
        <f>SUM(AY24:BG24)</f>
        <v>20</v>
      </c>
      <c r="BI24" s="18"/>
      <c r="BJ24" s="18"/>
      <c r="BK24" s="18"/>
      <c r="BL24" s="18"/>
      <c r="BM24" s="18"/>
      <c r="BN24" s="18"/>
      <c r="BO24" s="18"/>
      <c r="BP24" s="18"/>
    </row>
    <row r="25" spans="1:80" ht="22.5" customHeight="1" x14ac:dyDescent="0.25">
      <c r="A25" s="118">
        <v>22</v>
      </c>
      <c r="B25" s="119" t="s">
        <v>119</v>
      </c>
      <c r="C25" s="134" t="s">
        <v>146</v>
      </c>
      <c r="D25" s="125">
        <v>18054</v>
      </c>
      <c r="E25" s="119" t="s">
        <v>147</v>
      </c>
      <c r="F25" s="216">
        <v>0</v>
      </c>
      <c r="G25" s="95" t="s">
        <v>127</v>
      </c>
      <c r="H25" s="181" t="s">
        <v>60</v>
      </c>
      <c r="I25" s="193" t="s">
        <v>60</v>
      </c>
      <c r="J25" s="182" t="s">
        <v>98</v>
      </c>
      <c r="K25" s="182" t="s">
        <v>98</v>
      </c>
      <c r="L25" s="182" t="s">
        <v>98</v>
      </c>
      <c r="M25" s="182" t="s">
        <v>98</v>
      </c>
      <c r="N25" s="181" t="s">
        <v>60</v>
      </c>
      <c r="O25" s="181" t="s">
        <v>60</v>
      </c>
      <c r="P25" s="182" t="s">
        <v>98</v>
      </c>
      <c r="Q25" s="182" t="s">
        <v>98</v>
      </c>
      <c r="R25" s="182" t="s">
        <v>98</v>
      </c>
      <c r="S25" s="182" t="s">
        <v>98</v>
      </c>
      <c r="T25" s="182" t="s">
        <v>98</v>
      </c>
      <c r="U25" s="181" t="s">
        <v>60</v>
      </c>
      <c r="V25" s="181" t="s">
        <v>60</v>
      </c>
      <c r="W25" s="182" t="s">
        <v>98</v>
      </c>
      <c r="X25" s="182" t="s">
        <v>98</v>
      </c>
      <c r="Y25" s="182" t="s">
        <v>98</v>
      </c>
      <c r="Z25" s="182" t="s">
        <v>98</v>
      </c>
      <c r="AA25" s="182" t="s">
        <v>98</v>
      </c>
      <c r="AB25" s="181" t="s">
        <v>60</v>
      </c>
      <c r="AC25" s="181" t="s">
        <v>60</v>
      </c>
      <c r="AD25" s="182" t="s">
        <v>98</v>
      </c>
      <c r="AE25" s="182" t="s">
        <v>98</v>
      </c>
      <c r="AF25" s="182" t="s">
        <v>98</v>
      </c>
      <c r="AG25" s="182" t="s">
        <v>98</v>
      </c>
      <c r="AH25" s="181" t="s">
        <v>60</v>
      </c>
      <c r="AI25" s="181" t="s">
        <v>60</v>
      </c>
      <c r="AJ25" s="181" t="s">
        <v>60</v>
      </c>
      <c r="AK25" s="181" t="s">
        <v>60</v>
      </c>
      <c r="AL25" s="181" t="s">
        <v>60</v>
      </c>
      <c r="AM25" s="61">
        <f t="shared" ref="AM25:AM59" si="44">31-SUM(AN25:AT25)</f>
        <v>18</v>
      </c>
      <c r="AN25" s="61">
        <f t="shared" ref="AN25:AN59" si="45">COUNTIF(H25:AL25,"")</f>
        <v>0</v>
      </c>
      <c r="AO25" s="15">
        <f t="shared" ref="AO25:AO59" si="46">COUNTIF(H25:AL25,AO$3)</f>
        <v>13</v>
      </c>
      <c r="AP25" s="15">
        <f t="shared" ref="AP25:AP59" si="47">COUNTIF(H25:AL25,AP$3)</f>
        <v>0</v>
      </c>
      <c r="AQ25" s="15">
        <f t="shared" ref="AQ25:AQ59" si="48">COUNTIF(H25:AL25,AQ$3)</f>
        <v>0</v>
      </c>
      <c r="AR25" s="15">
        <f t="shared" ref="AR25:AR59" si="49">COUNTIF(H25:AL25,AR$3)</f>
        <v>0</v>
      </c>
      <c r="AS25" s="15">
        <f t="shared" ref="AS25:AS59" si="50">COUNTIF(H25:AL25,AS$3)</f>
        <v>0</v>
      </c>
      <c r="AT25" s="15">
        <f t="shared" ref="AT25:AT59" si="51">COUNTIF(H25:AL25,AT$3)</f>
        <v>0</v>
      </c>
      <c r="AU25" s="15">
        <f t="shared" ref="AU25:AU59" si="52">COUNTIF(H25:AL25,AU$3)</f>
        <v>0</v>
      </c>
      <c r="AV25" s="15">
        <f t="shared" ref="AV25:AV59" si="53">COUNTIF(H25:AL25,AV$3)</f>
        <v>0</v>
      </c>
      <c r="AW25" s="15">
        <f t="shared" ref="AW25:AW59" si="54">COUNTIF(H25:AL25,AW$3)</f>
        <v>0</v>
      </c>
      <c r="AX25" s="16">
        <f t="shared" ref="AX25:AX59" si="55">SUM(AO25:AT25)+AU25/2+AV25/2+AN25</f>
        <v>13</v>
      </c>
      <c r="AY25" s="15">
        <f t="shared" ref="AY25:AY59" si="56">COUNTIF(H25:AL25,AY$3)</f>
        <v>0</v>
      </c>
      <c r="AZ25" s="15">
        <f t="shared" ref="AZ25:AZ59" si="57">COUNTIF(H25:AN25,AZ$3)</f>
        <v>0</v>
      </c>
      <c r="BA25" s="15">
        <f t="shared" ref="BA25:BA59" si="58">COUNTIF(H25:AL25,BA$3)</f>
        <v>0</v>
      </c>
      <c r="BB25" s="15">
        <f t="shared" ref="BB25:BB59" si="59">COUNTIF(H25:AL25,BB$3)</f>
        <v>0</v>
      </c>
      <c r="BC25" s="15">
        <f t="shared" ref="BC25:BC59" si="60">COUNTIF(H25:AN25,BC$3)</f>
        <v>0</v>
      </c>
      <c r="BD25" s="15">
        <f t="shared" ref="BD25:BD59" si="61">COUNTIF(I25:AO25,BD$3)</f>
        <v>0</v>
      </c>
      <c r="BE25" s="15">
        <f t="shared" ref="BE25:BE59" si="62">COUNTIF(H25:AN25,BE$3)</f>
        <v>0</v>
      </c>
      <c r="BF25" s="15">
        <f t="shared" ref="BF25:BF59" si="63">COUNTIF(H25:AN25,BF$3)</f>
        <v>0</v>
      </c>
      <c r="BG25" s="15">
        <f t="shared" ref="BG25:BG59" si="64">COUNTIF(H25:AL25,BG$3)</f>
        <v>0</v>
      </c>
      <c r="BH25" s="17">
        <f t="shared" ref="BH25:BH59" si="65">SUM(AY25:BG25)</f>
        <v>0</v>
      </c>
      <c r="BI25" s="18"/>
      <c r="BJ25" s="18"/>
      <c r="BK25" s="18"/>
      <c r="BL25" s="18"/>
      <c r="BM25" s="18"/>
      <c r="BN25" s="18"/>
      <c r="BO25" s="18"/>
      <c r="BP25" s="18"/>
    </row>
    <row r="26" spans="1:80" ht="22.5" customHeight="1" x14ac:dyDescent="0.25">
      <c r="A26" s="118">
        <v>23</v>
      </c>
      <c r="B26" s="119" t="s">
        <v>119</v>
      </c>
      <c r="C26" s="134" t="s">
        <v>149</v>
      </c>
      <c r="D26" s="125">
        <v>18032</v>
      </c>
      <c r="E26" s="119" t="s">
        <v>150</v>
      </c>
      <c r="F26" s="216">
        <v>0</v>
      </c>
      <c r="G26" s="95" t="s">
        <v>127</v>
      </c>
      <c r="H26" s="181" t="s">
        <v>60</v>
      </c>
      <c r="I26" s="181" t="s">
        <v>60</v>
      </c>
      <c r="J26" s="182" t="s">
        <v>116</v>
      </c>
      <c r="K26" s="182" t="s">
        <v>116</v>
      </c>
      <c r="L26" s="182" t="s">
        <v>116</v>
      </c>
      <c r="M26" s="182" t="s">
        <v>116</v>
      </c>
      <c r="N26" s="181" t="s">
        <v>60</v>
      </c>
      <c r="O26" s="181" t="s">
        <v>60</v>
      </c>
      <c r="P26" s="182" t="s">
        <v>116</v>
      </c>
      <c r="Q26" s="182" t="s">
        <v>116</v>
      </c>
      <c r="R26" s="182" t="s">
        <v>116</v>
      </c>
      <c r="S26" s="182" t="s">
        <v>116</v>
      </c>
      <c r="T26" s="182" t="s">
        <v>116</v>
      </c>
      <c r="U26" s="181" t="s">
        <v>60</v>
      </c>
      <c r="V26" s="181" t="s">
        <v>60</v>
      </c>
      <c r="W26" s="182" t="s">
        <v>116</v>
      </c>
      <c r="X26" s="182" t="s">
        <v>116</v>
      </c>
      <c r="Y26" s="182" t="s">
        <v>98</v>
      </c>
      <c r="Z26" s="182" t="s">
        <v>116</v>
      </c>
      <c r="AA26" s="182" t="s">
        <v>116</v>
      </c>
      <c r="AB26" s="181" t="s">
        <v>60</v>
      </c>
      <c r="AC26" s="181" t="s">
        <v>60</v>
      </c>
      <c r="AD26" s="182" t="s">
        <v>116</v>
      </c>
      <c r="AE26" s="182" t="s">
        <v>116</v>
      </c>
      <c r="AF26" s="182" t="s">
        <v>116</v>
      </c>
      <c r="AG26" s="195" t="s">
        <v>207</v>
      </c>
      <c r="AH26" s="181" t="s">
        <v>60</v>
      </c>
      <c r="AI26" s="181" t="s">
        <v>60</v>
      </c>
      <c r="AJ26" s="181" t="s">
        <v>60</v>
      </c>
      <c r="AK26" s="181" t="s">
        <v>60</v>
      </c>
      <c r="AL26" s="181" t="s">
        <v>60</v>
      </c>
      <c r="AM26" s="61">
        <f t="shared" si="44"/>
        <v>17</v>
      </c>
      <c r="AN26" s="61">
        <f t="shared" si="45"/>
        <v>0</v>
      </c>
      <c r="AO26" s="15">
        <f t="shared" si="46"/>
        <v>13</v>
      </c>
      <c r="AP26" s="15">
        <f t="shared" si="47"/>
        <v>1</v>
      </c>
      <c r="AQ26" s="15">
        <f t="shared" si="48"/>
        <v>0</v>
      </c>
      <c r="AR26" s="15">
        <f t="shared" si="49"/>
        <v>0</v>
      </c>
      <c r="AS26" s="15">
        <f t="shared" si="50"/>
        <v>0</v>
      </c>
      <c r="AT26" s="15">
        <f t="shared" si="51"/>
        <v>0</v>
      </c>
      <c r="AU26" s="15">
        <f t="shared" si="52"/>
        <v>0</v>
      </c>
      <c r="AV26" s="15">
        <f t="shared" si="53"/>
        <v>0</v>
      </c>
      <c r="AW26" s="15">
        <f t="shared" si="54"/>
        <v>0</v>
      </c>
      <c r="AX26" s="16">
        <f t="shared" si="55"/>
        <v>14</v>
      </c>
      <c r="AY26" s="15">
        <f t="shared" si="56"/>
        <v>0</v>
      </c>
      <c r="AZ26" s="15">
        <f t="shared" si="57"/>
        <v>0</v>
      </c>
      <c r="BA26" s="15">
        <f t="shared" si="58"/>
        <v>0</v>
      </c>
      <c r="BB26" s="15">
        <f t="shared" si="59"/>
        <v>0</v>
      </c>
      <c r="BC26" s="15">
        <f t="shared" si="60"/>
        <v>0</v>
      </c>
      <c r="BD26" s="15">
        <f t="shared" si="61"/>
        <v>0</v>
      </c>
      <c r="BE26" s="15">
        <f t="shared" si="62"/>
        <v>0</v>
      </c>
      <c r="BF26" s="15">
        <f t="shared" si="63"/>
        <v>0</v>
      </c>
      <c r="BG26" s="15">
        <f t="shared" si="64"/>
        <v>0</v>
      </c>
      <c r="BH26" s="17">
        <f t="shared" si="65"/>
        <v>0</v>
      </c>
      <c r="BI26" s="18"/>
      <c r="BJ26" s="18"/>
      <c r="BK26" s="18"/>
      <c r="BL26" s="18"/>
      <c r="BM26" s="18"/>
      <c r="BN26" s="18"/>
      <c r="BO26" s="18"/>
      <c r="BP26" s="18"/>
    </row>
    <row r="27" spans="1:80" ht="22.5" customHeight="1" x14ac:dyDescent="0.25">
      <c r="A27" s="118">
        <v>24</v>
      </c>
      <c r="B27" s="119" t="s">
        <v>119</v>
      </c>
      <c r="C27" s="134" t="s">
        <v>151</v>
      </c>
      <c r="D27" s="125">
        <v>18043</v>
      </c>
      <c r="E27" s="119" t="s">
        <v>152</v>
      </c>
      <c r="F27" s="216">
        <v>0</v>
      </c>
      <c r="G27" s="95" t="s">
        <v>127</v>
      </c>
      <c r="H27" s="181" t="s">
        <v>60</v>
      </c>
      <c r="I27" s="181" t="s">
        <v>60</v>
      </c>
      <c r="J27" s="182" t="s">
        <v>153</v>
      </c>
      <c r="K27" s="182" t="s">
        <v>153</v>
      </c>
      <c r="L27" s="182" t="s">
        <v>153</v>
      </c>
      <c r="M27" s="182" t="s">
        <v>153</v>
      </c>
      <c r="N27" s="181" t="s">
        <v>60</v>
      </c>
      <c r="O27" s="181" t="s">
        <v>60</v>
      </c>
      <c r="P27" s="182" t="s">
        <v>153</v>
      </c>
      <c r="Q27" s="182" t="s">
        <v>153</v>
      </c>
      <c r="R27" s="182" t="s">
        <v>153</v>
      </c>
      <c r="S27" s="182" t="s">
        <v>153</v>
      </c>
      <c r="T27" s="182" t="s">
        <v>153</v>
      </c>
      <c r="U27" s="181" t="s">
        <v>60</v>
      </c>
      <c r="V27" s="181" t="s">
        <v>60</v>
      </c>
      <c r="W27" s="182" t="s">
        <v>73</v>
      </c>
      <c r="X27" s="182" t="s">
        <v>73</v>
      </c>
      <c r="Y27" s="182" t="s">
        <v>73</v>
      </c>
      <c r="Z27" s="182" t="s">
        <v>73</v>
      </c>
      <c r="AA27" s="182" t="s">
        <v>73</v>
      </c>
      <c r="AB27" s="181" t="s">
        <v>60</v>
      </c>
      <c r="AC27" s="181" t="s">
        <v>60</v>
      </c>
      <c r="AD27" s="182" t="s">
        <v>73</v>
      </c>
      <c r="AE27" s="182" t="s">
        <v>73</v>
      </c>
      <c r="AF27" s="182" t="s">
        <v>73</v>
      </c>
      <c r="AG27" s="182" t="s">
        <v>73</v>
      </c>
      <c r="AH27" s="181" t="s">
        <v>60</v>
      </c>
      <c r="AI27" s="181" t="s">
        <v>60</v>
      </c>
      <c r="AJ27" s="181" t="s">
        <v>60</v>
      </c>
      <c r="AK27" s="181" t="s">
        <v>60</v>
      </c>
      <c r="AL27" s="181" t="s">
        <v>60</v>
      </c>
      <c r="AM27" s="61">
        <f t="shared" si="44"/>
        <v>18</v>
      </c>
      <c r="AN27" s="61">
        <f t="shared" si="45"/>
        <v>0</v>
      </c>
      <c r="AO27" s="15">
        <f t="shared" si="46"/>
        <v>13</v>
      </c>
      <c r="AP27" s="15">
        <f t="shared" si="47"/>
        <v>0</v>
      </c>
      <c r="AQ27" s="15">
        <f t="shared" si="48"/>
        <v>0</v>
      </c>
      <c r="AR27" s="15">
        <f t="shared" si="49"/>
        <v>0</v>
      </c>
      <c r="AS27" s="15">
        <f t="shared" si="50"/>
        <v>0</v>
      </c>
      <c r="AT27" s="15">
        <f t="shared" si="51"/>
        <v>0</v>
      </c>
      <c r="AU27" s="15">
        <f t="shared" si="52"/>
        <v>0</v>
      </c>
      <c r="AV27" s="15">
        <f t="shared" si="53"/>
        <v>0</v>
      </c>
      <c r="AW27" s="15">
        <f t="shared" si="54"/>
        <v>0</v>
      </c>
      <c r="AX27" s="16">
        <f t="shared" si="55"/>
        <v>13</v>
      </c>
      <c r="AY27" s="15">
        <f t="shared" si="56"/>
        <v>0</v>
      </c>
      <c r="AZ27" s="15">
        <f t="shared" si="57"/>
        <v>0</v>
      </c>
      <c r="BA27" s="15">
        <f t="shared" si="58"/>
        <v>0</v>
      </c>
      <c r="BB27" s="15">
        <f t="shared" si="59"/>
        <v>0</v>
      </c>
      <c r="BC27" s="15">
        <f t="shared" si="60"/>
        <v>0</v>
      </c>
      <c r="BD27" s="15">
        <f t="shared" si="61"/>
        <v>0</v>
      </c>
      <c r="BE27" s="15">
        <f t="shared" si="62"/>
        <v>0</v>
      </c>
      <c r="BF27" s="15">
        <f t="shared" si="63"/>
        <v>0</v>
      </c>
      <c r="BG27" s="15">
        <f t="shared" si="64"/>
        <v>0</v>
      </c>
      <c r="BH27" s="17">
        <f t="shared" si="65"/>
        <v>0</v>
      </c>
      <c r="BI27" s="18"/>
      <c r="BJ27" s="18"/>
      <c r="BK27" s="18"/>
      <c r="BL27" s="18"/>
      <c r="BM27" s="18"/>
      <c r="BN27" s="18"/>
      <c r="BO27" s="18"/>
      <c r="BP27" s="18"/>
    </row>
    <row r="28" spans="1:80" ht="22.5" customHeight="1" x14ac:dyDescent="0.25">
      <c r="A28" s="118">
        <v>25</v>
      </c>
      <c r="B28" s="119" t="s">
        <v>119</v>
      </c>
      <c r="C28" s="134" t="s">
        <v>154</v>
      </c>
      <c r="D28" s="125">
        <v>18030</v>
      </c>
      <c r="E28" s="119" t="s">
        <v>147</v>
      </c>
      <c r="F28" s="216">
        <v>0</v>
      </c>
      <c r="G28" s="95" t="s">
        <v>127</v>
      </c>
      <c r="H28" s="181" t="s">
        <v>60</v>
      </c>
      <c r="I28" s="193" t="s">
        <v>60</v>
      </c>
      <c r="J28" s="182" t="s">
        <v>98</v>
      </c>
      <c r="K28" s="182" t="s">
        <v>98</v>
      </c>
      <c r="L28" s="182" t="s">
        <v>98</v>
      </c>
      <c r="M28" s="182" t="s">
        <v>98</v>
      </c>
      <c r="N28" s="181" t="s">
        <v>60</v>
      </c>
      <c r="O28" s="181" t="s">
        <v>60</v>
      </c>
      <c r="P28" s="182" t="s">
        <v>98</v>
      </c>
      <c r="Q28" s="182" t="s">
        <v>98</v>
      </c>
      <c r="R28" s="182" t="s">
        <v>98</v>
      </c>
      <c r="S28" s="182" t="s">
        <v>98</v>
      </c>
      <c r="T28" s="182" t="s">
        <v>98</v>
      </c>
      <c r="U28" s="181" t="s">
        <v>60</v>
      </c>
      <c r="V28" s="181" t="s">
        <v>60</v>
      </c>
      <c r="W28" s="182" t="s">
        <v>98</v>
      </c>
      <c r="X28" s="182" t="s">
        <v>98</v>
      </c>
      <c r="Y28" s="182" t="s">
        <v>98</v>
      </c>
      <c r="Z28" s="182" t="s">
        <v>98</v>
      </c>
      <c r="AA28" s="182" t="s">
        <v>98</v>
      </c>
      <c r="AB28" s="181" t="s">
        <v>60</v>
      </c>
      <c r="AC28" s="181" t="s">
        <v>60</v>
      </c>
      <c r="AD28" s="182" t="s">
        <v>98</v>
      </c>
      <c r="AE28" s="182" t="s">
        <v>98</v>
      </c>
      <c r="AF28" s="182" t="s">
        <v>98</v>
      </c>
      <c r="AG28" s="182" t="s">
        <v>98</v>
      </c>
      <c r="AH28" s="181" t="s">
        <v>60</v>
      </c>
      <c r="AI28" s="181" t="s">
        <v>60</v>
      </c>
      <c r="AJ28" s="181" t="s">
        <v>60</v>
      </c>
      <c r="AK28" s="181" t="s">
        <v>60</v>
      </c>
      <c r="AL28" s="181" t="s">
        <v>60</v>
      </c>
      <c r="AM28" s="61">
        <f t="shared" si="44"/>
        <v>18</v>
      </c>
      <c r="AN28" s="61">
        <f t="shared" si="45"/>
        <v>0</v>
      </c>
      <c r="AO28" s="15">
        <f t="shared" si="46"/>
        <v>13</v>
      </c>
      <c r="AP28" s="15">
        <f t="shared" si="47"/>
        <v>0</v>
      </c>
      <c r="AQ28" s="15">
        <f t="shared" si="48"/>
        <v>0</v>
      </c>
      <c r="AR28" s="15">
        <f t="shared" si="49"/>
        <v>0</v>
      </c>
      <c r="AS28" s="15">
        <f t="shared" si="50"/>
        <v>0</v>
      </c>
      <c r="AT28" s="15">
        <f t="shared" si="51"/>
        <v>0</v>
      </c>
      <c r="AU28" s="15">
        <f t="shared" si="52"/>
        <v>0</v>
      </c>
      <c r="AV28" s="15">
        <f t="shared" si="53"/>
        <v>0</v>
      </c>
      <c r="AW28" s="15">
        <f t="shared" si="54"/>
        <v>0</v>
      </c>
      <c r="AX28" s="16">
        <f t="shared" si="55"/>
        <v>13</v>
      </c>
      <c r="AY28" s="15">
        <f t="shared" si="56"/>
        <v>0</v>
      </c>
      <c r="AZ28" s="15">
        <f t="shared" si="57"/>
        <v>0</v>
      </c>
      <c r="BA28" s="15">
        <f t="shared" si="58"/>
        <v>0</v>
      </c>
      <c r="BB28" s="15">
        <f t="shared" si="59"/>
        <v>0</v>
      </c>
      <c r="BC28" s="15">
        <f t="shared" si="60"/>
        <v>0</v>
      </c>
      <c r="BD28" s="15">
        <f t="shared" si="61"/>
        <v>0</v>
      </c>
      <c r="BE28" s="15">
        <f t="shared" si="62"/>
        <v>0</v>
      </c>
      <c r="BF28" s="15">
        <f t="shared" si="63"/>
        <v>0</v>
      </c>
      <c r="BG28" s="15">
        <f t="shared" si="64"/>
        <v>0</v>
      </c>
      <c r="BH28" s="17">
        <f t="shared" si="65"/>
        <v>0</v>
      </c>
      <c r="BI28" s="18"/>
      <c r="BJ28" s="18"/>
      <c r="BK28" s="18"/>
      <c r="BL28" s="18"/>
      <c r="BM28" s="18"/>
      <c r="BN28" s="18"/>
      <c r="BO28" s="18"/>
      <c r="BP28" s="18"/>
    </row>
    <row r="29" spans="1:80" ht="22.5" customHeight="1" x14ac:dyDescent="0.25">
      <c r="A29" s="118">
        <v>26</v>
      </c>
      <c r="B29" s="119" t="s">
        <v>119</v>
      </c>
      <c r="C29" s="134" t="s">
        <v>155</v>
      </c>
      <c r="D29" s="125">
        <v>18046</v>
      </c>
      <c r="E29" s="119" t="s">
        <v>139</v>
      </c>
      <c r="F29" s="216">
        <v>0</v>
      </c>
      <c r="G29" s="95" t="s">
        <v>127</v>
      </c>
      <c r="H29" s="181" t="s">
        <v>60</v>
      </c>
      <c r="I29" s="181" t="s">
        <v>60</v>
      </c>
      <c r="J29" s="182" t="s">
        <v>125</v>
      </c>
      <c r="K29" s="182" t="s">
        <v>125</v>
      </c>
      <c r="L29" s="182" t="s">
        <v>125</v>
      </c>
      <c r="M29" s="182" t="s">
        <v>125</v>
      </c>
      <c r="N29" s="181" t="s">
        <v>60</v>
      </c>
      <c r="O29" s="181" t="s">
        <v>60</v>
      </c>
      <c r="P29" s="182" t="s">
        <v>125</v>
      </c>
      <c r="Q29" s="182" t="s">
        <v>125</v>
      </c>
      <c r="R29" s="182" t="s">
        <v>125</v>
      </c>
      <c r="S29" s="182" t="s">
        <v>125</v>
      </c>
      <c r="T29" s="182" t="s">
        <v>125</v>
      </c>
      <c r="U29" s="181" t="s">
        <v>60</v>
      </c>
      <c r="V29" s="181" t="s">
        <v>60</v>
      </c>
      <c r="W29" s="182" t="s">
        <v>99</v>
      </c>
      <c r="X29" s="182" t="s">
        <v>99</v>
      </c>
      <c r="Y29" s="182" t="s">
        <v>99</v>
      </c>
      <c r="Z29" s="182" t="s">
        <v>99</v>
      </c>
      <c r="AA29" s="182" t="s">
        <v>99</v>
      </c>
      <c r="AB29" s="181" t="s">
        <v>60</v>
      </c>
      <c r="AC29" s="181" t="s">
        <v>60</v>
      </c>
      <c r="AD29" s="182" t="s">
        <v>99</v>
      </c>
      <c r="AE29" s="182" t="s">
        <v>99</v>
      </c>
      <c r="AF29" s="182" t="s">
        <v>99</v>
      </c>
      <c r="AG29" s="195" t="s">
        <v>208</v>
      </c>
      <c r="AH29" s="181" t="s">
        <v>60</v>
      </c>
      <c r="AI29" s="181" t="s">
        <v>60</v>
      </c>
      <c r="AJ29" s="181" t="s">
        <v>60</v>
      </c>
      <c r="AK29" s="181" t="s">
        <v>60</v>
      </c>
      <c r="AL29" s="181" t="s">
        <v>60</v>
      </c>
      <c r="AM29" s="61">
        <f t="shared" si="44"/>
        <v>17</v>
      </c>
      <c r="AN29" s="61">
        <f t="shared" si="45"/>
        <v>0</v>
      </c>
      <c r="AO29" s="15">
        <f t="shared" si="46"/>
        <v>13</v>
      </c>
      <c r="AP29" s="15">
        <f t="shared" si="47"/>
        <v>1</v>
      </c>
      <c r="AQ29" s="15">
        <f t="shared" si="48"/>
        <v>0</v>
      </c>
      <c r="AR29" s="15">
        <f t="shared" si="49"/>
        <v>0</v>
      </c>
      <c r="AS29" s="15">
        <f t="shared" si="50"/>
        <v>0</v>
      </c>
      <c r="AT29" s="15">
        <f t="shared" si="51"/>
        <v>0</v>
      </c>
      <c r="AU29" s="15">
        <f t="shared" si="52"/>
        <v>0</v>
      </c>
      <c r="AV29" s="15">
        <f t="shared" si="53"/>
        <v>0</v>
      </c>
      <c r="AW29" s="15">
        <f t="shared" si="54"/>
        <v>0</v>
      </c>
      <c r="AX29" s="16">
        <f t="shared" si="55"/>
        <v>14</v>
      </c>
      <c r="AY29" s="15">
        <f t="shared" si="56"/>
        <v>0</v>
      </c>
      <c r="AZ29" s="15">
        <f t="shared" si="57"/>
        <v>0</v>
      </c>
      <c r="BA29" s="15">
        <f t="shared" si="58"/>
        <v>0</v>
      </c>
      <c r="BB29" s="15">
        <f t="shared" si="59"/>
        <v>0</v>
      </c>
      <c r="BC29" s="15">
        <f t="shared" si="60"/>
        <v>0</v>
      </c>
      <c r="BD29" s="15">
        <f t="shared" si="61"/>
        <v>0</v>
      </c>
      <c r="BE29" s="15">
        <f t="shared" si="62"/>
        <v>0</v>
      </c>
      <c r="BF29" s="15">
        <f t="shared" si="63"/>
        <v>0</v>
      </c>
      <c r="BG29" s="15">
        <f t="shared" si="64"/>
        <v>0</v>
      </c>
      <c r="BH29" s="17">
        <f t="shared" si="65"/>
        <v>0</v>
      </c>
      <c r="BI29" s="18"/>
      <c r="BJ29" s="18"/>
      <c r="BK29" s="18"/>
      <c r="BL29" s="18"/>
      <c r="BM29" s="18"/>
      <c r="BN29" s="18"/>
      <c r="BO29" s="18"/>
      <c r="BP29" s="18"/>
    </row>
    <row r="30" spans="1:80" ht="22.5" customHeight="1" x14ac:dyDescent="0.25">
      <c r="A30" s="118">
        <v>27</v>
      </c>
      <c r="B30" s="119" t="s">
        <v>119</v>
      </c>
      <c r="C30" s="134" t="s">
        <v>156</v>
      </c>
      <c r="D30" s="125">
        <v>18065</v>
      </c>
      <c r="E30" s="119" t="s">
        <v>157</v>
      </c>
      <c r="F30" s="65">
        <v>3</v>
      </c>
      <c r="G30" s="95" t="s">
        <v>148</v>
      </c>
      <c r="H30" s="181" t="s">
        <v>158</v>
      </c>
      <c r="I30" s="193" t="s">
        <v>158</v>
      </c>
      <c r="J30" s="182" t="s">
        <v>158</v>
      </c>
      <c r="K30" s="182" t="s">
        <v>60</v>
      </c>
      <c r="L30" s="182" t="s">
        <v>60</v>
      </c>
      <c r="M30" s="182" t="s">
        <v>158</v>
      </c>
      <c r="N30" s="181" t="s">
        <v>158</v>
      </c>
      <c r="O30" s="181" t="s">
        <v>158</v>
      </c>
      <c r="P30" s="182" t="s">
        <v>158</v>
      </c>
      <c r="Q30" s="182" t="s">
        <v>60</v>
      </c>
      <c r="R30" s="182" t="s">
        <v>60</v>
      </c>
      <c r="S30" s="182" t="s">
        <v>158</v>
      </c>
      <c r="T30" s="182" t="s">
        <v>158</v>
      </c>
      <c r="U30" s="181" t="s">
        <v>158</v>
      </c>
      <c r="V30" s="181" t="s">
        <v>158</v>
      </c>
      <c r="W30" s="182" t="s">
        <v>158</v>
      </c>
      <c r="X30" s="182" t="s">
        <v>60</v>
      </c>
      <c r="Y30" s="182" t="s">
        <v>60</v>
      </c>
      <c r="Z30" s="182" t="s">
        <v>60</v>
      </c>
      <c r="AA30" s="182" t="s">
        <v>17</v>
      </c>
      <c r="AB30" s="181" t="s">
        <v>17</v>
      </c>
      <c r="AC30" s="181" t="s">
        <v>17</v>
      </c>
      <c r="AD30" s="182" t="s">
        <v>60</v>
      </c>
      <c r="AE30" s="182" t="s">
        <v>60</v>
      </c>
      <c r="AF30" s="182" t="s">
        <v>17</v>
      </c>
      <c r="AG30" s="182" t="s">
        <v>17</v>
      </c>
      <c r="AH30" s="181" t="s">
        <v>17</v>
      </c>
      <c r="AI30" s="181" t="s">
        <v>60</v>
      </c>
      <c r="AJ30" s="181" t="s">
        <v>60</v>
      </c>
      <c r="AK30" s="181" t="s">
        <v>241</v>
      </c>
      <c r="AL30" s="181" t="s">
        <v>241</v>
      </c>
      <c r="AM30" s="61">
        <f t="shared" si="44"/>
        <v>20</v>
      </c>
      <c r="AN30" s="61">
        <f t="shared" si="45"/>
        <v>0</v>
      </c>
      <c r="AO30" s="15">
        <f t="shared" si="46"/>
        <v>11</v>
      </c>
      <c r="AP30" s="15">
        <f t="shared" si="47"/>
        <v>0</v>
      </c>
      <c r="AQ30" s="15">
        <f t="shared" si="48"/>
        <v>0</v>
      </c>
      <c r="AR30" s="15">
        <f t="shared" si="49"/>
        <v>0</v>
      </c>
      <c r="AS30" s="15">
        <f t="shared" si="50"/>
        <v>0</v>
      </c>
      <c r="AT30" s="15">
        <f t="shared" si="51"/>
        <v>0</v>
      </c>
      <c r="AU30" s="15">
        <f t="shared" si="52"/>
        <v>0</v>
      </c>
      <c r="AV30" s="15">
        <f t="shared" si="53"/>
        <v>0</v>
      </c>
      <c r="AW30" s="15">
        <f t="shared" si="54"/>
        <v>0</v>
      </c>
      <c r="AX30" s="16">
        <f t="shared" si="55"/>
        <v>11</v>
      </c>
      <c r="AY30" s="15">
        <f t="shared" si="56"/>
        <v>0</v>
      </c>
      <c r="AZ30" s="15">
        <f t="shared" si="57"/>
        <v>0</v>
      </c>
      <c r="BA30" s="15">
        <f t="shared" si="58"/>
        <v>0</v>
      </c>
      <c r="BB30" s="15">
        <f t="shared" si="59"/>
        <v>0</v>
      </c>
      <c r="BC30" s="15">
        <f t="shared" si="60"/>
        <v>0</v>
      </c>
      <c r="BD30" s="15">
        <f t="shared" si="61"/>
        <v>0</v>
      </c>
      <c r="BE30" s="15">
        <f t="shared" si="62"/>
        <v>0</v>
      </c>
      <c r="BF30" s="15">
        <f t="shared" si="63"/>
        <v>0</v>
      </c>
      <c r="BG30" s="15">
        <f t="shared" si="64"/>
        <v>0</v>
      </c>
      <c r="BH30" s="17">
        <f t="shared" si="65"/>
        <v>0</v>
      </c>
      <c r="BI30" s="18"/>
      <c r="BJ30" s="18"/>
      <c r="BK30" s="18"/>
      <c r="BL30" s="18"/>
      <c r="BM30" s="18"/>
      <c r="BN30" s="18"/>
      <c r="BO30" s="18"/>
      <c r="BP30" s="18"/>
    </row>
    <row r="31" spans="1:80" ht="22.5" customHeight="1" x14ac:dyDescent="0.25">
      <c r="A31" s="118">
        <v>28</v>
      </c>
      <c r="B31" s="119" t="s">
        <v>119</v>
      </c>
      <c r="C31" s="134" t="s">
        <v>159</v>
      </c>
      <c r="D31" s="125">
        <v>18061</v>
      </c>
      <c r="E31" s="119" t="s">
        <v>157</v>
      </c>
      <c r="F31" s="65">
        <v>3</v>
      </c>
      <c r="G31" s="95" t="s">
        <v>125</v>
      </c>
      <c r="H31" s="181" t="s">
        <v>99</v>
      </c>
      <c r="I31" s="193" t="s">
        <v>60</v>
      </c>
      <c r="J31" s="182" t="s">
        <v>99</v>
      </c>
      <c r="K31" s="182" t="s">
        <v>99</v>
      </c>
      <c r="L31" s="182" t="s">
        <v>60</v>
      </c>
      <c r="M31" s="182" t="s">
        <v>99</v>
      </c>
      <c r="N31" s="181" t="s">
        <v>99</v>
      </c>
      <c r="O31" s="181" t="s">
        <v>60</v>
      </c>
      <c r="P31" s="182" t="s">
        <v>99</v>
      </c>
      <c r="Q31" s="182" t="s">
        <v>99</v>
      </c>
      <c r="R31" s="182" t="s">
        <v>60</v>
      </c>
      <c r="S31" s="182" t="s">
        <v>99</v>
      </c>
      <c r="T31" s="182" t="s">
        <v>99</v>
      </c>
      <c r="U31" s="181" t="s">
        <v>99</v>
      </c>
      <c r="V31" s="181" t="s">
        <v>60</v>
      </c>
      <c r="W31" s="182" t="s">
        <v>99</v>
      </c>
      <c r="X31" s="182" t="s">
        <v>99</v>
      </c>
      <c r="Y31" s="182" t="s">
        <v>60</v>
      </c>
      <c r="Z31" s="182" t="s">
        <v>99</v>
      </c>
      <c r="AA31" s="182" t="s">
        <v>99</v>
      </c>
      <c r="AB31" s="181" t="s">
        <v>99</v>
      </c>
      <c r="AC31" s="181" t="s">
        <v>60</v>
      </c>
      <c r="AD31" s="182" t="s">
        <v>99</v>
      </c>
      <c r="AE31" s="182" t="s">
        <v>99</v>
      </c>
      <c r="AF31" s="182" t="s">
        <v>60</v>
      </c>
      <c r="AG31" s="182" t="s">
        <v>99</v>
      </c>
      <c r="AH31" s="181" t="s">
        <v>99</v>
      </c>
      <c r="AI31" s="181" t="s">
        <v>60</v>
      </c>
      <c r="AJ31" s="181" t="s">
        <v>60</v>
      </c>
      <c r="AK31" s="181" t="s">
        <v>60</v>
      </c>
      <c r="AL31" s="181" t="s">
        <v>99</v>
      </c>
      <c r="AM31" s="61">
        <f t="shared" si="44"/>
        <v>20</v>
      </c>
      <c r="AN31" s="61">
        <f t="shared" si="45"/>
        <v>0</v>
      </c>
      <c r="AO31" s="15">
        <f t="shared" si="46"/>
        <v>11</v>
      </c>
      <c r="AP31" s="15">
        <f t="shared" si="47"/>
        <v>0</v>
      </c>
      <c r="AQ31" s="15">
        <f t="shared" si="48"/>
        <v>0</v>
      </c>
      <c r="AR31" s="15">
        <f t="shared" si="49"/>
        <v>0</v>
      </c>
      <c r="AS31" s="15">
        <f t="shared" si="50"/>
        <v>0</v>
      </c>
      <c r="AT31" s="15">
        <f t="shared" si="51"/>
        <v>0</v>
      </c>
      <c r="AU31" s="15">
        <f t="shared" si="52"/>
        <v>0</v>
      </c>
      <c r="AV31" s="15">
        <f t="shared" si="53"/>
        <v>0</v>
      </c>
      <c r="AW31" s="15">
        <f t="shared" si="54"/>
        <v>0</v>
      </c>
      <c r="AX31" s="16">
        <f t="shared" si="55"/>
        <v>11</v>
      </c>
      <c r="AY31" s="15">
        <f t="shared" si="56"/>
        <v>0</v>
      </c>
      <c r="AZ31" s="15">
        <f t="shared" si="57"/>
        <v>0</v>
      </c>
      <c r="BA31" s="15">
        <f t="shared" si="58"/>
        <v>0</v>
      </c>
      <c r="BB31" s="15">
        <f t="shared" si="59"/>
        <v>0</v>
      </c>
      <c r="BC31" s="15">
        <f t="shared" si="60"/>
        <v>0</v>
      </c>
      <c r="BD31" s="15">
        <f t="shared" si="61"/>
        <v>0</v>
      </c>
      <c r="BE31" s="15">
        <f t="shared" si="62"/>
        <v>0</v>
      </c>
      <c r="BF31" s="15">
        <f t="shared" si="63"/>
        <v>0</v>
      </c>
      <c r="BG31" s="15">
        <f t="shared" si="64"/>
        <v>0</v>
      </c>
      <c r="BH31" s="17">
        <f t="shared" si="65"/>
        <v>0</v>
      </c>
      <c r="BI31" s="18"/>
      <c r="BJ31" s="18"/>
      <c r="BK31" s="18"/>
      <c r="BL31" s="18"/>
      <c r="BM31" s="18"/>
      <c r="BN31" s="18"/>
      <c r="BO31" s="18"/>
      <c r="BP31" s="18"/>
    </row>
    <row r="32" spans="1:80" ht="22.5" customHeight="1" x14ac:dyDescent="0.25">
      <c r="A32" s="118">
        <v>29</v>
      </c>
      <c r="B32" s="119" t="s">
        <v>119</v>
      </c>
      <c r="C32" s="134" t="s">
        <v>160</v>
      </c>
      <c r="D32" s="125">
        <v>18058</v>
      </c>
      <c r="E32" s="119" t="s">
        <v>157</v>
      </c>
      <c r="F32" s="65">
        <v>4</v>
      </c>
      <c r="G32" s="95" t="s">
        <v>130</v>
      </c>
      <c r="H32" s="195" t="s">
        <v>60</v>
      </c>
      <c r="I32" s="193" t="s">
        <v>100</v>
      </c>
      <c r="J32" s="182" t="s">
        <v>100</v>
      </c>
      <c r="K32" s="182" t="s">
        <v>100</v>
      </c>
      <c r="L32" s="182" t="s">
        <v>100</v>
      </c>
      <c r="M32" s="182" t="s">
        <v>100</v>
      </c>
      <c r="N32" s="181" t="s">
        <v>60</v>
      </c>
      <c r="O32" s="195" t="s">
        <v>60</v>
      </c>
      <c r="P32" s="182" t="s">
        <v>100</v>
      </c>
      <c r="Q32" s="182" t="s">
        <v>100</v>
      </c>
      <c r="R32" s="182" t="s">
        <v>100</v>
      </c>
      <c r="S32" s="182" t="s">
        <v>100</v>
      </c>
      <c r="T32" s="182" t="s">
        <v>60</v>
      </c>
      <c r="U32" s="195" t="s">
        <v>60</v>
      </c>
      <c r="V32" s="181" t="s">
        <v>100</v>
      </c>
      <c r="W32" s="182" t="s">
        <v>100</v>
      </c>
      <c r="X32" s="182" t="s">
        <v>100</v>
      </c>
      <c r="Y32" s="182" t="s">
        <v>60</v>
      </c>
      <c r="Z32" s="182" t="s">
        <v>100</v>
      </c>
      <c r="AA32" s="182" t="s">
        <v>100</v>
      </c>
      <c r="AB32" s="181" t="s">
        <v>100</v>
      </c>
      <c r="AC32" s="195" t="s">
        <v>60</v>
      </c>
      <c r="AD32" s="182" t="s">
        <v>60</v>
      </c>
      <c r="AE32" s="182" t="s">
        <v>100</v>
      </c>
      <c r="AF32" s="182" t="s">
        <v>100</v>
      </c>
      <c r="AG32" s="182" t="s">
        <v>100</v>
      </c>
      <c r="AH32" s="181" t="s">
        <v>100</v>
      </c>
      <c r="AI32" s="181" t="s">
        <v>100</v>
      </c>
      <c r="AJ32" s="195" t="s">
        <v>60</v>
      </c>
      <c r="AK32" s="181" t="s">
        <v>60</v>
      </c>
      <c r="AL32" s="181" t="s">
        <v>60</v>
      </c>
      <c r="AM32" s="61">
        <f t="shared" si="44"/>
        <v>20</v>
      </c>
      <c r="AN32" s="61">
        <f t="shared" si="45"/>
        <v>0</v>
      </c>
      <c r="AO32" s="15">
        <f t="shared" si="46"/>
        <v>11</v>
      </c>
      <c r="AP32" s="15">
        <f t="shared" si="47"/>
        <v>0</v>
      </c>
      <c r="AQ32" s="15">
        <f t="shared" si="48"/>
        <v>0</v>
      </c>
      <c r="AR32" s="15">
        <f t="shared" si="49"/>
        <v>0</v>
      </c>
      <c r="AS32" s="15">
        <f t="shared" si="50"/>
        <v>0</v>
      </c>
      <c r="AT32" s="15">
        <f t="shared" si="51"/>
        <v>0</v>
      </c>
      <c r="AU32" s="15">
        <f t="shared" si="52"/>
        <v>0</v>
      </c>
      <c r="AV32" s="15">
        <f t="shared" si="53"/>
        <v>0</v>
      </c>
      <c r="AW32" s="15">
        <f t="shared" si="54"/>
        <v>0</v>
      </c>
      <c r="AX32" s="16">
        <f t="shared" si="55"/>
        <v>11</v>
      </c>
      <c r="AY32" s="15">
        <f t="shared" si="56"/>
        <v>0</v>
      </c>
      <c r="AZ32" s="15">
        <f t="shared" si="57"/>
        <v>0</v>
      </c>
      <c r="BA32" s="15">
        <f t="shared" si="58"/>
        <v>0</v>
      </c>
      <c r="BB32" s="15">
        <f t="shared" si="59"/>
        <v>0</v>
      </c>
      <c r="BC32" s="15">
        <f t="shared" si="60"/>
        <v>0</v>
      </c>
      <c r="BD32" s="15">
        <f t="shared" si="61"/>
        <v>0</v>
      </c>
      <c r="BE32" s="15">
        <f t="shared" si="62"/>
        <v>0</v>
      </c>
      <c r="BF32" s="15">
        <f t="shared" si="63"/>
        <v>0</v>
      </c>
      <c r="BG32" s="15">
        <f t="shared" si="64"/>
        <v>0</v>
      </c>
      <c r="BH32" s="17">
        <f t="shared" si="65"/>
        <v>0</v>
      </c>
      <c r="BI32" s="18"/>
      <c r="BJ32" s="18"/>
      <c r="BK32" s="18"/>
      <c r="BL32" s="18"/>
      <c r="BM32" s="18"/>
      <c r="BN32" s="18"/>
      <c r="BO32" s="18"/>
      <c r="BP32" s="18"/>
    </row>
    <row r="33" spans="1:80" ht="22.5" customHeight="1" x14ac:dyDescent="0.25">
      <c r="A33" s="118">
        <v>30</v>
      </c>
      <c r="B33" s="119" t="s">
        <v>119</v>
      </c>
      <c r="C33" s="134" t="s">
        <v>161</v>
      </c>
      <c r="D33" s="121">
        <v>18018</v>
      </c>
      <c r="E33" s="119" t="s">
        <v>157</v>
      </c>
      <c r="F33" s="65">
        <v>3</v>
      </c>
      <c r="G33" s="95" t="s">
        <v>125</v>
      </c>
      <c r="H33" s="181" t="s">
        <v>99</v>
      </c>
      <c r="I33" s="193" t="s">
        <v>60</v>
      </c>
      <c r="J33" s="182" t="s">
        <v>99</v>
      </c>
      <c r="K33" s="182" t="s">
        <v>99</v>
      </c>
      <c r="L33" s="182" t="s">
        <v>60</v>
      </c>
      <c r="M33" s="182" t="s">
        <v>99</v>
      </c>
      <c r="N33" s="181" t="s">
        <v>99</v>
      </c>
      <c r="O33" s="181" t="s">
        <v>60</v>
      </c>
      <c r="P33" s="182" t="s">
        <v>99</v>
      </c>
      <c r="Q33" s="182" t="s">
        <v>99</v>
      </c>
      <c r="R33" s="182" t="s">
        <v>60</v>
      </c>
      <c r="S33" s="182" t="s">
        <v>99</v>
      </c>
      <c r="T33" s="182" t="s">
        <v>99</v>
      </c>
      <c r="U33" s="181" t="s">
        <v>60</v>
      </c>
      <c r="V33" s="181" t="s">
        <v>99</v>
      </c>
      <c r="W33" s="182" t="s">
        <v>99</v>
      </c>
      <c r="X33" s="182" t="s">
        <v>99</v>
      </c>
      <c r="Y33" s="182" t="s">
        <v>60</v>
      </c>
      <c r="Z33" s="182" t="s">
        <v>99</v>
      </c>
      <c r="AA33" s="182" t="s">
        <v>99</v>
      </c>
      <c r="AB33" s="181" t="s">
        <v>99</v>
      </c>
      <c r="AC33" s="181" t="s">
        <v>60</v>
      </c>
      <c r="AD33" s="182" t="s">
        <v>99</v>
      </c>
      <c r="AE33" s="182" t="s">
        <v>99</v>
      </c>
      <c r="AF33" s="182" t="s">
        <v>60</v>
      </c>
      <c r="AG33" s="182" t="s">
        <v>99</v>
      </c>
      <c r="AH33" s="181" t="s">
        <v>99</v>
      </c>
      <c r="AI33" s="181" t="s">
        <v>60</v>
      </c>
      <c r="AJ33" s="181" t="s">
        <v>60</v>
      </c>
      <c r="AK33" s="181" t="s">
        <v>60</v>
      </c>
      <c r="AL33" s="181" t="s">
        <v>99</v>
      </c>
      <c r="AM33" s="61">
        <f t="shared" si="44"/>
        <v>20</v>
      </c>
      <c r="AN33" s="61">
        <f t="shared" si="45"/>
        <v>0</v>
      </c>
      <c r="AO33" s="15">
        <f t="shared" si="46"/>
        <v>11</v>
      </c>
      <c r="AP33" s="15">
        <f t="shared" si="47"/>
        <v>0</v>
      </c>
      <c r="AQ33" s="15">
        <f t="shared" si="48"/>
        <v>0</v>
      </c>
      <c r="AR33" s="15">
        <f t="shared" si="49"/>
        <v>0</v>
      </c>
      <c r="AS33" s="15">
        <f t="shared" si="50"/>
        <v>0</v>
      </c>
      <c r="AT33" s="15">
        <f t="shared" si="51"/>
        <v>0</v>
      </c>
      <c r="AU33" s="15">
        <f t="shared" si="52"/>
        <v>0</v>
      </c>
      <c r="AV33" s="15">
        <f t="shared" si="53"/>
        <v>0</v>
      </c>
      <c r="AW33" s="15">
        <f t="shared" si="54"/>
        <v>0</v>
      </c>
      <c r="AX33" s="16">
        <f t="shared" si="55"/>
        <v>11</v>
      </c>
      <c r="AY33" s="15">
        <f t="shared" si="56"/>
        <v>0</v>
      </c>
      <c r="AZ33" s="15">
        <f t="shared" si="57"/>
        <v>0</v>
      </c>
      <c r="BA33" s="15">
        <f t="shared" si="58"/>
        <v>0</v>
      </c>
      <c r="BB33" s="15">
        <f t="shared" si="59"/>
        <v>0</v>
      </c>
      <c r="BC33" s="15">
        <f t="shared" si="60"/>
        <v>0</v>
      </c>
      <c r="BD33" s="15">
        <f t="shared" si="61"/>
        <v>0</v>
      </c>
      <c r="BE33" s="15">
        <f t="shared" si="62"/>
        <v>0</v>
      </c>
      <c r="BF33" s="15">
        <f t="shared" si="63"/>
        <v>0</v>
      </c>
      <c r="BG33" s="15">
        <f t="shared" si="64"/>
        <v>0</v>
      </c>
      <c r="BH33" s="17">
        <f t="shared" si="65"/>
        <v>0</v>
      </c>
      <c r="BI33" s="18"/>
      <c r="BJ33" s="18"/>
      <c r="BK33" s="18"/>
      <c r="BL33" s="18"/>
      <c r="BM33" s="18"/>
      <c r="BN33" s="18"/>
      <c r="BO33" s="18"/>
      <c r="BP33" s="18"/>
    </row>
    <row r="34" spans="1:80" s="22" customFormat="1" ht="22.5" customHeight="1" x14ac:dyDescent="0.25">
      <c r="A34" s="118">
        <v>31</v>
      </c>
      <c r="B34" s="119" t="s">
        <v>119</v>
      </c>
      <c r="C34" s="134" t="s">
        <v>162</v>
      </c>
      <c r="D34" s="121">
        <v>18038</v>
      </c>
      <c r="E34" s="119"/>
      <c r="F34" s="65">
        <v>2</v>
      </c>
      <c r="G34" s="95" t="s">
        <v>123</v>
      </c>
      <c r="H34" s="181" t="s">
        <v>60</v>
      </c>
      <c r="I34" s="193" t="s">
        <v>61</v>
      </c>
      <c r="J34" s="182" t="s">
        <v>61</v>
      </c>
      <c r="K34" s="182" t="s">
        <v>61</v>
      </c>
      <c r="L34" s="182" t="s">
        <v>61</v>
      </c>
      <c r="M34" s="195" t="s">
        <v>60</v>
      </c>
      <c r="N34" s="195" t="s">
        <v>60</v>
      </c>
      <c r="O34" s="195" t="s">
        <v>60</v>
      </c>
      <c r="P34" s="182" t="s">
        <v>61</v>
      </c>
      <c r="Q34" s="182" t="s">
        <v>61</v>
      </c>
      <c r="R34" s="182" t="s">
        <v>61</v>
      </c>
      <c r="S34" s="182" t="s">
        <v>61</v>
      </c>
      <c r="T34" s="195" t="s">
        <v>60</v>
      </c>
      <c r="U34" s="195" t="s">
        <v>60</v>
      </c>
      <c r="V34" s="181" t="s">
        <v>61</v>
      </c>
      <c r="W34" s="182" t="s">
        <v>61</v>
      </c>
      <c r="X34" s="182" t="s">
        <v>60</v>
      </c>
      <c r="Y34" s="182" t="s">
        <v>99</v>
      </c>
      <c r="Z34" s="182" t="s">
        <v>99</v>
      </c>
      <c r="AA34" s="182" t="s">
        <v>99</v>
      </c>
      <c r="AB34" s="181" t="s">
        <v>60</v>
      </c>
      <c r="AC34" s="181" t="s">
        <v>99</v>
      </c>
      <c r="AD34" s="182" t="s">
        <v>99</v>
      </c>
      <c r="AE34" s="182" t="s">
        <v>99</v>
      </c>
      <c r="AF34" s="182" t="s">
        <v>99</v>
      </c>
      <c r="AG34" s="182" t="s">
        <v>99</v>
      </c>
      <c r="AH34" s="195" t="s">
        <v>60</v>
      </c>
      <c r="AI34" s="195" t="s">
        <v>60</v>
      </c>
      <c r="AJ34" s="195" t="s">
        <v>60</v>
      </c>
      <c r="AK34" s="181" t="s">
        <v>99</v>
      </c>
      <c r="AL34" s="181" t="s">
        <v>99</v>
      </c>
      <c r="AM34" s="61">
        <f t="shared" si="44"/>
        <v>20</v>
      </c>
      <c r="AN34" s="61">
        <f t="shared" si="45"/>
        <v>0</v>
      </c>
      <c r="AO34" s="15">
        <f t="shared" si="46"/>
        <v>11</v>
      </c>
      <c r="AP34" s="15">
        <f t="shared" si="47"/>
        <v>0</v>
      </c>
      <c r="AQ34" s="15">
        <f t="shared" si="48"/>
        <v>0</v>
      </c>
      <c r="AR34" s="15">
        <f t="shared" si="49"/>
        <v>0</v>
      </c>
      <c r="AS34" s="15">
        <f t="shared" si="50"/>
        <v>0</v>
      </c>
      <c r="AT34" s="15">
        <f t="shared" si="51"/>
        <v>0</v>
      </c>
      <c r="AU34" s="15">
        <f t="shared" si="52"/>
        <v>0</v>
      </c>
      <c r="AV34" s="15">
        <f t="shared" si="53"/>
        <v>0</v>
      </c>
      <c r="AW34" s="15">
        <f t="shared" si="54"/>
        <v>0</v>
      </c>
      <c r="AX34" s="16">
        <f t="shared" si="55"/>
        <v>11</v>
      </c>
      <c r="AY34" s="15">
        <f t="shared" si="56"/>
        <v>0</v>
      </c>
      <c r="AZ34" s="15">
        <f t="shared" si="57"/>
        <v>0</v>
      </c>
      <c r="BA34" s="15">
        <f t="shared" si="58"/>
        <v>10</v>
      </c>
      <c r="BB34" s="15">
        <f t="shared" si="59"/>
        <v>0</v>
      </c>
      <c r="BC34" s="15">
        <f t="shared" si="60"/>
        <v>0</v>
      </c>
      <c r="BD34" s="15">
        <f t="shared" si="61"/>
        <v>0</v>
      </c>
      <c r="BE34" s="15">
        <f t="shared" si="62"/>
        <v>0</v>
      </c>
      <c r="BF34" s="15">
        <f t="shared" si="63"/>
        <v>0</v>
      </c>
      <c r="BG34" s="15">
        <f t="shared" si="64"/>
        <v>0</v>
      </c>
      <c r="BH34" s="17">
        <f t="shared" si="65"/>
        <v>10</v>
      </c>
      <c r="BI34" s="20"/>
      <c r="BJ34" s="20"/>
      <c r="BK34" s="20"/>
      <c r="BL34" s="20"/>
      <c r="BM34" s="20"/>
      <c r="BN34" s="20"/>
      <c r="BO34" s="20"/>
      <c r="BP34" s="20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</row>
    <row r="35" spans="1:80" ht="22.5" customHeight="1" x14ac:dyDescent="0.25">
      <c r="A35" s="118">
        <v>32</v>
      </c>
      <c r="B35" s="119" t="s">
        <v>119</v>
      </c>
      <c r="C35" s="134" t="s">
        <v>163</v>
      </c>
      <c r="D35" s="121">
        <v>18044</v>
      </c>
      <c r="E35" s="119"/>
      <c r="F35" s="65">
        <v>0</v>
      </c>
      <c r="G35" s="94" t="s">
        <v>127</v>
      </c>
      <c r="H35" s="195" t="s">
        <v>60</v>
      </c>
      <c r="I35" s="193" t="s">
        <v>99</v>
      </c>
      <c r="J35" s="182" t="s">
        <v>99</v>
      </c>
      <c r="K35" s="182" t="s">
        <v>99</v>
      </c>
      <c r="L35" s="182" t="s">
        <v>99</v>
      </c>
      <c r="M35" s="182" t="s">
        <v>99</v>
      </c>
      <c r="N35" s="181" t="s">
        <v>60</v>
      </c>
      <c r="O35" s="181" t="s">
        <v>99</v>
      </c>
      <c r="P35" s="182" t="s">
        <v>99</v>
      </c>
      <c r="Q35" s="182" t="s">
        <v>99</v>
      </c>
      <c r="R35" s="182" t="s">
        <v>99</v>
      </c>
      <c r="S35" s="182" t="s">
        <v>99</v>
      </c>
      <c r="T35" s="182" t="s">
        <v>60</v>
      </c>
      <c r="U35" s="181" t="s">
        <v>61</v>
      </c>
      <c r="V35" s="181" t="s">
        <v>61</v>
      </c>
      <c r="W35" s="182" t="s">
        <v>61</v>
      </c>
      <c r="X35" s="182" t="s">
        <v>61</v>
      </c>
      <c r="Y35" s="182" t="s">
        <v>61</v>
      </c>
      <c r="Z35" s="182" t="s">
        <v>60</v>
      </c>
      <c r="AA35" s="182" t="s">
        <v>60</v>
      </c>
      <c r="AB35" s="181" t="s">
        <v>60</v>
      </c>
      <c r="AC35" s="181" t="s">
        <v>61</v>
      </c>
      <c r="AD35" s="182" t="s">
        <v>61</v>
      </c>
      <c r="AE35" s="182" t="s">
        <v>61</v>
      </c>
      <c r="AF35" s="182" t="s">
        <v>61</v>
      </c>
      <c r="AG35" s="182" t="s">
        <v>61</v>
      </c>
      <c r="AH35" s="195" t="s">
        <v>60</v>
      </c>
      <c r="AI35" s="195" t="s">
        <v>60</v>
      </c>
      <c r="AJ35" s="195" t="s">
        <v>60</v>
      </c>
      <c r="AK35" s="195" t="s">
        <v>60</v>
      </c>
      <c r="AL35" s="195" t="s">
        <v>60</v>
      </c>
      <c r="AM35" s="61">
        <f t="shared" si="44"/>
        <v>20</v>
      </c>
      <c r="AN35" s="61">
        <f t="shared" si="45"/>
        <v>0</v>
      </c>
      <c r="AO35" s="15">
        <f t="shared" si="46"/>
        <v>11</v>
      </c>
      <c r="AP35" s="15">
        <f t="shared" si="47"/>
        <v>0</v>
      </c>
      <c r="AQ35" s="15">
        <f t="shared" si="48"/>
        <v>0</v>
      </c>
      <c r="AR35" s="15">
        <f t="shared" si="49"/>
        <v>0</v>
      </c>
      <c r="AS35" s="15">
        <f t="shared" si="50"/>
        <v>0</v>
      </c>
      <c r="AT35" s="15">
        <f t="shared" si="51"/>
        <v>0</v>
      </c>
      <c r="AU35" s="15">
        <f t="shared" si="52"/>
        <v>0</v>
      </c>
      <c r="AV35" s="15">
        <f t="shared" si="53"/>
        <v>0</v>
      </c>
      <c r="AW35" s="15">
        <f t="shared" si="54"/>
        <v>0</v>
      </c>
      <c r="AX35" s="16">
        <f t="shared" si="55"/>
        <v>11</v>
      </c>
      <c r="AY35" s="15">
        <f t="shared" si="56"/>
        <v>0</v>
      </c>
      <c r="AZ35" s="15">
        <f t="shared" si="57"/>
        <v>0</v>
      </c>
      <c r="BA35" s="15">
        <f t="shared" si="58"/>
        <v>10</v>
      </c>
      <c r="BB35" s="15">
        <f t="shared" si="59"/>
        <v>0</v>
      </c>
      <c r="BC35" s="15">
        <f t="shared" si="60"/>
        <v>0</v>
      </c>
      <c r="BD35" s="15">
        <f t="shared" si="61"/>
        <v>0</v>
      </c>
      <c r="BE35" s="15">
        <f t="shared" si="62"/>
        <v>0</v>
      </c>
      <c r="BF35" s="15">
        <f t="shared" si="63"/>
        <v>0</v>
      </c>
      <c r="BG35" s="15">
        <f t="shared" si="64"/>
        <v>0</v>
      </c>
      <c r="BH35" s="17">
        <f t="shared" si="65"/>
        <v>10</v>
      </c>
      <c r="BI35" s="93"/>
      <c r="BJ35" s="18"/>
      <c r="BK35" s="18"/>
      <c r="BL35" s="18"/>
      <c r="BM35" s="18"/>
      <c r="BN35" s="18"/>
      <c r="BO35" s="18"/>
      <c r="BP35" s="18"/>
    </row>
    <row r="36" spans="1:80" ht="22.5" customHeight="1" x14ac:dyDescent="0.25">
      <c r="A36" s="118">
        <v>33</v>
      </c>
      <c r="B36" s="119" t="s">
        <v>119</v>
      </c>
      <c r="C36" s="134" t="s">
        <v>168</v>
      </c>
      <c r="D36" s="125">
        <v>18041</v>
      </c>
      <c r="E36" s="119"/>
      <c r="F36" s="65">
        <v>0</v>
      </c>
      <c r="G36" s="94" t="s">
        <v>127</v>
      </c>
      <c r="H36" s="181" t="s">
        <v>235</v>
      </c>
      <c r="I36" s="181" t="s">
        <v>74</v>
      </c>
      <c r="J36" s="182" t="s">
        <v>74</v>
      </c>
      <c r="K36" s="182" t="s">
        <v>60</v>
      </c>
      <c r="L36" s="182" t="s">
        <v>74</v>
      </c>
      <c r="M36" s="182" t="s">
        <v>74</v>
      </c>
      <c r="N36" s="181" t="s">
        <v>74</v>
      </c>
      <c r="O36" s="181" t="s">
        <v>60</v>
      </c>
      <c r="P36" s="182" t="s">
        <v>60</v>
      </c>
      <c r="Q36" s="182" t="s">
        <v>100</v>
      </c>
      <c r="R36" s="182" t="s">
        <v>100</v>
      </c>
      <c r="S36" s="182" t="s">
        <v>100</v>
      </c>
      <c r="T36" s="182" t="s">
        <v>100</v>
      </c>
      <c r="U36" s="181" t="s">
        <v>100</v>
      </c>
      <c r="V36" s="181" t="s">
        <v>60</v>
      </c>
      <c r="W36" s="182" t="s">
        <v>60</v>
      </c>
      <c r="X36" s="182" t="s">
        <v>100</v>
      </c>
      <c r="Y36" s="182" t="s">
        <v>100</v>
      </c>
      <c r="Z36" s="182" t="s">
        <v>60</v>
      </c>
      <c r="AA36" s="182" t="s">
        <v>100</v>
      </c>
      <c r="AB36" s="181" t="s">
        <v>60</v>
      </c>
      <c r="AC36" s="181" t="s">
        <v>60</v>
      </c>
      <c r="AD36" s="182" t="s">
        <v>100</v>
      </c>
      <c r="AE36" s="182" t="s">
        <v>100</v>
      </c>
      <c r="AF36" s="182" t="s">
        <v>100</v>
      </c>
      <c r="AG36" s="182" t="s">
        <v>100</v>
      </c>
      <c r="AH36" s="181" t="s">
        <v>60</v>
      </c>
      <c r="AI36" s="181" t="s">
        <v>60</v>
      </c>
      <c r="AJ36" s="181" t="s">
        <v>60</v>
      </c>
      <c r="AK36" s="181" t="s">
        <v>100</v>
      </c>
      <c r="AL36" s="181" t="s">
        <v>100</v>
      </c>
      <c r="AM36" s="61">
        <f t="shared" si="44"/>
        <v>20</v>
      </c>
      <c r="AN36" s="61">
        <f t="shared" si="45"/>
        <v>0</v>
      </c>
      <c r="AO36" s="15">
        <f t="shared" si="46"/>
        <v>11</v>
      </c>
      <c r="AP36" s="15">
        <f t="shared" si="47"/>
        <v>0</v>
      </c>
      <c r="AQ36" s="15">
        <f t="shared" si="48"/>
        <v>0</v>
      </c>
      <c r="AR36" s="15">
        <f t="shared" si="49"/>
        <v>0</v>
      </c>
      <c r="AS36" s="15">
        <f t="shared" si="50"/>
        <v>0</v>
      </c>
      <c r="AT36" s="15">
        <f t="shared" si="51"/>
        <v>0</v>
      </c>
      <c r="AU36" s="15">
        <f t="shared" si="52"/>
        <v>0</v>
      </c>
      <c r="AV36" s="15">
        <f t="shared" si="53"/>
        <v>0</v>
      </c>
      <c r="AW36" s="15">
        <f t="shared" si="54"/>
        <v>0</v>
      </c>
      <c r="AX36" s="16">
        <f t="shared" si="55"/>
        <v>11</v>
      </c>
      <c r="AY36" s="15">
        <f t="shared" si="56"/>
        <v>0</v>
      </c>
      <c r="AZ36" s="15">
        <f t="shared" si="57"/>
        <v>0</v>
      </c>
      <c r="BA36" s="15">
        <f t="shared" si="58"/>
        <v>0</v>
      </c>
      <c r="BB36" s="15">
        <f t="shared" si="59"/>
        <v>0</v>
      </c>
      <c r="BC36" s="15">
        <f t="shared" si="60"/>
        <v>0</v>
      </c>
      <c r="BD36" s="15">
        <f t="shared" si="61"/>
        <v>0</v>
      </c>
      <c r="BE36" s="15">
        <f t="shared" si="62"/>
        <v>0</v>
      </c>
      <c r="BF36" s="15">
        <f t="shared" si="63"/>
        <v>0</v>
      </c>
      <c r="BG36" s="15">
        <f t="shared" si="64"/>
        <v>0</v>
      </c>
      <c r="BH36" s="17">
        <f t="shared" si="65"/>
        <v>0</v>
      </c>
      <c r="BI36" s="18"/>
      <c r="BJ36" s="18"/>
      <c r="BK36" s="18"/>
      <c r="BL36" s="18"/>
      <c r="BM36" s="18"/>
      <c r="BN36" s="18"/>
      <c r="BO36" s="18"/>
      <c r="BP36" s="18"/>
    </row>
    <row r="37" spans="1:80" s="98" customFormat="1" ht="22.5" customHeight="1" x14ac:dyDescent="0.25">
      <c r="A37" s="118">
        <v>34</v>
      </c>
      <c r="B37" s="119" t="s">
        <v>119</v>
      </c>
      <c r="C37" s="134" t="s">
        <v>169</v>
      </c>
      <c r="D37" s="125">
        <v>18048</v>
      </c>
      <c r="E37" s="119"/>
      <c r="F37" s="65">
        <v>0</v>
      </c>
      <c r="G37" s="94" t="s">
        <v>127</v>
      </c>
      <c r="H37" s="195" t="s">
        <v>60</v>
      </c>
      <c r="I37" s="197" t="s">
        <v>60</v>
      </c>
      <c r="J37" s="182" t="s">
        <v>61</v>
      </c>
      <c r="K37" s="182" t="s">
        <v>61</v>
      </c>
      <c r="L37" s="182" t="s">
        <v>61</v>
      </c>
      <c r="M37" s="182" t="s">
        <v>61</v>
      </c>
      <c r="N37" s="181" t="s">
        <v>60</v>
      </c>
      <c r="O37" s="181" t="s">
        <v>61</v>
      </c>
      <c r="P37" s="182" t="s">
        <v>61</v>
      </c>
      <c r="Q37" s="182" t="s">
        <v>61</v>
      </c>
      <c r="R37" s="182" t="s">
        <v>60</v>
      </c>
      <c r="S37" s="182" t="s">
        <v>61</v>
      </c>
      <c r="T37" s="182" t="s">
        <v>61</v>
      </c>
      <c r="U37" s="181" t="s">
        <v>60</v>
      </c>
      <c r="V37" s="181" t="s">
        <v>99</v>
      </c>
      <c r="W37" s="182" t="s">
        <v>99</v>
      </c>
      <c r="X37" s="182" t="s">
        <v>99</v>
      </c>
      <c r="Y37" s="182" t="s">
        <v>99</v>
      </c>
      <c r="Z37" s="182" t="s">
        <v>99</v>
      </c>
      <c r="AA37" s="182" t="s">
        <v>60</v>
      </c>
      <c r="AB37" s="181" t="s">
        <v>99</v>
      </c>
      <c r="AC37" s="181" t="s">
        <v>99</v>
      </c>
      <c r="AD37" s="182" t="s">
        <v>60</v>
      </c>
      <c r="AE37" s="182" t="s">
        <v>99</v>
      </c>
      <c r="AF37" s="182" t="s">
        <v>99</v>
      </c>
      <c r="AG37" s="182" t="s">
        <v>99</v>
      </c>
      <c r="AH37" s="181" t="s">
        <v>99</v>
      </c>
      <c r="AI37" s="195" t="s">
        <v>245</v>
      </c>
      <c r="AJ37" s="195" t="s">
        <v>60</v>
      </c>
      <c r="AK37" s="195" t="s">
        <v>60</v>
      </c>
      <c r="AL37" s="195" t="s">
        <v>60</v>
      </c>
      <c r="AM37" s="61">
        <f t="shared" si="44"/>
        <v>20</v>
      </c>
      <c r="AN37" s="61">
        <f t="shared" si="45"/>
        <v>0</v>
      </c>
      <c r="AO37" s="15">
        <f t="shared" si="46"/>
        <v>11</v>
      </c>
      <c r="AP37" s="15">
        <f t="shared" si="47"/>
        <v>0</v>
      </c>
      <c r="AQ37" s="15">
        <f t="shared" si="48"/>
        <v>0</v>
      </c>
      <c r="AR37" s="15">
        <f t="shared" si="49"/>
        <v>0</v>
      </c>
      <c r="AS37" s="15">
        <f t="shared" si="50"/>
        <v>0</v>
      </c>
      <c r="AT37" s="15">
        <f t="shared" si="51"/>
        <v>0</v>
      </c>
      <c r="AU37" s="15">
        <f t="shared" si="52"/>
        <v>0</v>
      </c>
      <c r="AV37" s="15">
        <f t="shared" si="53"/>
        <v>0</v>
      </c>
      <c r="AW37" s="15">
        <f t="shared" si="54"/>
        <v>0</v>
      </c>
      <c r="AX37" s="16">
        <f t="shared" si="55"/>
        <v>11</v>
      </c>
      <c r="AY37" s="15">
        <f t="shared" si="56"/>
        <v>0</v>
      </c>
      <c r="AZ37" s="15">
        <f t="shared" si="57"/>
        <v>0</v>
      </c>
      <c r="BA37" s="15">
        <f t="shared" si="58"/>
        <v>9</v>
      </c>
      <c r="BB37" s="15">
        <f t="shared" si="59"/>
        <v>0</v>
      </c>
      <c r="BC37" s="15">
        <f t="shared" si="60"/>
        <v>0</v>
      </c>
      <c r="BD37" s="15">
        <f t="shared" si="61"/>
        <v>0</v>
      </c>
      <c r="BE37" s="15">
        <f t="shared" si="62"/>
        <v>0</v>
      </c>
      <c r="BF37" s="15">
        <f t="shared" si="63"/>
        <v>0</v>
      </c>
      <c r="BG37" s="15">
        <f t="shared" si="64"/>
        <v>0</v>
      </c>
      <c r="BH37" s="17">
        <f t="shared" si="65"/>
        <v>9</v>
      </c>
      <c r="BI37" s="96"/>
      <c r="BJ37" s="96"/>
      <c r="BK37" s="96"/>
      <c r="BL37" s="96"/>
      <c r="BM37" s="96"/>
      <c r="BN37" s="96"/>
      <c r="BO37" s="96"/>
      <c r="BP37" s="96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</row>
    <row r="38" spans="1:80" ht="22.5" customHeight="1" x14ac:dyDescent="0.25">
      <c r="A38" s="118">
        <v>35</v>
      </c>
      <c r="B38" s="119" t="s">
        <v>119</v>
      </c>
      <c r="C38" s="134" t="s">
        <v>170</v>
      </c>
      <c r="D38" s="125">
        <v>18059</v>
      </c>
      <c r="E38" s="119"/>
      <c r="F38" s="216">
        <v>1</v>
      </c>
      <c r="G38" s="95" t="s">
        <v>123</v>
      </c>
      <c r="H38" s="181" t="s">
        <v>256</v>
      </c>
      <c r="I38" s="193" t="s">
        <v>60</v>
      </c>
      <c r="J38" s="182" t="s">
        <v>61</v>
      </c>
      <c r="K38" s="182" t="s">
        <v>61</v>
      </c>
      <c r="L38" s="182" t="s">
        <v>61</v>
      </c>
      <c r="M38" s="182" t="s">
        <v>60</v>
      </c>
      <c r="N38" s="215" t="s">
        <v>60</v>
      </c>
      <c r="O38" s="181" t="s">
        <v>60</v>
      </c>
      <c r="P38" s="182" t="s">
        <v>61</v>
      </c>
      <c r="Q38" s="182" t="s">
        <v>61</v>
      </c>
      <c r="R38" s="182" t="s">
        <v>61</v>
      </c>
      <c r="S38" s="182" t="s">
        <v>60</v>
      </c>
      <c r="T38" s="215" t="s">
        <v>60</v>
      </c>
      <c r="U38" s="181" t="s">
        <v>61</v>
      </c>
      <c r="V38" s="181" t="s">
        <v>217</v>
      </c>
      <c r="W38" s="182" t="s">
        <v>61</v>
      </c>
      <c r="X38" s="182" t="s">
        <v>61</v>
      </c>
      <c r="Y38" s="182" t="s">
        <v>61</v>
      </c>
      <c r="Z38" s="182" t="s">
        <v>60</v>
      </c>
      <c r="AA38" s="182" t="s">
        <v>60</v>
      </c>
      <c r="AB38" s="181" t="s">
        <v>61</v>
      </c>
      <c r="AC38" s="181" t="s">
        <v>61</v>
      </c>
      <c r="AD38" s="182" t="s">
        <v>60</v>
      </c>
      <c r="AE38" s="182" t="s">
        <v>61</v>
      </c>
      <c r="AF38" s="182" t="s">
        <v>61</v>
      </c>
      <c r="AG38" s="182" t="s">
        <v>60</v>
      </c>
      <c r="AH38" s="181" t="s">
        <v>60</v>
      </c>
      <c r="AI38" s="215" t="s">
        <v>60</v>
      </c>
      <c r="AJ38" s="215" t="s">
        <v>245</v>
      </c>
      <c r="AK38" s="181" t="s">
        <v>40</v>
      </c>
      <c r="AL38" s="215" t="s">
        <v>54</v>
      </c>
      <c r="AM38" s="61">
        <f t="shared" si="44"/>
        <v>17</v>
      </c>
      <c r="AN38" s="61">
        <f t="shared" si="45"/>
        <v>0</v>
      </c>
      <c r="AO38" s="15">
        <f t="shared" si="46"/>
        <v>13</v>
      </c>
      <c r="AP38" s="15">
        <f t="shared" si="47"/>
        <v>1</v>
      </c>
      <c r="AQ38" s="15">
        <f t="shared" si="48"/>
        <v>0</v>
      </c>
      <c r="AR38" s="15">
        <f t="shared" si="49"/>
        <v>0</v>
      </c>
      <c r="AS38" s="15">
        <f t="shared" si="50"/>
        <v>0</v>
      </c>
      <c r="AT38" s="15">
        <f t="shared" si="51"/>
        <v>0</v>
      </c>
      <c r="AU38" s="15">
        <f t="shared" si="52"/>
        <v>0</v>
      </c>
      <c r="AV38" s="15">
        <f t="shared" si="53"/>
        <v>0</v>
      </c>
      <c r="AW38" s="15">
        <f t="shared" si="54"/>
        <v>0</v>
      </c>
      <c r="AX38" s="16">
        <f t="shared" si="55"/>
        <v>14</v>
      </c>
      <c r="AY38" s="15">
        <f t="shared" si="56"/>
        <v>0</v>
      </c>
      <c r="AZ38" s="15">
        <f t="shared" si="57"/>
        <v>0</v>
      </c>
      <c r="BA38" s="15">
        <f t="shared" si="58"/>
        <v>17</v>
      </c>
      <c r="BB38" s="15">
        <f t="shared" si="59"/>
        <v>0</v>
      </c>
      <c r="BC38" s="15">
        <f t="shared" si="60"/>
        <v>0</v>
      </c>
      <c r="BD38" s="15">
        <f t="shared" si="61"/>
        <v>0</v>
      </c>
      <c r="BE38" s="15">
        <f t="shared" si="62"/>
        <v>0</v>
      </c>
      <c r="BF38" s="15">
        <f t="shared" si="63"/>
        <v>0</v>
      </c>
      <c r="BG38" s="15">
        <f t="shared" si="64"/>
        <v>0</v>
      </c>
      <c r="BH38" s="17">
        <f t="shared" si="65"/>
        <v>17</v>
      </c>
      <c r="BI38" s="18"/>
      <c r="BJ38" s="18"/>
      <c r="BK38" s="18"/>
      <c r="BL38" s="18"/>
      <c r="BM38" s="18"/>
      <c r="BN38" s="18"/>
      <c r="BO38" s="18"/>
      <c r="BP38" s="18"/>
    </row>
    <row r="39" spans="1:80" ht="22.5" customHeight="1" x14ac:dyDescent="0.25">
      <c r="A39" s="118">
        <v>36</v>
      </c>
      <c r="B39" s="119" t="s">
        <v>119</v>
      </c>
      <c r="C39" s="134" t="s">
        <v>171</v>
      </c>
      <c r="D39" s="121">
        <v>18045</v>
      </c>
      <c r="E39" s="119"/>
      <c r="F39" s="65">
        <v>5</v>
      </c>
      <c r="G39" s="95" t="s">
        <v>125</v>
      </c>
      <c r="H39" s="181" t="s">
        <v>60</v>
      </c>
      <c r="I39" s="193" t="s">
        <v>60</v>
      </c>
      <c r="J39" s="182" t="s">
        <v>99</v>
      </c>
      <c r="K39" s="182" t="s">
        <v>60</v>
      </c>
      <c r="L39" s="182" t="s">
        <v>99</v>
      </c>
      <c r="M39" s="182" t="s">
        <v>99</v>
      </c>
      <c r="N39" s="181" t="s">
        <v>99</v>
      </c>
      <c r="O39" s="181" t="s">
        <v>60</v>
      </c>
      <c r="P39" s="182" t="s">
        <v>99</v>
      </c>
      <c r="Q39" s="182" t="s">
        <v>99</v>
      </c>
      <c r="R39" s="182" t="s">
        <v>99</v>
      </c>
      <c r="S39" s="182" t="s">
        <v>60</v>
      </c>
      <c r="T39" s="182" t="s">
        <v>99</v>
      </c>
      <c r="U39" s="181" t="s">
        <v>99</v>
      </c>
      <c r="V39" s="181" t="s">
        <v>99</v>
      </c>
      <c r="W39" s="182" t="s">
        <v>60</v>
      </c>
      <c r="X39" s="182" t="s">
        <v>60</v>
      </c>
      <c r="Y39" s="182" t="s">
        <v>99</v>
      </c>
      <c r="Z39" s="182" t="s">
        <v>99</v>
      </c>
      <c r="AA39" s="182" t="s">
        <v>99</v>
      </c>
      <c r="AB39" s="181" t="s">
        <v>60</v>
      </c>
      <c r="AC39" s="181" t="s">
        <v>99</v>
      </c>
      <c r="AD39" s="182" t="s">
        <v>99</v>
      </c>
      <c r="AE39" s="182" t="s">
        <v>60</v>
      </c>
      <c r="AF39" s="182" t="s">
        <v>99</v>
      </c>
      <c r="AG39" s="182" t="s">
        <v>99</v>
      </c>
      <c r="AH39" s="181" t="s">
        <v>99</v>
      </c>
      <c r="AI39" s="181" t="s">
        <v>60</v>
      </c>
      <c r="AJ39" s="181" t="s">
        <v>60</v>
      </c>
      <c r="AK39" s="181" t="s">
        <v>99</v>
      </c>
      <c r="AL39" s="181" t="s">
        <v>99</v>
      </c>
      <c r="AM39" s="61">
        <f t="shared" si="44"/>
        <v>20</v>
      </c>
      <c r="AN39" s="61">
        <f t="shared" si="45"/>
        <v>0</v>
      </c>
      <c r="AO39" s="15">
        <f t="shared" si="46"/>
        <v>11</v>
      </c>
      <c r="AP39" s="15">
        <f t="shared" si="47"/>
        <v>0</v>
      </c>
      <c r="AQ39" s="15">
        <f t="shared" si="48"/>
        <v>0</v>
      </c>
      <c r="AR39" s="15">
        <f t="shared" si="49"/>
        <v>0</v>
      </c>
      <c r="AS39" s="15">
        <f t="shared" si="50"/>
        <v>0</v>
      </c>
      <c r="AT39" s="15">
        <f t="shared" si="51"/>
        <v>0</v>
      </c>
      <c r="AU39" s="15">
        <f t="shared" si="52"/>
        <v>0</v>
      </c>
      <c r="AV39" s="15">
        <f t="shared" si="53"/>
        <v>0</v>
      </c>
      <c r="AW39" s="15">
        <f t="shared" si="54"/>
        <v>0</v>
      </c>
      <c r="AX39" s="16">
        <f t="shared" si="55"/>
        <v>11</v>
      </c>
      <c r="AY39" s="15">
        <f t="shared" si="56"/>
        <v>0</v>
      </c>
      <c r="AZ39" s="15">
        <f t="shared" si="57"/>
        <v>0</v>
      </c>
      <c r="BA39" s="15">
        <f t="shared" si="58"/>
        <v>0</v>
      </c>
      <c r="BB39" s="15">
        <f t="shared" si="59"/>
        <v>0</v>
      </c>
      <c r="BC39" s="15">
        <f t="shared" si="60"/>
        <v>0</v>
      </c>
      <c r="BD39" s="15">
        <f t="shared" si="61"/>
        <v>0</v>
      </c>
      <c r="BE39" s="15">
        <f t="shared" si="62"/>
        <v>0</v>
      </c>
      <c r="BF39" s="15">
        <f t="shared" si="63"/>
        <v>0</v>
      </c>
      <c r="BG39" s="15">
        <f t="shared" si="64"/>
        <v>0</v>
      </c>
      <c r="BH39" s="17">
        <f t="shared" si="65"/>
        <v>0</v>
      </c>
      <c r="BI39" s="18"/>
      <c r="BJ39" s="18"/>
      <c r="BK39" s="18"/>
      <c r="BL39" s="18"/>
      <c r="BM39" s="18"/>
      <c r="BN39" s="18"/>
      <c r="BO39" s="18"/>
      <c r="BP39" s="18"/>
    </row>
    <row r="40" spans="1:80" ht="22.5" customHeight="1" x14ac:dyDescent="0.25">
      <c r="A40" s="118">
        <v>37</v>
      </c>
      <c r="B40" s="119" t="s">
        <v>119</v>
      </c>
      <c r="C40" s="134" t="s">
        <v>172</v>
      </c>
      <c r="D40" s="121">
        <v>18033</v>
      </c>
      <c r="E40" s="119"/>
      <c r="F40" s="216">
        <v>0</v>
      </c>
      <c r="G40" s="94" t="s">
        <v>127</v>
      </c>
      <c r="H40" s="181" t="s">
        <v>60</v>
      </c>
      <c r="I40" s="195" t="s">
        <v>60</v>
      </c>
      <c r="J40" s="182" t="s">
        <v>116</v>
      </c>
      <c r="K40" s="182" t="s">
        <v>116</v>
      </c>
      <c r="L40" s="182" t="s">
        <v>116</v>
      </c>
      <c r="M40" s="215" t="s">
        <v>60</v>
      </c>
      <c r="N40" s="181" t="s">
        <v>60</v>
      </c>
      <c r="O40" s="181" t="s">
        <v>60</v>
      </c>
      <c r="P40" s="182" t="s">
        <v>116</v>
      </c>
      <c r="Q40" s="182" t="s">
        <v>116</v>
      </c>
      <c r="R40" s="182" t="s">
        <v>116</v>
      </c>
      <c r="S40" s="182" t="s">
        <v>116</v>
      </c>
      <c r="T40" s="182" t="s">
        <v>116</v>
      </c>
      <c r="U40" s="181" t="s">
        <v>60</v>
      </c>
      <c r="V40" s="181" t="s">
        <v>60</v>
      </c>
      <c r="W40" s="182" t="s">
        <v>116</v>
      </c>
      <c r="X40" s="182" t="s">
        <v>116</v>
      </c>
      <c r="Y40" s="182" t="s">
        <v>116</v>
      </c>
      <c r="Z40" s="182" t="s">
        <v>116</v>
      </c>
      <c r="AA40" s="182" t="s">
        <v>116</v>
      </c>
      <c r="AB40" s="215" t="s">
        <v>98</v>
      </c>
      <c r="AC40" s="181" t="s">
        <v>60</v>
      </c>
      <c r="AD40" s="182" t="s">
        <v>116</v>
      </c>
      <c r="AE40" s="182" t="s">
        <v>116</v>
      </c>
      <c r="AF40" s="182" t="s">
        <v>116</v>
      </c>
      <c r="AG40" s="182" t="s">
        <v>116</v>
      </c>
      <c r="AH40" s="181" t="s">
        <v>60</v>
      </c>
      <c r="AI40" s="181" t="s">
        <v>60</v>
      </c>
      <c r="AJ40" s="181" t="s">
        <v>60</v>
      </c>
      <c r="AK40" s="181" t="s">
        <v>60</v>
      </c>
      <c r="AL40" s="181" t="s">
        <v>60</v>
      </c>
      <c r="AM40" s="61">
        <f t="shared" si="44"/>
        <v>18</v>
      </c>
      <c r="AN40" s="61">
        <f t="shared" si="45"/>
        <v>0</v>
      </c>
      <c r="AO40" s="15">
        <f t="shared" si="46"/>
        <v>13</v>
      </c>
      <c r="AP40" s="15">
        <f t="shared" si="47"/>
        <v>0</v>
      </c>
      <c r="AQ40" s="15">
        <f t="shared" si="48"/>
        <v>0</v>
      </c>
      <c r="AR40" s="15">
        <f t="shared" si="49"/>
        <v>0</v>
      </c>
      <c r="AS40" s="15">
        <f t="shared" si="50"/>
        <v>0</v>
      </c>
      <c r="AT40" s="15">
        <f t="shared" si="51"/>
        <v>0</v>
      </c>
      <c r="AU40" s="15">
        <f t="shared" si="52"/>
        <v>0</v>
      </c>
      <c r="AV40" s="15">
        <f t="shared" si="53"/>
        <v>0</v>
      </c>
      <c r="AW40" s="15">
        <f t="shared" si="54"/>
        <v>0</v>
      </c>
      <c r="AX40" s="16">
        <f t="shared" si="55"/>
        <v>13</v>
      </c>
      <c r="AY40" s="15">
        <f t="shared" si="56"/>
        <v>0</v>
      </c>
      <c r="AZ40" s="15">
        <f t="shared" si="57"/>
        <v>0</v>
      </c>
      <c r="BA40" s="15">
        <f t="shared" si="58"/>
        <v>0</v>
      </c>
      <c r="BB40" s="15">
        <f t="shared" si="59"/>
        <v>0</v>
      </c>
      <c r="BC40" s="15">
        <f t="shared" si="60"/>
        <v>0</v>
      </c>
      <c r="BD40" s="15">
        <f t="shared" si="61"/>
        <v>0</v>
      </c>
      <c r="BE40" s="15">
        <f t="shared" si="62"/>
        <v>0</v>
      </c>
      <c r="BF40" s="15">
        <f t="shared" si="63"/>
        <v>0</v>
      </c>
      <c r="BG40" s="15">
        <f t="shared" si="64"/>
        <v>0</v>
      </c>
      <c r="BH40" s="17">
        <f t="shared" si="65"/>
        <v>0</v>
      </c>
      <c r="BI40" s="18"/>
      <c r="BJ40" s="18"/>
      <c r="BK40" s="18"/>
      <c r="BL40" s="18"/>
      <c r="BM40" s="18"/>
      <c r="BN40" s="18"/>
      <c r="BO40" s="18"/>
      <c r="BP40" s="18"/>
    </row>
    <row r="41" spans="1:80" ht="22.5" customHeight="1" x14ac:dyDescent="0.25">
      <c r="A41" s="118">
        <v>38</v>
      </c>
      <c r="B41" s="119" t="s">
        <v>119</v>
      </c>
      <c r="C41" s="134" t="s">
        <v>173</v>
      </c>
      <c r="D41" s="121">
        <v>18025</v>
      </c>
      <c r="E41" s="119"/>
      <c r="F41" s="65">
        <v>2</v>
      </c>
      <c r="G41" s="94" t="s">
        <v>125</v>
      </c>
      <c r="H41" s="181" t="s">
        <v>99</v>
      </c>
      <c r="I41" s="193" t="s">
        <v>99</v>
      </c>
      <c r="J41" s="182" t="s">
        <v>99</v>
      </c>
      <c r="K41" s="182" t="s">
        <v>60</v>
      </c>
      <c r="L41" s="182" t="s">
        <v>60</v>
      </c>
      <c r="M41" s="182" t="s">
        <v>99</v>
      </c>
      <c r="N41" s="181" t="s">
        <v>99</v>
      </c>
      <c r="O41" s="181" t="s">
        <v>99</v>
      </c>
      <c r="P41" s="182" t="s">
        <v>99</v>
      </c>
      <c r="Q41" s="182" t="s">
        <v>60</v>
      </c>
      <c r="R41" s="182" t="s">
        <v>99</v>
      </c>
      <c r="S41" s="182" t="s">
        <v>99</v>
      </c>
      <c r="T41" s="182" t="s">
        <v>60</v>
      </c>
      <c r="U41" s="181" t="s">
        <v>99</v>
      </c>
      <c r="V41" s="181" t="s">
        <v>99</v>
      </c>
      <c r="W41" s="182" t="s">
        <v>99</v>
      </c>
      <c r="X41" s="182" t="s">
        <v>60</v>
      </c>
      <c r="Y41" s="182" t="s">
        <v>60</v>
      </c>
      <c r="Z41" s="182" t="s">
        <v>60</v>
      </c>
      <c r="AA41" s="182" t="s">
        <v>61</v>
      </c>
      <c r="AB41" s="181" t="s">
        <v>61</v>
      </c>
      <c r="AC41" s="181" t="s">
        <v>61</v>
      </c>
      <c r="AD41" s="182" t="s">
        <v>61</v>
      </c>
      <c r="AE41" s="182" t="s">
        <v>61</v>
      </c>
      <c r="AF41" s="182" t="s">
        <v>60</v>
      </c>
      <c r="AG41" s="182" t="s">
        <v>61</v>
      </c>
      <c r="AH41" s="195" t="s">
        <v>60</v>
      </c>
      <c r="AI41" s="195" t="s">
        <v>60</v>
      </c>
      <c r="AJ41" s="195" t="s">
        <v>60</v>
      </c>
      <c r="AK41" s="181" t="s">
        <v>61</v>
      </c>
      <c r="AL41" s="181" t="s">
        <v>61</v>
      </c>
      <c r="AM41" s="61">
        <f t="shared" si="44"/>
        <v>20</v>
      </c>
      <c r="AN41" s="61">
        <f t="shared" si="45"/>
        <v>0</v>
      </c>
      <c r="AO41" s="15">
        <f t="shared" si="46"/>
        <v>11</v>
      </c>
      <c r="AP41" s="15">
        <f t="shared" si="47"/>
        <v>0</v>
      </c>
      <c r="AQ41" s="15">
        <f t="shared" si="48"/>
        <v>0</v>
      </c>
      <c r="AR41" s="15">
        <f t="shared" si="49"/>
        <v>0</v>
      </c>
      <c r="AS41" s="15">
        <f t="shared" si="50"/>
        <v>0</v>
      </c>
      <c r="AT41" s="15">
        <f t="shared" si="51"/>
        <v>0</v>
      </c>
      <c r="AU41" s="15">
        <f t="shared" si="52"/>
        <v>0</v>
      </c>
      <c r="AV41" s="15">
        <f t="shared" si="53"/>
        <v>0</v>
      </c>
      <c r="AW41" s="15">
        <f t="shared" si="54"/>
        <v>0</v>
      </c>
      <c r="AX41" s="16">
        <f t="shared" si="55"/>
        <v>11</v>
      </c>
      <c r="AY41" s="15">
        <f t="shared" si="56"/>
        <v>0</v>
      </c>
      <c r="AZ41" s="15">
        <f t="shared" si="57"/>
        <v>0</v>
      </c>
      <c r="BA41" s="15">
        <f t="shared" si="58"/>
        <v>8</v>
      </c>
      <c r="BB41" s="15">
        <f t="shared" si="59"/>
        <v>0</v>
      </c>
      <c r="BC41" s="15">
        <f t="shared" si="60"/>
        <v>0</v>
      </c>
      <c r="BD41" s="15">
        <f t="shared" si="61"/>
        <v>0</v>
      </c>
      <c r="BE41" s="15">
        <f t="shared" si="62"/>
        <v>0</v>
      </c>
      <c r="BF41" s="15">
        <f t="shared" si="63"/>
        <v>0</v>
      </c>
      <c r="BG41" s="15">
        <f t="shared" si="64"/>
        <v>0</v>
      </c>
      <c r="BH41" s="17">
        <f t="shared" si="65"/>
        <v>8</v>
      </c>
      <c r="BI41" s="18"/>
      <c r="BJ41" s="18"/>
      <c r="BK41" s="18"/>
      <c r="BL41" s="18"/>
      <c r="BM41" s="18"/>
      <c r="BN41" s="18"/>
      <c r="BO41" s="18"/>
      <c r="BP41" s="18"/>
    </row>
    <row r="42" spans="1:80" s="98" customFormat="1" ht="22.5" customHeight="1" x14ac:dyDescent="0.25">
      <c r="A42" s="118">
        <v>39</v>
      </c>
      <c r="B42" s="119" t="s">
        <v>119</v>
      </c>
      <c r="C42" s="134" t="s">
        <v>174</v>
      </c>
      <c r="D42" s="121">
        <v>18040</v>
      </c>
      <c r="E42" s="119"/>
      <c r="F42" s="65">
        <v>3</v>
      </c>
      <c r="G42" s="94" t="s">
        <v>134</v>
      </c>
      <c r="H42" s="195" t="s">
        <v>60</v>
      </c>
      <c r="I42" s="193" t="s">
        <v>234</v>
      </c>
      <c r="J42" s="182" t="s">
        <v>16</v>
      </c>
      <c r="K42" s="182" t="s">
        <v>60</v>
      </c>
      <c r="L42" s="182" t="s">
        <v>16</v>
      </c>
      <c r="M42" s="182" t="s">
        <v>16</v>
      </c>
      <c r="N42" s="193" t="s">
        <v>234</v>
      </c>
      <c r="O42" s="193" t="s">
        <v>234</v>
      </c>
      <c r="P42" s="195" t="s">
        <v>60</v>
      </c>
      <c r="Q42" s="182" t="s">
        <v>16</v>
      </c>
      <c r="R42" s="182" t="s">
        <v>16</v>
      </c>
      <c r="S42" s="182" t="s">
        <v>60</v>
      </c>
      <c r="T42" s="195" t="s">
        <v>60</v>
      </c>
      <c r="U42" s="193" t="s">
        <v>234</v>
      </c>
      <c r="V42" s="193" t="s">
        <v>234</v>
      </c>
      <c r="W42" s="182" t="s">
        <v>60</v>
      </c>
      <c r="X42" s="182" t="s">
        <v>60</v>
      </c>
      <c r="Y42" s="182" t="s">
        <v>99</v>
      </c>
      <c r="Z42" s="182" t="s">
        <v>99</v>
      </c>
      <c r="AA42" s="182" t="s">
        <v>99</v>
      </c>
      <c r="AB42" s="181" t="s">
        <v>60</v>
      </c>
      <c r="AC42" s="181" t="s">
        <v>99</v>
      </c>
      <c r="AD42" s="182" t="s">
        <v>99</v>
      </c>
      <c r="AE42" s="182" t="s">
        <v>99</v>
      </c>
      <c r="AF42" s="182" t="s">
        <v>60</v>
      </c>
      <c r="AG42" s="182" t="s">
        <v>99</v>
      </c>
      <c r="AH42" s="181" t="s">
        <v>99</v>
      </c>
      <c r="AI42" s="181" t="s">
        <v>60</v>
      </c>
      <c r="AJ42" s="181" t="s">
        <v>60</v>
      </c>
      <c r="AK42" s="181" t="s">
        <v>99</v>
      </c>
      <c r="AL42" s="181" t="s">
        <v>99</v>
      </c>
      <c r="AM42" s="61">
        <f t="shared" si="44"/>
        <v>20</v>
      </c>
      <c r="AN42" s="61">
        <f t="shared" si="45"/>
        <v>0</v>
      </c>
      <c r="AO42" s="15">
        <f t="shared" si="46"/>
        <v>11</v>
      </c>
      <c r="AP42" s="15">
        <f t="shared" si="47"/>
        <v>0</v>
      </c>
      <c r="AQ42" s="15">
        <f t="shared" si="48"/>
        <v>0</v>
      </c>
      <c r="AR42" s="15">
        <f t="shared" si="49"/>
        <v>0</v>
      </c>
      <c r="AS42" s="15">
        <f t="shared" si="50"/>
        <v>0</v>
      </c>
      <c r="AT42" s="15">
        <f t="shared" si="51"/>
        <v>0</v>
      </c>
      <c r="AU42" s="15">
        <f t="shared" si="52"/>
        <v>0</v>
      </c>
      <c r="AV42" s="15">
        <f t="shared" si="53"/>
        <v>0</v>
      </c>
      <c r="AW42" s="15">
        <f t="shared" si="54"/>
        <v>0</v>
      </c>
      <c r="AX42" s="16">
        <f t="shared" si="55"/>
        <v>11</v>
      </c>
      <c r="AY42" s="15">
        <f t="shared" si="56"/>
        <v>0</v>
      </c>
      <c r="AZ42" s="15">
        <f t="shared" si="57"/>
        <v>0</v>
      </c>
      <c r="BA42" s="15">
        <f t="shared" si="58"/>
        <v>0</v>
      </c>
      <c r="BB42" s="15">
        <f t="shared" si="59"/>
        <v>0</v>
      </c>
      <c r="BC42" s="15">
        <f t="shared" si="60"/>
        <v>10</v>
      </c>
      <c r="BD42" s="15">
        <f t="shared" si="61"/>
        <v>0</v>
      </c>
      <c r="BE42" s="15">
        <f t="shared" si="62"/>
        <v>0</v>
      </c>
      <c r="BF42" s="15">
        <f t="shared" si="63"/>
        <v>0</v>
      </c>
      <c r="BG42" s="15">
        <f t="shared" si="64"/>
        <v>0</v>
      </c>
      <c r="BH42" s="17">
        <f t="shared" si="65"/>
        <v>10</v>
      </c>
      <c r="BI42" s="96"/>
      <c r="BJ42" s="96"/>
      <c r="BK42" s="96"/>
      <c r="BL42" s="96"/>
      <c r="BM42" s="96"/>
      <c r="BN42" s="96"/>
      <c r="BO42" s="96"/>
      <c r="BP42" s="96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</row>
    <row r="43" spans="1:80" s="101" customFormat="1" ht="22.5" customHeight="1" thickBot="1" x14ac:dyDescent="0.3">
      <c r="A43" s="118">
        <v>40</v>
      </c>
      <c r="B43" s="119" t="s">
        <v>119</v>
      </c>
      <c r="C43" s="134" t="s">
        <v>175</v>
      </c>
      <c r="D43" s="121">
        <v>18057</v>
      </c>
      <c r="E43" s="119"/>
      <c r="F43" s="216">
        <v>0</v>
      </c>
      <c r="G43" s="95" t="s">
        <v>127</v>
      </c>
      <c r="H43" s="181" t="s">
        <v>60</v>
      </c>
      <c r="I43" s="193" t="s">
        <v>60</v>
      </c>
      <c r="J43" s="182" t="s">
        <v>116</v>
      </c>
      <c r="K43" s="182" t="s">
        <v>116</v>
      </c>
      <c r="L43" s="182" t="s">
        <v>98</v>
      </c>
      <c r="M43" s="182" t="s">
        <v>98</v>
      </c>
      <c r="N43" s="181" t="s">
        <v>60</v>
      </c>
      <c r="O43" s="181" t="s">
        <v>60</v>
      </c>
      <c r="P43" s="182" t="s">
        <v>98</v>
      </c>
      <c r="Q43" s="182" t="s">
        <v>98</v>
      </c>
      <c r="R43" s="182" t="s">
        <v>98</v>
      </c>
      <c r="S43" s="182" t="s">
        <v>98</v>
      </c>
      <c r="T43" s="182" t="s">
        <v>98</v>
      </c>
      <c r="U43" s="181" t="s">
        <v>60</v>
      </c>
      <c r="V43" s="181" t="s">
        <v>60</v>
      </c>
      <c r="W43" s="182" t="s">
        <v>98</v>
      </c>
      <c r="X43" s="182" t="s">
        <v>98</v>
      </c>
      <c r="Y43" s="182" t="s">
        <v>98</v>
      </c>
      <c r="Z43" s="182" t="s">
        <v>98</v>
      </c>
      <c r="AA43" s="215" t="s">
        <v>249</v>
      </c>
      <c r="AB43" s="181" t="s">
        <v>60</v>
      </c>
      <c r="AC43" s="181" t="s">
        <v>60</v>
      </c>
      <c r="AD43" s="182" t="s">
        <v>98</v>
      </c>
      <c r="AE43" s="182" t="s">
        <v>98</v>
      </c>
      <c r="AF43" s="182" t="s">
        <v>98</v>
      </c>
      <c r="AG43" s="182" t="s">
        <v>98</v>
      </c>
      <c r="AH43" s="181" t="s">
        <v>60</v>
      </c>
      <c r="AI43" s="181" t="s">
        <v>60</v>
      </c>
      <c r="AJ43" s="181" t="s">
        <v>60</v>
      </c>
      <c r="AK43" s="181" t="s">
        <v>60</v>
      </c>
      <c r="AL43" s="181" t="s">
        <v>60</v>
      </c>
      <c r="AM43" s="61">
        <f t="shared" si="44"/>
        <v>17</v>
      </c>
      <c r="AN43" s="61">
        <f t="shared" si="45"/>
        <v>0</v>
      </c>
      <c r="AO43" s="15">
        <f t="shared" si="46"/>
        <v>13</v>
      </c>
      <c r="AP43" s="15">
        <f t="shared" si="47"/>
        <v>0</v>
      </c>
      <c r="AQ43" s="15">
        <f t="shared" si="48"/>
        <v>0</v>
      </c>
      <c r="AR43" s="15">
        <f t="shared" si="49"/>
        <v>0</v>
      </c>
      <c r="AS43" s="15">
        <f t="shared" si="50"/>
        <v>1</v>
      </c>
      <c r="AT43" s="15">
        <f t="shared" si="51"/>
        <v>0</v>
      </c>
      <c r="AU43" s="15">
        <f t="shared" si="52"/>
        <v>0</v>
      </c>
      <c r="AV43" s="15">
        <f t="shared" si="53"/>
        <v>0</v>
      </c>
      <c r="AW43" s="15">
        <f t="shared" si="54"/>
        <v>0</v>
      </c>
      <c r="AX43" s="16">
        <f t="shared" si="55"/>
        <v>14</v>
      </c>
      <c r="AY43" s="15">
        <f t="shared" si="56"/>
        <v>0</v>
      </c>
      <c r="AZ43" s="15">
        <f t="shared" si="57"/>
        <v>0</v>
      </c>
      <c r="BA43" s="15">
        <f t="shared" si="58"/>
        <v>0</v>
      </c>
      <c r="BB43" s="15">
        <f t="shared" si="59"/>
        <v>0</v>
      </c>
      <c r="BC43" s="15">
        <f t="shared" si="60"/>
        <v>0</v>
      </c>
      <c r="BD43" s="15">
        <f t="shared" si="61"/>
        <v>0</v>
      </c>
      <c r="BE43" s="15">
        <f t="shared" si="62"/>
        <v>0</v>
      </c>
      <c r="BF43" s="15">
        <f t="shared" si="63"/>
        <v>0</v>
      </c>
      <c r="BG43" s="15">
        <f t="shared" si="64"/>
        <v>0</v>
      </c>
      <c r="BH43" s="17">
        <f t="shared" si="65"/>
        <v>0</v>
      </c>
      <c r="BI43" s="99"/>
      <c r="BJ43" s="99"/>
      <c r="BK43" s="99"/>
      <c r="BL43" s="99"/>
      <c r="BM43" s="99"/>
      <c r="BN43" s="99"/>
      <c r="BO43" s="99"/>
      <c r="BP43" s="99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</row>
    <row r="44" spans="1:80" s="104" customFormat="1" ht="22.5" customHeight="1" thickBot="1" x14ac:dyDescent="0.3">
      <c r="A44" s="118">
        <v>41</v>
      </c>
      <c r="B44" s="119" t="s">
        <v>119</v>
      </c>
      <c r="C44" s="134" t="s">
        <v>176</v>
      </c>
      <c r="D44" s="121">
        <v>18027</v>
      </c>
      <c r="E44" s="119"/>
      <c r="F44" s="216">
        <v>1</v>
      </c>
      <c r="G44" s="95" t="s">
        <v>167</v>
      </c>
      <c r="H44" s="181" t="s">
        <v>61</v>
      </c>
      <c r="I44" s="193" t="s">
        <v>61</v>
      </c>
      <c r="J44" s="195" t="s">
        <v>60</v>
      </c>
      <c r="K44" s="182" t="s">
        <v>60</v>
      </c>
      <c r="L44" s="182" t="s">
        <v>60</v>
      </c>
      <c r="M44" s="182" t="s">
        <v>61</v>
      </c>
      <c r="N44" s="181" t="s">
        <v>61</v>
      </c>
      <c r="O44" s="181" t="s">
        <v>60</v>
      </c>
      <c r="P44" s="182" t="s">
        <v>60</v>
      </c>
      <c r="Q44" s="195" t="s">
        <v>60</v>
      </c>
      <c r="R44" s="182" t="s">
        <v>61</v>
      </c>
      <c r="S44" s="182" t="s">
        <v>61</v>
      </c>
      <c r="T44" s="182" t="s">
        <v>61</v>
      </c>
      <c r="U44" s="181" t="s">
        <v>60</v>
      </c>
      <c r="V44" s="181" t="s">
        <v>99</v>
      </c>
      <c r="W44" s="182" t="s">
        <v>99</v>
      </c>
      <c r="X44" s="182" t="s">
        <v>99</v>
      </c>
      <c r="Y44" s="182" t="s">
        <v>99</v>
      </c>
      <c r="Z44" s="182" t="s">
        <v>60</v>
      </c>
      <c r="AA44" s="182" t="s">
        <v>60</v>
      </c>
      <c r="AB44" s="181" t="s">
        <v>99</v>
      </c>
      <c r="AC44" s="181" t="s">
        <v>99</v>
      </c>
      <c r="AD44" s="182" t="s">
        <v>99</v>
      </c>
      <c r="AE44" s="182" t="s">
        <v>60</v>
      </c>
      <c r="AF44" s="182" t="s">
        <v>99</v>
      </c>
      <c r="AG44" s="182" t="s">
        <v>99</v>
      </c>
      <c r="AH44" s="181" t="s">
        <v>99</v>
      </c>
      <c r="AI44" s="181" t="s">
        <v>99</v>
      </c>
      <c r="AJ44" s="181" t="s">
        <v>99</v>
      </c>
      <c r="AK44" s="195" t="s">
        <v>60</v>
      </c>
      <c r="AL44" s="181" t="s">
        <v>99</v>
      </c>
      <c r="AM44" s="61">
        <f t="shared" si="44"/>
        <v>20</v>
      </c>
      <c r="AN44" s="61">
        <f t="shared" si="45"/>
        <v>0</v>
      </c>
      <c r="AO44" s="15">
        <f t="shared" si="46"/>
        <v>11</v>
      </c>
      <c r="AP44" s="15">
        <f t="shared" si="47"/>
        <v>0</v>
      </c>
      <c r="AQ44" s="15">
        <f t="shared" si="48"/>
        <v>0</v>
      </c>
      <c r="AR44" s="15">
        <f t="shared" si="49"/>
        <v>0</v>
      </c>
      <c r="AS44" s="15">
        <f t="shared" si="50"/>
        <v>0</v>
      </c>
      <c r="AT44" s="15">
        <f t="shared" si="51"/>
        <v>0</v>
      </c>
      <c r="AU44" s="15">
        <f t="shared" si="52"/>
        <v>0</v>
      </c>
      <c r="AV44" s="15">
        <f t="shared" si="53"/>
        <v>0</v>
      </c>
      <c r="AW44" s="15">
        <f t="shared" si="54"/>
        <v>0</v>
      </c>
      <c r="AX44" s="16">
        <f t="shared" si="55"/>
        <v>11</v>
      </c>
      <c r="AY44" s="15">
        <f t="shared" si="56"/>
        <v>0</v>
      </c>
      <c r="AZ44" s="15">
        <f t="shared" si="57"/>
        <v>0</v>
      </c>
      <c r="BA44" s="15">
        <f t="shared" si="58"/>
        <v>7</v>
      </c>
      <c r="BB44" s="15">
        <f t="shared" si="59"/>
        <v>0</v>
      </c>
      <c r="BC44" s="15">
        <f t="shared" si="60"/>
        <v>0</v>
      </c>
      <c r="BD44" s="15">
        <f t="shared" si="61"/>
        <v>0</v>
      </c>
      <c r="BE44" s="15">
        <f t="shared" si="62"/>
        <v>0</v>
      </c>
      <c r="BF44" s="15">
        <f t="shared" si="63"/>
        <v>0</v>
      </c>
      <c r="BG44" s="15">
        <f t="shared" si="64"/>
        <v>0</v>
      </c>
      <c r="BH44" s="17">
        <f t="shared" si="65"/>
        <v>7</v>
      </c>
      <c r="BI44" s="102"/>
      <c r="BJ44" s="102"/>
      <c r="BK44" s="102"/>
      <c r="BL44" s="102"/>
      <c r="BM44" s="102"/>
      <c r="BN44" s="102"/>
      <c r="BO44" s="102"/>
      <c r="BP44" s="102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  <c r="CB44" s="103"/>
    </row>
    <row r="45" spans="1:80" ht="22.5" customHeight="1" x14ac:dyDescent="0.25">
      <c r="A45" s="118">
        <v>42</v>
      </c>
      <c r="B45" s="119" t="s">
        <v>119</v>
      </c>
      <c r="C45" s="134" t="s">
        <v>177</v>
      </c>
      <c r="D45" s="121">
        <v>18014</v>
      </c>
      <c r="E45" s="119"/>
      <c r="F45" s="216">
        <v>2</v>
      </c>
      <c r="G45" s="95" t="s">
        <v>167</v>
      </c>
      <c r="H45" s="181" t="s">
        <v>215</v>
      </c>
      <c r="I45" s="193" t="s">
        <v>60</v>
      </c>
      <c r="J45" s="195" t="s">
        <v>60</v>
      </c>
      <c r="K45" s="182" t="s">
        <v>214</v>
      </c>
      <c r="L45" s="182" t="s">
        <v>214</v>
      </c>
      <c r="M45" s="195" t="s">
        <v>60</v>
      </c>
      <c r="N45" s="181" t="s">
        <v>215</v>
      </c>
      <c r="O45" s="181" t="s">
        <v>215</v>
      </c>
      <c r="P45" s="182" t="s">
        <v>214</v>
      </c>
      <c r="Q45" s="195" t="s">
        <v>60</v>
      </c>
      <c r="R45" s="182" t="s">
        <v>214</v>
      </c>
      <c r="S45" s="182" t="s">
        <v>214</v>
      </c>
      <c r="T45" s="195" t="s">
        <v>60</v>
      </c>
      <c r="U45" s="181" t="s">
        <v>215</v>
      </c>
      <c r="V45" s="181" t="s">
        <v>215</v>
      </c>
      <c r="W45" s="182" t="s">
        <v>214</v>
      </c>
      <c r="X45" s="182" t="s">
        <v>60</v>
      </c>
      <c r="Y45" s="215" t="s">
        <v>60</v>
      </c>
      <c r="Z45" s="182" t="s">
        <v>98</v>
      </c>
      <c r="AA45" s="182" t="s">
        <v>98</v>
      </c>
      <c r="AB45" s="181" t="s">
        <v>98</v>
      </c>
      <c r="AC45" s="181" t="s">
        <v>60</v>
      </c>
      <c r="AD45" s="182" t="s">
        <v>98</v>
      </c>
      <c r="AE45" s="215" t="s">
        <v>98</v>
      </c>
      <c r="AF45" s="182" t="s">
        <v>98</v>
      </c>
      <c r="AG45" s="215" t="s">
        <v>60</v>
      </c>
      <c r="AH45" s="181" t="s">
        <v>98</v>
      </c>
      <c r="AI45" s="181" t="s">
        <v>98</v>
      </c>
      <c r="AJ45" s="195" t="s">
        <v>60</v>
      </c>
      <c r="AK45" s="195" t="s">
        <v>60</v>
      </c>
      <c r="AL45" s="195" t="s">
        <v>60</v>
      </c>
      <c r="AM45" s="61">
        <f t="shared" si="44"/>
        <v>19</v>
      </c>
      <c r="AN45" s="61">
        <f t="shared" si="45"/>
        <v>0</v>
      </c>
      <c r="AO45" s="15">
        <f t="shared" si="46"/>
        <v>12</v>
      </c>
      <c r="AP45" s="15">
        <f t="shared" si="47"/>
        <v>0</v>
      </c>
      <c r="AQ45" s="15">
        <f t="shared" si="48"/>
        <v>0</v>
      </c>
      <c r="AR45" s="15">
        <f t="shared" si="49"/>
        <v>0</v>
      </c>
      <c r="AS45" s="15">
        <f t="shared" si="50"/>
        <v>0</v>
      </c>
      <c r="AT45" s="15">
        <f t="shared" si="51"/>
        <v>0</v>
      </c>
      <c r="AU45" s="15">
        <f t="shared" si="52"/>
        <v>0</v>
      </c>
      <c r="AV45" s="15">
        <f t="shared" si="53"/>
        <v>0</v>
      </c>
      <c r="AW45" s="15">
        <f t="shared" si="54"/>
        <v>0</v>
      </c>
      <c r="AX45" s="16">
        <f t="shared" si="55"/>
        <v>12</v>
      </c>
      <c r="AY45" s="15">
        <f t="shared" si="56"/>
        <v>0</v>
      </c>
      <c r="AZ45" s="15">
        <f t="shared" si="57"/>
        <v>0</v>
      </c>
      <c r="BA45" s="15">
        <f t="shared" si="58"/>
        <v>0</v>
      </c>
      <c r="BB45" s="15">
        <f t="shared" si="59"/>
        <v>0</v>
      </c>
      <c r="BC45" s="15">
        <f t="shared" si="60"/>
        <v>0</v>
      </c>
      <c r="BD45" s="15">
        <f t="shared" si="61"/>
        <v>0</v>
      </c>
      <c r="BE45" s="15">
        <f t="shared" si="62"/>
        <v>0</v>
      </c>
      <c r="BF45" s="15">
        <f t="shared" si="63"/>
        <v>0</v>
      </c>
      <c r="BG45" s="15">
        <f t="shared" si="64"/>
        <v>0</v>
      </c>
      <c r="BH45" s="17">
        <f t="shared" si="65"/>
        <v>0</v>
      </c>
      <c r="BI45" s="18"/>
      <c r="BJ45" s="18"/>
      <c r="BK45" s="18"/>
      <c r="BL45" s="18"/>
      <c r="BM45" s="18"/>
      <c r="BN45" s="18"/>
      <c r="BO45" s="18"/>
      <c r="BP45" s="18"/>
    </row>
    <row r="46" spans="1:80" ht="22.5" customHeight="1" x14ac:dyDescent="0.25">
      <c r="A46" s="118">
        <v>43</v>
      </c>
      <c r="B46" s="119" t="s">
        <v>119</v>
      </c>
      <c r="C46" s="134" t="s">
        <v>178</v>
      </c>
      <c r="D46" s="121">
        <v>18026</v>
      </c>
      <c r="E46" s="119"/>
      <c r="F46" s="216">
        <v>3</v>
      </c>
      <c r="G46" s="94" t="s">
        <v>123</v>
      </c>
      <c r="H46" s="181" t="s">
        <v>61</v>
      </c>
      <c r="I46" s="193" t="s">
        <v>60</v>
      </c>
      <c r="J46" s="182" t="s">
        <v>245</v>
      </c>
      <c r="K46" s="195" t="s">
        <v>60</v>
      </c>
      <c r="L46" s="182" t="s">
        <v>61</v>
      </c>
      <c r="M46" s="182" t="s">
        <v>61</v>
      </c>
      <c r="N46" s="195" t="s">
        <v>60</v>
      </c>
      <c r="O46" s="195" t="s">
        <v>60</v>
      </c>
      <c r="P46" s="182" t="s">
        <v>61</v>
      </c>
      <c r="Q46" s="182" t="s">
        <v>60</v>
      </c>
      <c r="R46" s="195" t="s">
        <v>60</v>
      </c>
      <c r="S46" s="182" t="s">
        <v>61</v>
      </c>
      <c r="T46" s="182" t="s">
        <v>61</v>
      </c>
      <c r="U46" s="195" t="s">
        <v>60</v>
      </c>
      <c r="V46" s="181" t="s">
        <v>61</v>
      </c>
      <c r="W46" s="182" t="s">
        <v>61</v>
      </c>
      <c r="X46" s="182" t="s">
        <v>60</v>
      </c>
      <c r="Y46" s="195" t="s">
        <v>60</v>
      </c>
      <c r="Z46" s="182" t="s">
        <v>98</v>
      </c>
      <c r="AA46" s="182" t="s">
        <v>98</v>
      </c>
      <c r="AB46" s="181" t="s">
        <v>98</v>
      </c>
      <c r="AC46" s="181" t="s">
        <v>98</v>
      </c>
      <c r="AD46" s="182" t="s">
        <v>98</v>
      </c>
      <c r="AE46" s="182" t="s">
        <v>60</v>
      </c>
      <c r="AF46" s="195" t="s">
        <v>60</v>
      </c>
      <c r="AG46" s="182" t="s">
        <v>61</v>
      </c>
      <c r="AH46" s="181" t="s">
        <v>61</v>
      </c>
      <c r="AI46" s="181" t="s">
        <v>61</v>
      </c>
      <c r="AJ46" s="181" t="s">
        <v>61</v>
      </c>
      <c r="AK46" s="181" t="s">
        <v>61</v>
      </c>
      <c r="AL46" s="195" t="s">
        <v>60</v>
      </c>
      <c r="AM46" s="61">
        <f t="shared" si="44"/>
        <v>18</v>
      </c>
      <c r="AN46" s="61">
        <f t="shared" si="45"/>
        <v>0</v>
      </c>
      <c r="AO46" s="15">
        <f t="shared" si="46"/>
        <v>13</v>
      </c>
      <c r="AP46" s="15">
        <f t="shared" si="47"/>
        <v>0</v>
      </c>
      <c r="AQ46" s="15">
        <f t="shared" si="48"/>
        <v>0</v>
      </c>
      <c r="AR46" s="15">
        <f t="shared" si="49"/>
        <v>0</v>
      </c>
      <c r="AS46" s="15">
        <f t="shared" si="50"/>
        <v>0</v>
      </c>
      <c r="AT46" s="15">
        <f t="shared" si="51"/>
        <v>0</v>
      </c>
      <c r="AU46" s="15">
        <f t="shared" si="52"/>
        <v>0</v>
      </c>
      <c r="AV46" s="15">
        <f t="shared" si="53"/>
        <v>0</v>
      </c>
      <c r="AW46" s="15">
        <f t="shared" si="54"/>
        <v>0</v>
      </c>
      <c r="AX46" s="16">
        <f t="shared" si="55"/>
        <v>13</v>
      </c>
      <c r="AY46" s="15">
        <f t="shared" si="56"/>
        <v>0</v>
      </c>
      <c r="AZ46" s="15">
        <f t="shared" si="57"/>
        <v>0</v>
      </c>
      <c r="BA46" s="15">
        <f t="shared" si="58"/>
        <v>13</v>
      </c>
      <c r="BB46" s="15">
        <f t="shared" si="59"/>
        <v>0</v>
      </c>
      <c r="BC46" s="15">
        <f t="shared" si="60"/>
        <v>0</v>
      </c>
      <c r="BD46" s="15">
        <f t="shared" si="61"/>
        <v>0</v>
      </c>
      <c r="BE46" s="15">
        <f t="shared" si="62"/>
        <v>0</v>
      </c>
      <c r="BF46" s="15">
        <f t="shared" si="63"/>
        <v>0</v>
      </c>
      <c r="BG46" s="15">
        <f t="shared" si="64"/>
        <v>0</v>
      </c>
      <c r="BH46" s="17">
        <f t="shared" si="65"/>
        <v>13</v>
      </c>
      <c r="BI46" s="19"/>
      <c r="BJ46" s="19"/>
      <c r="BK46" s="19"/>
      <c r="BL46" s="19"/>
      <c r="BM46" s="19"/>
      <c r="BN46" s="19"/>
      <c r="BO46" s="19"/>
      <c r="BP46" s="19"/>
    </row>
    <row r="47" spans="1:80" s="101" customFormat="1" ht="22.5" customHeight="1" x14ac:dyDescent="0.25">
      <c r="A47" s="118">
        <v>44</v>
      </c>
      <c r="B47" s="119" t="s">
        <v>113</v>
      </c>
      <c r="C47" s="134" t="s">
        <v>179</v>
      </c>
      <c r="D47" s="121">
        <v>18050</v>
      </c>
      <c r="E47" s="119"/>
      <c r="F47" s="216">
        <v>3</v>
      </c>
      <c r="G47" s="95" t="s">
        <v>148</v>
      </c>
      <c r="H47" s="181" t="s">
        <v>99</v>
      </c>
      <c r="I47" s="193" t="s">
        <v>99</v>
      </c>
      <c r="J47" s="182" t="s">
        <v>60</v>
      </c>
      <c r="K47" s="182" t="s">
        <v>99</v>
      </c>
      <c r="L47" s="182" t="s">
        <v>99</v>
      </c>
      <c r="M47" s="182" t="s">
        <v>99</v>
      </c>
      <c r="N47" s="181" t="s">
        <v>99</v>
      </c>
      <c r="O47" s="181" t="s">
        <v>99</v>
      </c>
      <c r="P47" s="182" t="s">
        <v>60</v>
      </c>
      <c r="Q47" s="182" t="s">
        <v>60</v>
      </c>
      <c r="R47" s="182" t="s">
        <v>99</v>
      </c>
      <c r="S47" s="182" t="s">
        <v>99</v>
      </c>
      <c r="T47" s="182" t="s">
        <v>99</v>
      </c>
      <c r="U47" s="181" t="s">
        <v>99</v>
      </c>
      <c r="V47" s="181" t="s">
        <v>61</v>
      </c>
      <c r="W47" s="182" t="s">
        <v>60</v>
      </c>
      <c r="X47" s="182" t="s">
        <v>60</v>
      </c>
      <c r="Y47" s="182" t="s">
        <v>61</v>
      </c>
      <c r="Z47" s="182" t="s">
        <v>61</v>
      </c>
      <c r="AA47" s="182" t="s">
        <v>61</v>
      </c>
      <c r="AB47" s="181" t="s">
        <v>61</v>
      </c>
      <c r="AC47" s="181" t="s">
        <v>61</v>
      </c>
      <c r="AD47" s="182" t="s">
        <v>60</v>
      </c>
      <c r="AE47" s="182" t="s">
        <v>60</v>
      </c>
      <c r="AF47" s="182" t="s">
        <v>61</v>
      </c>
      <c r="AG47" s="215" t="s">
        <v>60</v>
      </c>
      <c r="AH47" s="215" t="s">
        <v>60</v>
      </c>
      <c r="AI47" s="215" t="s">
        <v>60</v>
      </c>
      <c r="AJ47" s="215" t="s">
        <v>60</v>
      </c>
      <c r="AK47" s="181" t="s">
        <v>60</v>
      </c>
      <c r="AL47" s="215" t="s">
        <v>60</v>
      </c>
      <c r="AM47" s="61">
        <f t="shared" si="44"/>
        <v>18</v>
      </c>
      <c r="AN47" s="61">
        <f t="shared" si="45"/>
        <v>0</v>
      </c>
      <c r="AO47" s="15">
        <f t="shared" si="46"/>
        <v>13</v>
      </c>
      <c r="AP47" s="15">
        <f t="shared" si="47"/>
        <v>0</v>
      </c>
      <c r="AQ47" s="15">
        <f t="shared" si="48"/>
        <v>0</v>
      </c>
      <c r="AR47" s="15">
        <f t="shared" si="49"/>
        <v>0</v>
      </c>
      <c r="AS47" s="15">
        <f t="shared" si="50"/>
        <v>0</v>
      </c>
      <c r="AT47" s="15">
        <f t="shared" si="51"/>
        <v>0</v>
      </c>
      <c r="AU47" s="15">
        <f t="shared" si="52"/>
        <v>0</v>
      </c>
      <c r="AV47" s="15">
        <f t="shared" si="53"/>
        <v>0</v>
      </c>
      <c r="AW47" s="15">
        <f t="shared" si="54"/>
        <v>0</v>
      </c>
      <c r="AX47" s="16">
        <f t="shared" si="55"/>
        <v>13</v>
      </c>
      <c r="AY47" s="15">
        <f t="shared" si="56"/>
        <v>0</v>
      </c>
      <c r="AZ47" s="15">
        <f t="shared" si="57"/>
        <v>0</v>
      </c>
      <c r="BA47" s="15">
        <f t="shared" si="58"/>
        <v>7</v>
      </c>
      <c r="BB47" s="15">
        <f t="shared" si="59"/>
        <v>0</v>
      </c>
      <c r="BC47" s="15">
        <f t="shared" si="60"/>
        <v>0</v>
      </c>
      <c r="BD47" s="15">
        <f t="shared" si="61"/>
        <v>0</v>
      </c>
      <c r="BE47" s="15">
        <f t="shared" si="62"/>
        <v>0</v>
      </c>
      <c r="BF47" s="15">
        <f t="shared" si="63"/>
        <v>0</v>
      </c>
      <c r="BG47" s="15">
        <f t="shared" si="64"/>
        <v>0</v>
      </c>
      <c r="BH47" s="17">
        <f t="shared" si="65"/>
        <v>7</v>
      </c>
      <c r="BI47" s="99"/>
      <c r="BJ47" s="99"/>
      <c r="BK47" s="99"/>
      <c r="BL47" s="99"/>
      <c r="BM47" s="99"/>
      <c r="BN47" s="99"/>
      <c r="BO47" s="99"/>
      <c r="BP47" s="99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</row>
    <row r="48" spans="1:80" ht="22.5" customHeight="1" x14ac:dyDescent="0.25">
      <c r="A48" s="118">
        <v>45</v>
      </c>
      <c r="B48" s="119" t="s">
        <v>119</v>
      </c>
      <c r="C48" s="134" t="s">
        <v>180</v>
      </c>
      <c r="D48" s="121">
        <v>18029</v>
      </c>
      <c r="E48" s="119"/>
      <c r="F48" s="216">
        <v>3</v>
      </c>
      <c r="G48" s="95" t="s">
        <v>148</v>
      </c>
      <c r="H48" s="181" t="s">
        <v>99</v>
      </c>
      <c r="I48" s="193" t="s">
        <v>99</v>
      </c>
      <c r="J48" s="182" t="s">
        <v>257</v>
      </c>
      <c r="K48" s="182" t="s">
        <v>99</v>
      </c>
      <c r="L48" s="182" t="s">
        <v>99</v>
      </c>
      <c r="M48" s="182" t="s">
        <v>99</v>
      </c>
      <c r="N48" s="181" t="s">
        <v>99</v>
      </c>
      <c r="O48" s="181" t="s">
        <v>99</v>
      </c>
      <c r="P48" s="182" t="s">
        <v>60</v>
      </c>
      <c r="Q48" s="182" t="s">
        <v>60</v>
      </c>
      <c r="R48" s="182" t="s">
        <v>99</v>
      </c>
      <c r="S48" s="182" t="s">
        <v>99</v>
      </c>
      <c r="T48" s="182" t="s">
        <v>99</v>
      </c>
      <c r="U48" s="181" t="s">
        <v>99</v>
      </c>
      <c r="V48" s="181" t="s">
        <v>61</v>
      </c>
      <c r="W48" s="182" t="s">
        <v>60</v>
      </c>
      <c r="X48" s="182" t="s">
        <v>60</v>
      </c>
      <c r="Y48" s="182" t="s">
        <v>61</v>
      </c>
      <c r="Z48" s="182" t="s">
        <v>61</v>
      </c>
      <c r="AA48" s="182" t="s">
        <v>61</v>
      </c>
      <c r="AB48" s="181" t="s">
        <v>61</v>
      </c>
      <c r="AC48" s="181" t="s">
        <v>61</v>
      </c>
      <c r="AD48" s="182" t="s">
        <v>60</v>
      </c>
      <c r="AE48" s="182" t="s">
        <v>60</v>
      </c>
      <c r="AF48" s="182" t="s">
        <v>61</v>
      </c>
      <c r="AG48" s="215" t="s">
        <v>60</v>
      </c>
      <c r="AH48" s="215" t="s">
        <v>60</v>
      </c>
      <c r="AI48" s="215" t="s">
        <v>60</v>
      </c>
      <c r="AJ48" s="215" t="s">
        <v>60</v>
      </c>
      <c r="AK48" s="181" t="s">
        <v>60</v>
      </c>
      <c r="AL48" s="215" t="s">
        <v>60</v>
      </c>
      <c r="AM48" s="61">
        <f t="shared" si="44"/>
        <v>18</v>
      </c>
      <c r="AN48" s="61">
        <f t="shared" si="45"/>
        <v>0</v>
      </c>
      <c r="AO48" s="15">
        <f t="shared" si="46"/>
        <v>13</v>
      </c>
      <c r="AP48" s="15">
        <f t="shared" si="47"/>
        <v>0</v>
      </c>
      <c r="AQ48" s="15">
        <f t="shared" si="48"/>
        <v>0</v>
      </c>
      <c r="AR48" s="15">
        <f t="shared" si="49"/>
        <v>0</v>
      </c>
      <c r="AS48" s="15">
        <f t="shared" si="50"/>
        <v>0</v>
      </c>
      <c r="AT48" s="15">
        <f t="shared" si="51"/>
        <v>0</v>
      </c>
      <c r="AU48" s="15">
        <f t="shared" si="52"/>
        <v>0</v>
      </c>
      <c r="AV48" s="15">
        <f t="shared" si="53"/>
        <v>0</v>
      </c>
      <c r="AW48" s="15">
        <f t="shared" si="54"/>
        <v>0</v>
      </c>
      <c r="AX48" s="16">
        <f t="shared" si="55"/>
        <v>13</v>
      </c>
      <c r="AY48" s="15">
        <f t="shared" si="56"/>
        <v>0</v>
      </c>
      <c r="AZ48" s="15">
        <f t="shared" si="57"/>
        <v>0</v>
      </c>
      <c r="BA48" s="15">
        <f t="shared" si="58"/>
        <v>7</v>
      </c>
      <c r="BB48" s="15">
        <f t="shared" si="59"/>
        <v>0</v>
      </c>
      <c r="BC48" s="15">
        <f t="shared" si="60"/>
        <v>0</v>
      </c>
      <c r="BD48" s="15">
        <f t="shared" si="61"/>
        <v>0</v>
      </c>
      <c r="BE48" s="15">
        <f t="shared" si="62"/>
        <v>0</v>
      </c>
      <c r="BF48" s="15">
        <f t="shared" si="63"/>
        <v>0</v>
      </c>
      <c r="BG48" s="15">
        <f t="shared" si="64"/>
        <v>0</v>
      </c>
      <c r="BH48" s="17">
        <f t="shared" si="65"/>
        <v>7</v>
      </c>
      <c r="BI48" s="18"/>
      <c r="BJ48" s="18"/>
      <c r="BK48" s="18"/>
      <c r="BL48" s="18"/>
      <c r="BM48" s="18"/>
      <c r="BN48" s="18"/>
      <c r="BO48" s="18"/>
      <c r="BP48" s="18"/>
    </row>
    <row r="49" spans="1:80" ht="22.5" customHeight="1" x14ac:dyDescent="0.25">
      <c r="A49" s="118">
        <v>46</v>
      </c>
      <c r="B49" s="119" t="s">
        <v>119</v>
      </c>
      <c r="C49" s="134" t="s">
        <v>181</v>
      </c>
      <c r="D49" s="121">
        <v>18064</v>
      </c>
      <c r="E49" s="119"/>
      <c r="F49" s="216">
        <v>2</v>
      </c>
      <c r="G49" s="94" t="s">
        <v>116</v>
      </c>
      <c r="H49" s="181" t="s">
        <v>61</v>
      </c>
      <c r="I49" s="181" t="s">
        <v>61</v>
      </c>
      <c r="J49" s="195" t="s">
        <v>60</v>
      </c>
      <c r="K49" s="182" t="s">
        <v>61</v>
      </c>
      <c r="L49" s="195" t="s">
        <v>60</v>
      </c>
      <c r="M49" s="182" t="s">
        <v>61</v>
      </c>
      <c r="N49" s="181" t="s">
        <v>61</v>
      </c>
      <c r="O49" s="181" t="s">
        <v>61</v>
      </c>
      <c r="P49" s="182" t="s">
        <v>61</v>
      </c>
      <c r="Q49" s="195" t="s">
        <v>60</v>
      </c>
      <c r="R49" s="182" t="s">
        <v>158</v>
      </c>
      <c r="S49" s="195" t="s">
        <v>60</v>
      </c>
      <c r="T49" s="182" t="s">
        <v>158</v>
      </c>
      <c r="U49" s="181" t="s">
        <v>158</v>
      </c>
      <c r="V49" s="181" t="s">
        <v>158</v>
      </c>
      <c r="W49" s="182" t="s">
        <v>158</v>
      </c>
      <c r="X49" s="195" t="s">
        <v>60</v>
      </c>
      <c r="Y49" s="182" t="s">
        <v>158</v>
      </c>
      <c r="Z49" s="195" t="s">
        <v>60</v>
      </c>
      <c r="AA49" s="182" t="s">
        <v>158</v>
      </c>
      <c r="AB49" s="181" t="s">
        <v>158</v>
      </c>
      <c r="AC49" s="181" t="s">
        <v>158</v>
      </c>
      <c r="AD49" s="182" t="s">
        <v>158</v>
      </c>
      <c r="AE49" s="195" t="s">
        <v>60</v>
      </c>
      <c r="AF49" s="182" t="s">
        <v>158</v>
      </c>
      <c r="AG49" s="195" t="s">
        <v>60</v>
      </c>
      <c r="AH49" s="195" t="s">
        <v>60</v>
      </c>
      <c r="AI49" s="195" t="s">
        <v>60</v>
      </c>
      <c r="AJ49" s="195" t="s">
        <v>60</v>
      </c>
      <c r="AK49" s="215" t="s">
        <v>60</v>
      </c>
      <c r="AL49" s="215" t="s">
        <v>60</v>
      </c>
      <c r="AM49" s="61">
        <f t="shared" si="44"/>
        <v>18</v>
      </c>
      <c r="AN49" s="61">
        <f t="shared" si="45"/>
        <v>0</v>
      </c>
      <c r="AO49" s="15">
        <f t="shared" si="46"/>
        <v>13</v>
      </c>
      <c r="AP49" s="15">
        <f t="shared" si="47"/>
        <v>0</v>
      </c>
      <c r="AQ49" s="15">
        <f t="shared" si="48"/>
        <v>0</v>
      </c>
      <c r="AR49" s="15">
        <f t="shared" si="49"/>
        <v>0</v>
      </c>
      <c r="AS49" s="15">
        <f t="shared" si="50"/>
        <v>0</v>
      </c>
      <c r="AT49" s="15">
        <f t="shared" si="51"/>
        <v>0</v>
      </c>
      <c r="AU49" s="15">
        <f t="shared" si="52"/>
        <v>0</v>
      </c>
      <c r="AV49" s="15">
        <f t="shared" si="53"/>
        <v>0</v>
      </c>
      <c r="AW49" s="15">
        <f t="shared" si="54"/>
        <v>0</v>
      </c>
      <c r="AX49" s="16">
        <f t="shared" si="55"/>
        <v>13</v>
      </c>
      <c r="AY49" s="15">
        <f t="shared" si="56"/>
        <v>0</v>
      </c>
      <c r="AZ49" s="15">
        <f t="shared" si="57"/>
        <v>0</v>
      </c>
      <c r="BA49" s="15">
        <f t="shared" si="58"/>
        <v>7</v>
      </c>
      <c r="BB49" s="15">
        <f t="shared" si="59"/>
        <v>0</v>
      </c>
      <c r="BC49" s="15">
        <f t="shared" si="60"/>
        <v>0</v>
      </c>
      <c r="BD49" s="15">
        <f t="shared" si="61"/>
        <v>0</v>
      </c>
      <c r="BE49" s="15">
        <f t="shared" si="62"/>
        <v>0</v>
      </c>
      <c r="BF49" s="15">
        <f t="shared" si="63"/>
        <v>0</v>
      </c>
      <c r="BG49" s="15">
        <f t="shared" si="64"/>
        <v>0</v>
      </c>
      <c r="BH49" s="17">
        <f t="shared" si="65"/>
        <v>7</v>
      </c>
      <c r="BI49" s="18"/>
      <c r="BJ49" s="18"/>
      <c r="BK49" s="18"/>
      <c r="BL49" s="18"/>
      <c r="BM49" s="18"/>
      <c r="BN49" s="18"/>
      <c r="BO49" s="18"/>
      <c r="BP49" s="18"/>
    </row>
    <row r="50" spans="1:80" ht="22.5" customHeight="1" x14ac:dyDescent="0.25">
      <c r="A50" s="118">
        <v>47</v>
      </c>
      <c r="B50" s="119" t="s">
        <v>119</v>
      </c>
      <c r="C50" s="134" t="s">
        <v>182</v>
      </c>
      <c r="D50" s="121">
        <v>18052</v>
      </c>
      <c r="E50" s="119"/>
      <c r="F50" s="216">
        <v>0</v>
      </c>
      <c r="G50" s="95" t="s">
        <v>127</v>
      </c>
      <c r="H50" s="181" t="s">
        <v>60</v>
      </c>
      <c r="I50" s="189" t="s">
        <v>60</v>
      </c>
      <c r="J50" s="182" t="s">
        <v>99</v>
      </c>
      <c r="K50" s="182" t="s">
        <v>99</v>
      </c>
      <c r="L50" s="182" t="s">
        <v>99</v>
      </c>
      <c r="M50" s="182" t="s">
        <v>99</v>
      </c>
      <c r="N50" s="181" t="s">
        <v>60</v>
      </c>
      <c r="O50" s="181" t="s">
        <v>60</v>
      </c>
      <c r="P50" s="182" t="s">
        <v>99</v>
      </c>
      <c r="Q50" s="182" t="s">
        <v>99</v>
      </c>
      <c r="R50" s="182" t="s">
        <v>99</v>
      </c>
      <c r="S50" s="182" t="s">
        <v>99</v>
      </c>
      <c r="T50" s="182" t="s">
        <v>99</v>
      </c>
      <c r="U50" s="181" t="s">
        <v>60</v>
      </c>
      <c r="V50" s="181" t="s">
        <v>60</v>
      </c>
      <c r="W50" s="182" t="s">
        <v>99</v>
      </c>
      <c r="X50" s="182" t="s">
        <v>99</v>
      </c>
      <c r="Y50" s="182" t="s">
        <v>99</v>
      </c>
      <c r="Z50" s="182" t="s">
        <v>99</v>
      </c>
      <c r="AA50" s="182" t="s">
        <v>99</v>
      </c>
      <c r="AB50" s="181" t="s">
        <v>60</v>
      </c>
      <c r="AC50" s="181" t="s">
        <v>60</v>
      </c>
      <c r="AD50" s="182" t="s">
        <v>99</v>
      </c>
      <c r="AE50" s="182" t="s">
        <v>99</v>
      </c>
      <c r="AF50" s="182" t="s">
        <v>99</v>
      </c>
      <c r="AG50" s="182" t="s">
        <v>99</v>
      </c>
      <c r="AH50" s="181" t="s">
        <v>60</v>
      </c>
      <c r="AI50" s="181" t="s">
        <v>60</v>
      </c>
      <c r="AJ50" s="181" t="s">
        <v>60</v>
      </c>
      <c r="AK50" s="181" t="s">
        <v>60</v>
      </c>
      <c r="AL50" s="181" t="s">
        <v>60</v>
      </c>
      <c r="AM50" s="61">
        <f t="shared" si="44"/>
        <v>18</v>
      </c>
      <c r="AN50" s="61">
        <f t="shared" si="45"/>
        <v>0</v>
      </c>
      <c r="AO50" s="15">
        <f t="shared" si="46"/>
        <v>13</v>
      </c>
      <c r="AP50" s="15">
        <f t="shared" si="47"/>
        <v>0</v>
      </c>
      <c r="AQ50" s="15">
        <f t="shared" si="48"/>
        <v>0</v>
      </c>
      <c r="AR50" s="15">
        <f t="shared" si="49"/>
        <v>0</v>
      </c>
      <c r="AS50" s="15">
        <f t="shared" si="50"/>
        <v>0</v>
      </c>
      <c r="AT50" s="15">
        <f t="shared" si="51"/>
        <v>0</v>
      </c>
      <c r="AU50" s="15">
        <f t="shared" si="52"/>
        <v>0</v>
      </c>
      <c r="AV50" s="15">
        <f t="shared" si="53"/>
        <v>0</v>
      </c>
      <c r="AW50" s="15">
        <f t="shared" si="54"/>
        <v>0</v>
      </c>
      <c r="AX50" s="16">
        <f t="shared" si="55"/>
        <v>13</v>
      </c>
      <c r="AY50" s="15">
        <f t="shared" si="56"/>
        <v>0</v>
      </c>
      <c r="AZ50" s="15">
        <f t="shared" si="57"/>
        <v>0</v>
      </c>
      <c r="BA50" s="15">
        <f t="shared" si="58"/>
        <v>0</v>
      </c>
      <c r="BB50" s="15">
        <f t="shared" si="59"/>
        <v>0</v>
      </c>
      <c r="BC50" s="15">
        <f t="shared" si="60"/>
        <v>0</v>
      </c>
      <c r="BD50" s="15">
        <f t="shared" si="61"/>
        <v>0</v>
      </c>
      <c r="BE50" s="15">
        <f t="shared" si="62"/>
        <v>0</v>
      </c>
      <c r="BF50" s="15">
        <f t="shared" si="63"/>
        <v>0</v>
      </c>
      <c r="BG50" s="15">
        <f t="shared" si="64"/>
        <v>0</v>
      </c>
      <c r="BH50" s="17">
        <f t="shared" si="65"/>
        <v>0</v>
      </c>
      <c r="BI50" s="18"/>
      <c r="BJ50" s="18"/>
      <c r="BK50" s="18"/>
      <c r="BL50" s="18"/>
      <c r="BM50" s="18"/>
      <c r="BN50" s="18"/>
      <c r="BO50" s="18"/>
      <c r="BP50" s="18"/>
    </row>
    <row r="51" spans="1:80" ht="22.5" customHeight="1" x14ac:dyDescent="0.25">
      <c r="A51" s="118">
        <v>48</v>
      </c>
      <c r="B51" s="119" t="s">
        <v>119</v>
      </c>
      <c r="C51" s="134" t="s">
        <v>183</v>
      </c>
      <c r="D51" s="121">
        <v>18031</v>
      </c>
      <c r="E51" s="119" t="s">
        <v>184</v>
      </c>
      <c r="F51" s="216">
        <v>0</v>
      </c>
      <c r="G51" s="95" t="s">
        <v>127</v>
      </c>
      <c r="H51" s="195" t="s">
        <v>72</v>
      </c>
      <c r="I51" s="197" t="s">
        <v>72</v>
      </c>
      <c r="J51" s="182" t="s">
        <v>60</v>
      </c>
      <c r="K51" s="182" t="s">
        <v>60</v>
      </c>
      <c r="L51" s="182" t="s">
        <v>18</v>
      </c>
      <c r="M51" s="182" t="s">
        <v>18</v>
      </c>
      <c r="N51" s="181" t="s">
        <v>18</v>
      </c>
      <c r="O51" s="181" t="s">
        <v>18</v>
      </c>
      <c r="P51" s="182" t="s">
        <v>60</v>
      </c>
      <c r="Q51" s="182" t="s">
        <v>18</v>
      </c>
      <c r="R51" s="182" t="s">
        <v>18</v>
      </c>
      <c r="S51" s="182" t="s">
        <v>18</v>
      </c>
      <c r="T51" s="182" t="s">
        <v>18</v>
      </c>
      <c r="U51" s="181" t="s">
        <v>60</v>
      </c>
      <c r="V51" s="181" t="s">
        <v>60</v>
      </c>
      <c r="W51" s="182" t="s">
        <v>60</v>
      </c>
      <c r="X51" s="182" t="s">
        <v>18</v>
      </c>
      <c r="Y51" s="182" t="s">
        <v>18</v>
      </c>
      <c r="Z51" s="182" t="s">
        <v>18</v>
      </c>
      <c r="AA51" s="182" t="s">
        <v>18</v>
      </c>
      <c r="AB51" s="181" t="s">
        <v>60</v>
      </c>
      <c r="AC51" s="181" t="s">
        <v>60</v>
      </c>
      <c r="AD51" s="182" t="s">
        <v>60</v>
      </c>
      <c r="AE51" s="182" t="s">
        <v>18</v>
      </c>
      <c r="AF51" s="182" t="s">
        <v>18</v>
      </c>
      <c r="AG51" s="182" t="s">
        <v>18</v>
      </c>
      <c r="AH51" s="181" t="s">
        <v>18</v>
      </c>
      <c r="AI51" s="181" t="s">
        <v>60</v>
      </c>
      <c r="AJ51" s="181" t="s">
        <v>60</v>
      </c>
      <c r="AK51" s="181" t="s">
        <v>60</v>
      </c>
      <c r="AL51" s="181" t="s">
        <v>60</v>
      </c>
      <c r="AM51" s="61">
        <f>31-SUM(AN51:AT51)</f>
        <v>16</v>
      </c>
      <c r="AN51" s="61">
        <f>COUNTIF(H51:AL51,"")</f>
        <v>0</v>
      </c>
      <c r="AO51" s="15">
        <f>COUNTIF(H51:AL51,AO$3)</f>
        <v>13</v>
      </c>
      <c r="AP51" s="15">
        <f>COUNTIF(H51:AL51,AP$3)</f>
        <v>2</v>
      </c>
      <c r="AQ51" s="15">
        <f>COUNTIF(H51:AL51,AQ$3)</f>
        <v>0</v>
      </c>
      <c r="AR51" s="15">
        <f>COUNTIF(H51:AL51,AR$3)</f>
        <v>0</v>
      </c>
      <c r="AS51" s="15">
        <f>COUNTIF(H51:AL51,AS$3)</f>
        <v>0</v>
      </c>
      <c r="AT51" s="15">
        <f>COUNTIF(H51:AL51,AT$3)</f>
        <v>0</v>
      </c>
      <c r="AU51" s="15">
        <f>COUNTIF(H51:AL51,AU$3)</f>
        <v>0</v>
      </c>
      <c r="AV51" s="15">
        <f>COUNTIF(H51:AL51,AV$3)</f>
        <v>0</v>
      </c>
      <c r="AW51" s="15">
        <f>COUNTIF(H51:AL51,AW$3)</f>
        <v>0</v>
      </c>
      <c r="AX51" s="16">
        <f>SUM(AO51:AT51)+AU51/2+AV51/2+AN51</f>
        <v>15</v>
      </c>
      <c r="AY51" s="15">
        <f>COUNTIF(H51:AL51,AY$3)</f>
        <v>0</v>
      </c>
      <c r="AZ51" s="15">
        <f>COUNTIF(H51:AN51,AZ$3)</f>
        <v>0</v>
      </c>
      <c r="BA51" s="15">
        <f>COUNTIF(H51:AL51,BA$3)</f>
        <v>0</v>
      </c>
      <c r="BB51" s="15">
        <f>COUNTIF(H51:AL51,BB$3)</f>
        <v>0</v>
      </c>
      <c r="BC51" s="15">
        <f>COUNTIF(H51:AN51,BC$3)</f>
        <v>0</v>
      </c>
      <c r="BD51" s="15">
        <f>COUNTIF(I51:AO51,BD$3)</f>
        <v>0</v>
      </c>
      <c r="BE51" s="15">
        <f>COUNTIF(H51:AN51,BE$3)</f>
        <v>0</v>
      </c>
      <c r="BF51" s="15">
        <f>COUNTIF(H51:AN51,BF$3)</f>
        <v>0</v>
      </c>
      <c r="BG51" s="15">
        <f>COUNTIF(H51:AL51,BG$3)</f>
        <v>0</v>
      </c>
      <c r="BH51" s="17">
        <f>SUM(AY51:BG51)</f>
        <v>0</v>
      </c>
      <c r="BI51" s="18"/>
      <c r="BJ51" s="18"/>
      <c r="BK51" s="18"/>
      <c r="BL51" s="18"/>
      <c r="BM51" s="18"/>
      <c r="BN51" s="18"/>
      <c r="BO51" s="18"/>
      <c r="BP51" s="18"/>
    </row>
    <row r="52" spans="1:80" ht="22.5" customHeight="1" x14ac:dyDescent="0.25">
      <c r="A52" s="118">
        <v>49</v>
      </c>
      <c r="B52" s="119" t="s">
        <v>119</v>
      </c>
      <c r="C52" s="134" t="s">
        <v>185</v>
      </c>
      <c r="D52" s="121">
        <v>18028</v>
      </c>
      <c r="E52" s="119" t="s">
        <v>184</v>
      </c>
      <c r="F52" s="216">
        <v>4</v>
      </c>
      <c r="G52" s="95" t="s">
        <v>121</v>
      </c>
      <c r="H52" s="181" t="s">
        <v>60</v>
      </c>
      <c r="I52" s="181" t="s">
        <v>18</v>
      </c>
      <c r="J52" s="182" t="s">
        <v>18</v>
      </c>
      <c r="K52" s="182" t="s">
        <v>18</v>
      </c>
      <c r="L52" s="182" t="s">
        <v>60</v>
      </c>
      <c r="M52" s="182" t="s">
        <v>60</v>
      </c>
      <c r="N52" s="181" t="s">
        <v>60</v>
      </c>
      <c r="O52" s="181" t="s">
        <v>18</v>
      </c>
      <c r="P52" s="182" t="s">
        <v>18</v>
      </c>
      <c r="Q52" s="182" t="s">
        <v>18</v>
      </c>
      <c r="R52" s="182" t="s">
        <v>18</v>
      </c>
      <c r="S52" s="182" t="s">
        <v>60</v>
      </c>
      <c r="T52" s="182" t="s">
        <v>60</v>
      </c>
      <c r="U52" s="181" t="s">
        <v>18</v>
      </c>
      <c r="V52" s="181" t="s">
        <v>18</v>
      </c>
      <c r="W52" s="182" t="s">
        <v>18</v>
      </c>
      <c r="X52" s="182" t="s">
        <v>60</v>
      </c>
      <c r="Y52" s="182" t="s">
        <v>60</v>
      </c>
      <c r="Z52" s="182" t="s">
        <v>18</v>
      </c>
      <c r="AA52" s="182" t="s">
        <v>18</v>
      </c>
      <c r="AB52" s="181" t="s">
        <v>18</v>
      </c>
      <c r="AC52" s="181" t="s">
        <v>18</v>
      </c>
      <c r="AD52" s="182" t="s">
        <v>60</v>
      </c>
      <c r="AE52" s="182" t="s">
        <v>60</v>
      </c>
      <c r="AF52" s="182" t="s">
        <v>18</v>
      </c>
      <c r="AG52" s="182" t="s">
        <v>18</v>
      </c>
      <c r="AH52" s="181" t="s">
        <v>60</v>
      </c>
      <c r="AI52" s="181" t="s">
        <v>60</v>
      </c>
      <c r="AJ52" s="181" t="s">
        <v>18</v>
      </c>
      <c r="AK52" s="181" t="s">
        <v>18</v>
      </c>
      <c r="AL52" s="181" t="s">
        <v>18</v>
      </c>
      <c r="AM52" s="61">
        <f t="shared" si="44"/>
        <v>19</v>
      </c>
      <c r="AN52" s="61">
        <f t="shared" si="45"/>
        <v>0</v>
      </c>
      <c r="AO52" s="15">
        <f t="shared" si="46"/>
        <v>12</v>
      </c>
      <c r="AP52" s="15">
        <f t="shared" si="47"/>
        <v>0</v>
      </c>
      <c r="AQ52" s="15">
        <f t="shared" si="48"/>
        <v>0</v>
      </c>
      <c r="AR52" s="15">
        <f t="shared" si="49"/>
        <v>0</v>
      </c>
      <c r="AS52" s="15">
        <f t="shared" si="50"/>
        <v>0</v>
      </c>
      <c r="AT52" s="15">
        <f t="shared" si="51"/>
        <v>0</v>
      </c>
      <c r="AU52" s="15">
        <f t="shared" si="52"/>
        <v>0</v>
      </c>
      <c r="AV52" s="15">
        <f t="shared" si="53"/>
        <v>0</v>
      </c>
      <c r="AW52" s="15">
        <f t="shared" si="54"/>
        <v>0</v>
      </c>
      <c r="AX52" s="16">
        <f t="shared" si="55"/>
        <v>12</v>
      </c>
      <c r="AY52" s="15">
        <f t="shared" si="56"/>
        <v>0</v>
      </c>
      <c r="AZ52" s="15">
        <f t="shared" si="57"/>
        <v>0</v>
      </c>
      <c r="BA52" s="15">
        <f t="shared" si="58"/>
        <v>0</v>
      </c>
      <c r="BB52" s="15">
        <f t="shared" si="59"/>
        <v>0</v>
      </c>
      <c r="BC52" s="15">
        <f t="shared" si="60"/>
        <v>0</v>
      </c>
      <c r="BD52" s="15">
        <f t="shared" si="61"/>
        <v>0</v>
      </c>
      <c r="BE52" s="15">
        <f t="shared" si="62"/>
        <v>0</v>
      </c>
      <c r="BF52" s="15">
        <f t="shared" si="63"/>
        <v>0</v>
      </c>
      <c r="BG52" s="15">
        <f t="shared" si="64"/>
        <v>0</v>
      </c>
      <c r="BH52" s="17">
        <f t="shared" si="65"/>
        <v>0</v>
      </c>
      <c r="BI52" s="18"/>
      <c r="BJ52" s="18"/>
      <c r="BK52" s="18"/>
      <c r="BL52" s="18"/>
      <c r="BM52" s="18"/>
      <c r="BN52" s="18"/>
      <c r="BO52" s="18"/>
      <c r="BP52" s="18"/>
    </row>
    <row r="53" spans="1:80" ht="22.5" customHeight="1" x14ac:dyDescent="0.25">
      <c r="A53" s="118">
        <v>50</v>
      </c>
      <c r="B53" s="119" t="s">
        <v>119</v>
      </c>
      <c r="C53" s="134" t="s">
        <v>186</v>
      </c>
      <c r="D53" s="121">
        <v>18068</v>
      </c>
      <c r="E53" s="119" t="s">
        <v>243</v>
      </c>
      <c r="F53" s="216">
        <v>4</v>
      </c>
      <c r="G53" s="95" t="s">
        <v>121</v>
      </c>
      <c r="H53" s="181" t="s">
        <v>60</v>
      </c>
      <c r="I53" s="181" t="s">
        <v>18</v>
      </c>
      <c r="J53" s="182" t="s">
        <v>18</v>
      </c>
      <c r="K53" s="182" t="s">
        <v>18</v>
      </c>
      <c r="L53" s="182" t="s">
        <v>60</v>
      </c>
      <c r="M53" s="182" t="s">
        <v>60</v>
      </c>
      <c r="N53" s="181" t="s">
        <v>60</v>
      </c>
      <c r="O53" s="181" t="s">
        <v>18</v>
      </c>
      <c r="P53" s="182" t="s">
        <v>18</v>
      </c>
      <c r="Q53" s="182" t="s">
        <v>18</v>
      </c>
      <c r="R53" s="182" t="s">
        <v>18</v>
      </c>
      <c r="S53" s="182" t="s">
        <v>60</v>
      </c>
      <c r="T53" s="182" t="s">
        <v>60</v>
      </c>
      <c r="U53" s="181" t="s">
        <v>18</v>
      </c>
      <c r="V53" s="181" t="s">
        <v>18</v>
      </c>
      <c r="W53" s="182" t="s">
        <v>18</v>
      </c>
      <c r="X53" s="182" t="s">
        <v>60</v>
      </c>
      <c r="Y53" s="182" t="s">
        <v>60</v>
      </c>
      <c r="Z53" s="182" t="s">
        <v>18</v>
      </c>
      <c r="AA53" s="182" t="s">
        <v>18</v>
      </c>
      <c r="AB53" s="181" t="s">
        <v>18</v>
      </c>
      <c r="AC53" s="181" t="s">
        <v>18</v>
      </c>
      <c r="AD53" s="182" t="s">
        <v>60</v>
      </c>
      <c r="AE53" s="182" t="s">
        <v>60</v>
      </c>
      <c r="AF53" s="182" t="s">
        <v>18</v>
      </c>
      <c r="AG53" s="182" t="s">
        <v>18</v>
      </c>
      <c r="AH53" s="181" t="s">
        <v>60</v>
      </c>
      <c r="AI53" s="181" t="s">
        <v>60</v>
      </c>
      <c r="AJ53" s="181" t="s">
        <v>18</v>
      </c>
      <c r="AK53" s="181" t="s">
        <v>18</v>
      </c>
      <c r="AL53" s="181" t="s">
        <v>18</v>
      </c>
      <c r="AM53" s="61">
        <f t="shared" si="44"/>
        <v>19</v>
      </c>
      <c r="AN53" s="61">
        <f t="shared" si="45"/>
        <v>0</v>
      </c>
      <c r="AO53" s="15">
        <f t="shared" si="46"/>
        <v>12</v>
      </c>
      <c r="AP53" s="15">
        <f t="shared" si="47"/>
        <v>0</v>
      </c>
      <c r="AQ53" s="15">
        <f t="shared" si="48"/>
        <v>0</v>
      </c>
      <c r="AR53" s="15">
        <f t="shared" si="49"/>
        <v>0</v>
      </c>
      <c r="AS53" s="15">
        <f t="shared" si="50"/>
        <v>0</v>
      </c>
      <c r="AT53" s="15">
        <f t="shared" si="51"/>
        <v>0</v>
      </c>
      <c r="AU53" s="15">
        <f t="shared" si="52"/>
        <v>0</v>
      </c>
      <c r="AV53" s="15">
        <f t="shared" si="53"/>
        <v>0</v>
      </c>
      <c r="AW53" s="15">
        <f t="shared" si="54"/>
        <v>0</v>
      </c>
      <c r="AX53" s="16">
        <f t="shared" si="55"/>
        <v>12</v>
      </c>
      <c r="AY53" s="15">
        <f t="shared" si="56"/>
        <v>0</v>
      </c>
      <c r="AZ53" s="15">
        <f t="shared" si="57"/>
        <v>0</v>
      </c>
      <c r="BA53" s="15">
        <f t="shared" si="58"/>
        <v>0</v>
      </c>
      <c r="BB53" s="15">
        <f t="shared" si="59"/>
        <v>0</v>
      </c>
      <c r="BC53" s="15">
        <f t="shared" si="60"/>
        <v>0</v>
      </c>
      <c r="BD53" s="15">
        <f t="shared" si="61"/>
        <v>0</v>
      </c>
      <c r="BE53" s="15">
        <f t="shared" si="62"/>
        <v>0</v>
      </c>
      <c r="BF53" s="15">
        <f t="shared" si="63"/>
        <v>0</v>
      </c>
      <c r="BG53" s="15">
        <f t="shared" si="64"/>
        <v>0</v>
      </c>
      <c r="BH53" s="17">
        <f t="shared" si="65"/>
        <v>0</v>
      </c>
      <c r="BI53" s="18"/>
      <c r="BJ53" s="18"/>
      <c r="BK53" s="18"/>
      <c r="BL53" s="18"/>
      <c r="BM53" s="18"/>
      <c r="BN53" s="18"/>
      <c r="BO53" s="18"/>
      <c r="BP53" s="18"/>
    </row>
    <row r="54" spans="1:80" ht="22.5" customHeight="1" x14ac:dyDescent="0.25">
      <c r="A54" s="118">
        <v>51</v>
      </c>
      <c r="B54" s="119" t="s">
        <v>119</v>
      </c>
      <c r="C54" s="134" t="s">
        <v>187</v>
      </c>
      <c r="D54" s="121">
        <v>18056</v>
      </c>
      <c r="E54" s="119" t="s">
        <v>188</v>
      </c>
      <c r="F54" s="216">
        <v>0</v>
      </c>
      <c r="G54" s="95" t="s">
        <v>127</v>
      </c>
      <c r="H54" s="181" t="s">
        <v>62</v>
      </c>
      <c r="I54" s="193" t="s">
        <v>60</v>
      </c>
      <c r="J54" s="182" t="s">
        <v>60</v>
      </c>
      <c r="K54" s="182" t="s">
        <v>62</v>
      </c>
      <c r="L54" s="182" t="s">
        <v>62</v>
      </c>
      <c r="M54" s="182" t="s">
        <v>62</v>
      </c>
      <c r="N54" s="181" t="s">
        <v>62</v>
      </c>
      <c r="O54" s="181" t="s">
        <v>60</v>
      </c>
      <c r="P54" s="182" t="s">
        <v>60</v>
      </c>
      <c r="Q54" s="182" t="s">
        <v>60</v>
      </c>
      <c r="R54" s="182" t="s">
        <v>62</v>
      </c>
      <c r="S54" s="182" t="s">
        <v>62</v>
      </c>
      <c r="T54" s="182" t="s">
        <v>62</v>
      </c>
      <c r="U54" s="181" t="s">
        <v>60</v>
      </c>
      <c r="V54" s="181" t="s">
        <v>60</v>
      </c>
      <c r="W54" s="182" t="s">
        <v>62</v>
      </c>
      <c r="X54" s="182" t="s">
        <v>62</v>
      </c>
      <c r="Y54" s="182" t="s">
        <v>62</v>
      </c>
      <c r="Z54" s="182" t="s">
        <v>60</v>
      </c>
      <c r="AA54" s="182" t="s">
        <v>60</v>
      </c>
      <c r="AB54" s="181" t="s">
        <v>60</v>
      </c>
      <c r="AC54" s="181" t="s">
        <v>62</v>
      </c>
      <c r="AD54" s="182" t="s">
        <v>62</v>
      </c>
      <c r="AE54" s="182" t="s">
        <v>62</v>
      </c>
      <c r="AF54" s="182" t="s">
        <v>60</v>
      </c>
      <c r="AG54" s="182" t="s">
        <v>60</v>
      </c>
      <c r="AH54" s="181" t="s">
        <v>62</v>
      </c>
      <c r="AI54" s="181" t="s">
        <v>62</v>
      </c>
      <c r="AJ54" s="181" t="s">
        <v>60</v>
      </c>
      <c r="AK54" s="181" t="s">
        <v>72</v>
      </c>
      <c r="AL54" s="181" t="s">
        <v>72</v>
      </c>
      <c r="AM54" s="61">
        <f t="shared" si="44"/>
        <v>16</v>
      </c>
      <c r="AN54" s="61">
        <f t="shared" si="45"/>
        <v>0</v>
      </c>
      <c r="AO54" s="15">
        <f t="shared" si="46"/>
        <v>13</v>
      </c>
      <c r="AP54" s="15">
        <f t="shared" si="47"/>
        <v>2</v>
      </c>
      <c r="AQ54" s="15">
        <f t="shared" si="48"/>
        <v>0</v>
      </c>
      <c r="AR54" s="15">
        <f t="shared" si="49"/>
        <v>0</v>
      </c>
      <c r="AS54" s="15">
        <f t="shared" si="50"/>
        <v>0</v>
      </c>
      <c r="AT54" s="15">
        <f t="shared" si="51"/>
        <v>0</v>
      </c>
      <c r="AU54" s="15">
        <f t="shared" si="52"/>
        <v>0</v>
      </c>
      <c r="AV54" s="15">
        <f t="shared" si="53"/>
        <v>0</v>
      </c>
      <c r="AW54" s="15">
        <f t="shared" si="54"/>
        <v>0</v>
      </c>
      <c r="AX54" s="16">
        <f t="shared" si="55"/>
        <v>15</v>
      </c>
      <c r="AY54" s="15">
        <f t="shared" si="56"/>
        <v>0</v>
      </c>
      <c r="AZ54" s="15">
        <f t="shared" si="57"/>
        <v>0</v>
      </c>
      <c r="BA54" s="15">
        <f t="shared" si="58"/>
        <v>0</v>
      </c>
      <c r="BB54" s="15">
        <f t="shared" si="59"/>
        <v>0</v>
      </c>
      <c r="BC54" s="15">
        <f t="shared" si="60"/>
        <v>0</v>
      </c>
      <c r="BD54" s="15">
        <f t="shared" si="61"/>
        <v>0</v>
      </c>
      <c r="BE54" s="15">
        <f t="shared" si="62"/>
        <v>0</v>
      </c>
      <c r="BF54" s="15">
        <f t="shared" si="63"/>
        <v>0</v>
      </c>
      <c r="BG54" s="15">
        <f t="shared" si="64"/>
        <v>0</v>
      </c>
      <c r="BH54" s="17">
        <f t="shared" si="65"/>
        <v>0</v>
      </c>
      <c r="BI54" s="18"/>
      <c r="BJ54" s="18"/>
      <c r="BK54" s="18"/>
      <c r="BL54" s="18"/>
      <c r="BM54" s="18"/>
      <c r="BN54" s="18"/>
      <c r="BO54" s="18"/>
      <c r="BP54" s="18"/>
    </row>
    <row r="55" spans="1:80" ht="22.5" customHeight="1" x14ac:dyDescent="0.25">
      <c r="A55" s="118">
        <v>52</v>
      </c>
      <c r="B55" s="119" t="s">
        <v>119</v>
      </c>
      <c r="C55" s="134" t="s">
        <v>189</v>
      </c>
      <c r="D55" s="121">
        <v>18036</v>
      </c>
      <c r="E55" s="119" t="s">
        <v>188</v>
      </c>
      <c r="F55" s="216">
        <v>0</v>
      </c>
      <c r="G55" s="95" t="s">
        <v>127</v>
      </c>
      <c r="H55" s="181" t="s">
        <v>18</v>
      </c>
      <c r="I55" s="181" t="s">
        <v>18</v>
      </c>
      <c r="J55" s="182" t="s">
        <v>60</v>
      </c>
      <c r="K55" s="182" t="s">
        <v>60</v>
      </c>
      <c r="L55" s="182" t="s">
        <v>18</v>
      </c>
      <c r="M55" s="182" t="s">
        <v>18</v>
      </c>
      <c r="N55" s="181" t="s">
        <v>60</v>
      </c>
      <c r="O55" s="181" t="s">
        <v>60</v>
      </c>
      <c r="P55" s="182" t="s">
        <v>18</v>
      </c>
      <c r="Q55" s="182" t="s">
        <v>18</v>
      </c>
      <c r="R55" s="182" t="s">
        <v>60</v>
      </c>
      <c r="S55" s="182" t="s">
        <v>18</v>
      </c>
      <c r="T55" s="182" t="s">
        <v>18</v>
      </c>
      <c r="U55" s="181" t="s">
        <v>18</v>
      </c>
      <c r="V55" s="181" t="s">
        <v>60</v>
      </c>
      <c r="W55" s="182" t="s">
        <v>60</v>
      </c>
      <c r="X55" s="182" t="s">
        <v>60</v>
      </c>
      <c r="Y55" s="182" t="s">
        <v>18</v>
      </c>
      <c r="Z55" s="182" t="s">
        <v>18</v>
      </c>
      <c r="AA55" s="182" t="s">
        <v>18</v>
      </c>
      <c r="AB55" s="181" t="s">
        <v>18</v>
      </c>
      <c r="AC55" s="181" t="s">
        <v>60</v>
      </c>
      <c r="AD55" s="182" t="s">
        <v>18</v>
      </c>
      <c r="AE55" s="182" t="s">
        <v>18</v>
      </c>
      <c r="AF55" s="182" t="s">
        <v>18</v>
      </c>
      <c r="AG55" s="182" t="s">
        <v>18</v>
      </c>
      <c r="AH55" s="181" t="s">
        <v>60</v>
      </c>
      <c r="AI55" s="181" t="s">
        <v>60</v>
      </c>
      <c r="AJ55" s="181" t="s">
        <v>60</v>
      </c>
      <c r="AK55" s="181" t="s">
        <v>60</v>
      </c>
      <c r="AL55" s="181" t="s">
        <v>72</v>
      </c>
      <c r="AM55" s="61">
        <f t="shared" si="44"/>
        <v>17</v>
      </c>
      <c r="AN55" s="61">
        <f t="shared" si="45"/>
        <v>0</v>
      </c>
      <c r="AO55" s="15">
        <f t="shared" si="46"/>
        <v>13</v>
      </c>
      <c r="AP55" s="15">
        <f t="shared" si="47"/>
        <v>1</v>
      </c>
      <c r="AQ55" s="15">
        <f t="shared" si="48"/>
        <v>0</v>
      </c>
      <c r="AR55" s="15">
        <f t="shared" si="49"/>
        <v>0</v>
      </c>
      <c r="AS55" s="15">
        <f t="shared" si="50"/>
        <v>0</v>
      </c>
      <c r="AT55" s="15">
        <f t="shared" si="51"/>
        <v>0</v>
      </c>
      <c r="AU55" s="15">
        <f t="shared" si="52"/>
        <v>0</v>
      </c>
      <c r="AV55" s="15">
        <f t="shared" si="53"/>
        <v>0</v>
      </c>
      <c r="AW55" s="15">
        <f t="shared" si="54"/>
        <v>0</v>
      </c>
      <c r="AX55" s="16">
        <f t="shared" si="55"/>
        <v>14</v>
      </c>
      <c r="AY55" s="15">
        <f t="shared" si="56"/>
        <v>0</v>
      </c>
      <c r="AZ55" s="15">
        <f t="shared" si="57"/>
        <v>0</v>
      </c>
      <c r="BA55" s="15">
        <f t="shared" si="58"/>
        <v>0</v>
      </c>
      <c r="BB55" s="15">
        <f t="shared" si="59"/>
        <v>0</v>
      </c>
      <c r="BC55" s="15">
        <f t="shared" si="60"/>
        <v>0</v>
      </c>
      <c r="BD55" s="15">
        <f t="shared" si="61"/>
        <v>0</v>
      </c>
      <c r="BE55" s="15">
        <f t="shared" si="62"/>
        <v>0</v>
      </c>
      <c r="BF55" s="15">
        <f t="shared" si="63"/>
        <v>0</v>
      </c>
      <c r="BG55" s="15">
        <f t="shared" si="64"/>
        <v>0</v>
      </c>
      <c r="BH55" s="17">
        <f t="shared" si="65"/>
        <v>0</v>
      </c>
      <c r="BI55" s="18"/>
      <c r="BJ55" s="18"/>
      <c r="BK55" s="18"/>
      <c r="BL55" s="18"/>
      <c r="BM55" s="18"/>
      <c r="BN55" s="18"/>
      <c r="BO55" s="18"/>
      <c r="BP55" s="18"/>
    </row>
    <row r="56" spans="1:80" ht="22.5" customHeight="1" x14ac:dyDescent="0.25">
      <c r="A56" s="118">
        <v>53</v>
      </c>
      <c r="B56" s="119" t="s">
        <v>119</v>
      </c>
      <c r="C56" s="134" t="s">
        <v>190</v>
      </c>
      <c r="D56" s="121">
        <v>18069</v>
      </c>
      <c r="E56" s="119" t="s">
        <v>188</v>
      </c>
      <c r="F56" s="216">
        <v>3</v>
      </c>
      <c r="G56" s="95" t="s">
        <v>121</v>
      </c>
      <c r="H56" s="181" t="s">
        <v>18</v>
      </c>
      <c r="I56" s="193" t="s">
        <v>60</v>
      </c>
      <c r="J56" s="182" t="s">
        <v>206</v>
      </c>
      <c r="K56" s="182" t="s">
        <v>206</v>
      </c>
      <c r="L56" s="182" t="s">
        <v>206</v>
      </c>
      <c r="M56" s="182" t="s">
        <v>60</v>
      </c>
      <c r="N56" s="181" t="s">
        <v>18</v>
      </c>
      <c r="O56" s="181" t="s">
        <v>18</v>
      </c>
      <c r="P56" s="182" t="s">
        <v>60</v>
      </c>
      <c r="Q56" s="182" t="s">
        <v>60</v>
      </c>
      <c r="R56" s="182" t="s">
        <v>60</v>
      </c>
      <c r="S56" s="182" t="s">
        <v>206</v>
      </c>
      <c r="T56" s="182" t="s">
        <v>206</v>
      </c>
      <c r="U56" s="181" t="s">
        <v>18</v>
      </c>
      <c r="V56" s="181" t="s">
        <v>18</v>
      </c>
      <c r="W56" s="182" t="s">
        <v>60</v>
      </c>
      <c r="X56" s="182" t="s">
        <v>206</v>
      </c>
      <c r="Y56" s="182" t="s">
        <v>206</v>
      </c>
      <c r="Z56" s="182" t="s">
        <v>60</v>
      </c>
      <c r="AA56" s="182" t="s">
        <v>60</v>
      </c>
      <c r="AB56" s="181" t="s">
        <v>60</v>
      </c>
      <c r="AC56" s="181" t="s">
        <v>18</v>
      </c>
      <c r="AD56" s="182" t="s">
        <v>18</v>
      </c>
      <c r="AE56" s="182" t="s">
        <v>18</v>
      </c>
      <c r="AF56" s="182" t="s">
        <v>18</v>
      </c>
      <c r="AG56" s="182" t="s">
        <v>245</v>
      </c>
      <c r="AH56" s="181" t="s">
        <v>18</v>
      </c>
      <c r="AI56" s="181" t="s">
        <v>18</v>
      </c>
      <c r="AJ56" s="181" t="s">
        <v>18</v>
      </c>
      <c r="AK56" s="181" t="s">
        <v>18</v>
      </c>
      <c r="AL56" s="181" t="s">
        <v>18</v>
      </c>
      <c r="AM56" s="61">
        <f t="shared" si="44"/>
        <v>21</v>
      </c>
      <c r="AN56" s="61">
        <f t="shared" si="45"/>
        <v>0</v>
      </c>
      <c r="AO56" s="15">
        <f t="shared" si="46"/>
        <v>10</v>
      </c>
      <c r="AP56" s="15">
        <f t="shared" si="47"/>
        <v>0</v>
      </c>
      <c r="AQ56" s="15">
        <f t="shared" si="48"/>
        <v>0</v>
      </c>
      <c r="AR56" s="15">
        <f t="shared" si="49"/>
        <v>0</v>
      </c>
      <c r="AS56" s="15">
        <f t="shared" si="50"/>
        <v>0</v>
      </c>
      <c r="AT56" s="15">
        <f t="shared" si="51"/>
        <v>0</v>
      </c>
      <c r="AU56" s="15">
        <f t="shared" si="52"/>
        <v>0</v>
      </c>
      <c r="AV56" s="15">
        <f t="shared" si="53"/>
        <v>0</v>
      </c>
      <c r="AW56" s="15">
        <f t="shared" si="54"/>
        <v>0</v>
      </c>
      <c r="AX56" s="16">
        <f t="shared" si="55"/>
        <v>10</v>
      </c>
      <c r="AY56" s="15">
        <f t="shared" si="56"/>
        <v>0</v>
      </c>
      <c r="AZ56" s="15">
        <f t="shared" si="57"/>
        <v>0</v>
      </c>
      <c r="BA56" s="15">
        <f t="shared" si="58"/>
        <v>0</v>
      </c>
      <c r="BB56" s="15">
        <f t="shared" si="59"/>
        <v>0</v>
      </c>
      <c r="BC56" s="15">
        <f t="shared" si="60"/>
        <v>0</v>
      </c>
      <c r="BD56" s="15">
        <f t="shared" si="61"/>
        <v>0</v>
      </c>
      <c r="BE56" s="15">
        <f t="shared" si="62"/>
        <v>0</v>
      </c>
      <c r="BF56" s="15">
        <f t="shared" si="63"/>
        <v>0</v>
      </c>
      <c r="BG56" s="15">
        <f t="shared" si="64"/>
        <v>0</v>
      </c>
      <c r="BH56" s="17">
        <f t="shared" si="65"/>
        <v>0</v>
      </c>
      <c r="BI56" s="18"/>
      <c r="BJ56" s="18"/>
      <c r="BK56" s="18"/>
      <c r="BL56" s="18"/>
      <c r="BM56" s="18"/>
      <c r="BN56" s="18"/>
      <c r="BO56" s="18"/>
      <c r="BP56" s="18"/>
    </row>
    <row r="57" spans="1:80" ht="22.5" customHeight="1" x14ac:dyDescent="0.25">
      <c r="A57" s="118">
        <v>54</v>
      </c>
      <c r="B57" s="119" t="s">
        <v>113</v>
      </c>
      <c r="C57" s="119" t="s">
        <v>193</v>
      </c>
      <c r="D57" s="125">
        <v>18063</v>
      </c>
      <c r="E57" s="119" t="s">
        <v>192</v>
      </c>
      <c r="F57" s="216">
        <v>4</v>
      </c>
      <c r="G57" s="95" t="s">
        <v>125</v>
      </c>
      <c r="H57" s="181" t="s">
        <v>98</v>
      </c>
      <c r="I57" s="181" t="s">
        <v>60</v>
      </c>
      <c r="J57" s="182" t="s">
        <v>98</v>
      </c>
      <c r="K57" s="182" t="s">
        <v>98</v>
      </c>
      <c r="L57" s="182" t="s">
        <v>60</v>
      </c>
      <c r="M57" s="182" t="s">
        <v>98</v>
      </c>
      <c r="N57" s="181" t="s">
        <v>98</v>
      </c>
      <c r="O57" s="181" t="s">
        <v>98</v>
      </c>
      <c r="P57" s="182" t="s">
        <v>98</v>
      </c>
      <c r="Q57" s="182" t="s">
        <v>60</v>
      </c>
      <c r="R57" s="182" t="s">
        <v>98</v>
      </c>
      <c r="S57" s="182" t="s">
        <v>98</v>
      </c>
      <c r="T57" s="182" t="s">
        <v>60</v>
      </c>
      <c r="U57" s="181" t="s">
        <v>98</v>
      </c>
      <c r="V57" s="181" t="s">
        <v>98</v>
      </c>
      <c r="W57" s="182" t="s">
        <v>60</v>
      </c>
      <c r="X57" s="182" t="s">
        <v>61</v>
      </c>
      <c r="Y57" s="182" t="s">
        <v>61</v>
      </c>
      <c r="Z57" s="182" t="s">
        <v>61</v>
      </c>
      <c r="AA57" s="182" t="s">
        <v>61</v>
      </c>
      <c r="AB57" s="181" t="s">
        <v>60</v>
      </c>
      <c r="AC57" s="181" t="s">
        <v>60</v>
      </c>
      <c r="AD57" s="182" t="s">
        <v>60</v>
      </c>
      <c r="AE57" s="182" t="s">
        <v>61</v>
      </c>
      <c r="AF57" s="182" t="s">
        <v>60</v>
      </c>
      <c r="AG57" s="182" t="s">
        <v>61</v>
      </c>
      <c r="AH57" s="181" t="s">
        <v>61</v>
      </c>
      <c r="AI57" s="181" t="s">
        <v>61</v>
      </c>
      <c r="AJ57" s="181" t="s">
        <v>60</v>
      </c>
      <c r="AK57" s="181" t="s">
        <v>60</v>
      </c>
      <c r="AL57" s="181" t="s">
        <v>241</v>
      </c>
      <c r="AM57" s="61">
        <f t="shared" si="44"/>
        <v>20</v>
      </c>
      <c r="AN57" s="61">
        <f t="shared" si="45"/>
        <v>0</v>
      </c>
      <c r="AO57" s="15">
        <f t="shared" si="46"/>
        <v>11</v>
      </c>
      <c r="AP57" s="15">
        <f t="shared" si="47"/>
        <v>0</v>
      </c>
      <c r="AQ57" s="15">
        <f t="shared" si="48"/>
        <v>0</v>
      </c>
      <c r="AR57" s="15">
        <f t="shared" si="49"/>
        <v>0</v>
      </c>
      <c r="AS57" s="15">
        <f t="shared" si="50"/>
        <v>0</v>
      </c>
      <c r="AT57" s="15">
        <f t="shared" si="51"/>
        <v>0</v>
      </c>
      <c r="AU57" s="15">
        <f t="shared" si="52"/>
        <v>0</v>
      </c>
      <c r="AV57" s="15">
        <f t="shared" si="53"/>
        <v>0</v>
      </c>
      <c r="AW57" s="15">
        <f t="shared" si="54"/>
        <v>0</v>
      </c>
      <c r="AX57" s="16">
        <f t="shared" si="55"/>
        <v>11</v>
      </c>
      <c r="AY57" s="15">
        <f t="shared" si="56"/>
        <v>0</v>
      </c>
      <c r="AZ57" s="15">
        <f t="shared" si="57"/>
        <v>0</v>
      </c>
      <c r="BA57" s="15">
        <f t="shared" si="58"/>
        <v>8</v>
      </c>
      <c r="BB57" s="15">
        <f t="shared" si="59"/>
        <v>0</v>
      </c>
      <c r="BC57" s="15">
        <f t="shared" si="60"/>
        <v>0</v>
      </c>
      <c r="BD57" s="15">
        <f t="shared" si="61"/>
        <v>0</v>
      </c>
      <c r="BE57" s="15">
        <f t="shared" si="62"/>
        <v>0</v>
      </c>
      <c r="BF57" s="15">
        <f t="shared" si="63"/>
        <v>0</v>
      </c>
      <c r="BG57" s="15">
        <f t="shared" si="64"/>
        <v>0</v>
      </c>
      <c r="BH57" s="17">
        <f t="shared" si="65"/>
        <v>8</v>
      </c>
      <c r="BI57" s="18"/>
      <c r="BJ57" s="18"/>
      <c r="BK57" s="18"/>
      <c r="BL57" s="18"/>
      <c r="BM57" s="18"/>
      <c r="BN57" s="18"/>
      <c r="BO57" s="18"/>
      <c r="BP57" s="18"/>
    </row>
    <row r="58" spans="1:80" ht="22.5" customHeight="1" x14ac:dyDescent="0.25">
      <c r="A58" s="118">
        <v>55</v>
      </c>
      <c r="B58" s="119" t="s">
        <v>119</v>
      </c>
      <c r="C58" s="119" t="s">
        <v>194</v>
      </c>
      <c r="D58" s="125">
        <v>18053</v>
      </c>
      <c r="E58" s="119" t="s">
        <v>192</v>
      </c>
      <c r="F58" s="216">
        <v>0</v>
      </c>
      <c r="G58" s="151" t="s">
        <v>127</v>
      </c>
      <c r="H58" s="195" t="s">
        <v>60</v>
      </c>
      <c r="I58" s="193" t="s">
        <v>98</v>
      </c>
      <c r="J58" s="182" t="s">
        <v>98</v>
      </c>
      <c r="K58" s="182" t="s">
        <v>98</v>
      </c>
      <c r="L58" s="182" t="s">
        <v>98</v>
      </c>
      <c r="M58" s="182" t="s">
        <v>98</v>
      </c>
      <c r="N58" s="181" t="s">
        <v>60</v>
      </c>
      <c r="O58" s="181" t="s">
        <v>98</v>
      </c>
      <c r="P58" s="195" t="s">
        <v>60</v>
      </c>
      <c r="Q58" s="195" t="s">
        <v>60</v>
      </c>
      <c r="R58" s="195" t="s">
        <v>60</v>
      </c>
      <c r="S58" s="182" t="s">
        <v>98</v>
      </c>
      <c r="T58" s="182" t="s">
        <v>98</v>
      </c>
      <c r="U58" s="181" t="s">
        <v>60</v>
      </c>
      <c r="V58" s="181" t="s">
        <v>98</v>
      </c>
      <c r="W58" s="182" t="s">
        <v>98</v>
      </c>
      <c r="X58" s="182" t="s">
        <v>61</v>
      </c>
      <c r="Y58" s="182" t="s">
        <v>61</v>
      </c>
      <c r="Z58" s="182" t="s">
        <v>61</v>
      </c>
      <c r="AA58" s="182" t="s">
        <v>60</v>
      </c>
      <c r="AB58" s="181" t="s">
        <v>60</v>
      </c>
      <c r="AC58" s="181" t="s">
        <v>61</v>
      </c>
      <c r="AD58" s="182" t="s">
        <v>61</v>
      </c>
      <c r="AE58" s="182" t="s">
        <v>61</v>
      </c>
      <c r="AF58" s="182" t="s">
        <v>60</v>
      </c>
      <c r="AG58" s="182" t="s">
        <v>61</v>
      </c>
      <c r="AH58" s="181" t="s">
        <v>61</v>
      </c>
      <c r="AI58" s="181" t="s">
        <v>60</v>
      </c>
      <c r="AJ58" s="195" t="s">
        <v>60</v>
      </c>
      <c r="AK58" s="215" t="s">
        <v>60</v>
      </c>
      <c r="AL58" s="215" t="s">
        <v>60</v>
      </c>
      <c r="AM58" s="61">
        <f t="shared" si="44"/>
        <v>18</v>
      </c>
      <c r="AN58" s="61">
        <f t="shared" si="45"/>
        <v>0</v>
      </c>
      <c r="AO58" s="15">
        <f t="shared" si="46"/>
        <v>13</v>
      </c>
      <c r="AP58" s="15">
        <f t="shared" si="47"/>
        <v>0</v>
      </c>
      <c r="AQ58" s="15">
        <f t="shared" si="48"/>
        <v>0</v>
      </c>
      <c r="AR58" s="15">
        <f t="shared" si="49"/>
        <v>0</v>
      </c>
      <c r="AS58" s="15">
        <f t="shared" si="50"/>
        <v>0</v>
      </c>
      <c r="AT58" s="15">
        <f t="shared" si="51"/>
        <v>0</v>
      </c>
      <c r="AU58" s="15">
        <f t="shared" si="52"/>
        <v>0</v>
      </c>
      <c r="AV58" s="15">
        <f t="shared" si="53"/>
        <v>0</v>
      </c>
      <c r="AW58" s="15">
        <f t="shared" si="54"/>
        <v>0</v>
      </c>
      <c r="AX58" s="16">
        <f t="shared" si="55"/>
        <v>13</v>
      </c>
      <c r="AY58" s="15">
        <f t="shared" si="56"/>
        <v>0</v>
      </c>
      <c r="AZ58" s="15">
        <f t="shared" si="57"/>
        <v>0</v>
      </c>
      <c r="BA58" s="15">
        <f t="shared" si="58"/>
        <v>8</v>
      </c>
      <c r="BB58" s="15">
        <f t="shared" si="59"/>
        <v>0</v>
      </c>
      <c r="BC58" s="15">
        <f t="shared" si="60"/>
        <v>0</v>
      </c>
      <c r="BD58" s="15">
        <f t="shared" si="61"/>
        <v>0</v>
      </c>
      <c r="BE58" s="15">
        <f t="shared" si="62"/>
        <v>0</v>
      </c>
      <c r="BF58" s="15">
        <f t="shared" si="63"/>
        <v>0</v>
      </c>
      <c r="BG58" s="15">
        <f t="shared" si="64"/>
        <v>0</v>
      </c>
      <c r="BH58" s="17">
        <f t="shared" si="65"/>
        <v>8</v>
      </c>
      <c r="BI58" s="18"/>
      <c r="BJ58" s="18"/>
      <c r="BK58" s="18"/>
      <c r="BL58" s="18"/>
      <c r="BM58" s="18"/>
      <c r="BN58" s="18"/>
      <c r="BO58" s="18"/>
      <c r="BP58" s="18"/>
    </row>
    <row r="59" spans="1:80" ht="22.5" customHeight="1" x14ac:dyDescent="0.25">
      <c r="A59" s="118">
        <v>56</v>
      </c>
      <c r="B59" s="119" t="s">
        <v>119</v>
      </c>
      <c r="C59" s="134" t="s">
        <v>239</v>
      </c>
      <c r="D59" s="121">
        <v>18035</v>
      </c>
      <c r="E59" s="119" t="s">
        <v>240</v>
      </c>
      <c r="F59" s="216">
        <v>1</v>
      </c>
      <c r="G59" s="95" t="s">
        <v>241</v>
      </c>
      <c r="H59" s="181" t="s">
        <v>98</v>
      </c>
      <c r="I59" s="193" t="s">
        <v>60</v>
      </c>
      <c r="J59" s="182" t="s">
        <v>241</v>
      </c>
      <c r="K59" s="182" t="s">
        <v>60</v>
      </c>
      <c r="L59" s="182" t="s">
        <v>241</v>
      </c>
      <c r="M59" s="182" t="s">
        <v>98</v>
      </c>
      <c r="N59" s="181" t="s">
        <v>98</v>
      </c>
      <c r="O59" s="181" t="s">
        <v>60</v>
      </c>
      <c r="P59" s="182" t="s">
        <v>98</v>
      </c>
      <c r="Q59" s="182" t="s">
        <v>98</v>
      </c>
      <c r="R59" s="182" t="s">
        <v>60</v>
      </c>
      <c r="S59" s="182" t="s">
        <v>60</v>
      </c>
      <c r="T59" s="182" t="s">
        <v>60</v>
      </c>
      <c r="U59" s="181" t="s">
        <v>98</v>
      </c>
      <c r="V59" s="181" t="s">
        <v>98</v>
      </c>
      <c r="W59" s="182" t="s">
        <v>98</v>
      </c>
      <c r="X59" s="182" t="s">
        <v>244</v>
      </c>
      <c r="Y59" s="182" t="s">
        <v>60</v>
      </c>
      <c r="Z59" s="182" t="s">
        <v>60</v>
      </c>
      <c r="AA59" s="182" t="s">
        <v>60</v>
      </c>
      <c r="AB59" s="181" t="s">
        <v>98</v>
      </c>
      <c r="AC59" s="181" t="s">
        <v>98</v>
      </c>
      <c r="AD59" s="182" t="s">
        <v>98</v>
      </c>
      <c r="AE59" s="182" t="s">
        <v>98</v>
      </c>
      <c r="AF59" s="182" t="s">
        <v>98</v>
      </c>
      <c r="AG59" s="182" t="s">
        <v>98</v>
      </c>
      <c r="AH59" s="181" t="s">
        <v>60</v>
      </c>
      <c r="AI59" s="215" t="s">
        <v>60</v>
      </c>
      <c r="AJ59" s="215" t="s">
        <v>60</v>
      </c>
      <c r="AK59" s="181" t="s">
        <v>60</v>
      </c>
      <c r="AL59" s="181" t="s">
        <v>98</v>
      </c>
      <c r="AM59" s="61">
        <f t="shared" si="44"/>
        <v>18</v>
      </c>
      <c r="AN59" s="61">
        <f t="shared" si="45"/>
        <v>0</v>
      </c>
      <c r="AO59" s="15">
        <f t="shared" si="46"/>
        <v>13</v>
      </c>
      <c r="AP59" s="15">
        <f t="shared" si="47"/>
        <v>0</v>
      </c>
      <c r="AQ59" s="15">
        <f t="shared" si="48"/>
        <v>0</v>
      </c>
      <c r="AR59" s="15">
        <f t="shared" si="49"/>
        <v>0</v>
      </c>
      <c r="AS59" s="15">
        <f t="shared" si="50"/>
        <v>0</v>
      </c>
      <c r="AT59" s="15">
        <f t="shared" si="51"/>
        <v>0</v>
      </c>
      <c r="AU59" s="15">
        <f t="shared" si="52"/>
        <v>0</v>
      </c>
      <c r="AV59" s="15">
        <f t="shared" si="53"/>
        <v>0</v>
      </c>
      <c r="AW59" s="15">
        <f t="shared" si="54"/>
        <v>0</v>
      </c>
      <c r="AX59" s="16">
        <f t="shared" si="55"/>
        <v>13</v>
      </c>
      <c r="AY59" s="15">
        <f t="shared" si="56"/>
        <v>0</v>
      </c>
      <c r="AZ59" s="15">
        <f t="shared" si="57"/>
        <v>0</v>
      </c>
      <c r="BA59" s="15">
        <f t="shared" si="58"/>
        <v>1</v>
      </c>
      <c r="BB59" s="15">
        <f t="shared" si="59"/>
        <v>0</v>
      </c>
      <c r="BC59" s="15">
        <f t="shared" si="60"/>
        <v>0</v>
      </c>
      <c r="BD59" s="15">
        <f t="shared" si="61"/>
        <v>0</v>
      </c>
      <c r="BE59" s="15">
        <f t="shared" si="62"/>
        <v>0</v>
      </c>
      <c r="BF59" s="15">
        <f t="shared" si="63"/>
        <v>0</v>
      </c>
      <c r="BG59" s="15">
        <f t="shared" si="64"/>
        <v>0</v>
      </c>
      <c r="BH59" s="17">
        <f t="shared" si="65"/>
        <v>1</v>
      </c>
      <c r="BI59" s="18"/>
      <c r="BJ59" s="18"/>
      <c r="BK59" s="18"/>
      <c r="BL59" s="18"/>
      <c r="BM59" s="18"/>
      <c r="BN59" s="18"/>
      <c r="BO59" s="18"/>
      <c r="BP59" s="18"/>
    </row>
    <row r="60" spans="1:80" ht="22.5" customHeight="1" x14ac:dyDescent="0.25">
      <c r="A60" s="118">
        <v>57</v>
      </c>
      <c r="B60" s="120" t="s">
        <v>119</v>
      </c>
      <c r="C60" s="135" t="s">
        <v>195</v>
      </c>
      <c r="D60" s="135"/>
      <c r="E60" s="119" t="s">
        <v>192</v>
      </c>
      <c r="F60" s="216">
        <v>0</v>
      </c>
      <c r="G60" s="95" t="s">
        <v>127</v>
      </c>
      <c r="H60" s="181" t="s">
        <v>60</v>
      </c>
      <c r="I60" s="181" t="s">
        <v>60</v>
      </c>
      <c r="J60" s="182" t="s">
        <v>116</v>
      </c>
      <c r="K60" s="182" t="s">
        <v>116</v>
      </c>
      <c r="L60" s="182" t="s">
        <v>116</v>
      </c>
      <c r="M60" s="182" t="s">
        <v>116</v>
      </c>
      <c r="N60" s="181" t="s">
        <v>60</v>
      </c>
      <c r="O60" s="181" t="s">
        <v>60</v>
      </c>
      <c r="P60" s="182" t="s">
        <v>116</v>
      </c>
      <c r="Q60" s="182" t="s">
        <v>116</v>
      </c>
      <c r="R60" s="182" t="s">
        <v>116</v>
      </c>
      <c r="S60" s="182" t="s">
        <v>116</v>
      </c>
      <c r="T60" s="182" t="s">
        <v>116</v>
      </c>
      <c r="U60" s="181" t="s">
        <v>60</v>
      </c>
      <c r="V60" s="181" t="s">
        <v>60</v>
      </c>
      <c r="W60" s="182" t="s">
        <v>116</v>
      </c>
      <c r="X60" s="182" t="s">
        <v>116</v>
      </c>
      <c r="Y60" s="182" t="s">
        <v>116</v>
      </c>
      <c r="Z60" s="182" t="s">
        <v>116</v>
      </c>
      <c r="AA60" s="182" t="s">
        <v>116</v>
      </c>
      <c r="AB60" s="181" t="s">
        <v>60</v>
      </c>
      <c r="AC60" s="181" t="s">
        <v>60</v>
      </c>
      <c r="AD60" s="182" t="s">
        <v>116</v>
      </c>
      <c r="AE60" s="182" t="s">
        <v>116</v>
      </c>
      <c r="AF60" s="182" t="s">
        <v>116</v>
      </c>
      <c r="AG60" s="182" t="s">
        <v>116</v>
      </c>
      <c r="AH60" s="181" t="s">
        <v>60</v>
      </c>
      <c r="AI60" s="181" t="s">
        <v>60</v>
      </c>
      <c r="AJ60" s="181" t="s">
        <v>60</v>
      </c>
      <c r="AK60" s="181" t="s">
        <v>60</v>
      </c>
      <c r="AL60" s="181" t="s">
        <v>60</v>
      </c>
      <c r="AM60" s="61">
        <f>31-SUM(AN60:AT60)</f>
        <v>18</v>
      </c>
      <c r="AN60" s="61">
        <f>COUNTIF(H60:AL60,"")</f>
        <v>0</v>
      </c>
      <c r="AO60" s="15">
        <f t="shared" ref="AO60:AO61" si="66">COUNTIF(H60:AL60,AO$3)</f>
        <v>13</v>
      </c>
      <c r="AP60" s="15">
        <f t="shared" ref="AP60:AP61" si="67">COUNTIF(H60:AL60,AP$3)</f>
        <v>0</v>
      </c>
      <c r="AQ60" s="15">
        <f t="shared" ref="AQ60:AQ61" si="68">COUNTIF(H60:AL60,AQ$3)</f>
        <v>0</v>
      </c>
      <c r="AR60" s="15">
        <f t="shared" ref="AR60:AR61" si="69">COUNTIF(H60:AL60,AR$3)</f>
        <v>0</v>
      </c>
      <c r="AS60" s="15">
        <f t="shared" ref="AS60:AS61" si="70">COUNTIF(H60:AL60,AS$3)</f>
        <v>0</v>
      </c>
      <c r="AT60" s="15">
        <f t="shared" ref="AT60:AT61" si="71">COUNTIF(H60:AL60,AT$3)</f>
        <v>0</v>
      </c>
      <c r="AU60" s="15">
        <f t="shared" ref="AU60:AU61" si="72">COUNTIF(H60:AL60,AU$3)</f>
        <v>0</v>
      </c>
      <c r="AV60" s="15">
        <f t="shared" ref="AV60:AV61" si="73">COUNTIF(H60:AL60,AV$3)</f>
        <v>0</v>
      </c>
      <c r="AW60" s="15">
        <f t="shared" ref="AW60:AW61" si="74">COUNTIF(H60:AL60,AW$3)</f>
        <v>0</v>
      </c>
      <c r="AX60" s="16">
        <f>SUM(AO60:AT60)+AU60/2+AV60/2+AN60</f>
        <v>13</v>
      </c>
      <c r="AY60" s="15">
        <f t="shared" ref="AY60:AY61" si="75">COUNTIF(H60:AL60,AY$3)</f>
        <v>0</v>
      </c>
      <c r="AZ60" s="15">
        <f t="shared" ref="AZ60:AZ61" si="76">COUNTIF(H60:AN60,AZ$3)</f>
        <v>0</v>
      </c>
      <c r="BA60" s="15">
        <f t="shared" ref="BA60:BA61" si="77">COUNTIF(H60:AL60,BA$3)</f>
        <v>0</v>
      </c>
      <c r="BB60" s="15">
        <f t="shared" ref="BB60:BB61" si="78">COUNTIF(H60:AL60,BB$3)</f>
        <v>0</v>
      </c>
      <c r="BC60" s="15">
        <f t="shared" ref="BC60:BD61" si="79">COUNTIF(H60:AN60,BC$3)</f>
        <v>0</v>
      </c>
      <c r="BD60" s="15">
        <f t="shared" si="79"/>
        <v>0</v>
      </c>
      <c r="BE60" s="15">
        <f t="shared" ref="BE60:BE61" si="80">COUNTIF(H60:AN60,BE$3)</f>
        <v>0</v>
      </c>
      <c r="BF60" s="15">
        <f t="shared" ref="BF60:BF61" si="81">COUNTIF(H60:AN60,BF$3)</f>
        <v>0</v>
      </c>
      <c r="BG60" s="15">
        <f t="shared" ref="BG60:BG61" si="82">COUNTIF(H60:AL60,BG$3)</f>
        <v>0</v>
      </c>
      <c r="BH60" s="17">
        <f>SUM(AY60:BG60)</f>
        <v>0</v>
      </c>
      <c r="BI60" s="18"/>
      <c r="BJ60" s="18"/>
      <c r="BK60" s="18"/>
      <c r="BL60" s="18"/>
      <c r="BM60" s="18"/>
      <c r="BN60" s="18"/>
      <c r="BO60" s="18"/>
      <c r="BP60" s="18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</row>
    <row r="61" spans="1:80" ht="22.5" customHeight="1" x14ac:dyDescent="0.25">
      <c r="A61" s="118">
        <v>58</v>
      </c>
      <c r="B61" s="120" t="s">
        <v>119</v>
      </c>
      <c r="C61" s="135" t="s">
        <v>196</v>
      </c>
      <c r="D61" s="135"/>
      <c r="E61" s="119" t="s">
        <v>192</v>
      </c>
      <c r="F61" s="216">
        <v>0</v>
      </c>
      <c r="G61" s="95" t="s">
        <v>127</v>
      </c>
      <c r="H61" s="181" t="s">
        <v>60</v>
      </c>
      <c r="I61" s="181" t="s">
        <v>60</v>
      </c>
      <c r="J61" s="182" t="s">
        <v>116</v>
      </c>
      <c r="K61" s="182" t="s">
        <v>116</v>
      </c>
      <c r="L61" s="182" t="s">
        <v>116</v>
      </c>
      <c r="M61" s="182" t="s">
        <v>116</v>
      </c>
      <c r="N61" s="181" t="s">
        <v>60</v>
      </c>
      <c r="O61" s="181" t="s">
        <v>60</v>
      </c>
      <c r="P61" s="182" t="s">
        <v>116</v>
      </c>
      <c r="Q61" s="182" t="s">
        <v>116</v>
      </c>
      <c r="R61" s="182" t="s">
        <v>116</v>
      </c>
      <c r="S61" s="182" t="s">
        <v>116</v>
      </c>
      <c r="T61" s="182" t="s">
        <v>116</v>
      </c>
      <c r="U61" s="181" t="s">
        <v>60</v>
      </c>
      <c r="V61" s="181" t="s">
        <v>60</v>
      </c>
      <c r="W61" s="182" t="s">
        <v>116</v>
      </c>
      <c r="X61" s="182" t="s">
        <v>116</v>
      </c>
      <c r="Y61" s="182" t="s">
        <v>116</v>
      </c>
      <c r="Z61" s="182" t="s">
        <v>116</v>
      </c>
      <c r="AA61" s="182" t="s">
        <v>116</v>
      </c>
      <c r="AB61" s="181" t="s">
        <v>60</v>
      </c>
      <c r="AC61" s="181" t="s">
        <v>60</v>
      </c>
      <c r="AD61" s="182" t="s">
        <v>116</v>
      </c>
      <c r="AE61" s="182" t="s">
        <v>116</v>
      </c>
      <c r="AF61" s="182" t="s">
        <v>116</v>
      </c>
      <c r="AG61" s="182" t="s">
        <v>116</v>
      </c>
      <c r="AH61" s="181" t="s">
        <v>60</v>
      </c>
      <c r="AI61" s="181" t="s">
        <v>60</v>
      </c>
      <c r="AJ61" s="181" t="s">
        <v>60</v>
      </c>
      <c r="AK61" s="181" t="s">
        <v>60</v>
      </c>
      <c r="AL61" s="181" t="s">
        <v>60</v>
      </c>
      <c r="AM61" s="61">
        <f>31-SUM(AN61:AT61)</f>
        <v>18</v>
      </c>
      <c r="AN61" s="61">
        <f>COUNTIF(H61:AL61,"")</f>
        <v>0</v>
      </c>
      <c r="AO61" s="15">
        <f t="shared" si="66"/>
        <v>13</v>
      </c>
      <c r="AP61" s="15">
        <f t="shared" si="67"/>
        <v>0</v>
      </c>
      <c r="AQ61" s="15">
        <f t="shared" si="68"/>
        <v>0</v>
      </c>
      <c r="AR61" s="15">
        <f t="shared" si="69"/>
        <v>0</v>
      </c>
      <c r="AS61" s="15">
        <f t="shared" si="70"/>
        <v>0</v>
      </c>
      <c r="AT61" s="15">
        <f t="shared" si="71"/>
        <v>0</v>
      </c>
      <c r="AU61" s="15">
        <f t="shared" si="72"/>
        <v>0</v>
      </c>
      <c r="AV61" s="15">
        <f t="shared" si="73"/>
        <v>0</v>
      </c>
      <c r="AW61" s="15">
        <f t="shared" si="74"/>
        <v>0</v>
      </c>
      <c r="AX61" s="16">
        <f>SUM(AO61:AT61)+AU61/2+AV61/2+AN61</f>
        <v>13</v>
      </c>
      <c r="AY61" s="15">
        <f t="shared" si="75"/>
        <v>0</v>
      </c>
      <c r="AZ61" s="15">
        <f t="shared" si="76"/>
        <v>0</v>
      </c>
      <c r="BA61" s="15">
        <f t="shared" si="77"/>
        <v>0</v>
      </c>
      <c r="BB61" s="15">
        <f t="shared" si="78"/>
        <v>0</v>
      </c>
      <c r="BC61" s="15">
        <f t="shared" si="79"/>
        <v>0</v>
      </c>
      <c r="BD61" s="15">
        <f t="shared" si="79"/>
        <v>0</v>
      </c>
      <c r="BE61" s="15">
        <f t="shared" si="80"/>
        <v>0</v>
      </c>
      <c r="BF61" s="15">
        <f t="shared" si="81"/>
        <v>0</v>
      </c>
      <c r="BG61" s="15">
        <f t="shared" si="82"/>
        <v>0</v>
      </c>
      <c r="BH61" s="17">
        <f>SUM(AY61:BG61)</f>
        <v>0</v>
      </c>
      <c r="BI61" s="18"/>
      <c r="BJ61" s="18"/>
      <c r="BK61" s="18"/>
      <c r="BL61" s="18"/>
      <c r="BM61" s="18"/>
      <c r="BN61" s="18"/>
      <c r="BO61" s="18"/>
      <c r="BP61" s="18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</row>
    <row r="62" spans="1:80" ht="22.15" customHeight="1" x14ac:dyDescent="0.25">
      <c r="A62" s="118">
        <v>59</v>
      </c>
      <c r="B62" s="120" t="s">
        <v>119</v>
      </c>
      <c r="C62" s="135"/>
      <c r="E62" s="119" t="s">
        <v>192</v>
      </c>
      <c r="F62" s="220"/>
      <c r="H62" s="181" t="s">
        <v>60</v>
      </c>
      <c r="I62" s="181" t="s">
        <v>60</v>
      </c>
      <c r="J62" s="182" t="s">
        <v>116</v>
      </c>
      <c r="K62" s="182" t="s">
        <v>116</v>
      </c>
      <c r="L62" s="182" t="s">
        <v>116</v>
      </c>
      <c r="M62" s="182" t="s">
        <v>116</v>
      </c>
      <c r="N62" s="181" t="s">
        <v>60</v>
      </c>
      <c r="O62" s="181" t="s">
        <v>60</v>
      </c>
      <c r="P62" s="182" t="s">
        <v>116</v>
      </c>
      <c r="Q62" s="182" t="s">
        <v>116</v>
      </c>
      <c r="R62" s="182" t="s">
        <v>116</v>
      </c>
      <c r="S62" s="182" t="s">
        <v>116</v>
      </c>
      <c r="T62" s="182" t="s">
        <v>116</v>
      </c>
      <c r="U62" s="181" t="s">
        <v>60</v>
      </c>
      <c r="V62" s="181" t="s">
        <v>60</v>
      </c>
      <c r="W62" s="182" t="s">
        <v>116</v>
      </c>
      <c r="X62" s="182" t="s">
        <v>116</v>
      </c>
      <c r="Y62" s="182" t="s">
        <v>116</v>
      </c>
      <c r="Z62" s="182" t="s">
        <v>116</v>
      </c>
      <c r="AA62" s="182" t="s">
        <v>116</v>
      </c>
      <c r="AB62" s="181" t="s">
        <v>60</v>
      </c>
      <c r="AC62" s="181" t="s">
        <v>60</v>
      </c>
      <c r="AD62" s="182" t="s">
        <v>116</v>
      </c>
      <c r="AE62" s="182" t="s">
        <v>116</v>
      </c>
      <c r="AF62" s="182" t="s">
        <v>116</v>
      </c>
      <c r="AG62" s="182" t="s">
        <v>116</v>
      </c>
      <c r="AH62" s="181" t="s">
        <v>60</v>
      </c>
      <c r="AI62" s="181" t="s">
        <v>60</v>
      </c>
      <c r="AJ62" s="181" t="s">
        <v>60</v>
      </c>
      <c r="AK62" s="181" t="s">
        <v>60</v>
      </c>
      <c r="AL62" s="181" t="s">
        <v>60</v>
      </c>
      <c r="AM62" s="61">
        <f t="shared" ref="AM62:AM63" si="83">31-SUM(AN62:AT62)</f>
        <v>18</v>
      </c>
      <c r="AN62" s="61">
        <f t="shared" ref="AN62:AN63" si="84">COUNTIF(H62:AL62,"")</f>
        <v>0</v>
      </c>
      <c r="AO62" s="15">
        <f t="shared" ref="AO62:AO63" si="85">COUNTIF(H62:AL62,AO$3)</f>
        <v>13</v>
      </c>
      <c r="AP62" s="15">
        <f t="shared" ref="AP62:AP63" si="86">COUNTIF(H62:AL62,AP$3)</f>
        <v>0</v>
      </c>
      <c r="AQ62" s="15">
        <f t="shared" ref="AQ62:AQ63" si="87">COUNTIF(H62:AL62,AQ$3)</f>
        <v>0</v>
      </c>
      <c r="AR62" s="15">
        <f t="shared" ref="AR62:AR63" si="88">COUNTIF(H62:AL62,AR$3)</f>
        <v>0</v>
      </c>
      <c r="AS62" s="15">
        <f t="shared" ref="AS62:AS63" si="89">COUNTIF(H62:AL62,AS$3)</f>
        <v>0</v>
      </c>
      <c r="AT62" s="15">
        <f t="shared" ref="AT62:AT63" si="90">COUNTIF(H62:AL62,AT$3)</f>
        <v>0</v>
      </c>
      <c r="AU62" s="15">
        <f t="shared" ref="AU62:AU63" si="91">COUNTIF(H62:AL62,AU$3)</f>
        <v>0</v>
      </c>
      <c r="AV62" s="15">
        <f t="shared" ref="AV62:AV63" si="92">COUNTIF(H62:AL62,AV$3)</f>
        <v>0</v>
      </c>
      <c r="AW62" s="15">
        <f t="shared" ref="AW62:AW63" si="93">COUNTIF(H62:AL62,AW$3)</f>
        <v>0</v>
      </c>
      <c r="AX62" s="16">
        <f t="shared" ref="AX62:AX63" si="94">SUM(AO62:AT62)+AU62/2+AV62/2+AN62</f>
        <v>13</v>
      </c>
      <c r="AY62" s="15">
        <f t="shared" ref="AY62:AY63" si="95">COUNTIF(H62:AL62,AY$3)</f>
        <v>0</v>
      </c>
      <c r="AZ62" s="15">
        <f t="shared" ref="AZ62:AZ63" si="96">COUNTIF(H62:AN62,AZ$3)</f>
        <v>0</v>
      </c>
      <c r="BA62" s="15">
        <f t="shared" ref="BA62:BA63" si="97">COUNTIF(H62:AL62,BA$3)</f>
        <v>0</v>
      </c>
      <c r="BB62" s="15">
        <f t="shared" ref="BB62:BB63" si="98">COUNTIF(H62:AL62,BB$3)</f>
        <v>0</v>
      </c>
      <c r="BC62" s="15">
        <f t="shared" ref="BC62:BC63" si="99">COUNTIF(H62:AN62,BC$3)</f>
        <v>0</v>
      </c>
      <c r="BD62" s="15">
        <f t="shared" ref="BD62:BD63" si="100">COUNTIF(I62:AO62,BD$3)</f>
        <v>0</v>
      </c>
      <c r="BE62" s="15">
        <f t="shared" ref="BE62:BE63" si="101">COUNTIF(H62:AN62,BE$3)</f>
        <v>0</v>
      </c>
      <c r="BF62" s="15">
        <f t="shared" ref="BF62:BF63" si="102">COUNTIF(H62:AN62,BF$3)</f>
        <v>0</v>
      </c>
      <c r="BG62" s="15">
        <f t="shared" ref="BG62:BG63" si="103">COUNTIF(H62:AL62,BG$3)</f>
        <v>0</v>
      </c>
      <c r="BH62" s="17">
        <f t="shared" ref="BH62:BH63" si="104">SUM(AY62:BG62)</f>
        <v>0</v>
      </c>
    </row>
    <row r="63" spans="1:80" ht="22.15" customHeight="1" x14ac:dyDescent="0.25">
      <c r="A63" s="118">
        <v>60</v>
      </c>
      <c r="B63" s="120" t="s">
        <v>119</v>
      </c>
      <c r="C63" s="135"/>
      <c r="E63" s="119" t="s">
        <v>192</v>
      </c>
      <c r="F63" s="220"/>
      <c r="H63" s="181" t="s">
        <v>60</v>
      </c>
      <c r="I63" s="181" t="s">
        <v>60</v>
      </c>
      <c r="J63" s="182" t="s">
        <v>116</v>
      </c>
      <c r="K63" s="182" t="s">
        <v>116</v>
      </c>
      <c r="L63" s="182" t="s">
        <v>116</v>
      </c>
      <c r="M63" s="182" t="s">
        <v>116</v>
      </c>
      <c r="N63" s="181" t="s">
        <v>60</v>
      </c>
      <c r="O63" s="181" t="s">
        <v>60</v>
      </c>
      <c r="P63" s="182" t="s">
        <v>116</v>
      </c>
      <c r="Q63" s="182" t="s">
        <v>116</v>
      </c>
      <c r="R63" s="182" t="s">
        <v>116</v>
      </c>
      <c r="S63" s="182" t="s">
        <v>116</v>
      </c>
      <c r="T63" s="182" t="s">
        <v>116</v>
      </c>
      <c r="U63" s="181" t="s">
        <v>60</v>
      </c>
      <c r="V63" s="181" t="s">
        <v>60</v>
      </c>
      <c r="W63" s="182" t="s">
        <v>116</v>
      </c>
      <c r="X63" s="182" t="s">
        <v>116</v>
      </c>
      <c r="Y63" s="182" t="s">
        <v>116</v>
      </c>
      <c r="Z63" s="182" t="s">
        <v>116</v>
      </c>
      <c r="AA63" s="182" t="s">
        <v>116</v>
      </c>
      <c r="AB63" s="181" t="s">
        <v>60</v>
      </c>
      <c r="AC63" s="181" t="s">
        <v>60</v>
      </c>
      <c r="AD63" s="182" t="s">
        <v>116</v>
      </c>
      <c r="AE63" s="182" t="s">
        <v>116</v>
      </c>
      <c r="AF63" s="182" t="s">
        <v>116</v>
      </c>
      <c r="AG63" s="182" t="s">
        <v>116</v>
      </c>
      <c r="AH63" s="181" t="s">
        <v>60</v>
      </c>
      <c r="AI63" s="181" t="s">
        <v>60</v>
      </c>
      <c r="AJ63" s="181" t="s">
        <v>60</v>
      </c>
      <c r="AK63" s="181" t="s">
        <v>60</v>
      </c>
      <c r="AL63" s="181" t="s">
        <v>60</v>
      </c>
      <c r="AM63" s="61">
        <f t="shared" si="83"/>
        <v>18</v>
      </c>
      <c r="AN63" s="61">
        <f t="shared" si="84"/>
        <v>0</v>
      </c>
      <c r="AO63" s="15">
        <f t="shared" si="85"/>
        <v>13</v>
      </c>
      <c r="AP63" s="15">
        <f t="shared" si="86"/>
        <v>0</v>
      </c>
      <c r="AQ63" s="15">
        <f t="shared" si="87"/>
        <v>0</v>
      </c>
      <c r="AR63" s="15">
        <f t="shared" si="88"/>
        <v>0</v>
      </c>
      <c r="AS63" s="15">
        <f t="shared" si="89"/>
        <v>0</v>
      </c>
      <c r="AT63" s="15">
        <f t="shared" si="90"/>
        <v>0</v>
      </c>
      <c r="AU63" s="15">
        <f t="shared" si="91"/>
        <v>0</v>
      </c>
      <c r="AV63" s="15">
        <f t="shared" si="92"/>
        <v>0</v>
      </c>
      <c r="AW63" s="15">
        <f t="shared" si="93"/>
        <v>0</v>
      </c>
      <c r="AX63" s="16">
        <f t="shared" si="94"/>
        <v>13</v>
      </c>
      <c r="AY63" s="15">
        <f t="shared" si="95"/>
        <v>0</v>
      </c>
      <c r="AZ63" s="15">
        <f t="shared" si="96"/>
        <v>0</v>
      </c>
      <c r="BA63" s="15">
        <f t="shared" si="97"/>
        <v>0</v>
      </c>
      <c r="BB63" s="15">
        <f t="shared" si="98"/>
        <v>0</v>
      </c>
      <c r="BC63" s="15">
        <f t="shared" si="99"/>
        <v>0</v>
      </c>
      <c r="BD63" s="15">
        <f t="shared" si="100"/>
        <v>0</v>
      </c>
      <c r="BE63" s="15">
        <f t="shared" si="101"/>
        <v>0</v>
      </c>
      <c r="BF63" s="15">
        <f t="shared" si="102"/>
        <v>0</v>
      </c>
      <c r="BG63" s="15">
        <f t="shared" si="103"/>
        <v>0</v>
      </c>
      <c r="BH63" s="17">
        <f t="shared" si="104"/>
        <v>0</v>
      </c>
    </row>
    <row r="64" spans="1:80" s="101" customFormat="1" ht="22.5" customHeight="1" x14ac:dyDescent="0.25">
      <c r="A64" s="118">
        <v>61</v>
      </c>
      <c r="B64" s="120" t="s">
        <v>119</v>
      </c>
      <c r="C64" s="135" t="s">
        <v>221</v>
      </c>
      <c r="D64" s="136">
        <v>18015</v>
      </c>
      <c r="E64" s="217">
        <v>1</v>
      </c>
      <c r="F64" s="218">
        <v>0</v>
      </c>
      <c r="G64" s="161" t="s">
        <v>127</v>
      </c>
      <c r="H64" s="181" t="s">
        <v>102</v>
      </c>
      <c r="I64" s="181" t="s">
        <v>102</v>
      </c>
      <c r="J64" s="182" t="s">
        <v>230</v>
      </c>
      <c r="K64" s="182" t="s">
        <v>230</v>
      </c>
      <c r="L64" s="182" t="s">
        <v>230</v>
      </c>
      <c r="M64" s="182" t="s">
        <v>255</v>
      </c>
      <c r="N64" s="181" t="s">
        <v>60</v>
      </c>
      <c r="O64" s="181" t="s">
        <v>60</v>
      </c>
      <c r="P64" s="182" t="s">
        <v>230</v>
      </c>
      <c r="Q64" s="182" t="s">
        <v>230</v>
      </c>
      <c r="R64" s="182" t="s">
        <v>230</v>
      </c>
      <c r="S64" s="182" t="s">
        <v>230</v>
      </c>
      <c r="T64" s="182" t="s">
        <v>230</v>
      </c>
      <c r="U64" s="181" t="s">
        <v>245</v>
      </c>
      <c r="V64" s="181" t="s">
        <v>60</v>
      </c>
      <c r="W64" s="182" t="s">
        <v>60</v>
      </c>
      <c r="X64" s="182" t="s">
        <v>60</v>
      </c>
      <c r="Y64" s="182" t="s">
        <v>60</v>
      </c>
      <c r="Z64" s="182" t="s">
        <v>60</v>
      </c>
      <c r="AA64" s="182" t="s">
        <v>60</v>
      </c>
      <c r="AB64" s="181" t="s">
        <v>60</v>
      </c>
      <c r="AC64" s="181" t="s">
        <v>60</v>
      </c>
      <c r="AD64" s="182" t="s">
        <v>60</v>
      </c>
      <c r="AE64" s="182" t="s">
        <v>60</v>
      </c>
      <c r="AF64" s="182" t="s">
        <v>246</v>
      </c>
      <c r="AG64" s="182" t="s">
        <v>72</v>
      </c>
      <c r="AH64" s="181" t="s">
        <v>72</v>
      </c>
      <c r="AI64" s="181" t="s">
        <v>72</v>
      </c>
      <c r="AJ64" s="181" t="s">
        <v>72</v>
      </c>
      <c r="AK64" s="181" t="s">
        <v>72</v>
      </c>
      <c r="AL64" s="181" t="s">
        <v>72</v>
      </c>
      <c r="AM64" s="137">
        <f>31-SUM(AN64:AT64)</f>
        <v>11</v>
      </c>
      <c r="AN64" s="137">
        <f>COUNTIF(H64:AL64,"")</f>
        <v>0</v>
      </c>
      <c r="AO64" s="138">
        <f>COUNTIF(H64:AL64,AO$3)</f>
        <v>13</v>
      </c>
      <c r="AP64" s="138">
        <f>COUNTIF(H64:AL64,AP$3)</f>
        <v>7</v>
      </c>
      <c r="AQ64" s="138">
        <f>COUNTIF(H64:AL64,AQ$3)</f>
        <v>0</v>
      </c>
      <c r="AR64" s="138">
        <f>COUNTIF(H64:AL64,AR$3)</f>
        <v>0</v>
      </c>
      <c r="AS64" s="138">
        <f>COUNTIF(H64:AL64,AS$3)</f>
        <v>0</v>
      </c>
      <c r="AT64" s="138">
        <f>COUNTIF(H64:AL64,AT$3)</f>
        <v>0</v>
      </c>
      <c r="AU64" s="138">
        <f>COUNTIF(H64:AL64,AU$3)</f>
        <v>0</v>
      </c>
      <c r="AV64" s="138">
        <f>COUNTIF(H64:AL64,AV$3)</f>
        <v>0</v>
      </c>
      <c r="AW64" s="138">
        <f>COUNTIF(H64:AL64,AW$3)</f>
        <v>0</v>
      </c>
      <c r="AX64" s="139">
        <f>SUM(AO64:AT64)+AU64/2+AV64/2+AN64</f>
        <v>20</v>
      </c>
      <c r="AY64" s="138">
        <f>COUNTIF(H64:AL64,AY$3)</f>
        <v>0</v>
      </c>
      <c r="AZ64" s="138">
        <f>COUNTIF(H64:AN64,AZ$3)</f>
        <v>0</v>
      </c>
      <c r="BA64" s="138">
        <f>COUNTIF(H64:AL64,BA$3)</f>
        <v>0</v>
      </c>
      <c r="BB64" s="138">
        <f>COUNTIF(H64:AL64,BB$3)</f>
        <v>0</v>
      </c>
      <c r="BC64" s="138">
        <f>COUNTIF(H64:AN64,BC$3)</f>
        <v>0</v>
      </c>
      <c r="BD64" s="138">
        <f t="shared" ref="BC64:BD66" si="105">COUNTIF(I64:AO64,BD$3)</f>
        <v>0</v>
      </c>
      <c r="BE64" s="138">
        <f>COUNTIF(H64:AN64,BE$3)</f>
        <v>0</v>
      </c>
      <c r="BF64" s="138">
        <f>COUNTIF(H64:AN64,BF$3)</f>
        <v>0</v>
      </c>
      <c r="BG64" s="138">
        <f>COUNTIF(H64:AL64,BG$3)</f>
        <v>0</v>
      </c>
      <c r="BH64" s="140">
        <f>SUM(AY64:BG64)</f>
        <v>0</v>
      </c>
      <c r="BI64" s="99"/>
      <c r="BJ64" s="99"/>
      <c r="BK64" s="99"/>
      <c r="BL64" s="99"/>
      <c r="BM64" s="99"/>
      <c r="BN64" s="99"/>
      <c r="BO64" s="99"/>
      <c r="BP64" s="99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</row>
    <row r="65" spans="1:80" s="101" customFormat="1" ht="22.5" customHeight="1" x14ac:dyDescent="0.25">
      <c r="A65" s="118">
        <v>62</v>
      </c>
      <c r="B65" s="120" t="s">
        <v>119</v>
      </c>
      <c r="C65" s="135" t="s">
        <v>222</v>
      </c>
      <c r="D65" s="136">
        <v>18075</v>
      </c>
      <c r="E65" s="120">
        <v>1</v>
      </c>
      <c r="F65" s="218">
        <v>0</v>
      </c>
      <c r="G65" s="161" t="s">
        <v>127</v>
      </c>
      <c r="H65" s="181" t="s">
        <v>60</v>
      </c>
      <c r="I65" s="181" t="s">
        <v>60</v>
      </c>
      <c r="J65" s="182" t="s">
        <v>231</v>
      </c>
      <c r="K65" s="182" t="s">
        <v>231</v>
      </c>
      <c r="L65" s="182" t="s">
        <v>231</v>
      </c>
      <c r="M65" s="182" t="s">
        <v>228</v>
      </c>
      <c r="N65" s="181" t="s">
        <v>60</v>
      </c>
      <c r="O65" s="181" t="s">
        <v>60</v>
      </c>
      <c r="P65" s="182" t="s">
        <v>231</v>
      </c>
      <c r="Q65" s="182" t="s">
        <v>231</v>
      </c>
      <c r="R65" s="182" t="s">
        <v>231</v>
      </c>
      <c r="S65" s="182" t="s">
        <v>231</v>
      </c>
      <c r="T65" s="182" t="s">
        <v>231</v>
      </c>
      <c r="U65" s="181" t="s">
        <v>60</v>
      </c>
      <c r="V65" s="181" t="s">
        <v>60</v>
      </c>
      <c r="W65" s="182" t="s">
        <v>231</v>
      </c>
      <c r="X65" s="182" t="s">
        <v>231</v>
      </c>
      <c r="Y65" s="182" t="s">
        <v>231</v>
      </c>
      <c r="Z65" s="182" t="s">
        <v>231</v>
      </c>
      <c r="AA65" s="182" t="s">
        <v>231</v>
      </c>
      <c r="AB65" s="181" t="s">
        <v>60</v>
      </c>
      <c r="AC65" s="181" t="s">
        <v>60</v>
      </c>
      <c r="AD65" s="182" t="s">
        <v>231</v>
      </c>
      <c r="AE65" s="182" t="s">
        <v>231</v>
      </c>
      <c r="AF65" s="182" t="s">
        <v>231</v>
      </c>
      <c r="AG65" s="182" t="s">
        <v>60</v>
      </c>
      <c r="AH65" s="181" t="s">
        <v>228</v>
      </c>
      <c r="AI65" s="181" t="s">
        <v>99</v>
      </c>
      <c r="AJ65" s="181" t="s">
        <v>99</v>
      </c>
      <c r="AK65" s="181" t="s">
        <v>99</v>
      </c>
      <c r="AL65" s="181" t="s">
        <v>60</v>
      </c>
      <c r="AM65" s="137">
        <f>31-SUM(AN65:AT65)</f>
        <v>21</v>
      </c>
      <c r="AN65" s="137">
        <f>COUNTIF(H65:AL65,"")</f>
        <v>0</v>
      </c>
      <c r="AO65" s="138">
        <f t="shared" ref="AO65:AO67" si="106">COUNTIF(H65:AL65,AO$3)</f>
        <v>10</v>
      </c>
      <c r="AP65" s="138">
        <f t="shared" ref="AP65:AP67" si="107">COUNTIF(H65:AL65,AP$3)</f>
        <v>0</v>
      </c>
      <c r="AQ65" s="138">
        <f t="shared" ref="AQ65:AQ67" si="108">COUNTIF(H65:AL65,AQ$3)</f>
        <v>0</v>
      </c>
      <c r="AR65" s="138">
        <f t="shared" ref="AR65:AR67" si="109">COUNTIF(H65:AL65,AR$3)</f>
        <v>0</v>
      </c>
      <c r="AS65" s="138">
        <f t="shared" ref="AS65:AS67" si="110">COUNTIF(H65:AL65,AS$3)</f>
        <v>0</v>
      </c>
      <c r="AT65" s="138">
        <f t="shared" ref="AT65:AT67" si="111">COUNTIF(H65:AL65,AT$3)</f>
        <v>0</v>
      </c>
      <c r="AU65" s="138">
        <f t="shared" ref="AU65:AU67" si="112">COUNTIF(H65:AL65,AU$3)</f>
        <v>0</v>
      </c>
      <c r="AV65" s="138">
        <f t="shared" ref="AV65:AV67" si="113">COUNTIF(H65:AL65,AV$3)</f>
        <v>18</v>
      </c>
      <c r="AW65" s="138">
        <f t="shared" ref="AW65:AW67" si="114">COUNTIF(H65:AL65,AW$3)</f>
        <v>0</v>
      </c>
      <c r="AX65" s="139">
        <f>SUM(AO65:AT65)+AU65/2+AV65/2+AN65</f>
        <v>19</v>
      </c>
      <c r="AY65" s="138">
        <f t="shared" ref="AY65:AY67" si="115">COUNTIF(H65:AL65,AY$3)</f>
        <v>0</v>
      </c>
      <c r="AZ65" s="138">
        <f t="shared" ref="AZ65:AZ67" si="116">COUNTIF(H65:AN65,AZ$3)</f>
        <v>0</v>
      </c>
      <c r="BA65" s="138">
        <f t="shared" ref="BA65:BA67" si="117">COUNTIF(H65:AL65,BA$3)</f>
        <v>0</v>
      </c>
      <c r="BB65" s="138">
        <f t="shared" ref="BB65:BB67" si="118">COUNTIF(H65:AL65,BB$3)</f>
        <v>0</v>
      </c>
      <c r="BC65" s="138">
        <f t="shared" ref="BC65" si="119">COUNTIF(H65:AN65,BC$3)</f>
        <v>0</v>
      </c>
      <c r="BD65" s="138">
        <f t="shared" ref="BD65" si="120">COUNTIF(I65:AO65,BD$3)</f>
        <v>0</v>
      </c>
      <c r="BE65" s="138">
        <f t="shared" ref="BE65:BE67" si="121">COUNTIF(H65:AN65,BE$3)</f>
        <v>0</v>
      </c>
      <c r="BF65" s="138">
        <f t="shared" ref="BF65:BF67" si="122">COUNTIF(H65:AN65,BF$3)</f>
        <v>0</v>
      </c>
      <c r="BG65" s="138">
        <f t="shared" ref="BG65:BG67" si="123">COUNTIF(H65:AL65,BG$3)</f>
        <v>0</v>
      </c>
      <c r="BH65" s="140">
        <f>SUM(AY65:BG65)</f>
        <v>0</v>
      </c>
      <c r="BI65" s="99"/>
      <c r="BJ65" s="99"/>
      <c r="BK65" s="99"/>
      <c r="BL65" s="99"/>
      <c r="BM65" s="99"/>
      <c r="BN65" s="99"/>
      <c r="BO65" s="99"/>
      <c r="BP65" s="99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</row>
    <row r="66" spans="1:80" ht="22.5" customHeight="1" x14ac:dyDescent="0.25">
      <c r="A66" s="118">
        <v>63</v>
      </c>
      <c r="B66" s="119" t="s">
        <v>119</v>
      </c>
      <c r="C66" s="135" t="s">
        <v>223</v>
      </c>
      <c r="D66" s="125">
        <v>18072</v>
      </c>
      <c r="E66" s="120">
        <v>2</v>
      </c>
      <c r="F66" s="216">
        <v>0</v>
      </c>
      <c r="G66" s="95" t="s">
        <v>127</v>
      </c>
      <c r="H66" s="181" t="s">
        <v>60</v>
      </c>
      <c r="I66" s="181" t="s">
        <v>60</v>
      </c>
      <c r="J66" s="182" t="s">
        <v>230</v>
      </c>
      <c r="K66" s="182" t="s">
        <v>230</v>
      </c>
      <c r="L66" s="182" t="s">
        <v>230</v>
      </c>
      <c r="M66" s="182" t="s">
        <v>230</v>
      </c>
      <c r="N66" s="181" t="s">
        <v>60</v>
      </c>
      <c r="O66" s="181" t="s">
        <v>60</v>
      </c>
      <c r="P66" s="182" t="s">
        <v>230</v>
      </c>
      <c r="Q66" s="182" t="s">
        <v>230</v>
      </c>
      <c r="R66" s="182" t="s">
        <v>230</v>
      </c>
      <c r="S66" s="182" t="s">
        <v>60</v>
      </c>
      <c r="T66" s="182" t="s">
        <v>230</v>
      </c>
      <c r="U66" s="181" t="s">
        <v>60</v>
      </c>
      <c r="V66" s="181" t="s">
        <v>60</v>
      </c>
      <c r="W66" s="182" t="s">
        <v>230</v>
      </c>
      <c r="X66" s="182" t="s">
        <v>230</v>
      </c>
      <c r="Y66" s="182" t="s">
        <v>60</v>
      </c>
      <c r="Z66" s="182" t="s">
        <v>230</v>
      </c>
      <c r="AA66" s="182" t="s">
        <v>230</v>
      </c>
      <c r="AB66" s="181" t="s">
        <v>60</v>
      </c>
      <c r="AC66" s="181" t="s">
        <v>60</v>
      </c>
      <c r="AD66" s="182" t="s">
        <v>230</v>
      </c>
      <c r="AE66" s="182" t="s">
        <v>230</v>
      </c>
      <c r="AF66" s="182" t="s">
        <v>60</v>
      </c>
      <c r="AG66" s="182" t="s">
        <v>230</v>
      </c>
      <c r="AH66" s="181" t="s">
        <v>102</v>
      </c>
      <c r="AI66" s="181" t="s">
        <v>102</v>
      </c>
      <c r="AJ66" s="181" t="s">
        <v>102</v>
      </c>
      <c r="AK66" s="181" t="s">
        <v>102</v>
      </c>
      <c r="AL66" s="181" t="s">
        <v>60</v>
      </c>
      <c r="AM66" s="61">
        <f>31-SUM(AN66:AT66)</f>
        <v>19</v>
      </c>
      <c r="AN66" s="61">
        <f>COUNTIF(H66:AL66,"")</f>
        <v>0</v>
      </c>
      <c r="AO66" s="15">
        <f t="shared" si="106"/>
        <v>12</v>
      </c>
      <c r="AP66" s="15">
        <f t="shared" si="107"/>
        <v>0</v>
      </c>
      <c r="AQ66" s="15">
        <f t="shared" si="108"/>
        <v>0</v>
      </c>
      <c r="AR66" s="15">
        <f t="shared" si="109"/>
        <v>0</v>
      </c>
      <c r="AS66" s="15">
        <f t="shared" si="110"/>
        <v>0</v>
      </c>
      <c r="AT66" s="15">
        <f t="shared" si="111"/>
        <v>0</v>
      </c>
      <c r="AU66" s="15">
        <f t="shared" si="112"/>
        <v>0</v>
      </c>
      <c r="AV66" s="15">
        <f t="shared" si="113"/>
        <v>0</v>
      </c>
      <c r="AW66" s="15">
        <f t="shared" si="114"/>
        <v>0</v>
      </c>
      <c r="AX66" s="16">
        <f>SUM(AO66:AT66)+AU66/2+AV66/2+AN66</f>
        <v>12</v>
      </c>
      <c r="AY66" s="15">
        <f t="shared" si="115"/>
        <v>0</v>
      </c>
      <c r="AZ66" s="15">
        <f t="shared" si="116"/>
        <v>0</v>
      </c>
      <c r="BA66" s="15">
        <f t="shared" si="117"/>
        <v>0</v>
      </c>
      <c r="BB66" s="15">
        <f t="shared" si="118"/>
        <v>0</v>
      </c>
      <c r="BC66" s="15">
        <f t="shared" si="105"/>
        <v>0</v>
      </c>
      <c r="BD66" s="15">
        <f t="shared" si="105"/>
        <v>0</v>
      </c>
      <c r="BE66" s="15">
        <f t="shared" si="121"/>
        <v>0</v>
      </c>
      <c r="BF66" s="15">
        <f t="shared" si="122"/>
        <v>0</v>
      </c>
      <c r="BG66" s="15">
        <f t="shared" si="123"/>
        <v>0</v>
      </c>
      <c r="BH66" s="17">
        <f>SUM(AY66:BG66)</f>
        <v>0</v>
      </c>
      <c r="BI66" s="18"/>
      <c r="BJ66" s="18"/>
      <c r="BK66" s="18"/>
      <c r="BL66" s="18"/>
      <c r="BM66" s="18"/>
      <c r="BN66" s="18"/>
      <c r="BO66" s="18"/>
      <c r="BP66" s="18"/>
    </row>
    <row r="67" spans="1:80" s="106" customFormat="1" ht="22.5" customHeight="1" thickBot="1" x14ac:dyDescent="0.3">
      <c r="A67" s="201">
        <v>64</v>
      </c>
      <c r="B67" s="123" t="s">
        <v>119</v>
      </c>
      <c r="C67" s="123" t="s">
        <v>237</v>
      </c>
      <c r="D67" s="162">
        <v>18070</v>
      </c>
      <c r="E67" s="123">
        <v>2</v>
      </c>
      <c r="F67" s="219">
        <v>0</v>
      </c>
      <c r="G67" s="148" t="s">
        <v>238</v>
      </c>
      <c r="H67" s="198" t="s">
        <v>204</v>
      </c>
      <c r="I67" s="199" t="s">
        <v>204</v>
      </c>
      <c r="J67" s="200" t="s">
        <v>60</v>
      </c>
      <c r="K67" s="200" t="s">
        <v>232</v>
      </c>
      <c r="L67" s="200" t="s">
        <v>60</v>
      </c>
      <c r="M67" s="200" t="s">
        <v>232</v>
      </c>
      <c r="N67" s="198" t="s">
        <v>204</v>
      </c>
      <c r="O67" s="198" t="s">
        <v>204</v>
      </c>
      <c r="P67" s="200" t="s">
        <v>232</v>
      </c>
      <c r="Q67" s="200" t="s">
        <v>60</v>
      </c>
      <c r="R67" s="200" t="s">
        <v>232</v>
      </c>
      <c r="S67" s="200" t="s">
        <v>60</v>
      </c>
      <c r="T67" s="200" t="s">
        <v>232</v>
      </c>
      <c r="U67" s="198" t="s">
        <v>60</v>
      </c>
      <c r="V67" s="198" t="s">
        <v>60</v>
      </c>
      <c r="W67" s="200" t="s">
        <v>232</v>
      </c>
      <c r="X67" s="200" t="s">
        <v>60</v>
      </c>
      <c r="Y67" s="200" t="s">
        <v>232</v>
      </c>
      <c r="Z67" s="200" t="s">
        <v>60</v>
      </c>
      <c r="AA67" s="200" t="s">
        <v>232</v>
      </c>
      <c r="AB67" s="198" t="s">
        <v>204</v>
      </c>
      <c r="AC67" s="198" t="s">
        <v>204</v>
      </c>
      <c r="AD67" s="200" t="s">
        <v>232</v>
      </c>
      <c r="AE67" s="200" t="s">
        <v>60</v>
      </c>
      <c r="AF67" s="200" t="s">
        <v>232</v>
      </c>
      <c r="AG67" s="200" t="s">
        <v>60</v>
      </c>
      <c r="AH67" s="198" t="s">
        <v>205</v>
      </c>
      <c r="AI67" s="198" t="s">
        <v>205</v>
      </c>
      <c r="AJ67" s="198" t="s">
        <v>205</v>
      </c>
      <c r="AK67" s="198" t="s">
        <v>60</v>
      </c>
      <c r="AL67" s="198" t="s">
        <v>60</v>
      </c>
      <c r="AM67" s="141">
        <f>31-SUM(AN67:AT67)</f>
        <v>19</v>
      </c>
      <c r="AN67" s="141">
        <f>COUNTIF(H67:AL67,"")</f>
        <v>0</v>
      </c>
      <c r="AO67" s="142">
        <f t="shared" si="106"/>
        <v>12</v>
      </c>
      <c r="AP67" s="142">
        <f t="shared" si="107"/>
        <v>0</v>
      </c>
      <c r="AQ67" s="142">
        <f t="shared" si="108"/>
        <v>0</v>
      </c>
      <c r="AR67" s="142">
        <f t="shared" si="109"/>
        <v>0</v>
      </c>
      <c r="AS67" s="142">
        <f t="shared" si="110"/>
        <v>0</v>
      </c>
      <c r="AT67" s="142">
        <f t="shared" si="111"/>
        <v>0</v>
      </c>
      <c r="AU67" s="142">
        <f t="shared" si="112"/>
        <v>0</v>
      </c>
      <c r="AV67" s="142">
        <f t="shared" si="113"/>
        <v>0</v>
      </c>
      <c r="AW67" s="142">
        <f t="shared" si="114"/>
        <v>0</v>
      </c>
      <c r="AX67" s="143">
        <f>SUM(AO67:AT67)+AU67/2+AV67/2+AN67</f>
        <v>12</v>
      </c>
      <c r="AY67" s="142">
        <f t="shared" si="115"/>
        <v>0</v>
      </c>
      <c r="AZ67" s="142">
        <f t="shared" si="116"/>
        <v>0</v>
      </c>
      <c r="BA67" s="142">
        <f t="shared" si="117"/>
        <v>0</v>
      </c>
      <c r="BB67" s="142">
        <f t="shared" si="118"/>
        <v>0</v>
      </c>
      <c r="BC67" s="142">
        <f t="shared" ref="BC67" si="124">COUNTIF(H67:AN67,BC$3)</f>
        <v>0</v>
      </c>
      <c r="BD67" s="142">
        <f t="shared" ref="BD67" si="125">COUNTIF(I67:AO67,BD$3)</f>
        <v>0</v>
      </c>
      <c r="BE67" s="142">
        <f t="shared" si="121"/>
        <v>0</v>
      </c>
      <c r="BF67" s="142">
        <f t="shared" si="122"/>
        <v>0</v>
      </c>
      <c r="BG67" s="142">
        <f t="shared" si="123"/>
        <v>0</v>
      </c>
      <c r="BH67" s="144">
        <f>SUM(AY67:BG67)</f>
        <v>0</v>
      </c>
      <c r="BI67" s="105"/>
      <c r="BJ67" s="105"/>
      <c r="BK67" s="105"/>
      <c r="BL67" s="105"/>
      <c r="BM67" s="105"/>
      <c r="BN67" s="105"/>
      <c r="BO67" s="105"/>
      <c r="BP67" s="105"/>
    </row>
    <row r="68" spans="1:80" s="101" customFormat="1" ht="22.15" customHeight="1" thickTop="1" x14ac:dyDescent="0.25">
      <c r="A68" s="325" t="s">
        <v>52</v>
      </c>
      <c r="B68" s="326"/>
      <c r="C68" s="326"/>
      <c r="D68" s="326"/>
      <c r="E68" s="327"/>
      <c r="F68" s="76"/>
      <c r="G68" s="158"/>
      <c r="H68" s="108" t="s">
        <v>117</v>
      </c>
      <c r="I68" s="108" t="s">
        <v>85</v>
      </c>
      <c r="J68" s="108" t="s">
        <v>85</v>
      </c>
      <c r="K68" s="108" t="s">
        <v>85</v>
      </c>
      <c r="L68" s="108" t="s">
        <v>81</v>
      </c>
      <c r="M68" s="108" t="s">
        <v>81</v>
      </c>
      <c r="N68" s="108" t="s">
        <v>81</v>
      </c>
      <c r="O68" s="108" t="s">
        <v>83</v>
      </c>
      <c r="P68" s="108" t="s">
        <v>83</v>
      </c>
      <c r="Q68" s="108" t="s">
        <v>83</v>
      </c>
      <c r="R68" s="108" t="s">
        <v>83</v>
      </c>
      <c r="S68" s="108" t="s">
        <v>85</v>
      </c>
      <c r="T68" s="108" t="s">
        <v>85</v>
      </c>
      <c r="U68" s="152" t="s">
        <v>87</v>
      </c>
      <c r="V68" s="152" t="s">
        <v>87</v>
      </c>
      <c r="W68" s="108" t="s">
        <v>81</v>
      </c>
      <c r="X68" s="108" t="s">
        <v>81</v>
      </c>
      <c r="Y68" s="108" t="s">
        <v>81</v>
      </c>
      <c r="Z68" s="152" t="s">
        <v>87</v>
      </c>
      <c r="AA68" s="152" t="s">
        <v>87</v>
      </c>
      <c r="AB68" s="108" t="s">
        <v>85</v>
      </c>
      <c r="AC68" s="108" t="s">
        <v>81</v>
      </c>
      <c r="AD68" s="108" t="s">
        <v>81</v>
      </c>
      <c r="AE68" s="108" t="s">
        <v>83</v>
      </c>
      <c r="AF68" s="152" t="s">
        <v>87</v>
      </c>
      <c r="AG68" s="108" t="s">
        <v>83</v>
      </c>
      <c r="AH68" s="108" t="s">
        <v>83</v>
      </c>
      <c r="AI68" s="108" t="s">
        <v>83</v>
      </c>
      <c r="AJ68" s="152" t="s">
        <v>87</v>
      </c>
      <c r="AK68" s="152" t="s">
        <v>87</v>
      </c>
      <c r="AL68" s="108" t="s">
        <v>85</v>
      </c>
      <c r="AM68" s="153"/>
      <c r="AN68" s="76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40"/>
      <c r="BI68" s="154"/>
      <c r="BJ68" s="154"/>
      <c r="BK68" s="154"/>
      <c r="BL68" s="154"/>
      <c r="BM68" s="154"/>
      <c r="BN68" s="154"/>
      <c r="BO68" s="154"/>
      <c r="BP68" s="154"/>
    </row>
    <row r="69" spans="1:80" ht="24" customHeight="1" x14ac:dyDescent="0.25">
      <c r="A69" s="328" t="s">
        <v>44</v>
      </c>
      <c r="B69" s="329"/>
      <c r="C69" s="329"/>
      <c r="D69" s="329"/>
      <c r="E69" s="330"/>
      <c r="F69" s="23"/>
      <c r="G69" s="159"/>
      <c r="H69" s="14" t="s">
        <v>79</v>
      </c>
      <c r="I69" s="14" t="s">
        <v>88</v>
      </c>
      <c r="J69" s="14" t="s">
        <v>82</v>
      </c>
      <c r="K69" s="14" t="s">
        <v>82</v>
      </c>
      <c r="L69" s="14" t="s">
        <v>79</v>
      </c>
      <c r="M69" s="14" t="s">
        <v>84</v>
      </c>
      <c r="N69" s="14" t="s">
        <v>80</v>
      </c>
      <c r="O69" s="14" t="s">
        <v>80</v>
      </c>
      <c r="P69" s="14" t="s">
        <v>80</v>
      </c>
      <c r="Q69" s="14" t="s">
        <v>80</v>
      </c>
      <c r="R69" s="14" t="s">
        <v>80</v>
      </c>
      <c r="S69" s="14" t="s">
        <v>79</v>
      </c>
      <c r="T69" s="14" t="s">
        <v>84</v>
      </c>
      <c r="U69" s="14" t="s">
        <v>86</v>
      </c>
      <c r="V69" s="14" t="s">
        <v>86</v>
      </c>
      <c r="W69" s="14" t="s">
        <v>86</v>
      </c>
      <c r="X69" s="14" t="s">
        <v>86</v>
      </c>
      <c r="Y69" s="14" t="s">
        <v>86</v>
      </c>
      <c r="Z69" s="14" t="s">
        <v>82</v>
      </c>
      <c r="AA69" s="14" t="s">
        <v>84</v>
      </c>
      <c r="AB69" s="14" t="s">
        <v>88</v>
      </c>
      <c r="AC69" s="14" t="s">
        <v>82</v>
      </c>
      <c r="AD69" s="14" t="s">
        <v>80</v>
      </c>
      <c r="AE69" s="14" t="s">
        <v>88</v>
      </c>
      <c r="AF69" s="14" t="s">
        <v>88</v>
      </c>
      <c r="AG69" s="14" t="s">
        <v>79</v>
      </c>
      <c r="AH69" s="14" t="s">
        <v>79</v>
      </c>
      <c r="AI69" s="14" t="s">
        <v>84</v>
      </c>
      <c r="AJ69" s="14" t="s">
        <v>84</v>
      </c>
      <c r="AK69" s="14" t="s">
        <v>88</v>
      </c>
      <c r="AL69" s="14" t="s">
        <v>82</v>
      </c>
      <c r="AM69" s="6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18"/>
      <c r="BJ69" s="18"/>
      <c r="BK69" s="18"/>
      <c r="BL69" s="18"/>
      <c r="BM69" s="18"/>
      <c r="BN69" s="18"/>
      <c r="BO69" s="18"/>
      <c r="BP69" s="18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</row>
    <row r="70" spans="1:80" ht="22.15" customHeight="1" x14ac:dyDescent="0.25">
      <c r="A70" s="29" t="s">
        <v>10</v>
      </c>
      <c r="B70" s="29"/>
      <c r="C70" s="30" t="s">
        <v>11</v>
      </c>
      <c r="D70" s="30"/>
      <c r="E70" s="29" t="s">
        <v>12</v>
      </c>
      <c r="F70" s="29" t="s">
        <v>13</v>
      </c>
      <c r="G70" s="79" t="s">
        <v>14</v>
      </c>
      <c r="H70" s="66">
        <f t="shared" ref="H70:AL70" si="126">H1</f>
        <v>42736</v>
      </c>
      <c r="I70" s="66">
        <f t="shared" si="126"/>
        <v>42737</v>
      </c>
      <c r="J70" s="66">
        <f t="shared" si="126"/>
        <v>42738</v>
      </c>
      <c r="K70" s="66">
        <f t="shared" si="126"/>
        <v>42739</v>
      </c>
      <c r="L70" s="66">
        <f t="shared" si="126"/>
        <v>42740</v>
      </c>
      <c r="M70" s="66">
        <f t="shared" si="126"/>
        <v>42741</v>
      </c>
      <c r="N70" s="66">
        <f t="shared" si="126"/>
        <v>42742</v>
      </c>
      <c r="O70" s="66">
        <f t="shared" si="126"/>
        <v>42743</v>
      </c>
      <c r="P70" s="66">
        <f t="shared" si="126"/>
        <v>42744</v>
      </c>
      <c r="Q70" s="66">
        <f t="shared" si="126"/>
        <v>42745</v>
      </c>
      <c r="R70" s="66">
        <f t="shared" si="126"/>
        <v>42746</v>
      </c>
      <c r="S70" s="66">
        <f t="shared" si="126"/>
        <v>42747</v>
      </c>
      <c r="T70" s="66">
        <f t="shared" si="126"/>
        <v>42748</v>
      </c>
      <c r="U70" s="66">
        <f t="shared" si="126"/>
        <v>42749</v>
      </c>
      <c r="V70" s="66">
        <f t="shared" si="126"/>
        <v>42750</v>
      </c>
      <c r="W70" s="31">
        <f t="shared" si="126"/>
        <v>42751</v>
      </c>
      <c r="X70" s="31">
        <f t="shared" si="126"/>
        <v>42752</v>
      </c>
      <c r="Y70" s="31">
        <f t="shared" si="126"/>
        <v>42753</v>
      </c>
      <c r="Z70" s="31">
        <f t="shared" si="126"/>
        <v>42754</v>
      </c>
      <c r="AA70" s="31">
        <f t="shared" si="126"/>
        <v>42755</v>
      </c>
      <c r="AB70" s="31">
        <f t="shared" si="126"/>
        <v>42756</v>
      </c>
      <c r="AC70" s="31">
        <f t="shared" si="126"/>
        <v>42757</v>
      </c>
      <c r="AD70" s="31">
        <f t="shared" si="126"/>
        <v>42758</v>
      </c>
      <c r="AE70" s="31">
        <f t="shared" si="126"/>
        <v>42759</v>
      </c>
      <c r="AF70" s="31">
        <f t="shared" si="126"/>
        <v>42760</v>
      </c>
      <c r="AG70" s="31">
        <f t="shared" si="126"/>
        <v>42761</v>
      </c>
      <c r="AH70" s="31">
        <f t="shared" si="126"/>
        <v>42762</v>
      </c>
      <c r="AI70" s="31">
        <f t="shared" si="126"/>
        <v>42763</v>
      </c>
      <c r="AJ70" s="31">
        <f t="shared" si="126"/>
        <v>42764</v>
      </c>
      <c r="AK70" s="31">
        <f t="shared" si="126"/>
        <v>42765</v>
      </c>
      <c r="AL70" s="31">
        <f t="shared" si="126"/>
        <v>42766</v>
      </c>
      <c r="AM70" s="31"/>
      <c r="AN70" s="31"/>
      <c r="AO70" s="24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</row>
    <row r="71" spans="1:80" ht="22.15" customHeight="1" x14ac:dyDescent="0.25">
      <c r="A71" s="59"/>
      <c r="B71" s="32"/>
      <c r="C71" s="33" t="s">
        <v>103</v>
      </c>
      <c r="D71" s="33"/>
      <c r="E71" s="34" t="s">
        <v>15</v>
      </c>
      <c r="F71" s="35"/>
      <c r="G71" s="80">
        <f t="shared" ref="G71:G90" si="127">SUM(H71:AL71)*E71</f>
        <v>0</v>
      </c>
      <c r="H71" s="67">
        <f t="shared" ref="H71:H77" si="128">COUNTIF($H$4:$H$67,C71)</f>
        <v>0</v>
      </c>
      <c r="I71" s="67">
        <f t="shared" ref="I71:I77" si="129">COUNTIF($I$4:$I$67,C71)</f>
        <v>0</v>
      </c>
      <c r="J71" s="67">
        <f t="shared" ref="J71:J77" si="130">COUNTIF($J$4:$J$67,C71)</f>
        <v>0</v>
      </c>
      <c r="K71" s="67">
        <f t="shared" ref="K71:K77" si="131">COUNTIF($K$4:$K$67,C71)</f>
        <v>0</v>
      </c>
      <c r="L71" s="67">
        <f t="shared" ref="L71:L77" si="132">COUNTIF($L$4:$L$67,C71)</f>
        <v>0</v>
      </c>
      <c r="M71" s="67">
        <f t="shared" ref="M71:M77" si="133">COUNTIF($M$4:$M$67,C71)</f>
        <v>0</v>
      </c>
      <c r="N71" s="67">
        <f t="shared" ref="N71:N77" si="134">COUNTIF($N$4:$N$67,C71)</f>
        <v>0</v>
      </c>
      <c r="O71" s="67">
        <f t="shared" ref="O71:O77" si="135">COUNTIF($O$4:$O$67,C71)</f>
        <v>0</v>
      </c>
      <c r="P71" s="67">
        <f t="shared" ref="P71:P77" si="136">COUNTIF($P$4:$P$67,C71)</f>
        <v>0</v>
      </c>
      <c r="Q71" s="67">
        <f t="shared" ref="Q71:Q77" si="137">COUNTIF($Q$4:$Q$67,C71)</f>
        <v>0</v>
      </c>
      <c r="R71" s="67">
        <f t="shared" ref="R71:R77" si="138">COUNTIF($R$4:$R$67,C71)</f>
        <v>0</v>
      </c>
      <c r="S71" s="67">
        <f t="shared" ref="S71:S77" si="139">COUNTIF($S$4:$S$67,C71)</f>
        <v>0</v>
      </c>
      <c r="T71" s="67">
        <f t="shared" ref="T71:T77" si="140">COUNTIF($T$4:$T$67,C71)</f>
        <v>0</v>
      </c>
      <c r="U71" s="67">
        <f t="shared" ref="U71:U77" si="141">COUNTIF($U$4:$U$67,C71)</f>
        <v>0</v>
      </c>
      <c r="V71" s="67">
        <f t="shared" ref="V71:V77" si="142">COUNTIF($V$4:$V$67,C71)</f>
        <v>0</v>
      </c>
      <c r="W71" s="36">
        <f t="shared" ref="W71:W77" si="143">COUNTIF($W$4:$W$67,C71)</f>
        <v>0</v>
      </c>
      <c r="X71" s="36">
        <f t="shared" ref="X71:X77" si="144">COUNTIF($X$4:$X$67,C71)</f>
        <v>0</v>
      </c>
      <c r="Y71" s="36">
        <f t="shared" ref="Y71:Y77" si="145">COUNTIF($Y$4:$Y$67,C71)</f>
        <v>0</v>
      </c>
      <c r="Z71" s="36">
        <f t="shared" ref="Z71:Z77" si="146">COUNTIF($Z$4:$Z$67,C71)</f>
        <v>0</v>
      </c>
      <c r="AA71" s="36">
        <f t="shared" ref="AA71:AA77" si="147">COUNTIF($AA$4:$AA$67,C71)</f>
        <v>0</v>
      </c>
      <c r="AB71" s="36">
        <f t="shared" ref="AB71:AB77" si="148">COUNTIF($AB$4:$AB$67,C71)</f>
        <v>0</v>
      </c>
      <c r="AC71" s="36">
        <f t="shared" ref="AC71:AC77" si="149">COUNTIF($AC$4:$AC$67,C71)</f>
        <v>0</v>
      </c>
      <c r="AD71" s="36">
        <f t="shared" ref="AD71:AD77" si="150">COUNTIF($AD$4:$AD$67,C71)</f>
        <v>0</v>
      </c>
      <c r="AE71" s="36">
        <f t="shared" ref="AE71:AE77" si="151">COUNTIF($AE$4:$AE$67,C71)</f>
        <v>0</v>
      </c>
      <c r="AF71" s="36">
        <f t="shared" ref="AF71:AF77" si="152">COUNTIF($AF$4:$AF$67,C71)</f>
        <v>0</v>
      </c>
      <c r="AG71" s="36">
        <f t="shared" ref="AG71:AG77" si="153">COUNTIF($AG$4:$AG$67,C71)</f>
        <v>0</v>
      </c>
      <c r="AH71" s="36">
        <f t="shared" ref="AH71:AH77" si="154">COUNTIF($AH$4:$AH$67,C71)</f>
        <v>0</v>
      </c>
      <c r="AI71" s="36">
        <f t="shared" ref="AI71:AI77" si="155">COUNTIF($AI$4:$AI$67,C71)</f>
        <v>0</v>
      </c>
      <c r="AJ71" s="36">
        <f t="shared" ref="AJ71:AJ77" si="156">COUNTIF($AJ$4:$AJ$67,C71)</f>
        <v>0</v>
      </c>
      <c r="AK71" s="36">
        <f t="shared" ref="AK71:AK77" si="157">COUNTIF($AK$4:$AK$67,C71)</f>
        <v>0</v>
      </c>
      <c r="AL71" s="36">
        <f t="shared" ref="AL71:AL77" si="158">COUNTIF($AL$6:$AL$67,C71)</f>
        <v>0</v>
      </c>
      <c r="AM71" s="37"/>
      <c r="AN71" s="37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</row>
    <row r="72" spans="1:80" ht="22.15" customHeight="1" x14ac:dyDescent="0.25">
      <c r="A72" s="59"/>
      <c r="B72" s="32"/>
      <c r="C72" s="33" t="s">
        <v>104</v>
      </c>
      <c r="D72" s="33"/>
      <c r="E72" s="34" t="s">
        <v>107</v>
      </c>
      <c r="F72" s="35"/>
      <c r="G72" s="80">
        <f t="shared" ref="G72" si="159">SUM(H72:AL72)*E72</f>
        <v>0</v>
      </c>
      <c r="H72" s="67">
        <f t="shared" si="128"/>
        <v>0</v>
      </c>
      <c r="I72" s="67">
        <f t="shared" si="129"/>
        <v>0</v>
      </c>
      <c r="J72" s="67">
        <f t="shared" si="130"/>
        <v>0</v>
      </c>
      <c r="K72" s="67">
        <f t="shared" si="131"/>
        <v>0</v>
      </c>
      <c r="L72" s="67">
        <f t="shared" si="132"/>
        <v>0</v>
      </c>
      <c r="M72" s="67">
        <f t="shared" si="133"/>
        <v>0</v>
      </c>
      <c r="N72" s="67">
        <f t="shared" si="134"/>
        <v>0</v>
      </c>
      <c r="O72" s="67">
        <f t="shared" si="135"/>
        <v>0</v>
      </c>
      <c r="P72" s="67">
        <f t="shared" si="136"/>
        <v>0</v>
      </c>
      <c r="Q72" s="67">
        <f t="shared" si="137"/>
        <v>0</v>
      </c>
      <c r="R72" s="67">
        <f t="shared" si="138"/>
        <v>0</v>
      </c>
      <c r="S72" s="67">
        <f t="shared" si="139"/>
        <v>0</v>
      </c>
      <c r="T72" s="67">
        <f t="shared" si="140"/>
        <v>0</v>
      </c>
      <c r="U72" s="67">
        <f t="shared" si="141"/>
        <v>0</v>
      </c>
      <c r="V72" s="67">
        <f t="shared" si="142"/>
        <v>0</v>
      </c>
      <c r="W72" s="36">
        <f t="shared" si="143"/>
        <v>0</v>
      </c>
      <c r="X72" s="36">
        <f t="shared" si="144"/>
        <v>0</v>
      </c>
      <c r="Y72" s="36">
        <f t="shared" si="145"/>
        <v>0</v>
      </c>
      <c r="Z72" s="36">
        <f t="shared" si="146"/>
        <v>0</v>
      </c>
      <c r="AA72" s="36">
        <f t="shared" si="147"/>
        <v>0</v>
      </c>
      <c r="AB72" s="36">
        <f t="shared" si="148"/>
        <v>0</v>
      </c>
      <c r="AC72" s="36">
        <f t="shared" si="149"/>
        <v>0</v>
      </c>
      <c r="AD72" s="36">
        <f t="shared" si="150"/>
        <v>0</v>
      </c>
      <c r="AE72" s="36">
        <f t="shared" si="151"/>
        <v>0</v>
      </c>
      <c r="AF72" s="36">
        <f t="shared" si="152"/>
        <v>0</v>
      </c>
      <c r="AG72" s="36">
        <f t="shared" si="153"/>
        <v>0</v>
      </c>
      <c r="AH72" s="36">
        <f t="shared" si="154"/>
        <v>0</v>
      </c>
      <c r="AI72" s="36">
        <f t="shared" si="155"/>
        <v>0</v>
      </c>
      <c r="AJ72" s="36">
        <f t="shared" si="156"/>
        <v>0</v>
      </c>
      <c r="AK72" s="36">
        <f t="shared" si="157"/>
        <v>0</v>
      </c>
      <c r="AL72" s="36">
        <f t="shared" si="158"/>
        <v>0</v>
      </c>
      <c r="AM72" s="37"/>
      <c r="AN72" s="37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</row>
    <row r="73" spans="1:80" ht="22.15" customHeight="1" x14ac:dyDescent="0.25">
      <c r="A73" s="59"/>
      <c r="B73" s="32"/>
      <c r="C73" s="33" t="s">
        <v>100</v>
      </c>
      <c r="D73" s="33"/>
      <c r="E73" s="34" t="s">
        <v>15</v>
      </c>
      <c r="F73" s="35"/>
      <c r="G73" s="80">
        <f t="shared" si="127"/>
        <v>816</v>
      </c>
      <c r="H73" s="67">
        <f t="shared" si="128"/>
        <v>2</v>
      </c>
      <c r="I73" s="67">
        <f t="shared" si="129"/>
        <v>3</v>
      </c>
      <c r="J73" s="67">
        <f t="shared" si="130"/>
        <v>5</v>
      </c>
      <c r="K73" s="67">
        <f t="shared" si="131"/>
        <v>4</v>
      </c>
      <c r="L73" s="67">
        <f t="shared" si="132"/>
        <v>2</v>
      </c>
      <c r="M73" s="67">
        <f t="shared" si="133"/>
        <v>3</v>
      </c>
      <c r="N73" s="67">
        <f t="shared" si="134"/>
        <v>3</v>
      </c>
      <c r="O73" s="67">
        <f t="shared" si="135"/>
        <v>2</v>
      </c>
      <c r="P73" s="67">
        <f t="shared" si="136"/>
        <v>4</v>
      </c>
      <c r="Q73" s="67">
        <f t="shared" si="137"/>
        <v>6</v>
      </c>
      <c r="R73" s="67">
        <f t="shared" si="138"/>
        <v>3</v>
      </c>
      <c r="S73" s="67">
        <f t="shared" si="139"/>
        <v>3</v>
      </c>
      <c r="T73" s="67">
        <f t="shared" si="140"/>
        <v>4</v>
      </c>
      <c r="U73" s="67">
        <f t="shared" si="141"/>
        <v>3</v>
      </c>
      <c r="V73" s="67">
        <f t="shared" si="142"/>
        <v>2</v>
      </c>
      <c r="W73" s="36">
        <f t="shared" si="143"/>
        <v>4</v>
      </c>
      <c r="X73" s="36">
        <f t="shared" si="144"/>
        <v>4</v>
      </c>
      <c r="Y73" s="36">
        <f t="shared" si="145"/>
        <v>4</v>
      </c>
      <c r="Z73" s="36">
        <f t="shared" si="146"/>
        <v>3</v>
      </c>
      <c r="AA73" s="36">
        <f t="shared" si="147"/>
        <v>4</v>
      </c>
      <c r="AB73" s="36">
        <f t="shared" si="148"/>
        <v>2</v>
      </c>
      <c r="AC73" s="36">
        <f t="shared" si="149"/>
        <v>2</v>
      </c>
      <c r="AD73" s="36">
        <f t="shared" si="150"/>
        <v>4</v>
      </c>
      <c r="AE73" s="36">
        <f t="shared" si="151"/>
        <v>5</v>
      </c>
      <c r="AF73" s="36">
        <f t="shared" si="152"/>
        <v>4</v>
      </c>
      <c r="AG73" s="36">
        <f t="shared" si="153"/>
        <v>3</v>
      </c>
      <c r="AH73" s="36">
        <f t="shared" si="154"/>
        <v>2</v>
      </c>
      <c r="AI73" s="36">
        <f t="shared" si="155"/>
        <v>4</v>
      </c>
      <c r="AJ73" s="36">
        <f t="shared" si="156"/>
        <v>3</v>
      </c>
      <c r="AK73" s="36">
        <f t="shared" si="157"/>
        <v>3</v>
      </c>
      <c r="AL73" s="36">
        <f t="shared" si="158"/>
        <v>2</v>
      </c>
      <c r="AM73" s="37"/>
      <c r="AN73" s="37"/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1"/>
      <c r="BB73" s="41"/>
      <c r="BC73" s="41"/>
      <c r="BD73" s="41"/>
      <c r="BE73" s="41"/>
      <c r="BF73" s="41"/>
      <c r="BG73" s="41"/>
      <c r="BH73" s="41"/>
    </row>
    <row r="74" spans="1:80" ht="22.15" customHeight="1" x14ac:dyDescent="0.25">
      <c r="A74" s="59"/>
      <c r="B74" s="32"/>
      <c r="C74" s="33" t="s">
        <v>102</v>
      </c>
      <c r="D74" s="33"/>
      <c r="E74" s="34" t="s">
        <v>108</v>
      </c>
      <c r="F74" s="35"/>
      <c r="G74" s="80">
        <f t="shared" si="127"/>
        <v>150</v>
      </c>
      <c r="H74" s="67">
        <f t="shared" si="128"/>
        <v>1</v>
      </c>
      <c r="I74" s="67">
        <f t="shared" si="129"/>
        <v>1</v>
      </c>
      <c r="J74" s="67">
        <f t="shared" si="130"/>
        <v>2</v>
      </c>
      <c r="K74" s="67">
        <f t="shared" si="131"/>
        <v>2</v>
      </c>
      <c r="L74" s="67">
        <f t="shared" si="132"/>
        <v>2</v>
      </c>
      <c r="M74" s="67">
        <f t="shared" si="133"/>
        <v>2</v>
      </c>
      <c r="N74" s="67">
        <f t="shared" si="134"/>
        <v>0</v>
      </c>
      <c r="O74" s="67">
        <f t="shared" si="135"/>
        <v>0</v>
      </c>
      <c r="P74" s="67">
        <f t="shared" si="136"/>
        <v>2</v>
      </c>
      <c r="Q74" s="67">
        <f t="shared" si="137"/>
        <v>2</v>
      </c>
      <c r="R74" s="67">
        <f t="shared" si="138"/>
        <v>2</v>
      </c>
      <c r="S74" s="67">
        <f t="shared" si="139"/>
        <v>1</v>
      </c>
      <c r="T74" s="67">
        <f t="shared" si="140"/>
        <v>2</v>
      </c>
      <c r="U74" s="67">
        <f t="shared" si="141"/>
        <v>0</v>
      </c>
      <c r="V74" s="67">
        <f t="shared" si="142"/>
        <v>0</v>
      </c>
      <c r="W74" s="36">
        <f t="shared" si="143"/>
        <v>1</v>
      </c>
      <c r="X74" s="36">
        <f t="shared" si="144"/>
        <v>1</v>
      </c>
      <c r="Y74" s="36">
        <f t="shared" si="145"/>
        <v>0</v>
      </c>
      <c r="Z74" s="36">
        <f t="shared" si="146"/>
        <v>1</v>
      </c>
      <c r="AA74" s="36">
        <f t="shared" si="147"/>
        <v>1</v>
      </c>
      <c r="AB74" s="36">
        <f t="shared" si="148"/>
        <v>0</v>
      </c>
      <c r="AC74" s="36">
        <f t="shared" si="149"/>
        <v>0</v>
      </c>
      <c r="AD74" s="36">
        <f t="shared" si="150"/>
        <v>1</v>
      </c>
      <c r="AE74" s="36">
        <f t="shared" si="151"/>
        <v>1</v>
      </c>
      <c r="AF74" s="36">
        <f t="shared" si="152"/>
        <v>0</v>
      </c>
      <c r="AG74" s="36">
        <f t="shared" si="153"/>
        <v>1</v>
      </c>
      <c r="AH74" s="36">
        <f t="shared" si="154"/>
        <v>1</v>
      </c>
      <c r="AI74" s="36">
        <f t="shared" si="155"/>
        <v>1</v>
      </c>
      <c r="AJ74" s="36">
        <f t="shared" si="156"/>
        <v>1</v>
      </c>
      <c r="AK74" s="36">
        <f t="shared" si="157"/>
        <v>1</v>
      </c>
      <c r="AL74" s="36">
        <f t="shared" si="158"/>
        <v>0</v>
      </c>
      <c r="AM74" s="37"/>
      <c r="AN74" s="37"/>
      <c r="AO74" s="39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1"/>
      <c r="BB74" s="41"/>
      <c r="BC74" s="41"/>
      <c r="BD74" s="41"/>
      <c r="BE74" s="41"/>
      <c r="BF74" s="41"/>
      <c r="BG74" s="41"/>
      <c r="BH74" s="41"/>
    </row>
    <row r="75" spans="1:80" ht="22.15" customHeight="1" x14ac:dyDescent="0.25">
      <c r="A75" s="59"/>
      <c r="B75" s="32"/>
      <c r="C75" s="42" t="s">
        <v>101</v>
      </c>
      <c r="D75" s="42"/>
      <c r="E75" s="34" t="s">
        <v>90</v>
      </c>
      <c r="F75" s="35"/>
      <c r="G75" s="80">
        <f t="shared" si="127"/>
        <v>0</v>
      </c>
      <c r="H75" s="67">
        <f t="shared" si="128"/>
        <v>0</v>
      </c>
      <c r="I75" s="67">
        <f t="shared" si="129"/>
        <v>0</v>
      </c>
      <c r="J75" s="67">
        <f t="shared" si="130"/>
        <v>0</v>
      </c>
      <c r="K75" s="67">
        <f t="shared" si="131"/>
        <v>0</v>
      </c>
      <c r="L75" s="67">
        <f t="shared" si="132"/>
        <v>0</v>
      </c>
      <c r="M75" s="67">
        <f t="shared" si="133"/>
        <v>0</v>
      </c>
      <c r="N75" s="67">
        <f t="shared" si="134"/>
        <v>0</v>
      </c>
      <c r="O75" s="67">
        <f t="shared" si="135"/>
        <v>0</v>
      </c>
      <c r="P75" s="67">
        <f t="shared" si="136"/>
        <v>0</v>
      </c>
      <c r="Q75" s="67">
        <f t="shared" si="137"/>
        <v>0</v>
      </c>
      <c r="R75" s="67">
        <f t="shared" si="138"/>
        <v>0</v>
      </c>
      <c r="S75" s="67">
        <f t="shared" si="139"/>
        <v>0</v>
      </c>
      <c r="T75" s="67">
        <f t="shared" si="140"/>
        <v>0</v>
      </c>
      <c r="U75" s="67">
        <f t="shared" si="141"/>
        <v>0</v>
      </c>
      <c r="V75" s="67">
        <f t="shared" si="142"/>
        <v>0</v>
      </c>
      <c r="W75" s="36">
        <f t="shared" si="143"/>
        <v>0</v>
      </c>
      <c r="X75" s="36">
        <f t="shared" si="144"/>
        <v>0</v>
      </c>
      <c r="Y75" s="36">
        <f t="shared" si="145"/>
        <v>0</v>
      </c>
      <c r="Z75" s="36">
        <f t="shared" si="146"/>
        <v>0</v>
      </c>
      <c r="AA75" s="36">
        <f t="shared" si="147"/>
        <v>0</v>
      </c>
      <c r="AB75" s="36">
        <f t="shared" si="148"/>
        <v>0</v>
      </c>
      <c r="AC75" s="36">
        <f t="shared" si="149"/>
        <v>0</v>
      </c>
      <c r="AD75" s="36">
        <f t="shared" si="150"/>
        <v>0</v>
      </c>
      <c r="AE75" s="36">
        <f t="shared" si="151"/>
        <v>0</v>
      </c>
      <c r="AF75" s="36">
        <f t="shared" si="152"/>
        <v>0</v>
      </c>
      <c r="AG75" s="36">
        <f t="shared" si="153"/>
        <v>0</v>
      </c>
      <c r="AH75" s="36">
        <f t="shared" si="154"/>
        <v>0</v>
      </c>
      <c r="AI75" s="36">
        <f t="shared" si="155"/>
        <v>0</v>
      </c>
      <c r="AJ75" s="36">
        <f t="shared" si="156"/>
        <v>0</v>
      </c>
      <c r="AK75" s="36">
        <f t="shared" si="157"/>
        <v>0</v>
      </c>
      <c r="AL75" s="36">
        <f t="shared" si="158"/>
        <v>0</v>
      </c>
      <c r="AM75" s="37"/>
      <c r="AN75" s="37"/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1"/>
      <c r="BB75" s="41"/>
      <c r="BC75" s="41"/>
      <c r="BD75" s="41"/>
      <c r="BE75" s="41"/>
      <c r="BF75" s="41"/>
      <c r="BG75" s="41"/>
      <c r="BH75" s="41"/>
    </row>
    <row r="76" spans="1:80" ht="22.15" customHeight="1" x14ac:dyDescent="0.25">
      <c r="A76" s="59"/>
      <c r="B76" s="32"/>
      <c r="C76" s="33" t="s">
        <v>99</v>
      </c>
      <c r="D76" s="33"/>
      <c r="E76" s="34" t="s">
        <v>15</v>
      </c>
      <c r="F76" s="35"/>
      <c r="G76" s="80">
        <f t="shared" si="127"/>
        <v>2632</v>
      </c>
      <c r="H76" s="67">
        <f t="shared" si="128"/>
        <v>10</v>
      </c>
      <c r="I76" s="67">
        <f t="shared" si="129"/>
        <v>8</v>
      </c>
      <c r="J76" s="67">
        <f t="shared" si="130"/>
        <v>13</v>
      </c>
      <c r="K76" s="67">
        <f t="shared" si="131"/>
        <v>14</v>
      </c>
      <c r="L76" s="67">
        <f t="shared" si="132"/>
        <v>14</v>
      </c>
      <c r="M76" s="67">
        <f t="shared" si="133"/>
        <v>13</v>
      </c>
      <c r="N76" s="67">
        <f t="shared" si="134"/>
        <v>8</v>
      </c>
      <c r="O76" s="67">
        <f t="shared" si="135"/>
        <v>9</v>
      </c>
      <c r="P76" s="67">
        <f t="shared" si="136"/>
        <v>14</v>
      </c>
      <c r="Q76" s="67">
        <f t="shared" si="137"/>
        <v>11</v>
      </c>
      <c r="R76" s="67">
        <f t="shared" si="138"/>
        <v>12</v>
      </c>
      <c r="S76" s="67">
        <f t="shared" si="139"/>
        <v>15</v>
      </c>
      <c r="T76" s="67">
        <f t="shared" si="140"/>
        <v>13</v>
      </c>
      <c r="U76" s="67">
        <f t="shared" si="141"/>
        <v>8</v>
      </c>
      <c r="V76" s="67">
        <f t="shared" si="142"/>
        <v>7</v>
      </c>
      <c r="W76" s="36">
        <f t="shared" si="143"/>
        <v>13</v>
      </c>
      <c r="X76" s="36">
        <f t="shared" si="144"/>
        <v>12</v>
      </c>
      <c r="Y76" s="36">
        <f t="shared" si="145"/>
        <v>13</v>
      </c>
      <c r="Z76" s="36">
        <f t="shared" si="146"/>
        <v>11</v>
      </c>
      <c r="AA76" s="36">
        <f t="shared" si="147"/>
        <v>12</v>
      </c>
      <c r="AB76" s="36">
        <f t="shared" si="148"/>
        <v>9</v>
      </c>
      <c r="AC76" s="36">
        <f t="shared" si="149"/>
        <v>8</v>
      </c>
      <c r="AD76" s="36">
        <f t="shared" si="150"/>
        <v>12</v>
      </c>
      <c r="AE76" s="36">
        <f t="shared" si="151"/>
        <v>11</v>
      </c>
      <c r="AF76" s="36">
        <f t="shared" si="152"/>
        <v>12</v>
      </c>
      <c r="AG76" s="36">
        <f t="shared" si="153"/>
        <v>13</v>
      </c>
      <c r="AH76" s="36">
        <f t="shared" si="154"/>
        <v>9</v>
      </c>
      <c r="AI76" s="36">
        <f t="shared" si="155"/>
        <v>5</v>
      </c>
      <c r="AJ76" s="36">
        <f t="shared" si="156"/>
        <v>6</v>
      </c>
      <c r="AK76" s="36">
        <f t="shared" si="157"/>
        <v>7</v>
      </c>
      <c r="AL76" s="36">
        <f t="shared" si="158"/>
        <v>7</v>
      </c>
      <c r="AM76" s="37"/>
      <c r="AN76" s="37"/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1"/>
      <c r="BB76" s="41"/>
      <c r="BC76" s="41"/>
      <c r="BD76" s="41"/>
      <c r="BE76" s="41"/>
      <c r="BF76" s="41"/>
      <c r="BG76" s="41"/>
      <c r="BH76" s="41"/>
    </row>
    <row r="77" spans="1:80" ht="22.15" customHeight="1" x14ac:dyDescent="0.25">
      <c r="A77" s="59"/>
      <c r="B77" s="32"/>
      <c r="C77" s="44" t="s">
        <v>73</v>
      </c>
      <c r="D77" s="44"/>
      <c r="E77" s="34" t="s">
        <v>15</v>
      </c>
      <c r="F77" s="35"/>
      <c r="G77" s="80">
        <f t="shared" si="127"/>
        <v>144</v>
      </c>
      <c r="H77" s="67">
        <f t="shared" si="128"/>
        <v>0</v>
      </c>
      <c r="I77" s="67">
        <f t="shared" si="129"/>
        <v>0</v>
      </c>
      <c r="J77" s="67">
        <f t="shared" si="130"/>
        <v>1</v>
      </c>
      <c r="K77" s="67">
        <f t="shared" si="131"/>
        <v>1</v>
      </c>
      <c r="L77" s="67">
        <f t="shared" si="132"/>
        <v>1</v>
      </c>
      <c r="M77" s="67">
        <f t="shared" si="133"/>
        <v>1</v>
      </c>
      <c r="N77" s="67">
        <f t="shared" si="134"/>
        <v>0</v>
      </c>
      <c r="O77" s="67">
        <f t="shared" si="135"/>
        <v>0</v>
      </c>
      <c r="P77" s="67">
        <f t="shared" si="136"/>
        <v>1</v>
      </c>
      <c r="Q77" s="67">
        <f t="shared" si="137"/>
        <v>1</v>
      </c>
      <c r="R77" s="67">
        <f t="shared" si="138"/>
        <v>1</v>
      </c>
      <c r="S77" s="67">
        <f t="shared" si="139"/>
        <v>1</v>
      </c>
      <c r="T77" s="67">
        <f t="shared" si="140"/>
        <v>1</v>
      </c>
      <c r="U77" s="67">
        <f t="shared" si="141"/>
        <v>0</v>
      </c>
      <c r="V77" s="67">
        <f t="shared" si="142"/>
        <v>0</v>
      </c>
      <c r="W77" s="36">
        <f t="shared" si="143"/>
        <v>1</v>
      </c>
      <c r="X77" s="36">
        <f t="shared" si="144"/>
        <v>1</v>
      </c>
      <c r="Y77" s="36">
        <f t="shared" si="145"/>
        <v>1</v>
      </c>
      <c r="Z77" s="36">
        <f t="shared" si="146"/>
        <v>1</v>
      </c>
      <c r="AA77" s="36">
        <f t="shared" si="147"/>
        <v>1</v>
      </c>
      <c r="AB77" s="36">
        <f t="shared" si="148"/>
        <v>0</v>
      </c>
      <c r="AC77" s="36">
        <f t="shared" si="149"/>
        <v>0</v>
      </c>
      <c r="AD77" s="36">
        <f t="shared" si="150"/>
        <v>1</v>
      </c>
      <c r="AE77" s="36">
        <f t="shared" si="151"/>
        <v>1</v>
      </c>
      <c r="AF77" s="36">
        <f t="shared" si="152"/>
        <v>1</v>
      </c>
      <c r="AG77" s="36">
        <f t="shared" si="153"/>
        <v>1</v>
      </c>
      <c r="AH77" s="36">
        <f t="shared" si="154"/>
        <v>0</v>
      </c>
      <c r="AI77" s="36">
        <f t="shared" si="155"/>
        <v>0</v>
      </c>
      <c r="AJ77" s="36">
        <f t="shared" si="156"/>
        <v>0</v>
      </c>
      <c r="AK77" s="36">
        <f t="shared" si="157"/>
        <v>0</v>
      </c>
      <c r="AL77" s="36">
        <f t="shared" si="158"/>
        <v>0</v>
      </c>
      <c r="AM77" s="37"/>
      <c r="AN77" s="37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</row>
    <row r="78" spans="1:80" ht="22.15" customHeight="1" x14ac:dyDescent="0.25">
      <c r="A78" s="59"/>
      <c r="B78" s="32"/>
      <c r="C78" s="33" t="s">
        <v>105</v>
      </c>
      <c r="D78" s="44"/>
      <c r="E78" s="34" t="s">
        <v>106</v>
      </c>
      <c r="F78" s="35"/>
      <c r="G78" s="80">
        <f t="shared" si="127"/>
        <v>0</v>
      </c>
      <c r="H78" s="67">
        <f t="shared" ref="H78:AL78" si="160">COUNTIF(H4:H67,$C$78)</f>
        <v>0</v>
      </c>
      <c r="I78" s="67">
        <f t="shared" si="160"/>
        <v>0</v>
      </c>
      <c r="J78" s="67">
        <f t="shared" si="160"/>
        <v>0</v>
      </c>
      <c r="K78" s="67">
        <f t="shared" si="160"/>
        <v>0</v>
      </c>
      <c r="L78" s="67">
        <f t="shared" si="160"/>
        <v>0</v>
      </c>
      <c r="M78" s="67">
        <f t="shared" si="160"/>
        <v>0</v>
      </c>
      <c r="N78" s="67">
        <f t="shared" si="160"/>
        <v>0</v>
      </c>
      <c r="O78" s="67">
        <f t="shared" si="160"/>
        <v>0</v>
      </c>
      <c r="P78" s="67">
        <f t="shared" si="160"/>
        <v>0</v>
      </c>
      <c r="Q78" s="67">
        <f t="shared" si="160"/>
        <v>0</v>
      </c>
      <c r="R78" s="67">
        <f t="shared" si="160"/>
        <v>0</v>
      </c>
      <c r="S78" s="67">
        <f t="shared" si="160"/>
        <v>0</v>
      </c>
      <c r="T78" s="67">
        <f t="shared" si="160"/>
        <v>0</v>
      </c>
      <c r="U78" s="67">
        <f t="shared" si="160"/>
        <v>0</v>
      </c>
      <c r="V78" s="67">
        <f t="shared" si="160"/>
        <v>0</v>
      </c>
      <c r="W78" s="67">
        <f t="shared" si="160"/>
        <v>0</v>
      </c>
      <c r="X78" s="67">
        <f t="shared" si="160"/>
        <v>0</v>
      </c>
      <c r="Y78" s="67">
        <f t="shared" si="160"/>
        <v>0</v>
      </c>
      <c r="Z78" s="67">
        <f t="shared" si="160"/>
        <v>0</v>
      </c>
      <c r="AA78" s="67">
        <f t="shared" si="160"/>
        <v>0</v>
      </c>
      <c r="AB78" s="67">
        <f t="shared" si="160"/>
        <v>0</v>
      </c>
      <c r="AC78" s="67">
        <f t="shared" si="160"/>
        <v>0</v>
      </c>
      <c r="AD78" s="67">
        <f t="shared" si="160"/>
        <v>0</v>
      </c>
      <c r="AE78" s="67">
        <f t="shared" si="160"/>
        <v>0</v>
      </c>
      <c r="AF78" s="67">
        <f t="shared" si="160"/>
        <v>0</v>
      </c>
      <c r="AG78" s="67">
        <f t="shared" si="160"/>
        <v>0</v>
      </c>
      <c r="AH78" s="67">
        <f t="shared" si="160"/>
        <v>0</v>
      </c>
      <c r="AI78" s="67">
        <f t="shared" si="160"/>
        <v>0</v>
      </c>
      <c r="AJ78" s="67">
        <f t="shared" si="160"/>
        <v>0</v>
      </c>
      <c r="AK78" s="67">
        <f t="shared" si="160"/>
        <v>0</v>
      </c>
      <c r="AL78" s="67">
        <f t="shared" si="160"/>
        <v>0</v>
      </c>
      <c r="AM78" s="37"/>
      <c r="AN78" s="37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</row>
    <row r="79" spans="1:80" ht="22.15" customHeight="1" x14ac:dyDescent="0.25">
      <c r="A79" s="59"/>
      <c r="B79" s="32"/>
      <c r="C79" s="33" t="s">
        <v>98</v>
      </c>
      <c r="D79" s="33"/>
      <c r="E79" s="34" t="s">
        <v>15</v>
      </c>
      <c r="F79" s="35"/>
      <c r="G79" s="80">
        <f t="shared" si="127"/>
        <v>2112</v>
      </c>
      <c r="H79" s="67">
        <f t="shared" ref="H79:H86" si="161">COUNTIF($H$4:$H$67,C79)</f>
        <v>2</v>
      </c>
      <c r="I79" s="67">
        <f t="shared" ref="I79:I86" si="162">COUNTIF($I$4:$I$67,C79)</f>
        <v>1</v>
      </c>
      <c r="J79" s="67">
        <f t="shared" ref="J79:J86" si="163">COUNTIF($J$4:$J$67,C79)</f>
        <v>14</v>
      </c>
      <c r="K79" s="67">
        <f t="shared" ref="K79:K86" si="164">COUNTIF($K$4:$K$67,C79)</f>
        <v>13</v>
      </c>
      <c r="L79" s="67">
        <f t="shared" ref="L79:L86" si="165">COUNTIF($L$4:$L$67,C79)</f>
        <v>14</v>
      </c>
      <c r="M79" s="67">
        <f t="shared" ref="M79:M86" si="166">COUNTIF($M$4:$M$67,C79)</f>
        <v>14</v>
      </c>
      <c r="N79" s="67">
        <f t="shared" ref="N79:N86" si="167">COUNTIF($N$4:$N$67,C79)</f>
        <v>3</v>
      </c>
      <c r="O79" s="67">
        <f t="shared" ref="O79:O86" si="168">COUNTIF($O$4:$O$67,C79)</f>
        <v>2</v>
      </c>
      <c r="P79" s="67">
        <f t="shared" ref="P79:P86" si="169">COUNTIF($P$4:$P$67,C79)</f>
        <v>12</v>
      </c>
      <c r="Q79" s="67">
        <f t="shared" ref="Q79:Q86" si="170">COUNTIF($Q$4:$Q$67,C79)</f>
        <v>12</v>
      </c>
      <c r="R79" s="67">
        <f t="shared" ref="R79:R86" si="171">COUNTIF($R$4:$R$67,C79)</f>
        <v>13</v>
      </c>
      <c r="S79" s="67">
        <f t="shared" ref="S79:S86" si="172">COUNTIF($S$4:$S$67,C79)</f>
        <v>14</v>
      </c>
      <c r="T79" s="67">
        <f t="shared" ref="T79:T86" si="173">COUNTIF($T$4:$T$67,C79)</f>
        <v>12</v>
      </c>
      <c r="U79" s="67">
        <f t="shared" ref="U79:U86" si="174">COUNTIF($U$4:$U$67,C79)</f>
        <v>3</v>
      </c>
      <c r="V79" s="67">
        <f t="shared" ref="V79:V86" si="175">COUNTIF($V$4:$V$67,C79)</f>
        <v>3</v>
      </c>
      <c r="W79" s="36">
        <f t="shared" ref="W79:W86" si="176">COUNTIF($W$4:$W$67,C79)</f>
        <v>14</v>
      </c>
      <c r="X79" s="36">
        <f t="shared" ref="X79:X86" si="177">COUNTIF($X$4:$X$67,C79)</f>
        <v>13</v>
      </c>
      <c r="Y79" s="36">
        <f t="shared" ref="Y79:Y86" si="178">COUNTIF($Y$4:$Y$67,C79)</f>
        <v>12</v>
      </c>
      <c r="Z79" s="36">
        <f t="shared" ref="Z79:Z86" si="179">COUNTIF($Z$4:$Z$67,C79)</f>
        <v>14</v>
      </c>
      <c r="AA79" s="36">
        <f t="shared" ref="AA79:AA86" si="180">COUNTIF($AA$4:$AA$67,C79)</f>
        <v>12</v>
      </c>
      <c r="AB79" s="36">
        <f t="shared" ref="AB79:AB86" si="181">COUNTIF($AB$4:$AB$67,C79)</f>
        <v>4</v>
      </c>
      <c r="AC79" s="36">
        <f t="shared" ref="AC79:AC86" si="182">COUNTIF($AC$4:$AC$67,C79)</f>
        <v>2</v>
      </c>
      <c r="AD79" s="36">
        <f t="shared" ref="AD79:AD86" si="183">COUNTIF($AD$4:$AD$67,C79)</f>
        <v>14</v>
      </c>
      <c r="AE79" s="36">
        <f t="shared" ref="AE79:AE86" si="184">COUNTIF($AE$4:$AE$67,C79)</f>
        <v>14</v>
      </c>
      <c r="AF79" s="36">
        <f t="shared" ref="AF79:AF86" si="185">COUNTIF($AF$4:$AF$67,C79)</f>
        <v>13</v>
      </c>
      <c r="AG79" s="36">
        <f t="shared" ref="AG79:AG86" si="186">COUNTIF($AG$4:$AG$67,C79)</f>
        <v>12</v>
      </c>
      <c r="AH79" s="36">
        <f t="shared" ref="AH79:AH86" si="187">COUNTIF($AH$4:$AH$67,C79)</f>
        <v>2</v>
      </c>
      <c r="AI79" s="36">
        <f t="shared" ref="AI79:AI86" si="188">COUNTIF($AI$4:$AI$67,C79)</f>
        <v>2</v>
      </c>
      <c r="AJ79" s="36">
        <f t="shared" ref="AJ79:AJ86" si="189">COUNTIF($AJ$4:$AJ$67,C79)</f>
        <v>0</v>
      </c>
      <c r="AK79" s="36">
        <f t="shared" ref="AK79:AK95" si="190">COUNTIF($AK$4:$AK$67,C79)</f>
        <v>1</v>
      </c>
      <c r="AL79" s="36">
        <f t="shared" ref="AL79:AL95" si="191">COUNTIF($AL$6:$AL$67,C79)</f>
        <v>3</v>
      </c>
      <c r="AM79" s="37"/>
      <c r="AN79" s="37"/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1"/>
      <c r="BB79" s="41"/>
      <c r="BC79" s="41"/>
      <c r="BD79" s="41"/>
      <c r="BE79" s="41"/>
      <c r="BF79" s="41"/>
      <c r="BG79" s="41"/>
      <c r="BH79" s="41"/>
    </row>
    <row r="80" spans="1:80" s="47" customFormat="1" ht="22.15" customHeight="1" x14ac:dyDescent="0.25">
      <c r="A80" s="59"/>
      <c r="B80" s="45"/>
      <c r="C80" s="33" t="s">
        <v>97</v>
      </c>
      <c r="D80" s="33"/>
      <c r="E80" s="34" t="s">
        <v>108</v>
      </c>
      <c r="F80" s="35"/>
      <c r="G80" s="80">
        <f t="shared" si="127"/>
        <v>0</v>
      </c>
      <c r="H80" s="67">
        <f t="shared" si="161"/>
        <v>0</v>
      </c>
      <c r="I80" s="67">
        <f t="shared" si="162"/>
        <v>0</v>
      </c>
      <c r="J80" s="67">
        <f t="shared" si="163"/>
        <v>0</v>
      </c>
      <c r="K80" s="67">
        <f t="shared" si="164"/>
        <v>0</v>
      </c>
      <c r="L80" s="67">
        <f t="shared" si="165"/>
        <v>0</v>
      </c>
      <c r="M80" s="67">
        <f t="shared" si="166"/>
        <v>0</v>
      </c>
      <c r="N80" s="67">
        <f t="shared" si="167"/>
        <v>0</v>
      </c>
      <c r="O80" s="67">
        <f t="shared" si="168"/>
        <v>0</v>
      </c>
      <c r="P80" s="67">
        <f t="shared" si="169"/>
        <v>0</v>
      </c>
      <c r="Q80" s="67">
        <f t="shared" si="170"/>
        <v>0</v>
      </c>
      <c r="R80" s="67">
        <f t="shared" si="171"/>
        <v>0</v>
      </c>
      <c r="S80" s="67">
        <f t="shared" si="172"/>
        <v>0</v>
      </c>
      <c r="T80" s="67">
        <f t="shared" si="173"/>
        <v>0</v>
      </c>
      <c r="U80" s="67">
        <f t="shared" si="174"/>
        <v>0</v>
      </c>
      <c r="V80" s="67">
        <f t="shared" si="175"/>
        <v>0</v>
      </c>
      <c r="W80" s="36">
        <f t="shared" si="176"/>
        <v>0</v>
      </c>
      <c r="X80" s="36">
        <f t="shared" si="177"/>
        <v>0</v>
      </c>
      <c r="Y80" s="36">
        <f t="shared" si="178"/>
        <v>0</v>
      </c>
      <c r="Z80" s="36">
        <f t="shared" si="179"/>
        <v>0</v>
      </c>
      <c r="AA80" s="36">
        <f t="shared" si="180"/>
        <v>0</v>
      </c>
      <c r="AB80" s="36">
        <f t="shared" si="181"/>
        <v>0</v>
      </c>
      <c r="AC80" s="36">
        <f t="shared" si="182"/>
        <v>0</v>
      </c>
      <c r="AD80" s="36">
        <f t="shared" si="183"/>
        <v>0</v>
      </c>
      <c r="AE80" s="36">
        <f t="shared" si="184"/>
        <v>0</v>
      </c>
      <c r="AF80" s="36">
        <f t="shared" si="185"/>
        <v>0</v>
      </c>
      <c r="AG80" s="36">
        <f t="shared" si="186"/>
        <v>0</v>
      </c>
      <c r="AH80" s="36">
        <f t="shared" si="187"/>
        <v>0</v>
      </c>
      <c r="AI80" s="36">
        <f t="shared" si="188"/>
        <v>0</v>
      </c>
      <c r="AJ80" s="36">
        <f t="shared" si="189"/>
        <v>0</v>
      </c>
      <c r="AK80" s="36">
        <f t="shared" si="190"/>
        <v>0</v>
      </c>
      <c r="AL80" s="36">
        <f t="shared" si="191"/>
        <v>0</v>
      </c>
      <c r="AM80" s="37"/>
      <c r="AN80" s="37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46"/>
      <c r="BJ80" s="46"/>
      <c r="BK80" s="46"/>
      <c r="BL80" s="46"/>
      <c r="BM80" s="46"/>
      <c r="BN80" s="46"/>
      <c r="BO80" s="46"/>
      <c r="BP80" s="46"/>
    </row>
    <row r="81" spans="1:81" s="47" customFormat="1" ht="22.15" customHeight="1" x14ac:dyDescent="0.25">
      <c r="A81" s="59"/>
      <c r="B81" s="45"/>
      <c r="C81" s="33" t="s">
        <v>74</v>
      </c>
      <c r="D81" s="33"/>
      <c r="E81" s="34" t="s">
        <v>15</v>
      </c>
      <c r="F81" s="35"/>
      <c r="G81" s="80">
        <f t="shared" si="127"/>
        <v>48</v>
      </c>
      <c r="H81" s="67">
        <f t="shared" si="161"/>
        <v>1</v>
      </c>
      <c r="I81" s="67">
        <f t="shared" si="162"/>
        <v>1</v>
      </c>
      <c r="J81" s="67">
        <f t="shared" si="163"/>
        <v>1</v>
      </c>
      <c r="K81" s="67">
        <f t="shared" si="164"/>
        <v>0</v>
      </c>
      <c r="L81" s="67">
        <f t="shared" si="165"/>
        <v>1</v>
      </c>
      <c r="M81" s="67">
        <f t="shared" si="166"/>
        <v>1</v>
      </c>
      <c r="N81" s="67">
        <f t="shared" si="167"/>
        <v>1</v>
      </c>
      <c r="O81" s="67">
        <f t="shared" si="168"/>
        <v>0</v>
      </c>
      <c r="P81" s="67">
        <f t="shared" si="169"/>
        <v>0</v>
      </c>
      <c r="Q81" s="67">
        <f t="shared" si="170"/>
        <v>0</v>
      </c>
      <c r="R81" s="67">
        <f t="shared" si="171"/>
        <v>0</v>
      </c>
      <c r="S81" s="67">
        <f t="shared" si="172"/>
        <v>0</v>
      </c>
      <c r="T81" s="67">
        <f t="shared" si="173"/>
        <v>0</v>
      </c>
      <c r="U81" s="67">
        <f t="shared" si="174"/>
        <v>0</v>
      </c>
      <c r="V81" s="67">
        <f t="shared" si="175"/>
        <v>0</v>
      </c>
      <c r="W81" s="36">
        <f t="shared" si="176"/>
        <v>0</v>
      </c>
      <c r="X81" s="36">
        <f t="shared" si="177"/>
        <v>0</v>
      </c>
      <c r="Y81" s="36">
        <f t="shared" si="178"/>
        <v>0</v>
      </c>
      <c r="Z81" s="36">
        <f t="shared" si="179"/>
        <v>0</v>
      </c>
      <c r="AA81" s="36">
        <f t="shared" si="180"/>
        <v>0</v>
      </c>
      <c r="AB81" s="36">
        <f t="shared" si="181"/>
        <v>0</v>
      </c>
      <c r="AC81" s="36">
        <f t="shared" si="182"/>
        <v>0</v>
      </c>
      <c r="AD81" s="36">
        <f t="shared" si="183"/>
        <v>0</v>
      </c>
      <c r="AE81" s="36">
        <f t="shared" si="184"/>
        <v>0</v>
      </c>
      <c r="AF81" s="36">
        <f t="shared" si="185"/>
        <v>0</v>
      </c>
      <c r="AG81" s="36">
        <f t="shared" si="186"/>
        <v>0</v>
      </c>
      <c r="AH81" s="36">
        <f t="shared" si="187"/>
        <v>0</v>
      </c>
      <c r="AI81" s="36">
        <f t="shared" si="188"/>
        <v>0</v>
      </c>
      <c r="AJ81" s="36">
        <f t="shared" si="189"/>
        <v>0</v>
      </c>
      <c r="AK81" s="36">
        <f t="shared" si="190"/>
        <v>0</v>
      </c>
      <c r="AL81" s="36">
        <f t="shared" si="191"/>
        <v>0</v>
      </c>
      <c r="AM81" s="37"/>
      <c r="AN81" s="37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46"/>
      <c r="BJ81" s="46"/>
      <c r="BK81" s="46"/>
      <c r="BL81" s="46"/>
      <c r="BM81" s="46"/>
      <c r="BN81" s="46"/>
      <c r="BO81" s="46"/>
      <c r="BP81" s="46"/>
    </row>
    <row r="82" spans="1:81" ht="22.15" customHeight="1" x14ac:dyDescent="0.25">
      <c r="A82" s="59"/>
      <c r="B82" s="45"/>
      <c r="C82" s="43" t="s">
        <v>16</v>
      </c>
      <c r="D82" s="43"/>
      <c r="E82" s="34" t="s">
        <v>15</v>
      </c>
      <c r="F82" s="35"/>
      <c r="G82" s="80">
        <f t="shared" si="127"/>
        <v>128</v>
      </c>
      <c r="H82" s="67">
        <f t="shared" si="161"/>
        <v>0</v>
      </c>
      <c r="I82" s="67">
        <f t="shared" si="162"/>
        <v>1</v>
      </c>
      <c r="J82" s="67">
        <f t="shared" si="163"/>
        <v>1</v>
      </c>
      <c r="K82" s="67">
        <f t="shared" si="164"/>
        <v>0</v>
      </c>
      <c r="L82" s="67">
        <f t="shared" si="165"/>
        <v>1</v>
      </c>
      <c r="M82" s="67">
        <f t="shared" si="166"/>
        <v>1</v>
      </c>
      <c r="N82" s="67">
        <f t="shared" si="167"/>
        <v>1</v>
      </c>
      <c r="O82" s="67">
        <f t="shared" si="168"/>
        <v>1</v>
      </c>
      <c r="P82" s="67">
        <f t="shared" si="169"/>
        <v>0</v>
      </c>
      <c r="Q82" s="67">
        <f t="shared" si="170"/>
        <v>1</v>
      </c>
      <c r="R82" s="67">
        <f t="shared" si="171"/>
        <v>1</v>
      </c>
      <c r="S82" s="67">
        <f t="shared" si="172"/>
        <v>0</v>
      </c>
      <c r="T82" s="67">
        <f t="shared" si="173"/>
        <v>0</v>
      </c>
      <c r="U82" s="67">
        <f t="shared" si="174"/>
        <v>1</v>
      </c>
      <c r="V82" s="67">
        <f t="shared" si="175"/>
        <v>1</v>
      </c>
      <c r="W82" s="36">
        <f t="shared" si="176"/>
        <v>0</v>
      </c>
      <c r="X82" s="36">
        <f t="shared" si="177"/>
        <v>0</v>
      </c>
      <c r="Y82" s="36">
        <f t="shared" si="178"/>
        <v>0</v>
      </c>
      <c r="Z82" s="36">
        <f t="shared" si="179"/>
        <v>0</v>
      </c>
      <c r="AA82" s="36">
        <f t="shared" si="180"/>
        <v>0</v>
      </c>
      <c r="AB82" s="36">
        <f t="shared" si="181"/>
        <v>0</v>
      </c>
      <c r="AC82" s="36">
        <f t="shared" si="182"/>
        <v>0</v>
      </c>
      <c r="AD82" s="36">
        <f t="shared" si="183"/>
        <v>1</v>
      </c>
      <c r="AE82" s="36">
        <f t="shared" si="184"/>
        <v>1</v>
      </c>
      <c r="AF82" s="36">
        <f t="shared" si="185"/>
        <v>0</v>
      </c>
      <c r="AG82" s="36">
        <f t="shared" si="186"/>
        <v>0</v>
      </c>
      <c r="AH82" s="36">
        <f t="shared" si="187"/>
        <v>0</v>
      </c>
      <c r="AI82" s="36">
        <f t="shared" si="188"/>
        <v>1</v>
      </c>
      <c r="AJ82" s="36">
        <f t="shared" si="189"/>
        <v>1</v>
      </c>
      <c r="AK82" s="36">
        <f t="shared" si="190"/>
        <v>1</v>
      </c>
      <c r="AL82" s="36">
        <f t="shared" si="191"/>
        <v>1</v>
      </c>
      <c r="AM82" s="37"/>
      <c r="AN82" s="37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</row>
    <row r="83" spans="1:81" ht="20.25" customHeight="1" x14ac:dyDescent="0.25">
      <c r="A83" s="59"/>
      <c r="B83" s="45"/>
      <c r="C83" s="42" t="s">
        <v>17</v>
      </c>
      <c r="D83" s="42"/>
      <c r="E83" s="34" t="s">
        <v>15</v>
      </c>
      <c r="F83" s="35"/>
      <c r="G83" s="80">
        <f t="shared" si="127"/>
        <v>208</v>
      </c>
      <c r="H83" s="67">
        <f t="shared" si="161"/>
        <v>1</v>
      </c>
      <c r="I83" s="67">
        <f t="shared" si="162"/>
        <v>0</v>
      </c>
      <c r="J83" s="67">
        <f t="shared" si="163"/>
        <v>1</v>
      </c>
      <c r="K83" s="67">
        <f t="shared" si="164"/>
        <v>1</v>
      </c>
      <c r="L83" s="67">
        <f t="shared" si="165"/>
        <v>1</v>
      </c>
      <c r="M83" s="67">
        <f t="shared" si="166"/>
        <v>0</v>
      </c>
      <c r="N83" s="67">
        <f t="shared" si="167"/>
        <v>0</v>
      </c>
      <c r="O83" s="67">
        <f t="shared" si="168"/>
        <v>1</v>
      </c>
      <c r="P83" s="67">
        <f t="shared" si="169"/>
        <v>1</v>
      </c>
      <c r="Q83" s="67">
        <f t="shared" si="170"/>
        <v>1</v>
      </c>
      <c r="R83" s="67">
        <f t="shared" si="171"/>
        <v>0</v>
      </c>
      <c r="S83" s="67">
        <f t="shared" si="172"/>
        <v>1</v>
      </c>
      <c r="T83" s="67">
        <f t="shared" si="173"/>
        <v>1</v>
      </c>
      <c r="U83" s="67">
        <f t="shared" si="174"/>
        <v>1</v>
      </c>
      <c r="V83" s="67">
        <f t="shared" si="175"/>
        <v>0</v>
      </c>
      <c r="W83" s="36">
        <f t="shared" si="176"/>
        <v>0</v>
      </c>
      <c r="X83" s="36">
        <f t="shared" si="177"/>
        <v>0</v>
      </c>
      <c r="Y83" s="36">
        <f t="shared" si="178"/>
        <v>1</v>
      </c>
      <c r="Z83" s="36">
        <f t="shared" si="179"/>
        <v>1</v>
      </c>
      <c r="AA83" s="36">
        <f t="shared" si="180"/>
        <v>2</v>
      </c>
      <c r="AB83" s="36">
        <f t="shared" si="181"/>
        <v>2</v>
      </c>
      <c r="AC83" s="36">
        <f t="shared" si="182"/>
        <v>1</v>
      </c>
      <c r="AD83" s="36">
        <f t="shared" si="183"/>
        <v>1</v>
      </c>
      <c r="AE83" s="36">
        <f t="shared" si="184"/>
        <v>0</v>
      </c>
      <c r="AF83" s="36">
        <f t="shared" si="185"/>
        <v>2</v>
      </c>
      <c r="AG83" s="36">
        <f t="shared" si="186"/>
        <v>2</v>
      </c>
      <c r="AH83" s="36">
        <f t="shared" si="187"/>
        <v>2</v>
      </c>
      <c r="AI83" s="36">
        <f t="shared" si="188"/>
        <v>0</v>
      </c>
      <c r="AJ83" s="36">
        <f t="shared" si="189"/>
        <v>1</v>
      </c>
      <c r="AK83" s="36">
        <f t="shared" si="190"/>
        <v>1</v>
      </c>
      <c r="AL83" s="36">
        <f t="shared" si="191"/>
        <v>0</v>
      </c>
      <c r="AM83" s="37"/>
      <c r="AN83" s="37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</row>
    <row r="84" spans="1:81" ht="22.15" customHeight="1" x14ac:dyDescent="0.25">
      <c r="A84" s="59"/>
      <c r="B84" s="45"/>
      <c r="C84" s="48" t="s">
        <v>61</v>
      </c>
      <c r="D84" s="48"/>
      <c r="E84" s="34" t="s">
        <v>15</v>
      </c>
      <c r="F84" s="35"/>
      <c r="G84" s="80">
        <f t="shared" si="127"/>
        <v>1584</v>
      </c>
      <c r="H84" s="67">
        <f t="shared" si="161"/>
        <v>6</v>
      </c>
      <c r="I84" s="67">
        <f t="shared" si="162"/>
        <v>4</v>
      </c>
      <c r="J84" s="67">
        <f t="shared" si="163"/>
        <v>6</v>
      </c>
      <c r="K84" s="67">
        <f t="shared" si="164"/>
        <v>7</v>
      </c>
      <c r="L84" s="67">
        <f t="shared" si="165"/>
        <v>7</v>
      </c>
      <c r="M84" s="67">
        <f t="shared" si="166"/>
        <v>6</v>
      </c>
      <c r="N84" s="67">
        <f t="shared" si="167"/>
        <v>4</v>
      </c>
      <c r="O84" s="67">
        <f t="shared" si="168"/>
        <v>4</v>
      </c>
      <c r="P84" s="67">
        <f t="shared" si="169"/>
        <v>7</v>
      </c>
      <c r="Q84" s="67">
        <f t="shared" si="170"/>
        <v>6</v>
      </c>
      <c r="R84" s="67">
        <f t="shared" si="171"/>
        <v>6</v>
      </c>
      <c r="S84" s="67">
        <f t="shared" si="172"/>
        <v>6</v>
      </c>
      <c r="T84" s="67">
        <f t="shared" si="173"/>
        <v>7</v>
      </c>
      <c r="U84" s="67">
        <f t="shared" si="174"/>
        <v>7</v>
      </c>
      <c r="V84" s="67">
        <f t="shared" si="175"/>
        <v>10</v>
      </c>
      <c r="W84" s="36">
        <f t="shared" si="176"/>
        <v>8</v>
      </c>
      <c r="X84" s="36">
        <f t="shared" si="177"/>
        <v>8</v>
      </c>
      <c r="Y84" s="36">
        <f t="shared" si="178"/>
        <v>8</v>
      </c>
      <c r="Z84" s="36">
        <f t="shared" si="179"/>
        <v>7</v>
      </c>
      <c r="AA84" s="36">
        <f t="shared" si="180"/>
        <v>7</v>
      </c>
      <c r="AB84" s="36">
        <f t="shared" si="181"/>
        <v>5</v>
      </c>
      <c r="AC84" s="36">
        <f t="shared" si="182"/>
        <v>9</v>
      </c>
      <c r="AD84" s="36">
        <f t="shared" si="183"/>
        <v>7</v>
      </c>
      <c r="AE84" s="36">
        <f t="shared" si="184"/>
        <v>8</v>
      </c>
      <c r="AF84" s="36">
        <f t="shared" si="185"/>
        <v>7</v>
      </c>
      <c r="AG84" s="36">
        <f t="shared" si="186"/>
        <v>7</v>
      </c>
      <c r="AH84" s="36">
        <f t="shared" si="187"/>
        <v>5</v>
      </c>
      <c r="AI84" s="36">
        <f t="shared" si="188"/>
        <v>6</v>
      </c>
      <c r="AJ84" s="36">
        <f t="shared" si="189"/>
        <v>4</v>
      </c>
      <c r="AK84" s="36">
        <f t="shared" si="190"/>
        <v>6</v>
      </c>
      <c r="AL84" s="36">
        <f t="shared" si="191"/>
        <v>3</v>
      </c>
      <c r="AM84" s="37"/>
      <c r="AN84" s="37"/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1"/>
      <c r="BB84" s="41"/>
      <c r="BC84" s="41"/>
      <c r="BD84" s="41"/>
      <c r="BE84" s="41"/>
      <c r="BF84" s="41"/>
      <c r="BG84" s="41"/>
      <c r="BH84" s="41"/>
    </row>
    <row r="85" spans="1:81" ht="22.15" customHeight="1" x14ac:dyDescent="0.25">
      <c r="A85" s="59"/>
      <c r="B85" s="45"/>
      <c r="C85" s="49" t="s">
        <v>96</v>
      </c>
      <c r="D85" s="49"/>
      <c r="E85" s="34" t="s">
        <v>15</v>
      </c>
      <c r="F85" s="35"/>
      <c r="G85" s="80">
        <f t="shared" si="127"/>
        <v>0</v>
      </c>
      <c r="H85" s="67">
        <f t="shared" si="161"/>
        <v>0</v>
      </c>
      <c r="I85" s="67">
        <f t="shared" si="162"/>
        <v>0</v>
      </c>
      <c r="J85" s="67">
        <f t="shared" si="163"/>
        <v>0</v>
      </c>
      <c r="K85" s="67">
        <f t="shared" si="164"/>
        <v>0</v>
      </c>
      <c r="L85" s="67">
        <f t="shared" si="165"/>
        <v>0</v>
      </c>
      <c r="M85" s="67">
        <f t="shared" si="166"/>
        <v>0</v>
      </c>
      <c r="N85" s="67">
        <f t="shared" si="167"/>
        <v>0</v>
      </c>
      <c r="O85" s="67">
        <f t="shared" si="168"/>
        <v>0</v>
      </c>
      <c r="P85" s="67">
        <f t="shared" si="169"/>
        <v>0</v>
      </c>
      <c r="Q85" s="67">
        <f t="shared" si="170"/>
        <v>0</v>
      </c>
      <c r="R85" s="67">
        <f t="shared" si="171"/>
        <v>0</v>
      </c>
      <c r="S85" s="67">
        <f t="shared" si="172"/>
        <v>0</v>
      </c>
      <c r="T85" s="67">
        <f t="shared" si="173"/>
        <v>0</v>
      </c>
      <c r="U85" s="67">
        <f t="shared" si="174"/>
        <v>0</v>
      </c>
      <c r="V85" s="67">
        <f t="shared" si="175"/>
        <v>0</v>
      </c>
      <c r="W85" s="36">
        <f t="shared" si="176"/>
        <v>0</v>
      </c>
      <c r="X85" s="36">
        <f t="shared" si="177"/>
        <v>0</v>
      </c>
      <c r="Y85" s="36">
        <f t="shared" si="178"/>
        <v>0</v>
      </c>
      <c r="Z85" s="36">
        <f t="shared" si="179"/>
        <v>0</v>
      </c>
      <c r="AA85" s="36">
        <f t="shared" si="180"/>
        <v>0</v>
      </c>
      <c r="AB85" s="36">
        <f t="shared" si="181"/>
        <v>0</v>
      </c>
      <c r="AC85" s="36">
        <f t="shared" si="182"/>
        <v>0</v>
      </c>
      <c r="AD85" s="36">
        <f t="shared" si="183"/>
        <v>0</v>
      </c>
      <c r="AE85" s="36">
        <f t="shared" si="184"/>
        <v>0</v>
      </c>
      <c r="AF85" s="36">
        <f t="shared" si="185"/>
        <v>0</v>
      </c>
      <c r="AG85" s="36">
        <f t="shared" si="186"/>
        <v>0</v>
      </c>
      <c r="AH85" s="36">
        <f t="shared" si="187"/>
        <v>0</v>
      </c>
      <c r="AI85" s="36">
        <f t="shared" si="188"/>
        <v>0</v>
      </c>
      <c r="AJ85" s="36">
        <f t="shared" si="189"/>
        <v>0</v>
      </c>
      <c r="AK85" s="36">
        <f t="shared" si="190"/>
        <v>0</v>
      </c>
      <c r="AL85" s="36">
        <f t="shared" si="191"/>
        <v>0</v>
      </c>
      <c r="AM85" s="37"/>
      <c r="AN85" s="37"/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1"/>
      <c r="BB85" s="41"/>
      <c r="BC85" s="41"/>
      <c r="BD85" s="41"/>
      <c r="BE85" s="41"/>
      <c r="BF85" s="41"/>
      <c r="BG85" s="41"/>
      <c r="BH85" s="41"/>
    </row>
    <row r="86" spans="1:81" ht="22.15" customHeight="1" x14ac:dyDescent="0.25">
      <c r="A86" s="59"/>
      <c r="B86" s="45"/>
      <c r="C86" s="33" t="s">
        <v>75</v>
      </c>
      <c r="D86" s="33"/>
      <c r="E86" s="34" t="s">
        <v>15</v>
      </c>
      <c r="F86" s="35"/>
      <c r="G86" s="80">
        <f>SUM(H86:AL86)*E86</f>
        <v>8</v>
      </c>
      <c r="H86" s="67">
        <f t="shared" si="161"/>
        <v>0</v>
      </c>
      <c r="I86" s="67">
        <f t="shared" si="162"/>
        <v>0</v>
      </c>
      <c r="J86" s="67">
        <f t="shared" si="163"/>
        <v>0</v>
      </c>
      <c r="K86" s="67">
        <f t="shared" si="164"/>
        <v>0</v>
      </c>
      <c r="L86" s="67">
        <f t="shared" si="165"/>
        <v>0</v>
      </c>
      <c r="M86" s="67">
        <f t="shared" si="166"/>
        <v>0</v>
      </c>
      <c r="N86" s="67">
        <f t="shared" si="167"/>
        <v>0</v>
      </c>
      <c r="O86" s="67">
        <f t="shared" si="168"/>
        <v>0</v>
      </c>
      <c r="P86" s="67">
        <f t="shared" si="169"/>
        <v>0</v>
      </c>
      <c r="Q86" s="67">
        <f t="shared" si="170"/>
        <v>0</v>
      </c>
      <c r="R86" s="67">
        <f t="shared" si="171"/>
        <v>0</v>
      </c>
      <c r="S86" s="67">
        <f t="shared" si="172"/>
        <v>0</v>
      </c>
      <c r="T86" s="67">
        <f t="shared" si="173"/>
        <v>0</v>
      </c>
      <c r="U86" s="67">
        <f t="shared" si="174"/>
        <v>0</v>
      </c>
      <c r="V86" s="67">
        <f t="shared" si="175"/>
        <v>0</v>
      </c>
      <c r="W86" s="36">
        <f t="shared" si="176"/>
        <v>0</v>
      </c>
      <c r="X86" s="36">
        <f t="shared" si="177"/>
        <v>0</v>
      </c>
      <c r="Y86" s="36">
        <f t="shared" si="178"/>
        <v>0</v>
      </c>
      <c r="Z86" s="36">
        <f t="shared" si="179"/>
        <v>0</v>
      </c>
      <c r="AA86" s="36">
        <f t="shared" si="180"/>
        <v>0</v>
      </c>
      <c r="AB86" s="36">
        <f t="shared" si="181"/>
        <v>1</v>
      </c>
      <c r="AC86" s="36">
        <f t="shared" si="182"/>
        <v>0</v>
      </c>
      <c r="AD86" s="36">
        <f t="shared" si="183"/>
        <v>0</v>
      </c>
      <c r="AE86" s="36">
        <f t="shared" si="184"/>
        <v>0</v>
      </c>
      <c r="AF86" s="36">
        <f t="shared" si="185"/>
        <v>0</v>
      </c>
      <c r="AG86" s="36">
        <f t="shared" si="186"/>
        <v>0</v>
      </c>
      <c r="AH86" s="36">
        <f t="shared" si="187"/>
        <v>0</v>
      </c>
      <c r="AI86" s="36">
        <f t="shared" si="188"/>
        <v>0</v>
      </c>
      <c r="AJ86" s="36">
        <f t="shared" si="189"/>
        <v>0</v>
      </c>
      <c r="AK86" s="36">
        <f t="shared" si="190"/>
        <v>0</v>
      </c>
      <c r="AL86" s="36">
        <f t="shared" si="191"/>
        <v>0</v>
      </c>
      <c r="AM86" s="37"/>
      <c r="AN86" s="37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</row>
    <row r="87" spans="1:81" ht="22.15" customHeight="1" x14ac:dyDescent="0.25">
      <c r="A87" s="59"/>
      <c r="B87" s="45"/>
      <c r="C87" s="33" t="s">
        <v>91</v>
      </c>
      <c r="D87" s="33"/>
      <c r="E87" s="34" t="s">
        <v>92</v>
      </c>
      <c r="F87" s="35"/>
      <c r="G87" s="80">
        <f>SUM(H87:AL87)*E87</f>
        <v>24</v>
      </c>
      <c r="H87" s="67">
        <f t="shared" ref="H87:AJ87" si="192">COUNTIF(H4:H67,$C$87)</f>
        <v>1</v>
      </c>
      <c r="I87" s="67">
        <f t="shared" si="192"/>
        <v>1</v>
      </c>
      <c r="J87" s="67">
        <f t="shared" si="192"/>
        <v>0</v>
      </c>
      <c r="K87" s="67">
        <f t="shared" si="192"/>
        <v>0</v>
      </c>
      <c r="L87" s="67">
        <f t="shared" si="192"/>
        <v>0</v>
      </c>
      <c r="M87" s="67">
        <f t="shared" si="192"/>
        <v>0</v>
      </c>
      <c r="N87" s="67">
        <f t="shared" si="192"/>
        <v>1</v>
      </c>
      <c r="O87" s="67">
        <f t="shared" si="192"/>
        <v>1</v>
      </c>
      <c r="P87" s="67">
        <f t="shared" si="192"/>
        <v>0</v>
      </c>
      <c r="Q87" s="67">
        <f t="shared" si="192"/>
        <v>0</v>
      </c>
      <c r="R87" s="67">
        <f t="shared" si="192"/>
        <v>0</v>
      </c>
      <c r="S87" s="67">
        <f t="shared" si="192"/>
        <v>0</v>
      </c>
      <c r="T87" s="67">
        <f t="shared" si="192"/>
        <v>0</v>
      </c>
      <c r="U87" s="67">
        <f t="shared" si="192"/>
        <v>0</v>
      </c>
      <c r="V87" s="67">
        <f t="shared" si="192"/>
        <v>0</v>
      </c>
      <c r="W87" s="36">
        <f t="shared" si="192"/>
        <v>0</v>
      </c>
      <c r="X87" s="36">
        <f t="shared" si="192"/>
        <v>0</v>
      </c>
      <c r="Y87" s="36">
        <f t="shared" si="192"/>
        <v>0</v>
      </c>
      <c r="Z87" s="36">
        <f t="shared" si="192"/>
        <v>0</v>
      </c>
      <c r="AA87" s="36">
        <f t="shared" si="192"/>
        <v>0</v>
      </c>
      <c r="AB87" s="36">
        <f t="shared" si="192"/>
        <v>1</v>
      </c>
      <c r="AC87" s="36">
        <f t="shared" si="192"/>
        <v>1</v>
      </c>
      <c r="AD87" s="36">
        <f t="shared" si="192"/>
        <v>0</v>
      </c>
      <c r="AE87" s="36">
        <f t="shared" si="192"/>
        <v>0</v>
      </c>
      <c r="AF87" s="36">
        <f t="shared" si="192"/>
        <v>0</v>
      </c>
      <c r="AG87" s="36">
        <f t="shared" si="192"/>
        <v>0</v>
      </c>
      <c r="AH87" s="36">
        <f t="shared" si="192"/>
        <v>0</v>
      </c>
      <c r="AI87" s="36">
        <f t="shared" si="192"/>
        <v>0</v>
      </c>
      <c r="AJ87" s="36">
        <f t="shared" si="192"/>
        <v>0</v>
      </c>
      <c r="AK87" s="36">
        <f t="shared" si="190"/>
        <v>0</v>
      </c>
      <c r="AL87" s="36">
        <f t="shared" si="191"/>
        <v>0</v>
      </c>
      <c r="AM87" s="37"/>
      <c r="AN87" s="37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</row>
    <row r="88" spans="1:81" ht="22.15" customHeight="1" x14ac:dyDescent="0.25">
      <c r="A88" s="59"/>
      <c r="B88" s="45"/>
      <c r="C88" s="33" t="s">
        <v>94</v>
      </c>
      <c r="D88" s="33"/>
      <c r="E88" s="34" t="s">
        <v>90</v>
      </c>
      <c r="F88" s="35"/>
      <c r="G88" s="80">
        <f t="shared" si="127"/>
        <v>0</v>
      </c>
      <c r="H88" s="67">
        <f t="shared" ref="H88:H95" si="193">COUNTIF($H$4:$H$67,C88)</f>
        <v>0</v>
      </c>
      <c r="I88" s="67">
        <f t="shared" ref="I88:I95" si="194">COUNTIF($I$4:$I$67,C88)</f>
        <v>0</v>
      </c>
      <c r="J88" s="67">
        <f t="shared" ref="J88:J95" si="195">COUNTIF($J$4:$J$67,C88)</f>
        <v>0</v>
      </c>
      <c r="K88" s="67">
        <f t="shared" ref="K88:K95" si="196">COUNTIF($K$4:$K$67,C88)</f>
        <v>0</v>
      </c>
      <c r="L88" s="67">
        <f t="shared" ref="L88:L95" si="197">COUNTIF($L$4:$L$67,C88)</f>
        <v>0</v>
      </c>
      <c r="M88" s="67">
        <f t="shared" ref="M88:M95" si="198">COUNTIF($M$4:$M$67,C88)</f>
        <v>0</v>
      </c>
      <c r="N88" s="67">
        <f t="shared" ref="N88:N95" si="199">COUNTIF($N$4:$N$67,C88)</f>
        <v>0</v>
      </c>
      <c r="O88" s="67">
        <f t="shared" ref="O88:O95" si="200">COUNTIF($O$4:$O$67,C88)</f>
        <v>0</v>
      </c>
      <c r="P88" s="67">
        <f t="shared" ref="P88:P95" si="201">COUNTIF($P$4:$P$67,C88)</f>
        <v>0</v>
      </c>
      <c r="Q88" s="67">
        <f t="shared" ref="Q88:Q95" si="202">COUNTIF($Q$4:$Q$67,C88)</f>
        <v>0</v>
      </c>
      <c r="R88" s="67">
        <f t="shared" ref="R88:R95" si="203">COUNTIF($R$4:$R$67,C88)</f>
        <v>0</v>
      </c>
      <c r="S88" s="67">
        <f t="shared" ref="S88:S95" si="204">COUNTIF($S$4:$S$67,C88)</f>
        <v>0</v>
      </c>
      <c r="T88" s="67">
        <f t="shared" ref="T88:T95" si="205">COUNTIF($T$4:$T$67,C88)</f>
        <v>0</v>
      </c>
      <c r="U88" s="67">
        <f t="shared" ref="U88:U95" si="206">COUNTIF($U$4:$U$67,C88)</f>
        <v>0</v>
      </c>
      <c r="V88" s="67">
        <f t="shared" ref="V88:V95" si="207">COUNTIF($V$4:$V$67,C88)</f>
        <v>0</v>
      </c>
      <c r="W88" s="36">
        <f t="shared" ref="W88:W95" si="208">COUNTIF($W$4:$W$67,C88)</f>
        <v>0</v>
      </c>
      <c r="X88" s="36">
        <f t="shared" ref="X88:X95" si="209">COUNTIF($X$4:$X$67,C88)</f>
        <v>0</v>
      </c>
      <c r="Y88" s="36">
        <f t="shared" ref="Y88:Y95" si="210">COUNTIF($Y$4:$Y$67,C88)</f>
        <v>0</v>
      </c>
      <c r="Z88" s="36">
        <f t="shared" ref="Z88:Z95" si="211">COUNTIF($Z$4:$Z$67,C88)</f>
        <v>0</v>
      </c>
      <c r="AA88" s="36">
        <f t="shared" ref="AA88:AA95" si="212">COUNTIF($AA$4:$AA$67,C88)</f>
        <v>0</v>
      </c>
      <c r="AB88" s="36">
        <f t="shared" ref="AB88:AB95" si="213">COUNTIF($AB$4:$AB$67,C88)</f>
        <v>0</v>
      </c>
      <c r="AC88" s="36">
        <f t="shared" ref="AC88:AC95" si="214">COUNTIF($AC$4:$AC$67,C88)</f>
        <v>0</v>
      </c>
      <c r="AD88" s="36">
        <f t="shared" ref="AD88:AD95" si="215">COUNTIF($AD$4:$AD$67,C88)</f>
        <v>0</v>
      </c>
      <c r="AE88" s="36">
        <f t="shared" ref="AE88:AE95" si="216">COUNTIF($AE$4:$AE$67,C88)</f>
        <v>0</v>
      </c>
      <c r="AF88" s="36">
        <f t="shared" ref="AF88:AF95" si="217">COUNTIF($AF$4:$AF$67,C88)</f>
        <v>0</v>
      </c>
      <c r="AG88" s="36">
        <f t="shared" ref="AG88:AG95" si="218">COUNTIF($AG$4:$AG$67,C88)</f>
        <v>0</v>
      </c>
      <c r="AH88" s="36">
        <f t="shared" ref="AH88:AH95" si="219">COUNTIF($AH$4:$AH$67,C88)</f>
        <v>0</v>
      </c>
      <c r="AI88" s="36">
        <f t="shared" ref="AI88:AI95" si="220">COUNTIF($AI$4:$AI$67,C88)</f>
        <v>0</v>
      </c>
      <c r="AJ88" s="36">
        <f t="shared" ref="AJ88:AJ95" si="221">COUNTIF($AJ$4:$AJ$67,C88)</f>
        <v>0</v>
      </c>
      <c r="AK88" s="36">
        <f t="shared" si="190"/>
        <v>0</v>
      </c>
      <c r="AL88" s="36">
        <f t="shared" si="191"/>
        <v>0</v>
      </c>
      <c r="AM88" s="37"/>
      <c r="AN88" s="37"/>
      <c r="AO88" s="39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1"/>
      <c r="BD88" s="41"/>
      <c r="BE88" s="41"/>
      <c r="BF88" s="41"/>
      <c r="BG88" s="41"/>
      <c r="BH88" s="41"/>
      <c r="CC88" s="8"/>
    </row>
    <row r="89" spans="1:81" ht="22.15" customHeight="1" x14ac:dyDescent="0.25">
      <c r="A89" s="59"/>
      <c r="B89" s="45"/>
      <c r="C89" s="33" t="s">
        <v>62</v>
      </c>
      <c r="D89" s="33"/>
      <c r="E89" s="34" t="s">
        <v>15</v>
      </c>
      <c r="F89" s="35"/>
      <c r="G89" s="80">
        <f t="shared" si="127"/>
        <v>128</v>
      </c>
      <c r="H89" s="67">
        <f t="shared" si="193"/>
        <v>1</v>
      </c>
      <c r="I89" s="67">
        <f t="shared" si="194"/>
        <v>0</v>
      </c>
      <c r="J89" s="67">
        <f t="shared" si="195"/>
        <v>0</v>
      </c>
      <c r="K89" s="67">
        <f t="shared" si="196"/>
        <v>1</v>
      </c>
      <c r="L89" s="67">
        <f t="shared" si="197"/>
        <v>1</v>
      </c>
      <c r="M89" s="67">
        <f t="shared" si="198"/>
        <v>1</v>
      </c>
      <c r="N89" s="67">
        <f t="shared" si="199"/>
        <v>1</v>
      </c>
      <c r="O89" s="67">
        <f t="shared" si="200"/>
        <v>0</v>
      </c>
      <c r="P89" s="67">
        <f t="shared" si="201"/>
        <v>0</v>
      </c>
      <c r="Q89" s="67">
        <f t="shared" si="202"/>
        <v>0</v>
      </c>
      <c r="R89" s="67">
        <f t="shared" si="203"/>
        <v>1</v>
      </c>
      <c r="S89" s="67">
        <f t="shared" si="204"/>
        <v>1</v>
      </c>
      <c r="T89" s="67">
        <f t="shared" si="205"/>
        <v>1</v>
      </c>
      <c r="U89" s="67">
        <f t="shared" si="206"/>
        <v>0</v>
      </c>
      <c r="V89" s="67">
        <f t="shared" si="207"/>
        <v>0</v>
      </c>
      <c r="W89" s="36">
        <f t="shared" si="208"/>
        <v>1</v>
      </c>
      <c r="X89" s="36">
        <f t="shared" si="209"/>
        <v>1</v>
      </c>
      <c r="Y89" s="36">
        <f t="shared" si="210"/>
        <v>1</v>
      </c>
      <c r="Z89" s="36">
        <f t="shared" si="211"/>
        <v>0</v>
      </c>
      <c r="AA89" s="36">
        <f t="shared" si="212"/>
        <v>0</v>
      </c>
      <c r="AB89" s="36">
        <f t="shared" si="213"/>
        <v>0</v>
      </c>
      <c r="AC89" s="36">
        <f t="shared" si="214"/>
        <v>1</v>
      </c>
      <c r="AD89" s="36">
        <f t="shared" si="215"/>
        <v>1</v>
      </c>
      <c r="AE89" s="36">
        <f t="shared" si="216"/>
        <v>1</v>
      </c>
      <c r="AF89" s="36">
        <f t="shared" si="217"/>
        <v>0</v>
      </c>
      <c r="AG89" s="36">
        <f t="shared" si="218"/>
        <v>0</v>
      </c>
      <c r="AH89" s="36">
        <f t="shared" si="219"/>
        <v>1</v>
      </c>
      <c r="AI89" s="36">
        <f t="shared" si="220"/>
        <v>1</v>
      </c>
      <c r="AJ89" s="36">
        <f t="shared" si="221"/>
        <v>0</v>
      </c>
      <c r="AK89" s="36">
        <f t="shared" si="190"/>
        <v>0</v>
      </c>
      <c r="AL89" s="36">
        <f t="shared" si="191"/>
        <v>0</v>
      </c>
      <c r="AM89" s="37"/>
      <c r="AN89" s="37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</row>
    <row r="90" spans="1:81" ht="21.75" customHeight="1" x14ac:dyDescent="0.25">
      <c r="A90" s="59"/>
      <c r="B90" s="45"/>
      <c r="C90" s="48" t="s">
        <v>18</v>
      </c>
      <c r="D90" s="48"/>
      <c r="E90" s="34" t="s">
        <v>15</v>
      </c>
      <c r="F90" s="35"/>
      <c r="G90" s="80">
        <f t="shared" si="127"/>
        <v>864</v>
      </c>
      <c r="H90" s="67">
        <f t="shared" si="193"/>
        <v>3</v>
      </c>
      <c r="I90" s="67">
        <f t="shared" si="194"/>
        <v>4</v>
      </c>
      <c r="J90" s="67">
        <f t="shared" si="195"/>
        <v>4</v>
      </c>
      <c r="K90" s="67">
        <f t="shared" si="196"/>
        <v>3</v>
      </c>
      <c r="L90" s="67">
        <f t="shared" si="197"/>
        <v>3</v>
      </c>
      <c r="M90" s="67">
        <f t="shared" si="198"/>
        <v>3</v>
      </c>
      <c r="N90" s="67">
        <f t="shared" si="199"/>
        <v>3</v>
      </c>
      <c r="O90" s="67">
        <f t="shared" si="200"/>
        <v>5</v>
      </c>
      <c r="P90" s="67">
        <f t="shared" si="201"/>
        <v>4</v>
      </c>
      <c r="Q90" s="67">
        <f t="shared" si="202"/>
        <v>4</v>
      </c>
      <c r="R90" s="67">
        <f t="shared" si="203"/>
        <v>3</v>
      </c>
      <c r="S90" s="67">
        <f t="shared" si="204"/>
        <v>3</v>
      </c>
      <c r="T90" s="67">
        <f t="shared" si="205"/>
        <v>3</v>
      </c>
      <c r="U90" s="67">
        <f t="shared" si="206"/>
        <v>4</v>
      </c>
      <c r="V90" s="67">
        <f t="shared" si="207"/>
        <v>4</v>
      </c>
      <c r="W90" s="36">
        <f t="shared" si="208"/>
        <v>3</v>
      </c>
      <c r="X90" s="36">
        <f t="shared" si="209"/>
        <v>3</v>
      </c>
      <c r="Y90" s="36">
        <f t="shared" si="210"/>
        <v>4</v>
      </c>
      <c r="Z90" s="36">
        <f t="shared" si="211"/>
        <v>4</v>
      </c>
      <c r="AA90" s="36">
        <f t="shared" si="212"/>
        <v>4</v>
      </c>
      <c r="AB90" s="36">
        <f t="shared" si="213"/>
        <v>3</v>
      </c>
      <c r="AC90" s="36">
        <f t="shared" si="214"/>
        <v>4</v>
      </c>
      <c r="AD90" s="36">
        <f t="shared" si="215"/>
        <v>2</v>
      </c>
      <c r="AE90" s="36">
        <f t="shared" si="216"/>
        <v>3</v>
      </c>
      <c r="AF90" s="36">
        <f t="shared" si="217"/>
        <v>5</v>
      </c>
      <c r="AG90" s="36">
        <f t="shared" si="218"/>
        <v>5</v>
      </c>
      <c r="AH90" s="36">
        <f t="shared" si="219"/>
        <v>3</v>
      </c>
      <c r="AI90" s="36">
        <f t="shared" si="220"/>
        <v>2</v>
      </c>
      <c r="AJ90" s="36">
        <f t="shared" si="221"/>
        <v>4</v>
      </c>
      <c r="AK90" s="36">
        <f t="shared" si="190"/>
        <v>3</v>
      </c>
      <c r="AL90" s="36">
        <f t="shared" si="191"/>
        <v>3</v>
      </c>
      <c r="AM90" s="37"/>
      <c r="AN90" s="37"/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1"/>
      <c r="BB90" s="41"/>
      <c r="BC90" s="41"/>
      <c r="BD90" s="41"/>
      <c r="BE90" s="41"/>
      <c r="BF90" s="41"/>
      <c r="BG90" s="41"/>
      <c r="BH90" s="41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</row>
    <row r="91" spans="1:81" ht="22.15" customHeight="1" x14ac:dyDescent="0.25">
      <c r="A91" s="46"/>
      <c r="B91" s="46"/>
      <c r="C91" s="46" t="s">
        <v>60</v>
      </c>
      <c r="D91" s="46"/>
      <c r="E91" s="50"/>
      <c r="F91" s="50"/>
      <c r="G91" s="81"/>
      <c r="H91" s="68">
        <f t="shared" si="193"/>
        <v>33</v>
      </c>
      <c r="I91" s="68">
        <f t="shared" si="194"/>
        <v>38</v>
      </c>
      <c r="J91" s="68">
        <f t="shared" si="195"/>
        <v>14</v>
      </c>
      <c r="K91" s="68">
        <f t="shared" si="196"/>
        <v>15</v>
      </c>
      <c r="L91" s="68">
        <f t="shared" si="197"/>
        <v>15</v>
      </c>
      <c r="M91" s="68">
        <f t="shared" si="198"/>
        <v>16</v>
      </c>
      <c r="N91" s="68">
        <f t="shared" si="199"/>
        <v>37</v>
      </c>
      <c r="O91" s="68">
        <f t="shared" si="200"/>
        <v>37</v>
      </c>
      <c r="P91" s="68">
        <f t="shared" si="201"/>
        <v>15</v>
      </c>
      <c r="Q91" s="68">
        <f t="shared" si="202"/>
        <v>19</v>
      </c>
      <c r="R91" s="68">
        <f t="shared" si="203"/>
        <v>17</v>
      </c>
      <c r="S91" s="68">
        <f t="shared" si="204"/>
        <v>16</v>
      </c>
      <c r="T91" s="68">
        <f t="shared" si="205"/>
        <v>16</v>
      </c>
      <c r="U91" s="68">
        <f t="shared" si="206"/>
        <v>34</v>
      </c>
      <c r="V91" s="68">
        <f t="shared" si="207"/>
        <v>34</v>
      </c>
      <c r="W91" s="51">
        <f t="shared" si="208"/>
        <v>13</v>
      </c>
      <c r="X91" s="51">
        <f t="shared" si="209"/>
        <v>19</v>
      </c>
      <c r="Y91" s="51">
        <f t="shared" si="210"/>
        <v>16</v>
      </c>
      <c r="Z91" s="51">
        <f t="shared" si="211"/>
        <v>20</v>
      </c>
      <c r="AA91" s="51">
        <f t="shared" si="212"/>
        <v>16</v>
      </c>
      <c r="AB91" s="51">
        <f t="shared" si="213"/>
        <v>35</v>
      </c>
      <c r="AC91" s="51">
        <f t="shared" si="214"/>
        <v>34</v>
      </c>
      <c r="AD91" s="51">
        <f t="shared" si="215"/>
        <v>14</v>
      </c>
      <c r="AE91" s="51">
        <f t="shared" si="216"/>
        <v>17</v>
      </c>
      <c r="AF91" s="51">
        <f t="shared" si="217"/>
        <v>15</v>
      </c>
      <c r="AG91" s="51">
        <f t="shared" si="218"/>
        <v>16</v>
      </c>
      <c r="AH91" s="51">
        <f t="shared" si="219"/>
        <v>36</v>
      </c>
      <c r="AI91" s="51">
        <f t="shared" si="220"/>
        <v>40</v>
      </c>
      <c r="AJ91" s="51">
        <f t="shared" si="221"/>
        <v>42</v>
      </c>
      <c r="AK91" s="36">
        <f t="shared" si="190"/>
        <v>39</v>
      </c>
      <c r="AL91" s="36">
        <f t="shared" si="191"/>
        <v>39</v>
      </c>
      <c r="AM91" s="52"/>
      <c r="AN91" s="52"/>
      <c r="AO91" s="53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5"/>
      <c r="BB91" s="55"/>
      <c r="BC91" s="55"/>
      <c r="BD91" s="55"/>
      <c r="BE91" s="55"/>
      <c r="BF91" s="55"/>
      <c r="BG91" s="55"/>
      <c r="BH91" s="55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</row>
    <row r="92" spans="1:81" ht="22.15" customHeight="1" x14ac:dyDescent="0.25">
      <c r="A92" s="46"/>
      <c r="B92" s="52"/>
      <c r="C92" s="46" t="s">
        <v>72</v>
      </c>
      <c r="D92" s="46"/>
      <c r="E92" s="50"/>
      <c r="F92" s="50"/>
      <c r="G92" s="81"/>
      <c r="H92" s="68">
        <f t="shared" si="193"/>
        <v>1</v>
      </c>
      <c r="I92" s="68">
        <f t="shared" si="194"/>
        <v>1</v>
      </c>
      <c r="J92" s="68">
        <f t="shared" si="195"/>
        <v>0</v>
      </c>
      <c r="K92" s="68">
        <f t="shared" si="196"/>
        <v>0</v>
      </c>
      <c r="L92" s="68">
        <f t="shared" si="197"/>
        <v>0</v>
      </c>
      <c r="M92" s="68">
        <f t="shared" si="198"/>
        <v>0</v>
      </c>
      <c r="N92" s="68">
        <f t="shared" si="199"/>
        <v>0</v>
      </c>
      <c r="O92" s="68">
        <f t="shared" si="200"/>
        <v>0</v>
      </c>
      <c r="P92" s="68">
        <f t="shared" si="201"/>
        <v>0</v>
      </c>
      <c r="Q92" s="68">
        <f t="shared" si="202"/>
        <v>0</v>
      </c>
      <c r="R92" s="68">
        <f t="shared" si="203"/>
        <v>0</v>
      </c>
      <c r="S92" s="68">
        <f t="shared" si="204"/>
        <v>0</v>
      </c>
      <c r="T92" s="68">
        <f t="shared" si="205"/>
        <v>0</v>
      </c>
      <c r="U92" s="68">
        <f t="shared" si="206"/>
        <v>0</v>
      </c>
      <c r="V92" s="68">
        <f t="shared" si="207"/>
        <v>0</v>
      </c>
      <c r="W92" s="51">
        <f t="shared" si="208"/>
        <v>1</v>
      </c>
      <c r="X92" s="51">
        <f t="shared" si="209"/>
        <v>1</v>
      </c>
      <c r="Y92" s="51">
        <f t="shared" si="210"/>
        <v>1</v>
      </c>
      <c r="Z92" s="51">
        <f t="shared" si="211"/>
        <v>1</v>
      </c>
      <c r="AA92" s="51">
        <f t="shared" si="212"/>
        <v>1</v>
      </c>
      <c r="AB92" s="51">
        <f t="shared" si="213"/>
        <v>1</v>
      </c>
      <c r="AC92" s="51">
        <f t="shared" si="214"/>
        <v>1</v>
      </c>
      <c r="AD92" s="51">
        <f t="shared" si="215"/>
        <v>1</v>
      </c>
      <c r="AE92" s="51">
        <f t="shared" si="216"/>
        <v>1</v>
      </c>
      <c r="AF92" s="51">
        <f t="shared" si="217"/>
        <v>2</v>
      </c>
      <c r="AG92" s="51">
        <f t="shared" si="218"/>
        <v>4</v>
      </c>
      <c r="AH92" s="51">
        <f t="shared" si="219"/>
        <v>1</v>
      </c>
      <c r="AI92" s="51">
        <f t="shared" si="220"/>
        <v>1</v>
      </c>
      <c r="AJ92" s="51">
        <f t="shared" si="221"/>
        <v>1</v>
      </c>
      <c r="AK92" s="36">
        <f t="shared" si="190"/>
        <v>2</v>
      </c>
      <c r="AL92" s="36">
        <f t="shared" si="191"/>
        <v>4</v>
      </c>
      <c r="AM92" s="52"/>
      <c r="AN92" s="52"/>
      <c r="AO92" s="53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5"/>
      <c r="BB92" s="55"/>
      <c r="BC92" s="55"/>
      <c r="BD92" s="55"/>
      <c r="BE92" s="55"/>
      <c r="BF92" s="55"/>
      <c r="BG92" s="55"/>
      <c r="BH92" s="55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</row>
    <row r="93" spans="1:81" ht="22.15" customHeight="1" x14ac:dyDescent="0.25">
      <c r="A93" s="46"/>
      <c r="B93" s="52"/>
      <c r="C93" s="46" t="s">
        <v>63</v>
      </c>
      <c r="D93" s="46"/>
      <c r="E93" s="50"/>
      <c r="F93" s="50"/>
      <c r="G93" s="81"/>
      <c r="H93" s="68">
        <f t="shared" si="193"/>
        <v>0</v>
      </c>
      <c r="I93" s="68">
        <f t="shared" si="194"/>
        <v>0</v>
      </c>
      <c r="J93" s="68">
        <f t="shared" si="195"/>
        <v>0</v>
      </c>
      <c r="K93" s="68">
        <f t="shared" si="196"/>
        <v>0</v>
      </c>
      <c r="L93" s="68">
        <f t="shared" si="197"/>
        <v>0</v>
      </c>
      <c r="M93" s="68">
        <f t="shared" si="198"/>
        <v>0</v>
      </c>
      <c r="N93" s="68">
        <f t="shared" si="199"/>
        <v>0</v>
      </c>
      <c r="O93" s="68">
        <f t="shared" si="200"/>
        <v>0</v>
      </c>
      <c r="P93" s="68">
        <f t="shared" si="201"/>
        <v>0</v>
      </c>
      <c r="Q93" s="68">
        <f t="shared" si="202"/>
        <v>0</v>
      </c>
      <c r="R93" s="68">
        <f t="shared" si="203"/>
        <v>0</v>
      </c>
      <c r="S93" s="68">
        <f t="shared" si="204"/>
        <v>0</v>
      </c>
      <c r="T93" s="68">
        <f t="shared" si="205"/>
        <v>0</v>
      </c>
      <c r="U93" s="68">
        <f t="shared" si="206"/>
        <v>0</v>
      </c>
      <c r="V93" s="68">
        <f t="shared" si="207"/>
        <v>0</v>
      </c>
      <c r="W93" s="51">
        <f t="shared" si="208"/>
        <v>0</v>
      </c>
      <c r="X93" s="51">
        <f t="shared" si="209"/>
        <v>0</v>
      </c>
      <c r="Y93" s="51">
        <f t="shared" si="210"/>
        <v>0</v>
      </c>
      <c r="Z93" s="51">
        <f t="shared" si="211"/>
        <v>0</v>
      </c>
      <c r="AA93" s="51">
        <f t="shared" si="212"/>
        <v>0</v>
      </c>
      <c r="AB93" s="51">
        <f t="shared" si="213"/>
        <v>0</v>
      </c>
      <c r="AC93" s="51">
        <f t="shared" si="214"/>
        <v>0</v>
      </c>
      <c r="AD93" s="51">
        <f t="shared" si="215"/>
        <v>0</v>
      </c>
      <c r="AE93" s="51">
        <f t="shared" si="216"/>
        <v>0</v>
      </c>
      <c r="AF93" s="51">
        <f t="shared" si="217"/>
        <v>0</v>
      </c>
      <c r="AG93" s="51">
        <f t="shared" si="218"/>
        <v>0</v>
      </c>
      <c r="AH93" s="51">
        <f t="shared" si="219"/>
        <v>0</v>
      </c>
      <c r="AI93" s="51">
        <f t="shared" si="220"/>
        <v>0</v>
      </c>
      <c r="AJ93" s="51">
        <f t="shared" si="221"/>
        <v>0</v>
      </c>
      <c r="AK93" s="36">
        <f t="shared" si="190"/>
        <v>0</v>
      </c>
      <c r="AL93" s="36">
        <f t="shared" si="191"/>
        <v>0</v>
      </c>
      <c r="AM93" s="52"/>
      <c r="AN93" s="52"/>
      <c r="AO93" s="53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5"/>
      <c r="BB93" s="55"/>
      <c r="BC93" s="55"/>
      <c r="BD93" s="55"/>
      <c r="BE93" s="55"/>
      <c r="BF93" s="55"/>
      <c r="BG93" s="55"/>
      <c r="BH93" s="55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</row>
    <row r="94" spans="1:81" ht="22.15" customHeight="1" x14ac:dyDescent="0.25">
      <c r="A94" s="46"/>
      <c r="B94" s="52"/>
      <c r="C94" s="46" t="s">
        <v>76</v>
      </c>
      <c r="D94" s="46"/>
      <c r="E94" s="50"/>
      <c r="F94" s="50"/>
      <c r="G94" s="81"/>
      <c r="H94" s="68">
        <f t="shared" si="193"/>
        <v>0</v>
      </c>
      <c r="I94" s="68">
        <f t="shared" si="194"/>
        <v>0</v>
      </c>
      <c r="J94" s="68">
        <f t="shared" si="195"/>
        <v>0</v>
      </c>
      <c r="K94" s="68">
        <f t="shared" si="196"/>
        <v>0</v>
      </c>
      <c r="L94" s="68">
        <f t="shared" si="197"/>
        <v>0</v>
      </c>
      <c r="M94" s="68">
        <f t="shared" si="198"/>
        <v>0</v>
      </c>
      <c r="N94" s="68">
        <f t="shared" si="199"/>
        <v>0</v>
      </c>
      <c r="O94" s="68">
        <f t="shared" si="200"/>
        <v>0</v>
      </c>
      <c r="P94" s="68">
        <f t="shared" si="201"/>
        <v>0</v>
      </c>
      <c r="Q94" s="68">
        <f t="shared" si="202"/>
        <v>0</v>
      </c>
      <c r="R94" s="68">
        <f t="shared" si="203"/>
        <v>0</v>
      </c>
      <c r="S94" s="68">
        <f t="shared" si="204"/>
        <v>0</v>
      </c>
      <c r="T94" s="68">
        <f t="shared" si="205"/>
        <v>0</v>
      </c>
      <c r="U94" s="68">
        <f t="shared" si="206"/>
        <v>0</v>
      </c>
      <c r="V94" s="68">
        <f t="shared" si="207"/>
        <v>0</v>
      </c>
      <c r="W94" s="51">
        <f t="shared" si="208"/>
        <v>0</v>
      </c>
      <c r="X94" s="51">
        <f t="shared" si="209"/>
        <v>0</v>
      </c>
      <c r="Y94" s="51">
        <f t="shared" si="210"/>
        <v>0</v>
      </c>
      <c r="Z94" s="51">
        <f t="shared" si="211"/>
        <v>0</v>
      </c>
      <c r="AA94" s="51">
        <f t="shared" si="212"/>
        <v>0</v>
      </c>
      <c r="AB94" s="51">
        <f t="shared" si="213"/>
        <v>0</v>
      </c>
      <c r="AC94" s="51">
        <f t="shared" si="214"/>
        <v>0</v>
      </c>
      <c r="AD94" s="51">
        <f t="shared" si="215"/>
        <v>0</v>
      </c>
      <c r="AE94" s="51">
        <f t="shared" si="216"/>
        <v>0</v>
      </c>
      <c r="AF94" s="51">
        <f t="shared" si="217"/>
        <v>0</v>
      </c>
      <c r="AG94" s="51">
        <f t="shared" si="218"/>
        <v>0</v>
      </c>
      <c r="AH94" s="51">
        <f t="shared" si="219"/>
        <v>0</v>
      </c>
      <c r="AI94" s="51">
        <f t="shared" si="220"/>
        <v>0</v>
      </c>
      <c r="AJ94" s="51">
        <f t="shared" si="221"/>
        <v>0</v>
      </c>
      <c r="AK94" s="36">
        <f t="shared" si="190"/>
        <v>0</v>
      </c>
      <c r="AL94" s="36">
        <f t="shared" si="191"/>
        <v>0</v>
      </c>
      <c r="AM94" s="52"/>
      <c r="AN94" s="52"/>
      <c r="AO94" s="53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5"/>
      <c r="BB94" s="55"/>
      <c r="BC94" s="55"/>
      <c r="BD94" s="55"/>
      <c r="BE94" s="55"/>
      <c r="BF94" s="55"/>
      <c r="BG94" s="55"/>
      <c r="BH94" s="55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</row>
    <row r="95" spans="1:81" ht="22.15" customHeight="1" x14ac:dyDescent="0.25">
      <c r="A95" s="46"/>
      <c r="B95" s="52"/>
      <c r="C95" s="46" t="s">
        <v>70</v>
      </c>
      <c r="D95" s="46"/>
      <c r="E95" s="50"/>
      <c r="F95" s="50"/>
      <c r="G95" s="81"/>
      <c r="H95" s="68">
        <f t="shared" si="193"/>
        <v>0</v>
      </c>
      <c r="I95" s="68">
        <f t="shared" si="194"/>
        <v>0</v>
      </c>
      <c r="J95" s="68">
        <f t="shared" si="195"/>
        <v>0</v>
      </c>
      <c r="K95" s="68">
        <f t="shared" si="196"/>
        <v>0</v>
      </c>
      <c r="L95" s="68">
        <f t="shared" si="197"/>
        <v>0</v>
      </c>
      <c r="M95" s="68">
        <f t="shared" si="198"/>
        <v>0</v>
      </c>
      <c r="N95" s="68">
        <f t="shared" si="199"/>
        <v>0</v>
      </c>
      <c r="O95" s="68">
        <f t="shared" si="200"/>
        <v>0</v>
      </c>
      <c r="P95" s="68">
        <f t="shared" si="201"/>
        <v>0</v>
      </c>
      <c r="Q95" s="68">
        <f t="shared" si="202"/>
        <v>0</v>
      </c>
      <c r="R95" s="68">
        <f t="shared" si="203"/>
        <v>0</v>
      </c>
      <c r="S95" s="68">
        <f t="shared" si="204"/>
        <v>0</v>
      </c>
      <c r="T95" s="68">
        <f t="shared" si="205"/>
        <v>0</v>
      </c>
      <c r="U95" s="68">
        <f t="shared" si="206"/>
        <v>0</v>
      </c>
      <c r="V95" s="68">
        <f t="shared" si="207"/>
        <v>0</v>
      </c>
      <c r="W95" s="51">
        <f t="shared" si="208"/>
        <v>0</v>
      </c>
      <c r="X95" s="51">
        <f t="shared" si="209"/>
        <v>0</v>
      </c>
      <c r="Y95" s="51">
        <f t="shared" si="210"/>
        <v>0</v>
      </c>
      <c r="Z95" s="51">
        <f t="shared" si="211"/>
        <v>0</v>
      </c>
      <c r="AA95" s="51">
        <f t="shared" si="212"/>
        <v>1</v>
      </c>
      <c r="AB95" s="51">
        <f t="shared" si="213"/>
        <v>0</v>
      </c>
      <c r="AC95" s="51">
        <f t="shared" si="214"/>
        <v>0</v>
      </c>
      <c r="AD95" s="51">
        <f t="shared" si="215"/>
        <v>0</v>
      </c>
      <c r="AE95" s="51">
        <f t="shared" si="216"/>
        <v>0</v>
      </c>
      <c r="AF95" s="51">
        <f t="shared" si="217"/>
        <v>0</v>
      </c>
      <c r="AG95" s="51">
        <f t="shared" si="218"/>
        <v>0</v>
      </c>
      <c r="AH95" s="51">
        <f t="shared" si="219"/>
        <v>0</v>
      </c>
      <c r="AI95" s="51">
        <f t="shared" si="220"/>
        <v>0</v>
      </c>
      <c r="AJ95" s="51">
        <f t="shared" si="221"/>
        <v>0</v>
      </c>
      <c r="AK95" s="36">
        <f t="shared" si="190"/>
        <v>0</v>
      </c>
      <c r="AL95" s="36">
        <f t="shared" si="191"/>
        <v>0</v>
      </c>
      <c r="AM95" s="52"/>
      <c r="AN95" s="52"/>
      <c r="AO95" s="53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5"/>
      <c r="BB95" s="55"/>
      <c r="BC95" s="55"/>
      <c r="BD95" s="55"/>
      <c r="BE95" s="55"/>
      <c r="BF95" s="55"/>
      <c r="BG95" s="55"/>
      <c r="BH95" s="55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</row>
    <row r="96" spans="1:81" ht="23.25" customHeight="1" x14ac:dyDescent="0.25">
      <c r="A96" s="331" t="s">
        <v>45</v>
      </c>
      <c r="B96" s="332"/>
      <c r="C96" s="56"/>
      <c r="D96" s="56"/>
      <c r="E96" s="56"/>
      <c r="F96" s="56" t="s">
        <v>71</v>
      </c>
      <c r="G96" s="80">
        <f t="shared" ref="G96:AL96" si="222">SUM(G71:G90)</f>
        <v>8846</v>
      </c>
      <c r="H96" s="69">
        <f t="shared" si="222"/>
        <v>28</v>
      </c>
      <c r="I96" s="69">
        <f t="shared" si="222"/>
        <v>24</v>
      </c>
      <c r="J96" s="69">
        <f t="shared" si="222"/>
        <v>48</v>
      </c>
      <c r="K96" s="69">
        <f t="shared" si="222"/>
        <v>46</v>
      </c>
      <c r="L96" s="69">
        <f t="shared" si="222"/>
        <v>47</v>
      </c>
      <c r="M96" s="69">
        <f t="shared" si="222"/>
        <v>45</v>
      </c>
      <c r="N96" s="69">
        <f t="shared" si="222"/>
        <v>25</v>
      </c>
      <c r="O96" s="69">
        <f t="shared" si="222"/>
        <v>25</v>
      </c>
      <c r="P96" s="69">
        <f t="shared" si="222"/>
        <v>45</v>
      </c>
      <c r="Q96" s="69">
        <f t="shared" si="222"/>
        <v>44</v>
      </c>
      <c r="R96" s="69">
        <f t="shared" si="222"/>
        <v>42</v>
      </c>
      <c r="S96" s="69">
        <f t="shared" si="222"/>
        <v>45</v>
      </c>
      <c r="T96" s="69">
        <f t="shared" si="222"/>
        <v>44</v>
      </c>
      <c r="U96" s="69">
        <f t="shared" si="222"/>
        <v>27</v>
      </c>
      <c r="V96" s="69">
        <f t="shared" si="222"/>
        <v>27</v>
      </c>
      <c r="W96" s="69">
        <f t="shared" si="222"/>
        <v>45</v>
      </c>
      <c r="X96" s="69">
        <f t="shared" si="222"/>
        <v>43</v>
      </c>
      <c r="Y96" s="69">
        <f t="shared" si="222"/>
        <v>44</v>
      </c>
      <c r="Z96" s="69">
        <f t="shared" si="222"/>
        <v>42</v>
      </c>
      <c r="AA96" s="69">
        <f t="shared" si="222"/>
        <v>43</v>
      </c>
      <c r="AB96" s="69">
        <f t="shared" si="222"/>
        <v>27</v>
      </c>
      <c r="AC96" s="69">
        <f t="shared" si="222"/>
        <v>28</v>
      </c>
      <c r="AD96" s="69">
        <f t="shared" si="222"/>
        <v>44</v>
      </c>
      <c r="AE96" s="69">
        <f t="shared" si="222"/>
        <v>45</v>
      </c>
      <c r="AF96" s="69">
        <f t="shared" si="222"/>
        <v>44</v>
      </c>
      <c r="AG96" s="69">
        <f t="shared" si="222"/>
        <v>44</v>
      </c>
      <c r="AH96" s="69">
        <f t="shared" si="222"/>
        <v>25</v>
      </c>
      <c r="AI96" s="69">
        <f t="shared" si="222"/>
        <v>22</v>
      </c>
      <c r="AJ96" s="69">
        <f t="shared" si="222"/>
        <v>20</v>
      </c>
      <c r="AK96" s="69">
        <f t="shared" si="222"/>
        <v>23</v>
      </c>
      <c r="AL96" s="69">
        <f t="shared" si="222"/>
        <v>19</v>
      </c>
      <c r="AM96" s="57"/>
      <c r="AN96" s="57"/>
      <c r="AO96" s="53"/>
      <c r="AP96" s="54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</row>
    <row r="97" spans="1:80" ht="23.25" customHeight="1" x14ac:dyDescent="0.25">
      <c r="A97" s="331" t="s">
        <v>64</v>
      </c>
      <c r="B97" s="332"/>
      <c r="C97" s="56"/>
      <c r="D97" s="56"/>
      <c r="E97" s="56"/>
      <c r="F97" s="58" t="s">
        <v>93</v>
      </c>
      <c r="G97" s="80">
        <f>SUM(H97:AL97)</f>
        <v>8846</v>
      </c>
      <c r="H97" s="90">
        <f t="shared" ref="H97:AL97" si="223">H71*$E71+H72*$E72+H73*$E73+H74*$E74+H75*$E75+H76*$E76+H77*$E77+H78*$E78+H79*$E79+H80*$E80+H81*$E81+H82*$E82+H83*$E83+H84*$E84+H85*$E85+H88*$E88+H87*$E87+H89*$E89+H90*$E90+H86*$E86</f>
        <v>217</v>
      </c>
      <c r="I97" s="90">
        <f t="shared" si="223"/>
        <v>185</v>
      </c>
      <c r="J97" s="90">
        <f t="shared" si="223"/>
        <v>378</v>
      </c>
      <c r="K97" s="90">
        <f t="shared" si="223"/>
        <v>362</v>
      </c>
      <c r="L97" s="90">
        <f t="shared" si="223"/>
        <v>370</v>
      </c>
      <c r="M97" s="90">
        <f t="shared" si="223"/>
        <v>354</v>
      </c>
      <c r="N97" s="90">
        <f t="shared" si="223"/>
        <v>196</v>
      </c>
      <c r="O97" s="90">
        <f t="shared" si="223"/>
        <v>196</v>
      </c>
      <c r="P97" s="90">
        <f t="shared" si="223"/>
        <v>354</v>
      </c>
      <c r="Q97" s="90">
        <f t="shared" si="223"/>
        <v>346</v>
      </c>
      <c r="R97" s="90">
        <f t="shared" si="223"/>
        <v>330</v>
      </c>
      <c r="S97" s="90">
        <f t="shared" si="223"/>
        <v>357</v>
      </c>
      <c r="T97" s="90">
        <f t="shared" si="223"/>
        <v>346</v>
      </c>
      <c r="U97" s="90">
        <f t="shared" si="223"/>
        <v>216</v>
      </c>
      <c r="V97" s="90">
        <f t="shared" si="223"/>
        <v>216</v>
      </c>
      <c r="W97" s="90">
        <f t="shared" si="223"/>
        <v>357</v>
      </c>
      <c r="X97" s="90">
        <f t="shared" si="223"/>
        <v>341</v>
      </c>
      <c r="Y97" s="90">
        <f t="shared" si="223"/>
        <v>352</v>
      </c>
      <c r="Z97" s="90">
        <f t="shared" si="223"/>
        <v>333</v>
      </c>
      <c r="AA97" s="90">
        <f t="shared" si="223"/>
        <v>341</v>
      </c>
      <c r="AB97" s="90">
        <f t="shared" si="223"/>
        <v>212</v>
      </c>
      <c r="AC97" s="90">
        <f t="shared" si="223"/>
        <v>220</v>
      </c>
      <c r="AD97" s="90">
        <f t="shared" si="223"/>
        <v>349</v>
      </c>
      <c r="AE97" s="90">
        <f t="shared" si="223"/>
        <v>357</v>
      </c>
      <c r="AF97" s="90">
        <f t="shared" si="223"/>
        <v>352</v>
      </c>
      <c r="AG97" s="90">
        <f t="shared" si="223"/>
        <v>349</v>
      </c>
      <c r="AH97" s="90">
        <f t="shared" si="223"/>
        <v>197</v>
      </c>
      <c r="AI97" s="90">
        <f t="shared" si="223"/>
        <v>173</v>
      </c>
      <c r="AJ97" s="90">
        <f t="shared" si="223"/>
        <v>157</v>
      </c>
      <c r="AK97" s="90">
        <f t="shared" si="223"/>
        <v>181</v>
      </c>
      <c r="AL97" s="90">
        <f t="shared" si="223"/>
        <v>152</v>
      </c>
      <c r="AM97" s="80">
        <f>SUM(H97:AL97)</f>
        <v>8846</v>
      </c>
      <c r="AN97" s="57"/>
      <c r="AO97" s="53"/>
      <c r="AP97" s="54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</row>
    <row r="98" spans="1:80" ht="22.15" customHeight="1" x14ac:dyDescent="0.25">
      <c r="H98" s="89"/>
      <c r="I98" s="89"/>
      <c r="AL98" s="90">
        <f>SUM(H97:AL97)</f>
        <v>8846</v>
      </c>
      <c r="AO98" s="53"/>
      <c r="AP98" s="54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</row>
  </sheetData>
  <sheetProtection selectLockedCells="1"/>
  <mergeCells count="12">
    <mergeCell ref="A96:B96"/>
    <mergeCell ref="A97:B97"/>
    <mergeCell ref="A69:E69"/>
    <mergeCell ref="AY1:BH2"/>
    <mergeCell ref="A68:E68"/>
    <mergeCell ref="AO1:AX2"/>
    <mergeCell ref="A1:A3"/>
    <mergeCell ref="B1:B3"/>
    <mergeCell ref="C1:C3"/>
    <mergeCell ref="E1:E3"/>
    <mergeCell ref="D1:D3"/>
    <mergeCell ref="AN1:AN2"/>
  </mergeCells>
  <phoneticPr fontId="6" type="noConversion"/>
  <conditionalFormatting sqref="F25:F32 F66 F37:F43 F45:F53 F57:F58 F21:F23 F4:F6 F60:F61 F34:F35 F11:F18">
    <cfRule type="cellIs" dxfId="71" priority="483" operator="equal">
      <formula>6</formula>
    </cfRule>
    <cfRule type="cellIs" dxfId="70" priority="484" operator="equal">
      <formula>6</formula>
    </cfRule>
  </conditionalFormatting>
  <conditionalFormatting sqref="F25:F32 F66 F37:F43 F45:F53 F57:F58 F21:F23 F4:F6 F60:F61 F34:F35 F11:F18">
    <cfRule type="cellIs" dxfId="69" priority="474" operator="equal">
      <formula>6</formula>
    </cfRule>
  </conditionalFormatting>
  <conditionalFormatting sqref="F7">
    <cfRule type="cellIs" dxfId="68" priority="389" operator="equal">
      <formula>6</formula>
    </cfRule>
    <cfRule type="cellIs" dxfId="67" priority="390" operator="equal">
      <formula>6</formula>
    </cfRule>
  </conditionalFormatting>
  <conditionalFormatting sqref="F7">
    <cfRule type="cellIs" dxfId="66" priority="388" operator="equal">
      <formula>6</formula>
    </cfRule>
  </conditionalFormatting>
  <conditionalFormatting sqref="F9">
    <cfRule type="cellIs" dxfId="65" priority="377" operator="equal">
      <formula>6</formula>
    </cfRule>
    <cfRule type="cellIs" dxfId="64" priority="378" operator="equal">
      <formula>6</formula>
    </cfRule>
  </conditionalFormatting>
  <conditionalFormatting sqref="F9">
    <cfRule type="cellIs" dxfId="63" priority="376" operator="equal">
      <formula>6</formula>
    </cfRule>
  </conditionalFormatting>
  <conditionalFormatting sqref="F19">
    <cfRule type="cellIs" dxfId="62" priority="158" operator="equal">
      <formula>6</formula>
    </cfRule>
    <cfRule type="cellIs" dxfId="61" priority="159" operator="equal">
      <formula>6</formula>
    </cfRule>
  </conditionalFormatting>
  <conditionalFormatting sqref="F19">
    <cfRule type="cellIs" dxfId="60" priority="157" operator="equal">
      <formula>6</formula>
    </cfRule>
  </conditionalFormatting>
  <conditionalFormatting sqref="F36">
    <cfRule type="cellIs" dxfId="59" priority="155" operator="equal">
      <formula>6</formula>
    </cfRule>
    <cfRule type="cellIs" dxfId="58" priority="156" operator="equal">
      <formula>6</formula>
    </cfRule>
  </conditionalFormatting>
  <conditionalFormatting sqref="F36">
    <cfRule type="cellIs" dxfId="57" priority="154" operator="equal">
      <formula>6</formula>
    </cfRule>
  </conditionalFormatting>
  <conditionalFormatting sqref="F44">
    <cfRule type="cellIs" dxfId="56" priority="146" operator="equal">
      <formula>6</formula>
    </cfRule>
    <cfRule type="cellIs" dxfId="55" priority="147" operator="equal">
      <formula>6</formula>
    </cfRule>
  </conditionalFormatting>
  <conditionalFormatting sqref="F44">
    <cfRule type="cellIs" dxfId="54" priority="145" operator="equal">
      <formula>6</formula>
    </cfRule>
  </conditionalFormatting>
  <conditionalFormatting sqref="F24">
    <cfRule type="cellIs" dxfId="53" priority="74" operator="equal">
      <formula>6</formula>
    </cfRule>
    <cfRule type="cellIs" dxfId="52" priority="75" operator="equal">
      <formula>6</formula>
    </cfRule>
  </conditionalFormatting>
  <conditionalFormatting sqref="F24">
    <cfRule type="cellIs" dxfId="51" priority="73" operator="equal">
      <formula>6</formula>
    </cfRule>
  </conditionalFormatting>
  <conditionalFormatting sqref="F8">
    <cfRule type="cellIs" dxfId="50" priority="62" operator="equal">
      <formula>6</formula>
    </cfRule>
    <cfRule type="cellIs" dxfId="49" priority="63" operator="equal">
      <formula>6</formula>
    </cfRule>
  </conditionalFormatting>
  <conditionalFormatting sqref="F8">
    <cfRule type="cellIs" dxfId="48" priority="61" operator="equal">
      <formula>6</formula>
    </cfRule>
  </conditionalFormatting>
  <conditionalFormatting sqref="F20">
    <cfRule type="cellIs" dxfId="47" priority="59" operator="equal">
      <formula>6</formula>
    </cfRule>
    <cfRule type="cellIs" dxfId="46" priority="60" operator="equal">
      <formula>6</formula>
    </cfRule>
  </conditionalFormatting>
  <conditionalFormatting sqref="F20">
    <cfRule type="cellIs" dxfId="45" priority="58" operator="equal">
      <formula>6</formula>
    </cfRule>
  </conditionalFormatting>
  <conditionalFormatting sqref="F64">
    <cfRule type="cellIs" dxfId="44" priority="56" operator="equal">
      <formula>6</formula>
    </cfRule>
    <cfRule type="cellIs" dxfId="43" priority="57" operator="equal">
      <formula>6</formula>
    </cfRule>
  </conditionalFormatting>
  <conditionalFormatting sqref="F64">
    <cfRule type="cellIs" dxfId="42" priority="55" operator="equal">
      <formula>6</formula>
    </cfRule>
  </conditionalFormatting>
  <conditionalFormatting sqref="F54:F56">
    <cfRule type="cellIs" dxfId="41" priority="53" operator="equal">
      <formula>6</formula>
    </cfRule>
    <cfRule type="cellIs" dxfId="40" priority="54" operator="equal">
      <formula>6</formula>
    </cfRule>
  </conditionalFormatting>
  <conditionalFormatting sqref="F54:F56">
    <cfRule type="cellIs" dxfId="39" priority="52" operator="equal">
      <formula>6</formula>
    </cfRule>
  </conditionalFormatting>
  <conditionalFormatting sqref="F33">
    <cfRule type="cellIs" dxfId="38" priority="50" operator="equal">
      <formula>6</formula>
    </cfRule>
    <cfRule type="cellIs" dxfId="37" priority="51" operator="equal">
      <formula>6</formula>
    </cfRule>
  </conditionalFormatting>
  <conditionalFormatting sqref="F33">
    <cfRule type="cellIs" dxfId="36" priority="49" operator="equal">
      <formula>6</formula>
    </cfRule>
  </conditionalFormatting>
  <conditionalFormatting sqref="D66 D46:D58 D23 D60:D61 C60:C66">
    <cfRule type="cellIs" dxfId="35" priority="34" stopIfTrue="1" operator="between">
      <formula>"六"</formula>
      <formula>"日"</formula>
    </cfRule>
    <cfRule type="cellIs" dxfId="34" priority="35" stopIfTrue="1" operator="equal">
      <formula>"台北"</formula>
    </cfRule>
    <cfRule type="cellIs" dxfId="33" priority="36" stopIfTrue="1" operator="equal">
      <formula>"高雄"</formula>
    </cfRule>
  </conditionalFormatting>
  <conditionalFormatting sqref="D44:D45 D33 C60:C66">
    <cfRule type="cellIs" dxfId="32" priority="37" stopIfTrue="1" operator="between">
      <formula>"六"</formula>
      <formula>"日"</formula>
    </cfRule>
    <cfRule type="cellIs" dxfId="31" priority="38" stopIfTrue="1" operator="equal">
      <formula>"台北"</formula>
    </cfRule>
    <cfRule type="cellIs" dxfId="30" priority="39" stopIfTrue="1" operator="equal">
      <formula>"高雄"</formula>
    </cfRule>
  </conditionalFormatting>
  <conditionalFormatting sqref="F65">
    <cfRule type="cellIs" dxfId="29" priority="29" operator="equal">
      <formula>6</formula>
    </cfRule>
    <cfRule type="cellIs" dxfId="28" priority="30" operator="equal">
      <formula>6</formula>
    </cfRule>
  </conditionalFormatting>
  <conditionalFormatting sqref="F65">
    <cfRule type="cellIs" dxfId="27" priority="28" operator="equal">
      <formula>6</formula>
    </cfRule>
  </conditionalFormatting>
  <conditionalFormatting sqref="F10">
    <cfRule type="cellIs" dxfId="26" priority="14" operator="equal">
      <formula>6</formula>
    </cfRule>
    <cfRule type="cellIs" dxfId="25" priority="15" operator="equal">
      <formula>6</formula>
    </cfRule>
  </conditionalFormatting>
  <conditionalFormatting sqref="F10">
    <cfRule type="cellIs" dxfId="24" priority="13" operator="equal">
      <formula>6</formula>
    </cfRule>
  </conditionalFormatting>
  <conditionalFormatting sqref="F67">
    <cfRule type="cellIs" dxfId="23" priority="11" operator="equal">
      <formula>6</formula>
    </cfRule>
    <cfRule type="cellIs" dxfId="22" priority="12" operator="equal">
      <formula>6</formula>
    </cfRule>
  </conditionalFormatting>
  <conditionalFormatting sqref="F67">
    <cfRule type="cellIs" dxfId="21" priority="10" operator="equal">
      <formula>6</formula>
    </cfRule>
  </conditionalFormatting>
  <conditionalFormatting sqref="D67">
    <cfRule type="cellIs" dxfId="20" priority="7" stopIfTrue="1" operator="between">
      <formula>"六"</formula>
      <formula>"日"</formula>
    </cfRule>
    <cfRule type="cellIs" dxfId="19" priority="8" stopIfTrue="1" operator="equal">
      <formula>"台北"</formula>
    </cfRule>
    <cfRule type="cellIs" dxfId="18" priority="9" stopIfTrue="1" operator="equal">
      <formula>"高雄"</formula>
    </cfRule>
  </conditionalFormatting>
  <conditionalFormatting sqref="F59">
    <cfRule type="cellIs" dxfId="17" priority="5" operator="equal">
      <formula>6</formula>
    </cfRule>
    <cfRule type="cellIs" dxfId="16" priority="6" operator="equal">
      <formula>6</formula>
    </cfRule>
  </conditionalFormatting>
  <conditionalFormatting sqref="F59">
    <cfRule type="cellIs" dxfId="15" priority="4" operator="equal">
      <formula>6</formula>
    </cfRule>
  </conditionalFormatting>
  <conditionalFormatting sqref="D59">
    <cfRule type="cellIs" dxfId="14" priority="1" stopIfTrue="1" operator="between">
      <formula>"六"</formula>
      <formula>"日"</formula>
    </cfRule>
    <cfRule type="cellIs" dxfId="13" priority="2" stopIfTrue="1" operator="equal">
      <formula>"台北"</formula>
    </cfRule>
    <cfRule type="cellIs" dxfId="12" priority="3" stopIfTrue="1" operator="equal">
      <formula>"高雄"</formula>
    </cfRule>
  </conditionalFormatting>
  <printOptions horizontalCentered="1"/>
  <pageMargins left="0" right="0" top="0.39370078740157483" bottom="0" header="0.19685039370078741" footer="0"/>
  <pageSetup paperSize="9" scale="58" fitToHeight="0" pageOrder="overThenDown" orientation="landscape" r:id="rId1"/>
  <headerFooter>
    <oddHeader>&amp;C&amp;"標楷體,粗體"&amp;18新北市政府105-106年度話務中心（Call Center）勞務委外專案  106年1月班表(106/1/1-1/31)</oddHeader>
  </headerFooter>
  <rowBreaks count="1" manualBreakCount="1">
    <brk id="69" max="16383" man="1"/>
  </rowBreaks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G28"/>
  <sheetViews>
    <sheetView view="pageBreakPreview" zoomScale="70" zoomScaleSheetLayoutView="70" workbookViewId="0">
      <pane xSplit="2" ySplit="3" topLeftCell="H16" activePane="bottomRight" state="frozen"/>
      <selection activeCell="H4" sqref="H4"/>
      <selection pane="topRight" activeCell="H4" sqref="H4"/>
      <selection pane="bottomLeft" activeCell="H4" sqref="H4"/>
      <selection pane="bottomRight" activeCell="B18" sqref="A18:XFD24"/>
    </sheetView>
  </sheetViews>
  <sheetFormatPr defaultColWidth="8.875" defaultRowHeight="39.4" customHeight="1" x14ac:dyDescent="0.25"/>
  <cols>
    <col min="1" max="1" width="8.5" style="2" customWidth="1"/>
    <col min="2" max="2" width="11.625" style="1" customWidth="1"/>
    <col min="3" max="33" width="8.625" style="1" customWidth="1"/>
    <col min="34" max="16384" width="8.875" style="1"/>
  </cols>
  <sheetData>
    <row r="1" spans="1:33" ht="18" customHeight="1" x14ac:dyDescent="0.25">
      <c r="A1" s="343" t="s">
        <v>36</v>
      </c>
      <c r="B1" s="3"/>
      <c r="C1" s="73">
        <v>42736</v>
      </c>
      <c r="D1" s="73">
        <v>42737</v>
      </c>
      <c r="E1" s="73">
        <v>42738</v>
      </c>
      <c r="F1" s="73">
        <v>42739</v>
      </c>
      <c r="G1" s="73">
        <v>42740</v>
      </c>
      <c r="H1" s="73">
        <v>42741</v>
      </c>
      <c r="I1" s="73">
        <v>42742</v>
      </c>
      <c r="J1" s="73">
        <v>42743</v>
      </c>
      <c r="K1" s="73">
        <v>42744</v>
      </c>
      <c r="L1" s="73">
        <v>42745</v>
      </c>
      <c r="M1" s="73">
        <v>42746</v>
      </c>
      <c r="N1" s="73">
        <v>42747</v>
      </c>
      <c r="O1" s="73">
        <v>42748</v>
      </c>
      <c r="P1" s="73">
        <v>42749</v>
      </c>
      <c r="Q1" s="73">
        <v>42750</v>
      </c>
      <c r="R1" s="73">
        <v>42751</v>
      </c>
      <c r="S1" s="73">
        <v>42752</v>
      </c>
      <c r="T1" s="73">
        <v>42753</v>
      </c>
      <c r="U1" s="73">
        <v>42754</v>
      </c>
      <c r="V1" s="73">
        <v>42755</v>
      </c>
      <c r="W1" s="73">
        <v>42756</v>
      </c>
      <c r="X1" s="73">
        <v>42757</v>
      </c>
      <c r="Y1" s="73">
        <v>42758</v>
      </c>
      <c r="Z1" s="73">
        <v>42759</v>
      </c>
      <c r="AA1" s="73">
        <v>42760</v>
      </c>
      <c r="AB1" s="73">
        <v>42761</v>
      </c>
      <c r="AC1" s="73">
        <v>42762</v>
      </c>
      <c r="AD1" s="73">
        <v>42763</v>
      </c>
      <c r="AE1" s="73">
        <v>42764</v>
      </c>
      <c r="AF1" s="73">
        <v>42765</v>
      </c>
      <c r="AG1" s="73">
        <v>42766</v>
      </c>
    </row>
    <row r="2" spans="1:33" ht="34.9" customHeight="1" x14ac:dyDescent="0.25">
      <c r="A2" s="344"/>
      <c r="B2" s="3"/>
      <c r="C2" s="73" t="s">
        <v>7</v>
      </c>
      <c r="D2" s="73" t="s">
        <v>8</v>
      </c>
      <c r="E2" s="78" t="s">
        <v>9</v>
      </c>
      <c r="F2" s="77" t="s">
        <v>3</v>
      </c>
      <c r="G2" s="77" t="s">
        <v>4</v>
      </c>
      <c r="H2" s="77" t="s">
        <v>5</v>
      </c>
      <c r="I2" s="73" t="s">
        <v>6</v>
      </c>
      <c r="J2" s="73" t="s">
        <v>7</v>
      </c>
      <c r="K2" s="78" t="s">
        <v>8</v>
      </c>
      <c r="L2" s="78" t="s">
        <v>9</v>
      </c>
      <c r="M2" s="77" t="s">
        <v>3</v>
      </c>
      <c r="N2" s="77" t="s">
        <v>4</v>
      </c>
      <c r="O2" s="77" t="s">
        <v>5</v>
      </c>
      <c r="P2" s="73" t="s">
        <v>6</v>
      </c>
      <c r="Q2" s="73" t="s">
        <v>7</v>
      </c>
      <c r="R2" s="78" t="s">
        <v>8</v>
      </c>
      <c r="S2" s="78" t="s">
        <v>9</v>
      </c>
      <c r="T2" s="77" t="s">
        <v>3</v>
      </c>
      <c r="U2" s="77" t="s">
        <v>4</v>
      </c>
      <c r="V2" s="77" t="s">
        <v>5</v>
      </c>
      <c r="W2" s="73" t="s">
        <v>6</v>
      </c>
      <c r="X2" s="73" t="s">
        <v>7</v>
      </c>
      <c r="Y2" s="78" t="s">
        <v>8</v>
      </c>
      <c r="Z2" s="78" t="s">
        <v>9</v>
      </c>
      <c r="AA2" s="77" t="s">
        <v>3</v>
      </c>
      <c r="AB2" s="77" t="s">
        <v>4</v>
      </c>
      <c r="AC2" s="73" t="s">
        <v>5</v>
      </c>
      <c r="AD2" s="73" t="s">
        <v>6</v>
      </c>
      <c r="AE2" s="73" t="s">
        <v>7</v>
      </c>
      <c r="AF2" s="73" t="s">
        <v>8</v>
      </c>
      <c r="AG2" s="73" t="s">
        <v>9</v>
      </c>
    </row>
    <row r="3" spans="1:33" ht="34.5" customHeight="1" x14ac:dyDescent="0.25">
      <c r="A3" s="344"/>
      <c r="B3" s="3"/>
      <c r="C3" s="75" t="s">
        <v>110</v>
      </c>
      <c r="D3" s="75" t="s">
        <v>89</v>
      </c>
      <c r="E3" s="166"/>
      <c r="F3" s="74"/>
      <c r="G3" s="74"/>
      <c r="H3" s="74"/>
      <c r="I3" s="75" t="s">
        <v>89</v>
      </c>
      <c r="J3" s="75" t="s">
        <v>89</v>
      </c>
      <c r="K3" s="74"/>
      <c r="L3" s="74"/>
      <c r="M3" s="74"/>
      <c r="N3" s="74"/>
      <c r="O3" s="74"/>
      <c r="P3" s="75" t="s">
        <v>89</v>
      </c>
      <c r="Q3" s="75" t="s">
        <v>89</v>
      </c>
      <c r="R3" s="166"/>
      <c r="S3" s="166"/>
      <c r="T3" s="74"/>
      <c r="U3" s="74"/>
      <c r="V3" s="74"/>
      <c r="W3" s="75" t="s">
        <v>89</v>
      </c>
      <c r="X3" s="75" t="s">
        <v>89</v>
      </c>
      <c r="Y3" s="74"/>
      <c r="Z3" s="74"/>
      <c r="AA3" s="74"/>
      <c r="AB3" s="74"/>
      <c r="AC3" s="75" t="s">
        <v>213</v>
      </c>
      <c r="AD3" s="75" t="s">
        <v>209</v>
      </c>
      <c r="AE3" s="75" t="s">
        <v>210</v>
      </c>
      <c r="AF3" s="75" t="s">
        <v>211</v>
      </c>
      <c r="AG3" s="75" t="s">
        <v>212</v>
      </c>
    </row>
    <row r="4" spans="1:33" ht="39" customHeight="1" x14ac:dyDescent="0.25">
      <c r="A4" s="344"/>
      <c r="B4" s="4" t="s">
        <v>28</v>
      </c>
      <c r="C4" s="87">
        <v>5</v>
      </c>
      <c r="D4" s="87">
        <f>SUM('1月履約班表'!H89:H90)</f>
        <v>4</v>
      </c>
      <c r="E4" s="167">
        <f>SUM('1月履約班表'!I89:I90)</f>
        <v>4</v>
      </c>
      <c r="F4" s="114">
        <f>SUM('1月履約班表'!J89:J90)</f>
        <v>4</v>
      </c>
      <c r="G4" s="114">
        <f>SUM('1月履約班表'!K89:K90)</f>
        <v>4</v>
      </c>
      <c r="H4" s="114">
        <f>SUM('1月履約班表'!L89:L90)</f>
        <v>4</v>
      </c>
      <c r="I4" s="87">
        <f>SUM('1月履約班表'!M89:M90)</f>
        <v>4</v>
      </c>
      <c r="J4" s="87">
        <f>SUM('1月履約班表'!N89:N90)</f>
        <v>4</v>
      </c>
      <c r="K4" s="167">
        <f>SUM('1月履約班表'!O89:O90)</f>
        <v>5</v>
      </c>
      <c r="L4" s="167">
        <f>SUM('1月履約班表'!P89:P90)</f>
        <v>4</v>
      </c>
      <c r="M4" s="114">
        <f>SUM('1月履約班表'!Q89:Q90)</f>
        <v>4</v>
      </c>
      <c r="N4" s="114">
        <f>SUM('1月履約班表'!R89:R90)</f>
        <v>4</v>
      </c>
      <c r="O4" s="114">
        <f>SUM('1月履約班表'!S89:S90)</f>
        <v>4</v>
      </c>
      <c r="P4" s="87">
        <f>SUM('1月履約班表'!T89:T90)</f>
        <v>4</v>
      </c>
      <c r="Q4" s="87">
        <f>SUM('1月履約班表'!U89:U90)</f>
        <v>4</v>
      </c>
      <c r="R4" s="167">
        <f>SUM('1月履約班表'!V89:V90)</f>
        <v>4</v>
      </c>
      <c r="S4" s="167">
        <f>SUM('1月履約班表'!W89:W90)</f>
        <v>4</v>
      </c>
      <c r="T4" s="114">
        <f>SUM('1月履約班表'!X89:X90)</f>
        <v>4</v>
      </c>
      <c r="U4" s="114">
        <f>SUM('1月履約班表'!Y89:Y90)</f>
        <v>5</v>
      </c>
      <c r="V4" s="114">
        <f>SUM('1月履約班表'!Z89:Z90)</f>
        <v>4</v>
      </c>
      <c r="W4" s="87">
        <f>SUM('1月履約班表'!AA89:AA90)</f>
        <v>4</v>
      </c>
      <c r="X4" s="87">
        <f>SUM('1月履約班表'!AB89:AB90)</f>
        <v>3</v>
      </c>
      <c r="Y4" s="167">
        <f>SUM('1月履約班表'!AC89:AC90)</f>
        <v>5</v>
      </c>
      <c r="Z4" s="167">
        <f>SUM('1月履約班表'!AD89:AD90)</f>
        <v>3</v>
      </c>
      <c r="AA4" s="114">
        <f>SUM('1月履約班表'!AE89:AE90)</f>
        <v>4</v>
      </c>
      <c r="AB4" s="114">
        <f>SUM('1月履約班表'!AF89:AF90)</f>
        <v>5</v>
      </c>
      <c r="AC4" s="87">
        <f>SUM('1月履約班表'!AG89:AG90)</f>
        <v>5</v>
      </c>
      <c r="AD4" s="87">
        <f>SUM('1月履約班表'!AH89:AH90)</f>
        <v>4</v>
      </c>
      <c r="AE4" s="87">
        <f>SUM('1月履約班表'!AI89:AI90)</f>
        <v>3</v>
      </c>
      <c r="AF4" s="87">
        <f>SUM('1月履約班表'!AJ89:AJ90)</f>
        <v>4</v>
      </c>
      <c r="AG4" s="87">
        <f>SUM('1月履約班表'!AK89:AK90)</f>
        <v>3</v>
      </c>
    </row>
    <row r="5" spans="1:33" ht="35.25" customHeight="1" x14ac:dyDescent="0.25">
      <c r="A5" s="344"/>
      <c r="B5" s="5" t="s">
        <v>29</v>
      </c>
      <c r="C5" s="87">
        <v>5</v>
      </c>
      <c r="D5" s="87">
        <f>SUM('1月履約班表'!H89:H90)</f>
        <v>4</v>
      </c>
      <c r="E5" s="167">
        <f>SUM('1月履約班表'!I89:I90)</f>
        <v>4</v>
      </c>
      <c r="F5" s="114">
        <f>SUM('1月履約班表'!J89:J90)</f>
        <v>4</v>
      </c>
      <c r="G5" s="114">
        <f>SUM('1月履約班表'!K89:K90)</f>
        <v>4</v>
      </c>
      <c r="H5" s="114">
        <f>SUM('1月履約班表'!L89:L90)</f>
        <v>4</v>
      </c>
      <c r="I5" s="87">
        <f>SUM('1月履約班表'!M89:M90)</f>
        <v>4</v>
      </c>
      <c r="J5" s="87">
        <f>SUM('1月履約班表'!N89:N90)</f>
        <v>4</v>
      </c>
      <c r="K5" s="167">
        <f>SUM('1月履約班表'!O89:O90)</f>
        <v>5</v>
      </c>
      <c r="L5" s="167">
        <f>SUM('1月履約班表'!P89:P90)</f>
        <v>4</v>
      </c>
      <c r="M5" s="114">
        <f>SUM('1月履約班表'!Q89:Q90)</f>
        <v>4</v>
      </c>
      <c r="N5" s="114">
        <f>SUM('1月履約班表'!R89:R90)</f>
        <v>4</v>
      </c>
      <c r="O5" s="114">
        <f>SUM('1月履約班表'!S89:S90)</f>
        <v>4</v>
      </c>
      <c r="P5" s="87">
        <f>SUM('1月履約班表'!T89:T90)</f>
        <v>4</v>
      </c>
      <c r="Q5" s="87">
        <f>SUM('1月履約班表'!U89:U90)</f>
        <v>4</v>
      </c>
      <c r="R5" s="167">
        <f>SUM('1月履約班表'!V89:V90)</f>
        <v>4</v>
      </c>
      <c r="S5" s="167">
        <f>SUM('1月履約班表'!W89:W90)</f>
        <v>4</v>
      </c>
      <c r="T5" s="114">
        <f>SUM('1月履約班表'!X89:X90)</f>
        <v>4</v>
      </c>
      <c r="U5" s="114">
        <f>SUM('1月履約班表'!Y89:Y90)</f>
        <v>5</v>
      </c>
      <c r="V5" s="114">
        <f>SUM('1月履約班表'!Z89:Z90)</f>
        <v>4</v>
      </c>
      <c r="W5" s="87">
        <f>SUM('1月履約班表'!AA89:AA90)</f>
        <v>4</v>
      </c>
      <c r="X5" s="87">
        <f>SUM('1月履約班表'!AB89:AB90)</f>
        <v>3</v>
      </c>
      <c r="Y5" s="167">
        <f>SUM('1月履約班表'!AC89:AC90)</f>
        <v>5</v>
      </c>
      <c r="Z5" s="167">
        <f>SUM('1月履約班表'!AD89:AD90)</f>
        <v>3</v>
      </c>
      <c r="AA5" s="114">
        <f>SUM('1月履約班表'!AE89:AE90)</f>
        <v>4</v>
      </c>
      <c r="AB5" s="114">
        <f>SUM('1月履約班表'!AF89:AF90)</f>
        <v>5</v>
      </c>
      <c r="AC5" s="87">
        <f>SUM('1月履約班表'!AG89:AG90)</f>
        <v>5</v>
      </c>
      <c r="AD5" s="87">
        <f>SUM('1月履約班表'!AH89:AH90)</f>
        <v>4</v>
      </c>
      <c r="AE5" s="87">
        <f>SUM('1月履約班表'!AI89:AI90)</f>
        <v>3</v>
      </c>
      <c r="AF5" s="87">
        <f>SUM('1月履約班表'!AJ89:AJ90)</f>
        <v>4</v>
      </c>
      <c r="AG5" s="87">
        <f>SUM('1月履約班表'!AK89:AK90)</f>
        <v>3</v>
      </c>
    </row>
    <row r="6" spans="1:33" ht="34.9" customHeight="1" x14ac:dyDescent="0.25">
      <c r="A6" s="344"/>
      <c r="B6" s="5" t="s">
        <v>65</v>
      </c>
      <c r="C6" s="87">
        <f>5+'1月履約班表'!H71</f>
        <v>5</v>
      </c>
      <c r="D6" s="87">
        <f>SUM('1月履約班表'!H89:H90,'1月履約班表'!I71)</f>
        <v>4</v>
      </c>
      <c r="E6" s="167">
        <f>SUM('1月履約班表'!I89:I90,'1月履約班表'!J71)</f>
        <v>4</v>
      </c>
      <c r="F6" s="114">
        <f>SUM('1月履約班表'!J89:J90,'1月履約班表'!K71)</f>
        <v>4</v>
      </c>
      <c r="G6" s="114">
        <f>SUM('1月履約班表'!K89:K90,'1月履約班表'!L71)</f>
        <v>4</v>
      </c>
      <c r="H6" s="114">
        <f>SUM('1月履約班表'!L89:L90,'1月履約班表'!M71)</f>
        <v>4</v>
      </c>
      <c r="I6" s="87">
        <f>SUM('1月履約班表'!M89:M90,'1月履約班表'!N71)</f>
        <v>4</v>
      </c>
      <c r="J6" s="87">
        <f>SUM('1月履約班表'!N89:N90,'1月履約班表'!O71)</f>
        <v>4</v>
      </c>
      <c r="K6" s="167">
        <f>SUM('1月履約班表'!O89:O90,'1月履約班表'!P71)</f>
        <v>5</v>
      </c>
      <c r="L6" s="167">
        <f>SUM('1月履約班表'!P89:P90,'1月履約班表'!Q71)</f>
        <v>4</v>
      </c>
      <c r="M6" s="114">
        <f>SUM('1月履約班表'!Q89:Q90,'1月履約班表'!R71)</f>
        <v>4</v>
      </c>
      <c r="N6" s="114">
        <f>SUM('1月履約班表'!R89:R90,'1月履約班表'!S71)</f>
        <v>4</v>
      </c>
      <c r="O6" s="114">
        <f>SUM('1月履約班表'!S89:S90,'1月履約班表'!T71)</f>
        <v>4</v>
      </c>
      <c r="P6" s="87">
        <f>SUM('1月履約班表'!T89:T90,'1月履約班表'!U71)</f>
        <v>4</v>
      </c>
      <c r="Q6" s="87">
        <f>SUM('1月履約班表'!U89:U90,'1月履約班表'!V71)</f>
        <v>4</v>
      </c>
      <c r="R6" s="167">
        <f>SUM('1月履約班表'!V89:V90,'1月履約班表'!W71)</f>
        <v>4</v>
      </c>
      <c r="S6" s="167">
        <f>SUM('1月履約班表'!W89:W90,'1月履約班表'!X71)</f>
        <v>4</v>
      </c>
      <c r="T6" s="114">
        <f>SUM('1月履約班表'!X89:X90,'1月履約班表'!Y71)</f>
        <v>4</v>
      </c>
      <c r="U6" s="114">
        <f>SUM('1月履約班表'!Y89:Y90,'1月履約班表'!Z71)</f>
        <v>5</v>
      </c>
      <c r="V6" s="114">
        <f>SUM('1月履約班表'!Z89:Z90,'1月履約班表'!AA71)</f>
        <v>4</v>
      </c>
      <c r="W6" s="87">
        <f>SUM('1月履約班表'!AA89:AA90,'1月履約班表'!AB71)</f>
        <v>4</v>
      </c>
      <c r="X6" s="87">
        <f>SUM('1月履約班表'!AB89:AB90,'1月履約班表'!AC71)</f>
        <v>3</v>
      </c>
      <c r="Y6" s="167">
        <f>SUM('1月履約班表'!AC89:AC90,'1月履約班表'!AD71)</f>
        <v>5</v>
      </c>
      <c r="Z6" s="167">
        <f>SUM('1月履約班表'!AD89:AD90,'1月履約班表'!AE71)</f>
        <v>3</v>
      </c>
      <c r="AA6" s="114">
        <f>SUM('1月履約班表'!AE89:AE90,'1月履約班表'!AF71)</f>
        <v>4</v>
      </c>
      <c r="AB6" s="114">
        <f>SUM('1月履約班表'!AF89:AF90,'1月履約班表'!AG71)</f>
        <v>5</v>
      </c>
      <c r="AC6" s="87">
        <f>SUM('1月履約班表'!AG89:AG90,'1月履約班表'!AH71)</f>
        <v>5</v>
      </c>
      <c r="AD6" s="87">
        <f>SUM('1月履約班表'!AH89:AH90,'1月履約班表'!AI71)</f>
        <v>4</v>
      </c>
      <c r="AE6" s="87">
        <f>SUM('1月履約班表'!AI89:AI90,'1月履約班表'!AJ71)</f>
        <v>3</v>
      </c>
      <c r="AF6" s="87">
        <f>SUM('1月履約班表'!AJ89:AJ90,'1月履約班表'!AK71)</f>
        <v>4</v>
      </c>
      <c r="AG6" s="87">
        <f>SUM('1月履約班表'!AK89:AK90,'1月履約班表'!AL71)</f>
        <v>3</v>
      </c>
    </row>
    <row r="7" spans="1:33" ht="34.9" customHeight="1" x14ac:dyDescent="0.25">
      <c r="A7" s="344"/>
      <c r="B7" s="4" t="s">
        <v>19</v>
      </c>
      <c r="C7" s="87">
        <f>5+'1月履約班表'!H71+'1月履約班表'!H72+'1月履約班表'!H73</f>
        <v>7</v>
      </c>
      <c r="D7" s="87">
        <f>SUM('1月履約班表'!H90,'1月履約班表'!I71:I73)</f>
        <v>6</v>
      </c>
      <c r="E7" s="167">
        <f>SUM('1月履約班表'!I90,'1月履約班表'!J71:J73)</f>
        <v>9</v>
      </c>
      <c r="F7" s="114">
        <f>SUM('1月履約班表'!J90,'1月履約班表'!K71:K73)</f>
        <v>8</v>
      </c>
      <c r="G7" s="114">
        <f>SUM('1月履約班表'!K90,'1月履約班表'!L71:L73)</f>
        <v>5</v>
      </c>
      <c r="H7" s="114">
        <f>SUM('1月履約班表'!L90,'1月履約班表'!M71:M73)</f>
        <v>6</v>
      </c>
      <c r="I7" s="87">
        <f>SUM('1月履約班表'!M90,'1月履約班表'!N71:N73)</f>
        <v>6</v>
      </c>
      <c r="J7" s="87">
        <f>SUM('1月履約班表'!N90,'1月履約班表'!O71:O73)</f>
        <v>5</v>
      </c>
      <c r="K7" s="167">
        <f>SUM('1月履約班表'!O90,'1月履約班表'!P71:P73)</f>
        <v>9</v>
      </c>
      <c r="L7" s="167">
        <f>SUM('1月履約班表'!P90,'1月履約班表'!Q71:Q73)</f>
        <v>10</v>
      </c>
      <c r="M7" s="114">
        <f>SUM('1月履約班表'!Q90,'1月履約班表'!R71:R73)</f>
        <v>7</v>
      </c>
      <c r="N7" s="114">
        <f>SUM('1月履約班表'!R90,'1月履約班表'!S71:S73)</f>
        <v>6</v>
      </c>
      <c r="O7" s="114">
        <f>SUM('1月履約班表'!S90,'1月履約班表'!T71:T73)</f>
        <v>7</v>
      </c>
      <c r="P7" s="87">
        <f>SUM('1月履約班表'!T90,'1月履約班表'!U71:U73)</f>
        <v>6</v>
      </c>
      <c r="Q7" s="87">
        <f>SUM('1月履約班表'!U90,'1月履約班表'!V71:V73)</f>
        <v>6</v>
      </c>
      <c r="R7" s="167">
        <f>SUM('1月履約班表'!V90,'1月履約班表'!W71:W73)</f>
        <v>8</v>
      </c>
      <c r="S7" s="167">
        <f>SUM('1月履約班表'!W90,'1月履約班表'!X71:X73)</f>
        <v>7</v>
      </c>
      <c r="T7" s="114">
        <f>SUM('1月履約班表'!X90,'1月履約班表'!Y71:Y73)</f>
        <v>7</v>
      </c>
      <c r="U7" s="114">
        <f>SUM('1月履約班表'!Y90,'1月履約班表'!Z71:Z73)</f>
        <v>7</v>
      </c>
      <c r="V7" s="114">
        <f>SUM('1月履約班表'!Z90,'1月履約班表'!AA71:AA73)</f>
        <v>8</v>
      </c>
      <c r="W7" s="87">
        <f>SUM('1月履約班表'!AA90,'1月履約班表'!AB71:AB73)</f>
        <v>6</v>
      </c>
      <c r="X7" s="87">
        <f>SUM('1月履約班表'!AB90,'1月履約班表'!AC71:AC73)</f>
        <v>5</v>
      </c>
      <c r="Y7" s="167">
        <f>SUM('1月履約班表'!AC90,'1月履約班表'!AD71:AD73)</f>
        <v>8</v>
      </c>
      <c r="Z7" s="167">
        <f>SUM('1月履約班表'!AD90,'1月履約班表'!AE71:AE73)</f>
        <v>7</v>
      </c>
      <c r="AA7" s="114">
        <f>SUM('1月履約班表'!AE90,'1月履約班表'!AF71:AF73)</f>
        <v>7</v>
      </c>
      <c r="AB7" s="114">
        <f>SUM('1月履約班表'!AF90,'1月履約班表'!AG71:AG73)</f>
        <v>8</v>
      </c>
      <c r="AC7" s="87">
        <f>SUM('1月履約班表'!AG90,'1月履約班表'!AH71:AH73)</f>
        <v>7</v>
      </c>
      <c r="AD7" s="87">
        <f>SUM('1月履約班表'!AH90,'1月履約班表'!AI71:AI73)</f>
        <v>7</v>
      </c>
      <c r="AE7" s="87">
        <f>SUM('1月履約班表'!AI90,'1月履約班表'!AJ71:AJ73)</f>
        <v>5</v>
      </c>
      <c r="AF7" s="87">
        <f>SUM('1月履約班表'!AJ90,'1月履約班表'!AK71:AK73)</f>
        <v>7</v>
      </c>
      <c r="AG7" s="87">
        <f>SUM('1月履約班表'!AK90,'1月履約班表'!AL71:AL73)</f>
        <v>5</v>
      </c>
    </row>
    <row r="8" spans="1:33" ht="34.9" customHeight="1" x14ac:dyDescent="0.25">
      <c r="A8" s="344"/>
      <c r="B8" s="4" t="s">
        <v>20</v>
      </c>
      <c r="C8" s="87">
        <f>SUM('1月履約班表'!H71:H76)</f>
        <v>13</v>
      </c>
      <c r="D8" s="87">
        <f>SUM('1月履約班表'!I71:I76)</f>
        <v>12</v>
      </c>
      <c r="E8" s="167">
        <f>SUM('1月履約班表'!J71:J76)</f>
        <v>20</v>
      </c>
      <c r="F8" s="114">
        <f>SUM('1月履約班表'!K71:K76)</f>
        <v>20</v>
      </c>
      <c r="G8" s="114">
        <f>SUM('1月履約班表'!L71:L76)</f>
        <v>18</v>
      </c>
      <c r="H8" s="114">
        <f>SUM('1月履約班表'!M71:M76)</f>
        <v>18</v>
      </c>
      <c r="I8" s="87">
        <f>SUM('1月履約班表'!N71:N76)</f>
        <v>11</v>
      </c>
      <c r="J8" s="87">
        <f>SUM('1月履約班表'!O71:O76)</f>
        <v>11</v>
      </c>
      <c r="K8" s="167">
        <f>SUM('1月履約班表'!P71:P76)</f>
        <v>20</v>
      </c>
      <c r="L8" s="167">
        <f>SUM('1月履約班表'!Q71:Q76)</f>
        <v>19</v>
      </c>
      <c r="M8" s="114">
        <f>SUM('1月履約班表'!R71:R76)</f>
        <v>17</v>
      </c>
      <c r="N8" s="114">
        <f>SUM('1月履約班表'!S71:S76)</f>
        <v>19</v>
      </c>
      <c r="O8" s="114">
        <f>SUM('1月履約班表'!T71:T76)</f>
        <v>19</v>
      </c>
      <c r="P8" s="87">
        <f>SUM('1月履約班表'!U71:U76)</f>
        <v>11</v>
      </c>
      <c r="Q8" s="87">
        <f>SUM('1月履約班表'!V71:V76)</f>
        <v>9</v>
      </c>
      <c r="R8" s="167">
        <f>SUM('1月履約班表'!W71:W76)</f>
        <v>18</v>
      </c>
      <c r="S8" s="167">
        <f>SUM('1月履約班表'!X71:X76)</f>
        <v>17</v>
      </c>
      <c r="T8" s="114">
        <f>SUM('1月履約班表'!Y71:Y76)</f>
        <v>17</v>
      </c>
      <c r="U8" s="114">
        <f>SUM('1月履約班表'!Z71:Z76)</f>
        <v>15</v>
      </c>
      <c r="V8" s="114">
        <f>SUM('1月履約班表'!AA71:AA76)</f>
        <v>17</v>
      </c>
      <c r="W8" s="87">
        <f>SUM('1月履約班表'!AB71:AB76)</f>
        <v>11</v>
      </c>
      <c r="X8" s="87">
        <f>SUM('1月履約班表'!AC71:AC76)</f>
        <v>10</v>
      </c>
      <c r="Y8" s="167">
        <f>SUM('1月履約班表'!AD71:AD76)</f>
        <v>17</v>
      </c>
      <c r="Z8" s="167">
        <f>SUM('1月履約班表'!AE71:AE76)</f>
        <v>17</v>
      </c>
      <c r="AA8" s="114">
        <f>SUM('1月履約班表'!AF71:AF76)</f>
        <v>16</v>
      </c>
      <c r="AB8" s="114">
        <f>SUM('1月履約班表'!AG71:AG76)</f>
        <v>17</v>
      </c>
      <c r="AC8" s="87">
        <f>SUM('1月履約班表'!AH71:AH76)</f>
        <v>12</v>
      </c>
      <c r="AD8" s="87">
        <f>SUM('1月履約班表'!AI71:AI76)</f>
        <v>10</v>
      </c>
      <c r="AE8" s="87">
        <f>SUM('1月履約班表'!AJ71:AJ76)</f>
        <v>10</v>
      </c>
      <c r="AF8" s="87">
        <f>SUM('1月履約班表'!AK71:AK76)</f>
        <v>11</v>
      </c>
      <c r="AG8" s="87">
        <f>SUM('1月履約班表'!AL71:AL76)</f>
        <v>9</v>
      </c>
    </row>
    <row r="9" spans="1:33" ht="34.9" customHeight="1" x14ac:dyDescent="0.25">
      <c r="A9" s="344"/>
      <c r="B9" s="4" t="s">
        <v>21</v>
      </c>
      <c r="C9" s="88">
        <f>SUM('1月履約班表'!H71:H77)</f>
        <v>13</v>
      </c>
      <c r="D9" s="88">
        <f>SUM('1月履約班表'!I71:I77)</f>
        <v>12</v>
      </c>
      <c r="E9" s="168">
        <f>SUM('1月履約班表'!J71:J77)</f>
        <v>21</v>
      </c>
      <c r="F9" s="115">
        <f>SUM('1月履約班表'!K71:K77)</f>
        <v>21</v>
      </c>
      <c r="G9" s="115">
        <f>SUM('1月履約班表'!L71:L77)</f>
        <v>19</v>
      </c>
      <c r="H9" s="115">
        <f>SUM('1月履約班表'!M71:M77)</f>
        <v>19</v>
      </c>
      <c r="I9" s="88">
        <f>SUM('1月履約班表'!N71:N77)</f>
        <v>11</v>
      </c>
      <c r="J9" s="88">
        <f>SUM('1月履約班表'!O71:O77)</f>
        <v>11</v>
      </c>
      <c r="K9" s="168">
        <f>SUM('1月履約班表'!P71:P77)</f>
        <v>21</v>
      </c>
      <c r="L9" s="168">
        <f>SUM('1月履約班表'!Q71:Q77)</f>
        <v>20</v>
      </c>
      <c r="M9" s="115">
        <f>SUM('1月履約班表'!R71:R77)</f>
        <v>18</v>
      </c>
      <c r="N9" s="115">
        <f>SUM('1月履約班表'!S71:S77)</f>
        <v>20</v>
      </c>
      <c r="O9" s="115">
        <f>SUM('1月履約班表'!T71:T77)</f>
        <v>20</v>
      </c>
      <c r="P9" s="88">
        <f>SUM('1月履約班表'!U71:U77)</f>
        <v>11</v>
      </c>
      <c r="Q9" s="88">
        <f>SUM('1月履約班表'!V71:V77)</f>
        <v>9</v>
      </c>
      <c r="R9" s="168">
        <f>SUM('1月履約班表'!W71:W77)</f>
        <v>19</v>
      </c>
      <c r="S9" s="168">
        <f>SUM('1月履約班表'!X71:X77)</f>
        <v>18</v>
      </c>
      <c r="T9" s="115">
        <f>SUM('1月履約班表'!Y71:Y77)</f>
        <v>18</v>
      </c>
      <c r="U9" s="115">
        <f>SUM('1月履約班表'!Z71:Z77)</f>
        <v>16</v>
      </c>
      <c r="V9" s="115">
        <f>SUM('1月履約班表'!AA71:AA77)</f>
        <v>18</v>
      </c>
      <c r="W9" s="88">
        <f>SUM('1月履約班表'!AB71:AB77)</f>
        <v>11</v>
      </c>
      <c r="X9" s="88">
        <f>SUM('1月履約班表'!AC71:AC77)</f>
        <v>10</v>
      </c>
      <c r="Y9" s="168">
        <f>SUM('1月履約班表'!AD71:AD77)</f>
        <v>18</v>
      </c>
      <c r="Z9" s="168">
        <f>SUM('1月履約班表'!AE71:AE77)</f>
        <v>18</v>
      </c>
      <c r="AA9" s="115">
        <f>SUM('1月履約班表'!AF71:AF77)</f>
        <v>17</v>
      </c>
      <c r="AB9" s="115">
        <f>SUM('1月履約班表'!AG71:AG77)</f>
        <v>18</v>
      </c>
      <c r="AC9" s="88">
        <f>SUM('1月履約班表'!AH71:AH77)</f>
        <v>12</v>
      </c>
      <c r="AD9" s="88">
        <f>SUM('1月履約班表'!AI71:AI77)</f>
        <v>10</v>
      </c>
      <c r="AE9" s="88">
        <f>SUM('1月履約班表'!AJ71:AJ77)</f>
        <v>10</v>
      </c>
      <c r="AF9" s="88">
        <f>SUM('1月履約班表'!AK71:AK77)</f>
        <v>11</v>
      </c>
      <c r="AG9" s="88">
        <f>SUM('1月履約班表'!AL71:AL77)</f>
        <v>9</v>
      </c>
    </row>
    <row r="10" spans="1:33" s="112" customFormat="1" ht="35.25" customHeight="1" x14ac:dyDescent="0.25">
      <c r="A10" s="344"/>
      <c r="B10" s="111" t="s">
        <v>22</v>
      </c>
      <c r="C10" s="92">
        <f>SUM('1月履約班表'!H71:H79)</f>
        <v>15</v>
      </c>
      <c r="D10" s="92">
        <f>SUM('1月履約班表'!I71:I79)</f>
        <v>13</v>
      </c>
      <c r="E10" s="169">
        <f>SUM('1月履約班表'!J71:J79)</f>
        <v>35</v>
      </c>
      <c r="F10" s="91">
        <f>SUM('1月履約班表'!K71:K79)</f>
        <v>34</v>
      </c>
      <c r="G10" s="91">
        <f>SUM('1月履約班表'!L71:L79)</f>
        <v>33</v>
      </c>
      <c r="H10" s="91">
        <f>SUM('1月履約班表'!M71:M79)</f>
        <v>33</v>
      </c>
      <c r="I10" s="92">
        <f>SUM('1月履約班表'!N71:N79)</f>
        <v>14</v>
      </c>
      <c r="J10" s="92">
        <f>SUM('1月履約班表'!O71:O79)</f>
        <v>13</v>
      </c>
      <c r="K10" s="169">
        <f>SUM('1月履約班表'!P71:P79)</f>
        <v>33</v>
      </c>
      <c r="L10" s="169">
        <f>SUM('1月履約班表'!Q71:Q79)</f>
        <v>32</v>
      </c>
      <c r="M10" s="91">
        <f>SUM('1月履約班表'!R71:R79)</f>
        <v>31</v>
      </c>
      <c r="N10" s="91">
        <f>SUM('1月履約班表'!S71:S79)</f>
        <v>34</v>
      </c>
      <c r="O10" s="91">
        <f>SUM('1月履約班表'!T71:T79)</f>
        <v>32</v>
      </c>
      <c r="P10" s="92">
        <f>SUM('1月履約班表'!U71:U79)</f>
        <v>14</v>
      </c>
      <c r="Q10" s="92">
        <f>SUM('1月履約班表'!V71:V79)</f>
        <v>12</v>
      </c>
      <c r="R10" s="169">
        <f>SUM('1月履約班表'!W71:W79)</f>
        <v>33</v>
      </c>
      <c r="S10" s="169">
        <f>SUM('1月履約班表'!X71:X79)</f>
        <v>31</v>
      </c>
      <c r="T10" s="91">
        <f>SUM('1月履約班表'!Y71:Y79)</f>
        <v>30</v>
      </c>
      <c r="U10" s="91">
        <f>SUM('1月履約班表'!Z71:Z79)</f>
        <v>30</v>
      </c>
      <c r="V10" s="91">
        <f>SUM('1月履約班表'!AA71:AA79)</f>
        <v>30</v>
      </c>
      <c r="W10" s="92">
        <f>SUM('1月履約班表'!AB71:AB79)</f>
        <v>15</v>
      </c>
      <c r="X10" s="92">
        <f>SUM('1月履約班表'!AC71:AC79)</f>
        <v>12</v>
      </c>
      <c r="Y10" s="169">
        <f>SUM('1月履約班表'!AD71:AD79)</f>
        <v>32</v>
      </c>
      <c r="Z10" s="169">
        <f>SUM('1月履約班表'!AE71:AE79)</f>
        <v>32</v>
      </c>
      <c r="AA10" s="91">
        <f>SUM('1月履約班表'!AF71:AF79)</f>
        <v>30</v>
      </c>
      <c r="AB10" s="91">
        <f>SUM('1月履約班表'!AG71:AG79)</f>
        <v>30</v>
      </c>
      <c r="AC10" s="92">
        <f>SUM('1月履約班表'!AH71:AH79)</f>
        <v>14</v>
      </c>
      <c r="AD10" s="92">
        <f>SUM('1月履約班表'!AI71:AI79)</f>
        <v>12</v>
      </c>
      <c r="AE10" s="92">
        <f>SUM('1月履約班表'!AJ71:AJ79)</f>
        <v>10</v>
      </c>
      <c r="AF10" s="92">
        <f>SUM('1月履約班表'!AK71:AK79)</f>
        <v>12</v>
      </c>
      <c r="AG10" s="92">
        <f>SUM('1月履約班表'!AL71:AL79)</f>
        <v>12</v>
      </c>
    </row>
    <row r="11" spans="1:33" s="7" customFormat="1" ht="34.9" customHeight="1" x14ac:dyDescent="0.25">
      <c r="A11" s="344"/>
      <c r="B11" s="109" t="s">
        <v>46</v>
      </c>
      <c r="C11" s="92">
        <f>SUM('1月履約班表'!H71:H80)</f>
        <v>15</v>
      </c>
      <c r="D11" s="92">
        <f>SUM('1月履約班表'!I71:I80)</f>
        <v>13</v>
      </c>
      <c r="E11" s="169">
        <f>SUM('1月履約班表'!J71:J80)</f>
        <v>35</v>
      </c>
      <c r="F11" s="91">
        <f>SUM('1月履約班表'!K71:K80)</f>
        <v>34</v>
      </c>
      <c r="G11" s="91">
        <f>SUM('1月履約班表'!L71:L80)</f>
        <v>33</v>
      </c>
      <c r="H11" s="91">
        <f>SUM('1月履約班表'!M71:M80)</f>
        <v>33</v>
      </c>
      <c r="I11" s="92">
        <f>SUM('1月履約班表'!N71:N80)</f>
        <v>14</v>
      </c>
      <c r="J11" s="92">
        <f>SUM('1月履約班表'!O71:O80)</f>
        <v>13</v>
      </c>
      <c r="K11" s="169">
        <f>SUM('1月履約班表'!P71:P80)</f>
        <v>33</v>
      </c>
      <c r="L11" s="169">
        <f>SUM('1月履約班表'!Q71:Q80)</f>
        <v>32</v>
      </c>
      <c r="M11" s="91">
        <f>SUM('1月履約班表'!R71:R80)</f>
        <v>31</v>
      </c>
      <c r="N11" s="91">
        <f>SUM('1月履約班表'!S71:S80)</f>
        <v>34</v>
      </c>
      <c r="O11" s="91">
        <f>SUM('1月履約班表'!T71:T80)</f>
        <v>32</v>
      </c>
      <c r="P11" s="92">
        <f>SUM('1月履約班表'!U71:U80)</f>
        <v>14</v>
      </c>
      <c r="Q11" s="92">
        <f>SUM('1月履約班表'!V71:V80)</f>
        <v>12</v>
      </c>
      <c r="R11" s="169">
        <f>SUM('1月履約班表'!W71:W80)</f>
        <v>33</v>
      </c>
      <c r="S11" s="169">
        <f>SUM('1月履約班表'!X71:X80)</f>
        <v>31</v>
      </c>
      <c r="T11" s="91">
        <f>SUM('1月履約班表'!Y71:Y80)</f>
        <v>30</v>
      </c>
      <c r="U11" s="91">
        <f>SUM('1月履約班表'!Z71:Z80)</f>
        <v>30</v>
      </c>
      <c r="V11" s="91">
        <f>SUM('1月履約班表'!AA71:AA80)</f>
        <v>30</v>
      </c>
      <c r="W11" s="92">
        <f>SUM('1月履約班表'!AB71:AB80)</f>
        <v>15</v>
      </c>
      <c r="X11" s="92">
        <f>SUM('1月履約班表'!AC71:AC80)</f>
        <v>12</v>
      </c>
      <c r="Y11" s="169">
        <f>SUM('1月履約班表'!AD71:AD80)</f>
        <v>32</v>
      </c>
      <c r="Z11" s="169">
        <f>SUM('1月履約班表'!AE71:AE80)</f>
        <v>32</v>
      </c>
      <c r="AA11" s="91">
        <f>SUM('1月履約班表'!AF71:AF80)</f>
        <v>30</v>
      </c>
      <c r="AB11" s="91">
        <f>SUM('1月履約班表'!AG71:AG80)</f>
        <v>30</v>
      </c>
      <c r="AC11" s="92">
        <f>SUM('1月履約班表'!AH71:AH80)</f>
        <v>14</v>
      </c>
      <c r="AD11" s="92">
        <f>SUM('1月履約班表'!AI71:AI80)</f>
        <v>12</v>
      </c>
      <c r="AE11" s="92">
        <f>SUM('1月履約班表'!AJ71:AJ80)</f>
        <v>10</v>
      </c>
      <c r="AF11" s="92">
        <f>SUM('1月履約班表'!AK71:AK80)</f>
        <v>12</v>
      </c>
      <c r="AG11" s="92">
        <f>SUM('1月履約班表'!AL71:AL80)</f>
        <v>12</v>
      </c>
    </row>
    <row r="12" spans="1:33" ht="34.9" customHeight="1" x14ac:dyDescent="0.25">
      <c r="A12" s="344"/>
      <c r="B12" s="83" t="s">
        <v>47</v>
      </c>
      <c r="C12" s="87">
        <f>SUM('1月履約班表'!H71:H80)</f>
        <v>15</v>
      </c>
      <c r="D12" s="87">
        <f>SUM('1月履約班表'!I71:I80)</f>
        <v>13</v>
      </c>
      <c r="E12" s="117">
        <f>SUM('1月履約班表'!J71:J80)</f>
        <v>35</v>
      </c>
      <c r="F12" s="117">
        <f>SUM('1月履約班表'!K71:K80)</f>
        <v>34</v>
      </c>
      <c r="G12" s="117">
        <f>SUM('1月履約班表'!L71:L80)</f>
        <v>33</v>
      </c>
      <c r="H12" s="117">
        <f>SUM('1月履約班表'!M71:M80)</f>
        <v>33</v>
      </c>
      <c r="I12" s="87">
        <f>SUM('1月履約班表'!N71:N80)</f>
        <v>14</v>
      </c>
      <c r="J12" s="87">
        <f>SUM('1月履約班表'!O71:O80)</f>
        <v>13</v>
      </c>
      <c r="K12" s="117">
        <f>SUM('1月履約班表'!P71:P80)</f>
        <v>33</v>
      </c>
      <c r="L12" s="117">
        <f>SUM('1月履約班表'!Q71:Q80)</f>
        <v>32</v>
      </c>
      <c r="M12" s="117">
        <f>SUM('1月履約班表'!R71:R80)</f>
        <v>31</v>
      </c>
      <c r="N12" s="117">
        <f>SUM('1月履約班表'!S71:S80)</f>
        <v>34</v>
      </c>
      <c r="O12" s="117">
        <f>SUM('1月履約班表'!T71:T80)</f>
        <v>32</v>
      </c>
      <c r="P12" s="87">
        <f>SUM('1月履約班表'!U71:U80)</f>
        <v>14</v>
      </c>
      <c r="Q12" s="87">
        <f>SUM('1月履約班表'!V71:V80)</f>
        <v>12</v>
      </c>
      <c r="R12" s="117">
        <f>SUM('1月履約班表'!W71:W80)</f>
        <v>33</v>
      </c>
      <c r="S12" s="117">
        <f>SUM('1月履約班表'!X71:X80)</f>
        <v>31</v>
      </c>
      <c r="T12" s="117">
        <f>SUM('1月履約班表'!Y71:Y80)</f>
        <v>30</v>
      </c>
      <c r="U12" s="117">
        <f>SUM('1月履約班表'!Z71:Z80)</f>
        <v>30</v>
      </c>
      <c r="V12" s="117">
        <f>SUM('1月履約班表'!AA71:AA80)</f>
        <v>30</v>
      </c>
      <c r="W12" s="87">
        <f>SUM('1月履約班表'!AB71:AB80)</f>
        <v>15</v>
      </c>
      <c r="X12" s="87">
        <f>SUM('1月履約班表'!AC71:AC80)</f>
        <v>12</v>
      </c>
      <c r="Y12" s="117">
        <f>SUM('1月履約班表'!AD71:AD80)</f>
        <v>32</v>
      </c>
      <c r="Z12" s="117">
        <f>SUM('1月履約班表'!AE71:AE80)</f>
        <v>32</v>
      </c>
      <c r="AA12" s="117">
        <f>SUM('1月履約班表'!AF71:AF80)</f>
        <v>30</v>
      </c>
      <c r="AB12" s="117">
        <f>SUM('1月履約班表'!AG71:AG80)</f>
        <v>30</v>
      </c>
      <c r="AC12" s="87">
        <f>SUM('1月履約班表'!AH71:AH80)</f>
        <v>14</v>
      </c>
      <c r="AD12" s="87">
        <f>SUM('1月履約班表'!AI71:AI80)</f>
        <v>12</v>
      </c>
      <c r="AE12" s="87">
        <f>SUM('1月履約班表'!AJ71:AJ80)</f>
        <v>10</v>
      </c>
      <c r="AF12" s="87">
        <f>SUM('1月履約班表'!AK71:AK80)</f>
        <v>12</v>
      </c>
      <c r="AG12" s="87">
        <f>SUM('1月履約班表'!AL71:AL80)</f>
        <v>12</v>
      </c>
    </row>
    <row r="13" spans="1:33" ht="34.9" customHeight="1" x14ac:dyDescent="0.25">
      <c r="A13" s="344"/>
      <c r="B13" s="84" t="s">
        <v>48</v>
      </c>
      <c r="C13" s="87">
        <f>SUM('1月履約班表'!H71:H81)</f>
        <v>16</v>
      </c>
      <c r="D13" s="87">
        <f>SUM('1月履約班表'!I71:I81)</f>
        <v>14</v>
      </c>
      <c r="E13" s="117">
        <f>SUM('1月履約班表'!J71:J81)</f>
        <v>36</v>
      </c>
      <c r="F13" s="117">
        <f>SUM('1月履約班表'!K71:K81)</f>
        <v>34</v>
      </c>
      <c r="G13" s="117">
        <f>SUM('1月履約班表'!L71:L81)</f>
        <v>34</v>
      </c>
      <c r="H13" s="117">
        <f>SUM('1月履約班表'!M71:M81)</f>
        <v>34</v>
      </c>
      <c r="I13" s="87">
        <f>SUM('1月履約班表'!N71:N81)</f>
        <v>15</v>
      </c>
      <c r="J13" s="87">
        <f>SUM('1月履約班表'!O71:O81)</f>
        <v>13</v>
      </c>
      <c r="K13" s="117">
        <f>SUM('1月履約班表'!P71:P81)</f>
        <v>33</v>
      </c>
      <c r="L13" s="117">
        <f>SUM('1月履約班表'!Q71:Q81)</f>
        <v>32</v>
      </c>
      <c r="M13" s="117">
        <f>SUM('1月履約班表'!R71:R81)</f>
        <v>31</v>
      </c>
      <c r="N13" s="117">
        <f>SUM('1月履約班表'!S71:S81)</f>
        <v>34</v>
      </c>
      <c r="O13" s="117">
        <f>SUM('1月履約班表'!T71:T81)</f>
        <v>32</v>
      </c>
      <c r="P13" s="87">
        <f>SUM('1月履約班表'!U71:U81)</f>
        <v>14</v>
      </c>
      <c r="Q13" s="87">
        <f>SUM('1月履約班表'!V71:V81)</f>
        <v>12</v>
      </c>
      <c r="R13" s="117">
        <f>SUM('1月履約班表'!W71:W81)</f>
        <v>33</v>
      </c>
      <c r="S13" s="117">
        <f>SUM('1月履約班表'!X71:X81)</f>
        <v>31</v>
      </c>
      <c r="T13" s="117">
        <f>SUM('1月履約班表'!Y71:Y81)</f>
        <v>30</v>
      </c>
      <c r="U13" s="117">
        <f>SUM('1月履約班表'!Z71:Z81)</f>
        <v>30</v>
      </c>
      <c r="V13" s="117">
        <f>SUM('1月履約班表'!AA71:AA81)</f>
        <v>30</v>
      </c>
      <c r="W13" s="87">
        <f>SUM('1月履約班表'!AB71:AB81)</f>
        <v>15</v>
      </c>
      <c r="X13" s="87">
        <f>SUM('1月履約班表'!AC71:AC81)</f>
        <v>12</v>
      </c>
      <c r="Y13" s="117">
        <f>SUM('1月履約班表'!AD71:AD81)</f>
        <v>32</v>
      </c>
      <c r="Z13" s="117">
        <f>SUM('1月履約班表'!AE71:AE81)</f>
        <v>32</v>
      </c>
      <c r="AA13" s="117">
        <f>SUM('1月履約班表'!AF71:AF81)</f>
        <v>30</v>
      </c>
      <c r="AB13" s="117">
        <f>SUM('1月履約班表'!AG71:AG81)</f>
        <v>30</v>
      </c>
      <c r="AC13" s="87">
        <f>SUM('1月履約班表'!AH71:AH81)</f>
        <v>14</v>
      </c>
      <c r="AD13" s="87">
        <f>SUM('1月履約班表'!AI71:AI81)</f>
        <v>12</v>
      </c>
      <c r="AE13" s="87">
        <f>SUM('1月履約班表'!AJ71:AJ81)</f>
        <v>10</v>
      </c>
      <c r="AF13" s="87">
        <f>SUM('1月履約班表'!AK71:AK81)</f>
        <v>12</v>
      </c>
      <c r="AG13" s="87">
        <f>SUM('1月履約班表'!AL71:AL81)</f>
        <v>12</v>
      </c>
    </row>
    <row r="14" spans="1:33" ht="34.9" customHeight="1" x14ac:dyDescent="0.25">
      <c r="A14" s="344"/>
      <c r="B14" s="85" t="s">
        <v>30</v>
      </c>
      <c r="C14" s="87">
        <f>SUM('1月履約班表'!H71:H73,'1月履約班表'!H75:H77,'1月履約班表'!H79:H82)</f>
        <v>15</v>
      </c>
      <c r="D14" s="87">
        <f>SUM('1月履約班表'!I71:I73,'1月履約班表'!I75:I77,'1月履約班表'!I79:I82)</f>
        <v>14</v>
      </c>
      <c r="E14" s="117">
        <f>SUM('1月履約班表'!J71:J73,'1月履約班表'!J75:J77,'1月履約班表'!J79:J82)</f>
        <v>35</v>
      </c>
      <c r="F14" s="117">
        <f>SUM('1月履約班表'!K71:K73,'1月履約班表'!K75:K77,'1月履約班表'!K79:K82)</f>
        <v>32</v>
      </c>
      <c r="G14" s="117">
        <f>SUM('1月履約班表'!L71:L73,'1月履約班表'!L75:L77,'1月履約班表'!L79:L82)</f>
        <v>33</v>
      </c>
      <c r="H14" s="117">
        <f>SUM('1月履約班表'!M71:M73,'1月履約班表'!M75:M77,'1月履約班表'!M79:M82)</f>
        <v>33</v>
      </c>
      <c r="I14" s="87">
        <f>SUM('1月履約班表'!N71:N73,'1月履約班表'!N75:N77,'1月履約班表'!N79:N82)</f>
        <v>16</v>
      </c>
      <c r="J14" s="87">
        <f>SUM('1月履約班表'!O71:O73,'1月履約班表'!O75:O77,'1月履約班表'!O79:O82)</f>
        <v>14</v>
      </c>
      <c r="K14" s="117">
        <f>SUM('1月履約班表'!P71:P73,'1月履約班表'!P75:P77,'1月履約班表'!P79:P82)</f>
        <v>31</v>
      </c>
      <c r="L14" s="117">
        <f>SUM('1月履約班表'!Q71:Q73,'1月履約班表'!Q75:Q77,'1月履約班表'!Q79:Q82)</f>
        <v>31</v>
      </c>
      <c r="M14" s="117">
        <f>SUM('1月履約班表'!R71:R73,'1月履約班表'!R75:R77,'1月履約班表'!R79:R82)</f>
        <v>30</v>
      </c>
      <c r="N14" s="117">
        <f>SUM('1月履約班表'!S71:S73,'1月履約班表'!S75:S77,'1月履約班表'!S79:S82)</f>
        <v>33</v>
      </c>
      <c r="O14" s="117">
        <f>SUM('1月履約班表'!T71:T73,'1月履約班表'!T75:T77,'1月履約班表'!T79:T82)</f>
        <v>30</v>
      </c>
      <c r="P14" s="87">
        <f>SUM('1月履約班表'!U71:U73,'1月履約班表'!U75:U77,'1月履約班表'!U79:U82)</f>
        <v>15</v>
      </c>
      <c r="Q14" s="87">
        <f>SUM('1月履約班表'!V71:V73,'1月履約班表'!V75:V77,'1月履約班表'!V79:V82)</f>
        <v>13</v>
      </c>
      <c r="R14" s="117">
        <f>SUM('1月履約班表'!W71:W73,'1月履約班表'!W75:W77,'1月履約班表'!W79:W82)</f>
        <v>32</v>
      </c>
      <c r="S14" s="117">
        <f>SUM('1月履約班表'!X71:X73,'1月履約班表'!X75:X77,'1月履約班表'!X79:X82)</f>
        <v>30</v>
      </c>
      <c r="T14" s="117">
        <f>SUM('1月履約班表'!Y71:Y73,'1月履約班表'!Y75:Y77,'1月履約班表'!Y79:Y82)</f>
        <v>30</v>
      </c>
      <c r="U14" s="117">
        <f>SUM('1月履約班表'!Z71:Z73,'1月履約班表'!Z75:Z77,'1月履約班表'!Z79:Z82)</f>
        <v>29</v>
      </c>
      <c r="V14" s="117">
        <f>SUM('1月履約班表'!AA71:AA73,'1月履約班表'!AA75:AA77,'1月履約班表'!AA79:AA82)</f>
        <v>29</v>
      </c>
      <c r="W14" s="87">
        <f>SUM('1月履約班表'!AB71:AB73,'1月履約班表'!AB75:AB77,'1月履約班表'!AB79:AB82)</f>
        <v>15</v>
      </c>
      <c r="X14" s="87">
        <f>SUM('1月履約班表'!AC71:AC73,'1月履約班表'!AC75:AC77,'1月履約班表'!AC79:AC82)</f>
        <v>12</v>
      </c>
      <c r="Y14" s="117">
        <f>SUM('1月履約班表'!AD71:AD73,'1月履約班表'!AD75:AD77,'1月履約班表'!AD79:AD82)</f>
        <v>32</v>
      </c>
      <c r="Z14" s="117">
        <f>SUM('1月履約班表'!AE71:AE73,'1月履約班表'!AE75:AE77,'1月履約班表'!AE79:AE82)</f>
        <v>32</v>
      </c>
      <c r="AA14" s="117">
        <f>SUM('1月履約班表'!AF71:AF73,'1月履約班表'!AF75:AF77,'1月履約班表'!AF79:AF82)</f>
        <v>30</v>
      </c>
      <c r="AB14" s="117">
        <f>SUM('1月履約班表'!AG71:AG73,'1月履約班表'!AG75:AG77,'1月履約班表'!AG79:AG82)</f>
        <v>29</v>
      </c>
      <c r="AC14" s="87">
        <f>SUM('1月履約班表'!AH71:AH73,'1月履約班表'!AH75:AH77,'1月履約班表'!AH79:AH82)</f>
        <v>13</v>
      </c>
      <c r="AD14" s="87">
        <f>SUM('1月履約班表'!AI71:AI73,'1月履約班表'!AI75:AI77,'1月履約班表'!AI79:AI82)</f>
        <v>12</v>
      </c>
      <c r="AE14" s="87">
        <f>SUM('1月履約班表'!AJ71:AJ73,'1月履約班表'!AJ75:AJ77,'1月履約班表'!AJ79:AJ82)</f>
        <v>10</v>
      </c>
      <c r="AF14" s="87">
        <f>SUM('1月履約班表'!AK71:AK73,'1月履約班表'!AK75:AK77,'1月履約班表'!AK79:AK82)</f>
        <v>12</v>
      </c>
      <c r="AG14" s="87">
        <f>SUM('1月履約班表'!AL71:AL73,'1月履約班表'!AL75:AL77,'1月履約班表'!AL79:AL82)</f>
        <v>13</v>
      </c>
    </row>
    <row r="15" spans="1:33" ht="34.9" customHeight="1" x14ac:dyDescent="0.25">
      <c r="A15" s="344"/>
      <c r="B15" s="85" t="s">
        <v>31</v>
      </c>
      <c r="C15" s="87">
        <f>SUM('1月履約班表'!H71:H73,'1月履約班表'!H76:H77,'1月履約班表'!H79:H83)</f>
        <v>16</v>
      </c>
      <c r="D15" s="87">
        <f>SUM('1月履約班表'!I71:I73,'1月履約班表'!I76:I77,'1月履約班表'!I79:I83)</f>
        <v>14</v>
      </c>
      <c r="E15" s="117">
        <f>SUM('1月履約班表'!J71:J73,'1月履約班表'!J76:J77,'1月履約班表'!J79:J83)</f>
        <v>36</v>
      </c>
      <c r="F15" s="117">
        <f>SUM('1月履約班表'!K71:K73,'1月履約班表'!K76:K77,'1月履約班表'!K79:K83)</f>
        <v>33</v>
      </c>
      <c r="G15" s="117">
        <f>SUM('1月履約班表'!L71:L73,'1月履約班表'!L76:L77,'1月履約班表'!L79:L83)</f>
        <v>34</v>
      </c>
      <c r="H15" s="117">
        <f>SUM('1月履約班表'!M71:M73,'1月履約班表'!M76:M77,'1月履約班表'!M79:M83)</f>
        <v>33</v>
      </c>
      <c r="I15" s="87">
        <f>SUM('1月履約班表'!N71:N73,'1月履約班表'!N76:N77,'1月履約班表'!N79:N83)</f>
        <v>16</v>
      </c>
      <c r="J15" s="87">
        <f>SUM('1月履約班表'!O71:O73,'1月履約班表'!O76:O77,'1月履約班表'!O79:O83)</f>
        <v>15</v>
      </c>
      <c r="K15" s="117">
        <f>SUM('1月履約班表'!P71:P73,'1月履約班表'!P76:P77,'1月履約班表'!P79:P83)</f>
        <v>32</v>
      </c>
      <c r="L15" s="117">
        <f>SUM('1月履約班表'!Q71:Q73,'1月履約班表'!Q76:Q77,'1月履約班表'!Q79:Q83)</f>
        <v>32</v>
      </c>
      <c r="M15" s="117">
        <f>SUM('1月履約班表'!R71:R73,'1月履約班表'!R76:R77,'1月履約班表'!R79:R83)</f>
        <v>30</v>
      </c>
      <c r="N15" s="117">
        <f>SUM('1月履約班表'!S71:S73,'1月履約班表'!S76:S77,'1月履約班表'!S79:S83)</f>
        <v>34</v>
      </c>
      <c r="O15" s="117">
        <f>SUM('1月履約班表'!T71:T73,'1月履約班表'!T76:T77,'1月履約班表'!T79:T83)</f>
        <v>31</v>
      </c>
      <c r="P15" s="87">
        <f>SUM('1月履約班表'!U71:U73,'1月履約班表'!U76:U77,'1月履約班表'!U79:U83)</f>
        <v>16</v>
      </c>
      <c r="Q15" s="87">
        <f>SUM('1月履約班表'!V71:V73,'1月履約班表'!V76:V77,'1月履約班表'!V79:V83)</f>
        <v>13</v>
      </c>
      <c r="R15" s="117">
        <f>SUM('1月履約班表'!W71:W73,'1月履約班表'!W76:W77,'1月履約班表'!W79:W83)</f>
        <v>32</v>
      </c>
      <c r="S15" s="117">
        <f>SUM('1月履約班表'!X71:X73,'1月履約班表'!X76:X77,'1月履約班表'!X79:X83)</f>
        <v>30</v>
      </c>
      <c r="T15" s="117">
        <f>SUM('1月履約班表'!Y71:Y73,'1月履約班表'!Y76:Y77,'1月履約班表'!Y79:Y83)</f>
        <v>31</v>
      </c>
      <c r="U15" s="117">
        <f>SUM('1月履約班表'!Z71:Z73,'1月履約班表'!Z76:Z77,'1月履約班表'!Z79:Z83)</f>
        <v>30</v>
      </c>
      <c r="V15" s="117">
        <f>SUM('1月履約班表'!AA71:AA73,'1月履約班表'!AA76:AA77,'1月履約班表'!AA79:AA83)</f>
        <v>31</v>
      </c>
      <c r="W15" s="87">
        <f>SUM('1月履約班表'!AB71:AB73,'1月履約班表'!AB76:AB77,'1月履約班表'!AB79:AB83)</f>
        <v>17</v>
      </c>
      <c r="X15" s="87">
        <f>SUM('1月履約班表'!AC71:AC73,'1月履約班表'!AC76:AC77,'1月履約班表'!AC79:AC83)</f>
        <v>13</v>
      </c>
      <c r="Y15" s="117">
        <f>SUM('1月履約班表'!AD71:AD73,'1月履約班表'!AD76:AD77,'1月履約班表'!AD79:AD83)</f>
        <v>33</v>
      </c>
      <c r="Z15" s="117">
        <f>SUM('1月履約班表'!AE71:AE73,'1月履約班表'!AE76:AE77,'1月履約班表'!AE79:AE83)</f>
        <v>32</v>
      </c>
      <c r="AA15" s="117">
        <f>SUM('1月履約班表'!AF71:AF73,'1月履約班表'!AF76:AF77,'1月履約班表'!AF79:AF83)</f>
        <v>32</v>
      </c>
      <c r="AB15" s="117">
        <f>SUM('1月履約班表'!AG71:AG73,'1月履約班表'!AG76:AG77,'1月履約班表'!AG79:AG83)</f>
        <v>31</v>
      </c>
      <c r="AC15" s="87">
        <f>SUM('1月履約班表'!AH71:AH73,'1月履約班表'!AH76:AH77,'1月履約班表'!AH79:AH83)</f>
        <v>15</v>
      </c>
      <c r="AD15" s="87">
        <f>SUM('1月履約班表'!AI71:AI73,'1月履約班表'!AI76:AI77,'1月履約班表'!AI79:AI83)</f>
        <v>12</v>
      </c>
      <c r="AE15" s="87">
        <f>SUM('1月履約班表'!AJ71:AJ73,'1月履約班表'!AJ76:AJ77,'1月履約班表'!AJ79:AJ83)</f>
        <v>11</v>
      </c>
      <c r="AF15" s="87">
        <f>SUM('1月履約班表'!AK71:AK73,'1月履約班表'!AK76:AK77,'1月履約班表'!AK79:AK83)</f>
        <v>13</v>
      </c>
      <c r="AG15" s="87">
        <f>SUM('1月履約班表'!AL71:AL73,'1月履約班表'!AL76:AL77,'1月履約班表'!AL79:AL83)</f>
        <v>13</v>
      </c>
    </row>
    <row r="16" spans="1:33" s="7" customFormat="1" ht="34.9" customHeight="1" x14ac:dyDescent="0.25">
      <c r="A16" s="344"/>
      <c r="B16" s="86" t="s">
        <v>66</v>
      </c>
      <c r="C16" s="87">
        <f>SUM('1月履約班表'!H73,'1月履約班表'!H76:H77,'1月履約班表'!H79:H84)</f>
        <v>22</v>
      </c>
      <c r="D16" s="87">
        <f>SUM('1月履約班表'!I73,'1月履約班表'!I76:I77,'1月履約班表'!I79:I84)</f>
        <v>18</v>
      </c>
      <c r="E16" s="117">
        <f>SUM('1月履約班表'!J73,'1月履約班表'!J76:J77,'1月履約班表'!J79:J84)</f>
        <v>42</v>
      </c>
      <c r="F16" s="117">
        <f>SUM('1月履約班表'!K73,'1月履約班表'!K76:K77,'1月履約班表'!K79:K84)</f>
        <v>40</v>
      </c>
      <c r="G16" s="117">
        <f>SUM('1月履約班表'!L73,'1月履約班表'!L76:L77,'1月履約班表'!L79:L84)</f>
        <v>41</v>
      </c>
      <c r="H16" s="117">
        <f>SUM('1月履約班表'!M73,'1月履約班表'!M76:M77,'1月履約班表'!M79:M84)</f>
        <v>39</v>
      </c>
      <c r="I16" s="87">
        <f>SUM('1月履約班表'!N73,'1月履約班表'!N76:N77,'1月履約班表'!N79:N84)</f>
        <v>20</v>
      </c>
      <c r="J16" s="87">
        <f>SUM('1月履約班表'!O73,'1月履約班表'!O76:O77,'1月履約班表'!O79:O84)</f>
        <v>19</v>
      </c>
      <c r="K16" s="117">
        <f>SUM('1月履約班表'!P73,'1月履約班表'!P76:P77,'1月履約班表'!P79:P84)</f>
        <v>39</v>
      </c>
      <c r="L16" s="117">
        <f>SUM('1月履約班表'!Q73,'1月履約班表'!Q76:Q77,'1月履約班表'!Q79:Q84)</f>
        <v>38</v>
      </c>
      <c r="M16" s="117">
        <f>SUM('1月履約班表'!R73,'1月履約班表'!R76:R77,'1月履約班表'!R79:R84)</f>
        <v>36</v>
      </c>
      <c r="N16" s="117">
        <f>SUM('1月履約班表'!S73,'1月履約班表'!S76:S77,'1月履約班表'!S79:S84)</f>
        <v>40</v>
      </c>
      <c r="O16" s="117">
        <f>SUM('1月履約班表'!T73,'1月履約班表'!T76:T77,'1月履約班表'!T79:T84)</f>
        <v>38</v>
      </c>
      <c r="P16" s="87">
        <f>SUM('1月履約班表'!U73,'1月履約班表'!U76:U77,'1月履約班表'!U79:U84)</f>
        <v>23</v>
      </c>
      <c r="Q16" s="87">
        <f>SUM('1月履約班表'!V73,'1月履約班表'!V76:V77,'1月履約班表'!V79:V84)</f>
        <v>23</v>
      </c>
      <c r="R16" s="117">
        <f>SUM('1月履約班表'!W73,'1月履約班表'!W76:W77,'1月履約班表'!W79:W84)</f>
        <v>40</v>
      </c>
      <c r="S16" s="117">
        <f>SUM('1月履約班表'!X73,'1月履約班表'!X76:X77,'1月履約班表'!X79:X84)</f>
        <v>38</v>
      </c>
      <c r="T16" s="117">
        <f>SUM('1月履約班表'!Y73,'1月履約班表'!Y76:Y77,'1月履約班表'!Y79:Y84)</f>
        <v>39</v>
      </c>
      <c r="U16" s="117">
        <f>SUM('1月履約班表'!Z73,'1月履約班表'!Z76:Z77,'1月履約班表'!Z79:Z84)</f>
        <v>37</v>
      </c>
      <c r="V16" s="117">
        <f>SUM('1月履約班表'!AA73,'1月履約班表'!AA76:AA77,'1月履約班表'!AA79:AA84)</f>
        <v>38</v>
      </c>
      <c r="W16" s="87">
        <f>SUM('1月履約班表'!AB73,'1月履約班表'!AB76:AB77,'1月履約班表'!AB79:AB84)</f>
        <v>22</v>
      </c>
      <c r="X16" s="87">
        <f>SUM('1月履約班表'!AC73,'1月履約班表'!AC76:AC77,'1月履約班表'!AC79:AC84)</f>
        <v>22</v>
      </c>
      <c r="Y16" s="117">
        <f>SUM('1月履約班表'!AD73,'1月履約班表'!AD76:AD77,'1月履約班表'!AD79:AD84)</f>
        <v>40</v>
      </c>
      <c r="Z16" s="117">
        <f>SUM('1月履約班表'!AE73,'1月履約班表'!AE76:AE77,'1月履約班表'!AE79:AE84)</f>
        <v>40</v>
      </c>
      <c r="AA16" s="117">
        <f>SUM('1月履約班表'!AF73,'1月履約班表'!AF76:AF77,'1月履約班表'!AF79:AF84)</f>
        <v>39</v>
      </c>
      <c r="AB16" s="117">
        <f>SUM('1月履約班表'!AG73,'1月履約班表'!AG76:AG77,'1月履約班表'!AG79:AG84)</f>
        <v>38</v>
      </c>
      <c r="AC16" s="87">
        <f>SUM('1月履約班表'!AH73,'1月履約班表'!AH76:AH77,'1月履約班表'!AH79:AH84)</f>
        <v>20</v>
      </c>
      <c r="AD16" s="87">
        <f>SUM('1月履約班表'!AI73,'1月履約班表'!AI76:AI77,'1月履約班表'!AI79:AI84)</f>
        <v>18</v>
      </c>
      <c r="AE16" s="87">
        <f>SUM('1月履約班表'!AJ73,'1月履約班表'!AJ76:AJ77,'1月履約班表'!AJ79:AJ84)</f>
        <v>15</v>
      </c>
      <c r="AF16" s="87">
        <f>SUM('1月履約班表'!AK73,'1月履約班表'!AK76:AK77,'1月履約班表'!AK79:AK84)</f>
        <v>19</v>
      </c>
      <c r="AG16" s="87">
        <f>SUM('1月履約班表'!AL73,'1月履約班表'!AL76:AL77,'1月履約班表'!AL79:AL84)</f>
        <v>16</v>
      </c>
    </row>
    <row r="17" spans="1:33" ht="34.9" customHeight="1" x14ac:dyDescent="0.25">
      <c r="A17" s="344"/>
      <c r="B17" s="85" t="s">
        <v>67</v>
      </c>
      <c r="C17" s="87">
        <f>SUM('1月履約班表'!H76:H77,'1月履約班表'!H79,'1月履約班表'!H81:H84)</f>
        <v>20</v>
      </c>
      <c r="D17" s="87">
        <f>SUM('1月履約班表'!I76:I77,'1月履約班表'!I79,'1月履約班表'!I81:I84)</f>
        <v>15</v>
      </c>
      <c r="E17" s="117">
        <f>SUM('1月履約班表'!J76:J77,'1月履約班表'!J79,'1月履約班表'!J81:J84)</f>
        <v>37</v>
      </c>
      <c r="F17" s="117">
        <f>SUM('1月履約班表'!K76:K77,'1月履約班表'!K79,'1月履約班表'!K81:K84)</f>
        <v>36</v>
      </c>
      <c r="G17" s="117">
        <f>SUM('1月履約班表'!L76:L77,'1月履約班表'!L79,'1月履約班表'!L81:L84)</f>
        <v>39</v>
      </c>
      <c r="H17" s="117">
        <f>SUM('1月履約班表'!M76:M77,'1月履約班表'!M79,'1月履約班表'!M81:M84)</f>
        <v>36</v>
      </c>
      <c r="I17" s="87">
        <f>SUM('1月履約班表'!N76:N77,'1月履約班表'!N79,'1月履約班表'!N81:N84)</f>
        <v>17</v>
      </c>
      <c r="J17" s="87">
        <f>SUM('1月履約班表'!O76:O77,'1月履約班表'!O79,'1月履約班表'!O81:O84)</f>
        <v>17</v>
      </c>
      <c r="K17" s="117">
        <f>SUM('1月履約班表'!P76:P77,'1月履約班表'!P79,'1月履約班表'!P81:P84)</f>
        <v>35</v>
      </c>
      <c r="L17" s="117">
        <f>SUM('1月履約班表'!Q76:Q77,'1月履約班表'!Q79,'1月履約班表'!Q81:Q84)</f>
        <v>32</v>
      </c>
      <c r="M17" s="117">
        <f>SUM('1月履約班表'!R76:R77,'1月履約班表'!R79,'1月履約班表'!R81:R84)</f>
        <v>33</v>
      </c>
      <c r="N17" s="117">
        <f>SUM('1月履約班表'!S76:S77,'1月履約班表'!S79,'1月履約班表'!S81:S84)</f>
        <v>37</v>
      </c>
      <c r="O17" s="117">
        <f>SUM('1月履約班表'!T76:T77,'1月履約班表'!T79,'1月履約班表'!T81:T84)</f>
        <v>34</v>
      </c>
      <c r="P17" s="87">
        <f>SUM('1月履約班表'!U76:U77,'1月履約班表'!U79,'1月履約班表'!U81:U84)</f>
        <v>20</v>
      </c>
      <c r="Q17" s="87">
        <f>SUM('1月履約班表'!V76:V77,'1月履約班表'!V79,'1月履約班表'!V81:V84)</f>
        <v>21</v>
      </c>
      <c r="R17" s="117">
        <f>SUM('1月履約班表'!W76:W77,'1月履約班表'!W79,'1月履約班表'!W81:W84)</f>
        <v>36</v>
      </c>
      <c r="S17" s="117">
        <f>SUM('1月履約班表'!X76:X77,'1月履約班表'!X79,'1月履約班表'!X81:X84)</f>
        <v>34</v>
      </c>
      <c r="T17" s="117">
        <f>SUM('1月履約班表'!Y76:Y77,'1月履約班表'!Y79,'1月履約班表'!Y81:Y84)</f>
        <v>35</v>
      </c>
      <c r="U17" s="117">
        <f>SUM('1月履約班表'!Z76:Z77,'1月履約班表'!Z79,'1月履約班表'!Z81:Z84)</f>
        <v>34</v>
      </c>
      <c r="V17" s="117">
        <f>SUM('1月履約班表'!AA76:AA77,'1月履約班表'!AA79,'1月履約班表'!AA81:AA84)</f>
        <v>34</v>
      </c>
      <c r="W17" s="87">
        <f>SUM('1月履約班表'!AB76:AB77,'1月履約班表'!AB79,'1月履約班表'!AB81:AB84)</f>
        <v>20</v>
      </c>
      <c r="X17" s="87">
        <f>SUM('1月履約班表'!AC76:AC77,'1月履約班表'!AC79,'1月履約班表'!AC81:AC84)</f>
        <v>20</v>
      </c>
      <c r="Y17" s="117">
        <f>SUM('1月履約班表'!AD76:AD77,'1月履約班表'!AD79,'1月履約班表'!AD81:AD84)</f>
        <v>36</v>
      </c>
      <c r="Z17" s="117">
        <f>SUM('1月履約班表'!AE76:AE77,'1月履約班表'!AE79,'1月履約班表'!AE81:AE84)</f>
        <v>35</v>
      </c>
      <c r="AA17" s="117">
        <f>SUM('1月履約班表'!AF76:AF77,'1月履約班表'!AF79,'1月履約班表'!AF81:AF84)</f>
        <v>35</v>
      </c>
      <c r="AB17" s="117">
        <f>SUM('1月履約班表'!AG76:AG77,'1月履約班表'!AG79,'1月履約班表'!AG81:AG84)</f>
        <v>35</v>
      </c>
      <c r="AC17" s="87">
        <f>SUM('1月履約班表'!AH76:AH77,'1月履約班表'!AH79,'1月履約班表'!AH81:AH84)</f>
        <v>18</v>
      </c>
      <c r="AD17" s="87">
        <f>SUM('1月履約班表'!AI76:AI77,'1月履約班表'!AI79,'1月履約班表'!AI81:AI84)</f>
        <v>14</v>
      </c>
      <c r="AE17" s="87">
        <f>SUM('1月履約班表'!AJ76:AJ77,'1月履約班表'!AJ79,'1月履約班表'!AJ81:AJ84)</f>
        <v>12</v>
      </c>
      <c r="AF17" s="87">
        <f>SUM('1月履約班表'!AK76:AK77,'1月履約班表'!AK79,'1月履約班表'!AK81:AK84)</f>
        <v>16</v>
      </c>
      <c r="AG17" s="87">
        <f>SUM('1月履約班表'!AL76:AL77,'1月履約班表'!AL79,'1月履約班表'!AL81:AL84)</f>
        <v>14</v>
      </c>
    </row>
    <row r="18" spans="1:33" ht="34.9" customHeight="1" x14ac:dyDescent="0.25">
      <c r="A18" s="344"/>
      <c r="B18" s="82" t="s">
        <v>68</v>
      </c>
      <c r="C18" s="87">
        <f>SUM('1月履約班表'!H77,'1月履約班表'!H79,'1月履約班表'!H81:H86)</f>
        <v>10</v>
      </c>
      <c r="D18" s="87">
        <f>SUM('1月履約班表'!I77,'1月履約班表'!I79,'1月履約班表'!I81:I86)</f>
        <v>7</v>
      </c>
      <c r="E18" s="117">
        <f>SUM('1月履約班表'!J77,'1月履約班表'!J79,'1月履約班表'!J81:J86)</f>
        <v>24</v>
      </c>
      <c r="F18" s="117">
        <f>SUM('1月履約班表'!K77,'1月履約班表'!K79,'1月履約班表'!K81:K86)</f>
        <v>22</v>
      </c>
      <c r="G18" s="117">
        <f>SUM('1月履約班表'!L77,'1月履約班表'!L79,'1月履約班表'!L81:L86)</f>
        <v>25</v>
      </c>
      <c r="H18" s="117">
        <f>SUM('1月履約班表'!M77,'1月履約班表'!M79,'1月履約班表'!M81:M86)</f>
        <v>23</v>
      </c>
      <c r="I18" s="87">
        <f>SUM('1月履約班表'!N77,'1月履約班表'!N79,'1月履約班表'!N81:N86)</f>
        <v>9</v>
      </c>
      <c r="J18" s="87">
        <f>SUM('1月履約班表'!O77,'1月履約班表'!O79,'1月履約班表'!O81:O86)</f>
        <v>8</v>
      </c>
      <c r="K18" s="117">
        <f>SUM('1月履約班表'!P77,'1月履約班表'!P79,'1月履約班表'!P81:P86)</f>
        <v>21</v>
      </c>
      <c r="L18" s="117">
        <f>SUM('1月履約班表'!Q77,'1月履約班表'!Q79,'1月履約班表'!Q81:Q86)</f>
        <v>21</v>
      </c>
      <c r="M18" s="117">
        <f>SUM('1月履約班表'!R77,'1月履約班表'!R79,'1月履約班表'!R81:R86)</f>
        <v>21</v>
      </c>
      <c r="N18" s="117">
        <f>SUM('1月履約班表'!S77,'1月履約班表'!S79,'1月履約班表'!S81:S86)</f>
        <v>22</v>
      </c>
      <c r="O18" s="117">
        <f>SUM('1月履約班表'!T77,'1月履約班表'!T79,'1月履約班表'!T81:T86)</f>
        <v>21</v>
      </c>
      <c r="P18" s="87">
        <f>SUM('1月履約班表'!U77,'1月履約班表'!U79,'1月履約班表'!U81:U86)</f>
        <v>12</v>
      </c>
      <c r="Q18" s="87">
        <f>SUM('1月履約班表'!V77,'1月履約班表'!V79,'1月履約班表'!V81:V86)</f>
        <v>14</v>
      </c>
      <c r="R18" s="117">
        <f>SUM('1月履約班表'!W77,'1月履約班表'!W79,'1月履約班表'!W81:W86)</f>
        <v>23</v>
      </c>
      <c r="S18" s="117">
        <f>SUM('1月履約班表'!X77,'1月履約班表'!X79,'1月履約班表'!X81:X86)</f>
        <v>22</v>
      </c>
      <c r="T18" s="117">
        <f>SUM('1月履約班表'!Y77,'1月履約班表'!Y79,'1月履約班表'!Y81:Y86)</f>
        <v>22</v>
      </c>
      <c r="U18" s="117">
        <f>SUM('1月履約班表'!Z77,'1月履約班表'!Z79,'1月履約班表'!Z81:Z86)</f>
        <v>23</v>
      </c>
      <c r="V18" s="117">
        <f>SUM('1月履約班表'!AA77,'1月履約班表'!AA79,'1月履約班表'!AA81:AA86)</f>
        <v>22</v>
      </c>
      <c r="W18" s="87">
        <f>SUM('1月履約班表'!AB77,'1月履約班表'!AB79,'1月履約班表'!AB81:AB86)</f>
        <v>12</v>
      </c>
      <c r="X18" s="87">
        <f>SUM('1月履約班表'!AC77,'1月履約班表'!AC79,'1月履約班表'!AC81:AC86)</f>
        <v>12</v>
      </c>
      <c r="Y18" s="117">
        <f>SUM('1月履約班表'!AD77,'1月履約班表'!AD79,'1月履約班表'!AD81:AD86)</f>
        <v>24</v>
      </c>
      <c r="Z18" s="117">
        <f>SUM('1月履約班表'!AE77,'1月履約班表'!AE79,'1月履約班表'!AE81:AE86)</f>
        <v>24</v>
      </c>
      <c r="AA18" s="117">
        <f>SUM('1月履約班表'!AF77,'1月履約班表'!AF79,'1月履約班表'!AF81:AF86)</f>
        <v>23</v>
      </c>
      <c r="AB18" s="117">
        <f>SUM('1月履約班表'!AG77,'1月履約班表'!AG79,'1月履約班表'!AG81:AG86)</f>
        <v>22</v>
      </c>
      <c r="AC18" s="87">
        <f>SUM('1月履約班表'!AH77,'1月履約班表'!AH79,'1月履約班表'!AH81:AH86)</f>
        <v>9</v>
      </c>
      <c r="AD18" s="87">
        <f>SUM('1月履約班表'!AI77,'1月履約班表'!AI79,'1月履約班表'!AI81:AI86)</f>
        <v>9</v>
      </c>
      <c r="AE18" s="87">
        <f>SUM('1月履約班表'!AJ77,'1月履約班表'!AJ79,'1月履約班表'!AJ81:AJ86)</f>
        <v>6</v>
      </c>
      <c r="AF18" s="87">
        <f>SUM('1月履約班表'!AK77,'1月履約班表'!AK79,'1月履約班表'!AK81:AK86)</f>
        <v>9</v>
      </c>
      <c r="AG18" s="87">
        <f>SUM('1月履約班表'!AL77,'1月履約班表'!AL79,'1月履約班表'!AL81:AL86)</f>
        <v>7</v>
      </c>
    </row>
    <row r="19" spans="1:33" ht="34.9" customHeight="1" x14ac:dyDescent="0.25">
      <c r="A19" s="344"/>
      <c r="B19" s="85" t="s">
        <v>23</v>
      </c>
      <c r="C19" s="87">
        <f>SUM('1月履約班表'!H81:H88)</f>
        <v>9</v>
      </c>
      <c r="D19" s="87">
        <f>SUM('1月履約班表'!I81:I88)</f>
        <v>7</v>
      </c>
      <c r="E19" s="167">
        <f>SUM('1月履約班表'!J81:J88)</f>
        <v>9</v>
      </c>
      <c r="F19" s="114">
        <f>SUM('1月履約班表'!K81:K88)</f>
        <v>8</v>
      </c>
      <c r="G19" s="114">
        <f>SUM('1月履約班表'!L81:L88)</f>
        <v>10</v>
      </c>
      <c r="H19" s="114">
        <f>SUM('1月履約班表'!M81:M88)</f>
        <v>8</v>
      </c>
      <c r="I19" s="87">
        <f>SUM('1月履約班表'!N81:N88)</f>
        <v>7</v>
      </c>
      <c r="J19" s="87">
        <f>SUM('1月履約班表'!O81:O88)</f>
        <v>7</v>
      </c>
      <c r="K19" s="167">
        <f>SUM('1月履約班表'!P81:P88)</f>
        <v>8</v>
      </c>
      <c r="L19" s="167">
        <f>SUM('1月履約班表'!Q81:Q88)</f>
        <v>8</v>
      </c>
      <c r="M19" s="114">
        <f>SUM('1月履約班表'!R81:R88)</f>
        <v>7</v>
      </c>
      <c r="N19" s="114">
        <f>SUM('1月履約班表'!S81:S88)</f>
        <v>7</v>
      </c>
      <c r="O19" s="114">
        <f>SUM('1月履約班表'!T81:T88)</f>
        <v>8</v>
      </c>
      <c r="P19" s="87">
        <f>SUM('1月履約班表'!U81:U88)</f>
        <v>9</v>
      </c>
      <c r="Q19" s="87">
        <f>SUM('1月履約班表'!V81:V88)</f>
        <v>11</v>
      </c>
      <c r="R19" s="167">
        <f>SUM('1月履約班表'!W81:W88)</f>
        <v>8</v>
      </c>
      <c r="S19" s="167">
        <f>SUM('1月履約班表'!X81:X88)</f>
        <v>8</v>
      </c>
      <c r="T19" s="114">
        <f>SUM('1月履約班表'!Y81:Y88)</f>
        <v>9</v>
      </c>
      <c r="U19" s="114">
        <f>SUM('1月履約班表'!Z81:Z88)</f>
        <v>8</v>
      </c>
      <c r="V19" s="114">
        <f>SUM('1月履約班表'!AA81:AA88)</f>
        <v>9</v>
      </c>
      <c r="W19" s="87">
        <f>SUM('1月履約班表'!AB81:AB88)</f>
        <v>9</v>
      </c>
      <c r="X19" s="87">
        <f>SUM('1月履約班表'!AC81:AC88)</f>
        <v>11</v>
      </c>
      <c r="Y19" s="167">
        <f>SUM('1月履約班表'!AD81:AD88)</f>
        <v>9</v>
      </c>
      <c r="Z19" s="167">
        <f>SUM('1月履約班表'!AE81:AE88)</f>
        <v>9</v>
      </c>
      <c r="AA19" s="114">
        <f>SUM('1月履約班表'!AF81:AF88)</f>
        <v>9</v>
      </c>
      <c r="AB19" s="114">
        <f>SUM('1月履約班表'!AG81:AG88)</f>
        <v>9</v>
      </c>
      <c r="AC19" s="87">
        <f>SUM('1月履約班表'!AH81:AH88)</f>
        <v>7</v>
      </c>
      <c r="AD19" s="87">
        <f>SUM('1月履約班表'!AI81:AI88)</f>
        <v>7</v>
      </c>
      <c r="AE19" s="87">
        <f>SUM('1月履約班表'!AJ81:AJ88)</f>
        <v>6</v>
      </c>
      <c r="AF19" s="87">
        <f>SUM('1月履約班表'!AK81:AK88)</f>
        <v>8</v>
      </c>
      <c r="AG19" s="87">
        <f>SUM('1月履約班表'!AL81:AL88)</f>
        <v>4</v>
      </c>
    </row>
    <row r="20" spans="1:33" s="7" customFormat="1" ht="33.75" customHeight="1" x14ac:dyDescent="0.25">
      <c r="A20" s="344"/>
      <c r="B20" s="110" t="s">
        <v>32</v>
      </c>
      <c r="C20" s="113">
        <f>SUM('1月履約班表'!H81:H88)</f>
        <v>9</v>
      </c>
      <c r="D20" s="113">
        <f>SUM('1月履約班表'!I81:I88)</f>
        <v>7</v>
      </c>
      <c r="E20" s="170">
        <f>SUM('1月履約班表'!J81:J88)</f>
        <v>9</v>
      </c>
      <c r="F20" s="116">
        <f>SUM('1月履約班表'!K81:K88)</f>
        <v>8</v>
      </c>
      <c r="G20" s="116">
        <f>SUM('1月履約班表'!L81:L88)</f>
        <v>10</v>
      </c>
      <c r="H20" s="116">
        <f>SUM('1月履約班表'!M81:M88)</f>
        <v>8</v>
      </c>
      <c r="I20" s="113">
        <f>SUM('1月履約班表'!N81:N88)</f>
        <v>7</v>
      </c>
      <c r="J20" s="113">
        <f>SUM('1月履約班表'!O81:O88)</f>
        <v>7</v>
      </c>
      <c r="K20" s="170">
        <f>SUM('1月履約班表'!P81:P88)</f>
        <v>8</v>
      </c>
      <c r="L20" s="170">
        <f>SUM('1月履約班表'!Q81:Q88)</f>
        <v>8</v>
      </c>
      <c r="M20" s="116">
        <f>SUM('1月履約班表'!R81:R88)</f>
        <v>7</v>
      </c>
      <c r="N20" s="116">
        <f>SUM('1月履約班表'!S81:S88)</f>
        <v>7</v>
      </c>
      <c r="O20" s="116">
        <f>SUM('1月履約班表'!T81:T88)</f>
        <v>8</v>
      </c>
      <c r="P20" s="113">
        <f>SUM('1月履約班表'!U81:U88)</f>
        <v>9</v>
      </c>
      <c r="Q20" s="113">
        <f>SUM('1月履約班表'!V81:V88)</f>
        <v>11</v>
      </c>
      <c r="R20" s="170">
        <f>SUM('1月履約班表'!W81:W88)</f>
        <v>8</v>
      </c>
      <c r="S20" s="170">
        <f>SUM('1月履約班表'!X81:X88)</f>
        <v>8</v>
      </c>
      <c r="T20" s="116">
        <f>SUM('1月履約班表'!Y81:Y88)</f>
        <v>9</v>
      </c>
      <c r="U20" s="116">
        <f>SUM('1月履約班表'!Z81:Z88)</f>
        <v>8</v>
      </c>
      <c r="V20" s="116">
        <f>SUM('1月履約班表'!AA81:AA88)</f>
        <v>9</v>
      </c>
      <c r="W20" s="113">
        <f>SUM('1月履約班表'!AB81:AB88)</f>
        <v>9</v>
      </c>
      <c r="X20" s="113">
        <f>SUM('1月履約班表'!AC81:AC88)</f>
        <v>11</v>
      </c>
      <c r="Y20" s="170">
        <f>SUM('1月履約班表'!AD81:AD88)</f>
        <v>9</v>
      </c>
      <c r="Z20" s="170">
        <f>SUM('1月履約班表'!AE81:AE88)</f>
        <v>9</v>
      </c>
      <c r="AA20" s="116">
        <f>SUM('1月履約班表'!AF81:AF88)</f>
        <v>9</v>
      </c>
      <c r="AB20" s="116">
        <f>SUM('1月履約班表'!AG81:AG88)</f>
        <v>9</v>
      </c>
      <c r="AC20" s="113">
        <f>SUM('1月履約班表'!AH81:AH88)</f>
        <v>7</v>
      </c>
      <c r="AD20" s="113">
        <f>SUM('1月履約班表'!AI81:AI88)</f>
        <v>7</v>
      </c>
      <c r="AE20" s="113">
        <f>SUM('1月履約班表'!AJ81:AJ88)</f>
        <v>6</v>
      </c>
      <c r="AF20" s="113">
        <f>SUM('1月履約班表'!AK81:AK88)</f>
        <v>8</v>
      </c>
      <c r="AG20" s="113">
        <f>SUM('1月履約班表'!AL81:AL88)</f>
        <v>4</v>
      </c>
    </row>
    <row r="21" spans="1:33" ht="34.9" customHeight="1" x14ac:dyDescent="0.25">
      <c r="A21" s="344"/>
      <c r="B21" s="4" t="s">
        <v>33</v>
      </c>
      <c r="C21" s="87">
        <f>SUM('1月履約班表'!H81:H88)</f>
        <v>9</v>
      </c>
      <c r="D21" s="87">
        <f>SUM('1月履約班表'!I81:I88)</f>
        <v>7</v>
      </c>
      <c r="E21" s="167">
        <f>SUM('1月履約班表'!J81:J88)</f>
        <v>9</v>
      </c>
      <c r="F21" s="114">
        <f>SUM('1月履約班表'!K81:K88)</f>
        <v>8</v>
      </c>
      <c r="G21" s="114">
        <f>SUM('1月履約班表'!L81:L88)</f>
        <v>10</v>
      </c>
      <c r="H21" s="114">
        <f>SUM('1月履約班表'!M81:M88)</f>
        <v>8</v>
      </c>
      <c r="I21" s="87">
        <f>SUM('1月履約班表'!N81:N88)</f>
        <v>7</v>
      </c>
      <c r="J21" s="87">
        <f>SUM('1月履約班表'!O81:O88)</f>
        <v>7</v>
      </c>
      <c r="K21" s="167">
        <f>SUM('1月履約班表'!P81:P88)</f>
        <v>8</v>
      </c>
      <c r="L21" s="167">
        <f>SUM('1月履約班表'!Q81:Q88)</f>
        <v>8</v>
      </c>
      <c r="M21" s="114">
        <f>SUM('1月履約班表'!R81:R88)</f>
        <v>7</v>
      </c>
      <c r="N21" s="114">
        <f>SUM('1月履約班表'!S81:S88)</f>
        <v>7</v>
      </c>
      <c r="O21" s="114">
        <f>SUM('1月履約班表'!T81:T88)</f>
        <v>8</v>
      </c>
      <c r="P21" s="87">
        <f>SUM('1月履約班表'!U81:U88)</f>
        <v>9</v>
      </c>
      <c r="Q21" s="87">
        <f>SUM('1月履約班表'!V81:V88)</f>
        <v>11</v>
      </c>
      <c r="R21" s="167">
        <f>SUM('1月履約班表'!W81:W88)</f>
        <v>8</v>
      </c>
      <c r="S21" s="167">
        <f>SUM('1月履約班表'!X81:X88)</f>
        <v>8</v>
      </c>
      <c r="T21" s="114">
        <f>SUM('1月履約班表'!Y81:Y88)</f>
        <v>9</v>
      </c>
      <c r="U21" s="114">
        <f>SUM('1月履約班表'!Z81:Z88)</f>
        <v>8</v>
      </c>
      <c r="V21" s="114">
        <f>SUM('1月履約班表'!AA81:AA88)</f>
        <v>9</v>
      </c>
      <c r="W21" s="87">
        <f>SUM('1月履約班表'!AB81:AB88)</f>
        <v>9</v>
      </c>
      <c r="X21" s="87">
        <f>SUM('1月履約班表'!AC81:AC88)</f>
        <v>11</v>
      </c>
      <c r="Y21" s="167">
        <f>SUM('1月履約班表'!AD81:AD88)</f>
        <v>9</v>
      </c>
      <c r="Z21" s="167">
        <f>SUM('1月履約班表'!AE81:AE88)</f>
        <v>9</v>
      </c>
      <c r="AA21" s="114">
        <f>SUM('1月履約班表'!AF81:AF88)</f>
        <v>9</v>
      </c>
      <c r="AB21" s="114">
        <f>SUM('1月履約班表'!AG81:AG88)</f>
        <v>9</v>
      </c>
      <c r="AC21" s="87">
        <f>SUM('1月履約班表'!AH81:AH88)</f>
        <v>7</v>
      </c>
      <c r="AD21" s="87">
        <f>SUM('1月履約班表'!AI81:AI88)</f>
        <v>7</v>
      </c>
      <c r="AE21" s="87">
        <f>SUM('1月履約班表'!AJ81:AJ88)</f>
        <v>6</v>
      </c>
      <c r="AF21" s="87">
        <f>SUM('1月履約班表'!AK81:AK88)</f>
        <v>8</v>
      </c>
      <c r="AG21" s="87">
        <f>SUM('1月履約班表'!AL81:AL88)</f>
        <v>4</v>
      </c>
    </row>
    <row r="22" spans="1:33" ht="34.9" customHeight="1" x14ac:dyDescent="0.25">
      <c r="A22" s="344"/>
      <c r="B22" s="4" t="s">
        <v>26</v>
      </c>
      <c r="C22" s="87">
        <f>SUM('1月履約班表'!H82:H84,'1月履約班表'!H86:H88)</f>
        <v>8</v>
      </c>
      <c r="D22" s="87">
        <f>SUM('1月履約班表'!I82:I84,'1月履約班表'!I86:I88)</f>
        <v>6</v>
      </c>
      <c r="E22" s="167">
        <f>SUM('1月履約班表'!J82:J84,'1月履約班表'!J86:J88)</f>
        <v>8</v>
      </c>
      <c r="F22" s="114">
        <f>SUM('1月履約班表'!K82:K84,'1月履約班表'!K86:K88)</f>
        <v>8</v>
      </c>
      <c r="G22" s="114">
        <f>SUM('1月履約班表'!L82:L84,'1月履約班表'!L86:L88)</f>
        <v>9</v>
      </c>
      <c r="H22" s="114">
        <f>SUM('1月履約班表'!M82:M84,'1月履約班表'!M86:M88)</f>
        <v>7</v>
      </c>
      <c r="I22" s="87">
        <f>SUM('1月履約班表'!N82:N84,'1月履約班表'!N86:N88)</f>
        <v>6</v>
      </c>
      <c r="J22" s="87">
        <f>SUM('1月履約班表'!O82:O84,'1月履約班表'!O86:O88)</f>
        <v>7</v>
      </c>
      <c r="K22" s="167">
        <f>SUM('1月履約班表'!P82:P84,'1月履約班表'!P86:P88)</f>
        <v>8</v>
      </c>
      <c r="L22" s="167">
        <f>SUM('1月履約班表'!Q82:Q84,'1月履約班表'!Q86:Q88)</f>
        <v>8</v>
      </c>
      <c r="M22" s="114">
        <f>SUM('1月履約班表'!R82:R84,'1月履約班表'!R86:R88)</f>
        <v>7</v>
      </c>
      <c r="N22" s="114">
        <f>SUM('1月履約班表'!S82:S84,'1月履約班表'!S86:S88)</f>
        <v>7</v>
      </c>
      <c r="O22" s="114">
        <f>SUM('1月履約班表'!T82:T84,'1月履約班表'!T86:T88)</f>
        <v>8</v>
      </c>
      <c r="P22" s="87">
        <f>SUM('1月履約班表'!U82:U84,'1月履約班表'!U86:U88)</f>
        <v>9</v>
      </c>
      <c r="Q22" s="87">
        <f>SUM('1月履約班表'!V82:V84,'1月履約班表'!V86:V88)</f>
        <v>11</v>
      </c>
      <c r="R22" s="167">
        <f>SUM('1月履約班表'!W82:W84,'1月履約班表'!W86:W88)</f>
        <v>8</v>
      </c>
      <c r="S22" s="167">
        <f>SUM('1月履約班表'!X82:X84,'1月履約班表'!X86:X88)</f>
        <v>8</v>
      </c>
      <c r="T22" s="114">
        <f>SUM('1月履約班表'!Y82:Y84,'1月履約班表'!Y86:Y88)</f>
        <v>9</v>
      </c>
      <c r="U22" s="114">
        <f>SUM('1月履約班表'!Z82:Z84,'1月履約班表'!Z86:Z88)</f>
        <v>8</v>
      </c>
      <c r="V22" s="114">
        <f>SUM('1月履約班表'!AA82:AA84,'1月履約班表'!AA86:AA88)</f>
        <v>9</v>
      </c>
      <c r="W22" s="87">
        <f>SUM('1月履約班表'!AB82:AB84,'1月履約班表'!AB86:AB88)</f>
        <v>9</v>
      </c>
      <c r="X22" s="87">
        <f>SUM('1月履約班表'!AC82:AC84,'1月履約班表'!AC86:AC88)</f>
        <v>11</v>
      </c>
      <c r="Y22" s="167">
        <f>SUM('1月履約班表'!AD82:AD84,'1月履約班表'!AD86:AD88)</f>
        <v>9</v>
      </c>
      <c r="Z22" s="167">
        <f>SUM('1月履約班表'!AE82:AE84,'1月履約班表'!AE86:AE88)</f>
        <v>9</v>
      </c>
      <c r="AA22" s="114">
        <f>SUM('1月履約班表'!AF82:AF84,'1月履約班表'!AF86:AF88)</f>
        <v>9</v>
      </c>
      <c r="AB22" s="114">
        <f>SUM('1月履約班表'!AG82:AG84,'1月履約班表'!AG86:AG88)</f>
        <v>9</v>
      </c>
      <c r="AC22" s="87">
        <f>SUM('1月履約班表'!AH82:AH84,'1月履約班表'!AH86:AH88)</f>
        <v>7</v>
      </c>
      <c r="AD22" s="87">
        <f>SUM('1月履約班表'!AI82:AI84,'1月履約班表'!AI86:AI88)</f>
        <v>7</v>
      </c>
      <c r="AE22" s="87">
        <f>SUM('1月履約班表'!AJ82:AJ84,'1月履約班表'!AJ86:AJ88)</f>
        <v>6</v>
      </c>
      <c r="AF22" s="87">
        <f>SUM('1月履約班表'!AK82:AK84,'1月履約班表'!AK86:AK88)</f>
        <v>8</v>
      </c>
      <c r="AG22" s="87">
        <f>SUM('1月履約班表'!AL82:AL84,'1月履約班表'!AL86:AL88)</f>
        <v>4</v>
      </c>
    </row>
    <row r="23" spans="1:33" ht="34.9" customHeight="1" x14ac:dyDescent="0.25">
      <c r="A23" s="344"/>
      <c r="B23" s="4" t="s">
        <v>27</v>
      </c>
      <c r="C23" s="87">
        <f>SUM('1月履約班表'!H83:H84,'1月履約班表'!H86,'1月履約班表'!H88:H89)</f>
        <v>8</v>
      </c>
      <c r="D23" s="87">
        <f>SUM('1月履約班表'!I83:I84,'1月履約班表'!I86,'1月履約班表'!I88:I89)</f>
        <v>4</v>
      </c>
      <c r="E23" s="167">
        <f>SUM('1月履約班表'!J83:J84,'1月履約班表'!J86,'1月履約班表'!J88:J89)</f>
        <v>7</v>
      </c>
      <c r="F23" s="114">
        <f>SUM('1月履約班表'!K83:K84,'1月履約班表'!K86,'1月履約班表'!K88:K89)</f>
        <v>9</v>
      </c>
      <c r="G23" s="114">
        <f>SUM('1月履約班表'!L83:L84,'1月履約班表'!L86,'1月履約班表'!L88:L89)</f>
        <v>9</v>
      </c>
      <c r="H23" s="114">
        <f>SUM('1月履約班表'!M83:M84,'1月履約班表'!M86,'1月履約班表'!M88:M89)</f>
        <v>7</v>
      </c>
      <c r="I23" s="87">
        <f>SUM('1月履約班表'!N83:N84,'1月履約班表'!N86,'1月履約班表'!N88:N89)</f>
        <v>5</v>
      </c>
      <c r="J23" s="87">
        <f>SUM('1月履約班表'!O83:O84,'1月履約班表'!O86,'1月履約班表'!O88:O89)</f>
        <v>5</v>
      </c>
      <c r="K23" s="167">
        <f>SUM('1月履約班表'!P83:P84,'1月履約班表'!P86,'1月履約班表'!P88:P89)</f>
        <v>8</v>
      </c>
      <c r="L23" s="167">
        <f>SUM('1月履約班表'!Q83:Q84,'1月履約班表'!Q86,'1月履約班表'!Q88:Q89)</f>
        <v>7</v>
      </c>
      <c r="M23" s="114">
        <f>SUM('1月履約班表'!R83:R84,'1月履約班表'!R86,'1月履約班表'!R88:R89)</f>
        <v>7</v>
      </c>
      <c r="N23" s="114">
        <f>SUM('1月履約班表'!S83:S84,'1月履約班表'!S86,'1月履約班表'!S88:S89)</f>
        <v>8</v>
      </c>
      <c r="O23" s="114">
        <f>SUM('1月履約班表'!T83:T84,'1月履約班表'!T86,'1月履約班表'!T88:T89)</f>
        <v>9</v>
      </c>
      <c r="P23" s="87">
        <f>SUM('1月履約班表'!U83:U84,'1月履約班表'!U86,'1月履約班表'!U88:U89)</f>
        <v>8</v>
      </c>
      <c r="Q23" s="87">
        <f>SUM('1月履約班表'!V83:V84,'1月履約班表'!V86,'1月履約班表'!V88:V89)</f>
        <v>10</v>
      </c>
      <c r="R23" s="167">
        <f>SUM('1月履約班表'!W83:W84,'1月履約班表'!W86,'1月履約班表'!W88:W89)</f>
        <v>9</v>
      </c>
      <c r="S23" s="167">
        <f>SUM('1月履約班表'!X83:X84,'1月履約班表'!X86,'1月履約班表'!X88:X89)</f>
        <v>9</v>
      </c>
      <c r="T23" s="114">
        <f>SUM('1月履約班表'!Y83:Y84,'1月履約班表'!Y86,'1月履約班表'!Y88:Y89)</f>
        <v>10</v>
      </c>
      <c r="U23" s="114">
        <f>SUM('1月履約班表'!Z83:Z84,'1月履約班表'!Z86,'1月履約班表'!Z88:Z89)</f>
        <v>8</v>
      </c>
      <c r="V23" s="114">
        <f>SUM('1月履約班表'!AA83:AA84,'1月履約班表'!AA86,'1月履約班表'!AA88:AA89)</f>
        <v>9</v>
      </c>
      <c r="W23" s="87">
        <f>SUM('1月履約班表'!AB83:AB84,'1月履約班表'!AB86,'1月履約班表'!AB88:AB89)</f>
        <v>8</v>
      </c>
      <c r="X23" s="87">
        <f>SUM('1月履約班表'!AC83:AC84,'1月履約班表'!AC86,'1月履約班表'!AC88:AC89)</f>
        <v>11</v>
      </c>
      <c r="Y23" s="167">
        <f>SUM('1月履約班表'!AD83:AD84,'1月履約班表'!AD86,'1月履約班表'!AD88:AD89)</f>
        <v>9</v>
      </c>
      <c r="Z23" s="167">
        <f>SUM('1月履約班表'!AE83:AE84,'1月履約班表'!AE86,'1月履約班表'!AE88:AE89)</f>
        <v>9</v>
      </c>
      <c r="AA23" s="114">
        <f>SUM('1月履約班表'!AF83:AF84,'1月履約班表'!AF86,'1月履約班表'!AF88:AF89)</f>
        <v>9</v>
      </c>
      <c r="AB23" s="114">
        <f>SUM('1月履約班表'!AG83:AG84,'1月履約班表'!AG86,'1月履約班表'!AG88:AG89)</f>
        <v>9</v>
      </c>
      <c r="AC23" s="87">
        <f>SUM('1月履約班表'!AH83:AH84,'1月履約班表'!AH86,'1月履約班表'!AH88:AH89)</f>
        <v>8</v>
      </c>
      <c r="AD23" s="87">
        <f>SUM('1月履約班表'!AI83:AI84,'1月履約班表'!AI86,'1月履約班表'!AI88:AI89)</f>
        <v>7</v>
      </c>
      <c r="AE23" s="87">
        <f>SUM('1月履約班表'!AJ83:AJ84,'1月履約班表'!AJ86,'1月履約班表'!AJ88:AJ89)</f>
        <v>5</v>
      </c>
      <c r="AF23" s="87">
        <f>SUM('1月履約班表'!AK83:AK84,'1月履約班表'!AK86,'1月履約班表'!AK88:AK89)</f>
        <v>7</v>
      </c>
      <c r="AG23" s="87">
        <f>SUM('1月履約班表'!AL83:AL84,'1月履約班表'!AL86,'1月履約班表'!AL88:AL89)</f>
        <v>3</v>
      </c>
    </row>
    <row r="24" spans="1:33" ht="34.9" customHeight="1" x14ac:dyDescent="0.25">
      <c r="A24" s="345"/>
      <c r="B24" s="4" t="s">
        <v>69</v>
      </c>
      <c r="C24" s="87">
        <f>SUM('1月履約班表'!H84,'1月履約班表'!H86,'1月履約班表'!H88:H90)</f>
        <v>10</v>
      </c>
      <c r="D24" s="87">
        <f>SUM('1月履約班表'!I84,'1月履約班表'!I86,'1月履約班表'!I88:I90)</f>
        <v>8</v>
      </c>
      <c r="E24" s="167">
        <f>SUM('1月履約班表'!J84,'1月履約班表'!J86,'1月履約班表'!J88:J90)</f>
        <v>10</v>
      </c>
      <c r="F24" s="114">
        <f>SUM('1月履約班表'!K84,'1月履約班表'!K86,'1月履約班表'!K88:K90)</f>
        <v>11</v>
      </c>
      <c r="G24" s="114">
        <f>SUM('1月履約班表'!L84,'1月履約班表'!L86,'1月履約班表'!L88:L90)</f>
        <v>11</v>
      </c>
      <c r="H24" s="114">
        <f>SUM('1月履約班表'!M84,'1月履約班表'!M86,'1月履約班表'!M88:M90)</f>
        <v>10</v>
      </c>
      <c r="I24" s="87">
        <f>SUM('1月履約班表'!N84,'1月履約班表'!N86,'1月履約班表'!N88:N90)</f>
        <v>8</v>
      </c>
      <c r="J24" s="87">
        <f>SUM('1月履約班表'!O84,'1月履約班表'!O86,'1月履約班表'!O88:O90)</f>
        <v>9</v>
      </c>
      <c r="K24" s="167">
        <f>SUM('1月履約班表'!P84,'1月履約班表'!P86,'1月履約班表'!P88:P90)</f>
        <v>11</v>
      </c>
      <c r="L24" s="167">
        <f>SUM('1月履約班表'!Q84,'1月履約班表'!Q86,'1月履約班表'!Q88:Q90)</f>
        <v>10</v>
      </c>
      <c r="M24" s="114">
        <f>SUM('1月履約班表'!R84,'1月履約班表'!R86,'1月履約班表'!R88:R90)</f>
        <v>10</v>
      </c>
      <c r="N24" s="114">
        <f>SUM('1月履約班表'!S84,'1月履約班表'!S86,'1月履約班表'!S88:S90)</f>
        <v>10</v>
      </c>
      <c r="O24" s="114">
        <f>SUM('1月履約班表'!T84,'1月履約班表'!T86,'1月履約班表'!T88:T90)</f>
        <v>11</v>
      </c>
      <c r="P24" s="87">
        <f>SUM('1月履約班表'!U84,'1月履約班表'!U86,'1月履約班表'!U88:U90)</f>
        <v>11</v>
      </c>
      <c r="Q24" s="87">
        <f>SUM('1月履約班表'!V84,'1月履約班表'!V86,'1月履約班表'!V88:V90)</f>
        <v>14</v>
      </c>
      <c r="R24" s="167">
        <f>SUM('1月履約班表'!W84,'1月履約班表'!W86,'1月履約班表'!W88:W90)</f>
        <v>12</v>
      </c>
      <c r="S24" s="167">
        <f>SUM('1月履約班表'!X84,'1月履約班表'!X86,'1月履約班表'!X88:X90)</f>
        <v>12</v>
      </c>
      <c r="T24" s="114">
        <f>SUM('1月履約班表'!Y84,'1月履約班表'!Y86,'1月履約班表'!Y88:Y90)</f>
        <v>13</v>
      </c>
      <c r="U24" s="114">
        <f>SUM('1月履約班表'!Z84,'1月履約班表'!Z86,'1月履約班表'!Z88:Z90)</f>
        <v>11</v>
      </c>
      <c r="V24" s="114">
        <f>SUM('1月履約班表'!AA84,'1月履約班表'!AA86,'1月履約班表'!AA88:AA90)</f>
        <v>11</v>
      </c>
      <c r="W24" s="87">
        <f>SUM('1月履約班表'!AB84,'1月履約班表'!AB86,'1月履約班表'!AB88:AB90)</f>
        <v>9</v>
      </c>
      <c r="X24" s="87">
        <f>SUM('1月履約班表'!AC84,'1月履約班表'!AC86,'1月履約班表'!AC88:AC90)</f>
        <v>14</v>
      </c>
      <c r="Y24" s="167">
        <f>SUM('1月履約班表'!AD84,'1月履約班表'!AD86,'1月履約班表'!AD88:AD90)</f>
        <v>10</v>
      </c>
      <c r="Z24" s="167">
        <f>SUM('1月履約班表'!AE84,'1月履約班表'!AE86,'1月履約班表'!AE88:AE90)</f>
        <v>12</v>
      </c>
      <c r="AA24" s="114">
        <f>SUM('1月履約班表'!AF84,'1月履約班表'!AF86,'1月履約班表'!AF88:AF90)</f>
        <v>12</v>
      </c>
      <c r="AB24" s="114">
        <f>SUM('1月履約班表'!AG84,'1月履約班表'!AG86,'1月履約班表'!AG88:AG90)</f>
        <v>12</v>
      </c>
      <c r="AC24" s="87">
        <f>SUM('1月履約班表'!AH84,'1月履約班表'!AH86,'1月履約班表'!AH88:AH90)</f>
        <v>9</v>
      </c>
      <c r="AD24" s="87">
        <f>SUM('1月履約班表'!AI84,'1月履約班表'!AI86,'1月履約班表'!AI88:AI90)</f>
        <v>9</v>
      </c>
      <c r="AE24" s="87">
        <f>SUM('1月履約班表'!AJ84,'1月履約班表'!AJ86,'1月履約班表'!AJ88:AJ90)</f>
        <v>8</v>
      </c>
      <c r="AF24" s="87">
        <f>SUM('1月履約班表'!AK84,'1月履約班表'!AK86,'1月履約班表'!AK88:AK90)</f>
        <v>9</v>
      </c>
      <c r="AG24" s="87">
        <f>SUM('1月履約班表'!AL84,'1月履約班表'!AL86,'1月履約班表'!AL88:AL90)</f>
        <v>6</v>
      </c>
    </row>
    <row r="25" spans="1:33" ht="105.75" customHeight="1" x14ac:dyDescent="0.25">
      <c r="A25" s="346" t="s">
        <v>236</v>
      </c>
      <c r="B25" s="347"/>
      <c r="C25" s="347"/>
      <c r="D25" s="347"/>
      <c r="E25" s="347"/>
      <c r="F25" s="347"/>
      <c r="G25" s="34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W25" s="347"/>
      <c r="X25" s="347"/>
      <c r="Y25" s="347"/>
      <c r="Z25" s="347"/>
      <c r="AA25" s="347"/>
      <c r="AB25" s="347"/>
      <c r="AC25" s="347"/>
      <c r="AD25" s="347"/>
      <c r="AE25" s="347"/>
      <c r="AF25" s="347"/>
      <c r="AG25" s="347"/>
    </row>
    <row r="27" spans="1:33" ht="39.4" customHeight="1" x14ac:dyDescent="0.25"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</row>
    <row r="28" spans="1:33" ht="39.4" customHeight="1" x14ac:dyDescent="0.25">
      <c r="C28" s="60"/>
    </row>
  </sheetData>
  <mergeCells count="2">
    <mergeCell ref="A1:A24"/>
    <mergeCell ref="A25:AG25"/>
  </mergeCells>
  <phoneticPr fontId="6" type="noConversion"/>
  <printOptions horizontalCentered="1" verticalCentered="1"/>
  <pageMargins left="0" right="0" top="0.39370078740157483" bottom="0" header="0.51181102362204722" footer="0"/>
  <pageSetup paperSize="9" scale="50" fitToHeight="0" orientation="landscape" r:id="rId1"/>
  <headerFooter>
    <oddHeader>&amp;C&amp;"標楷體,粗體"&amp;18&amp;K01+000新北市政府105-106年度話務中心（Call Center）勞務委外專案  105年1月班表(105/1/1-1/31)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C38"/>
  <sheetViews>
    <sheetView view="pageBreakPreview" zoomScale="85" zoomScaleNormal="85" zoomScaleSheetLayoutView="85" workbookViewId="0">
      <pane xSplit="7" ySplit="3" topLeftCell="H4" activePane="bottomRight" state="frozen"/>
      <selection activeCell="A95" sqref="A95:XFD95"/>
      <selection pane="topRight" activeCell="A95" sqref="A95:XFD95"/>
      <selection pane="bottomLeft" activeCell="A95" sqref="A95:XFD95"/>
      <selection pane="bottomRight" activeCell="A95" sqref="A95:XFD95"/>
    </sheetView>
  </sheetViews>
  <sheetFormatPr defaultColWidth="9" defaultRowHeight="22.15" customHeight="1" x14ac:dyDescent="0.25"/>
  <cols>
    <col min="1" max="1" width="5" style="8" customWidth="1"/>
    <col min="2" max="2" width="7.5" style="8" customWidth="1"/>
    <col min="3" max="3" width="13.375" style="8" customWidth="1"/>
    <col min="4" max="4" width="11.125" style="8" customWidth="1"/>
    <col min="5" max="5" width="9.125" style="8" customWidth="1"/>
    <col min="6" max="6" width="6.125" style="8" customWidth="1"/>
    <col min="7" max="7" width="6.125" style="157" customWidth="1"/>
    <col min="8" max="22" width="6.125" style="70" customWidth="1"/>
    <col min="23" max="36" width="6.125" style="8" customWidth="1"/>
    <col min="37" max="38" width="6.125" style="26" customWidth="1"/>
    <col min="39" max="39" width="7.125" style="27" customWidth="1"/>
    <col min="40" max="40" width="8.375" style="27" customWidth="1"/>
    <col min="41" max="52" width="6.125" style="28" customWidth="1"/>
    <col min="53" max="80" width="6.125" style="8" customWidth="1"/>
    <col min="81" max="91" width="6.125" style="9" customWidth="1"/>
    <col min="92" max="16384" width="9" style="9"/>
  </cols>
  <sheetData>
    <row r="1" spans="1:80" ht="23.25" customHeight="1" x14ac:dyDescent="0.25">
      <c r="A1" s="334" t="s">
        <v>0</v>
      </c>
      <c r="B1" s="334" t="s">
        <v>2</v>
      </c>
      <c r="C1" s="334" t="s">
        <v>1</v>
      </c>
      <c r="D1" s="333" t="s">
        <v>95</v>
      </c>
      <c r="E1" s="333" t="s">
        <v>49</v>
      </c>
      <c r="F1" s="62"/>
      <c r="G1" s="126"/>
      <c r="H1" s="145">
        <v>42736</v>
      </c>
      <c r="I1" s="145">
        <v>42737</v>
      </c>
      <c r="J1" s="145">
        <v>42738</v>
      </c>
      <c r="K1" s="145">
        <v>42739</v>
      </c>
      <c r="L1" s="145">
        <v>42740</v>
      </c>
      <c r="M1" s="145">
        <v>42741</v>
      </c>
      <c r="N1" s="145">
        <v>42742</v>
      </c>
      <c r="O1" s="145">
        <v>42743</v>
      </c>
      <c r="P1" s="145">
        <v>42744</v>
      </c>
      <c r="Q1" s="145">
        <v>42745</v>
      </c>
      <c r="R1" s="145">
        <v>42746</v>
      </c>
      <c r="S1" s="145">
        <v>42747</v>
      </c>
      <c r="T1" s="145">
        <v>42748</v>
      </c>
      <c r="U1" s="145">
        <v>42749</v>
      </c>
      <c r="V1" s="145">
        <v>42750</v>
      </c>
      <c r="W1" s="145">
        <v>42751</v>
      </c>
      <c r="X1" s="145">
        <v>42752</v>
      </c>
      <c r="Y1" s="145">
        <v>42753</v>
      </c>
      <c r="Z1" s="145">
        <v>42754</v>
      </c>
      <c r="AA1" s="145">
        <v>42755</v>
      </c>
      <c r="AB1" s="145">
        <v>42756</v>
      </c>
      <c r="AC1" s="145">
        <v>42757</v>
      </c>
      <c r="AD1" s="145">
        <v>42758</v>
      </c>
      <c r="AE1" s="145">
        <v>42759</v>
      </c>
      <c r="AF1" s="145">
        <v>42760</v>
      </c>
      <c r="AG1" s="145">
        <v>42761</v>
      </c>
      <c r="AH1" s="145">
        <v>42762</v>
      </c>
      <c r="AI1" s="145">
        <v>42763</v>
      </c>
      <c r="AJ1" s="145">
        <v>42764</v>
      </c>
      <c r="AK1" s="145">
        <v>42765</v>
      </c>
      <c r="AL1" s="145">
        <v>42766</v>
      </c>
      <c r="AM1" s="71"/>
      <c r="AN1" s="341"/>
      <c r="AO1" s="335" t="s">
        <v>34</v>
      </c>
      <c r="AP1" s="336"/>
      <c r="AQ1" s="336"/>
      <c r="AR1" s="336"/>
      <c r="AS1" s="336"/>
      <c r="AT1" s="336"/>
      <c r="AU1" s="336"/>
      <c r="AV1" s="336"/>
      <c r="AW1" s="336"/>
      <c r="AX1" s="337"/>
      <c r="AY1" s="335" t="s">
        <v>24</v>
      </c>
      <c r="AZ1" s="336"/>
      <c r="BA1" s="336"/>
      <c r="BB1" s="336"/>
      <c r="BC1" s="336"/>
      <c r="BD1" s="336"/>
      <c r="BE1" s="336"/>
      <c r="BF1" s="336"/>
      <c r="BG1" s="336"/>
      <c r="BH1" s="337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28.5" customHeight="1" x14ac:dyDescent="0.25">
      <c r="A2" s="334"/>
      <c r="B2" s="334"/>
      <c r="C2" s="334"/>
      <c r="D2" s="333"/>
      <c r="E2" s="333"/>
      <c r="F2" s="63"/>
      <c r="H2" s="145" t="s">
        <v>7</v>
      </c>
      <c r="I2" s="146" t="s">
        <v>8</v>
      </c>
      <c r="J2" s="145" t="s">
        <v>9</v>
      </c>
      <c r="K2" s="145" t="s">
        <v>3</v>
      </c>
      <c r="L2" s="146" t="s">
        <v>4</v>
      </c>
      <c r="M2" s="145" t="s">
        <v>5</v>
      </c>
      <c r="N2" s="145" t="s">
        <v>6</v>
      </c>
      <c r="O2" s="145" t="s">
        <v>7</v>
      </c>
      <c r="P2" s="146" t="s">
        <v>8</v>
      </c>
      <c r="Q2" s="145" t="s">
        <v>9</v>
      </c>
      <c r="R2" s="145" t="s">
        <v>3</v>
      </c>
      <c r="S2" s="146" t="s">
        <v>4</v>
      </c>
      <c r="T2" s="145" t="s">
        <v>5</v>
      </c>
      <c r="U2" s="145" t="s">
        <v>6</v>
      </c>
      <c r="V2" s="145" t="s">
        <v>7</v>
      </c>
      <c r="W2" s="146" t="s">
        <v>8</v>
      </c>
      <c r="X2" s="145" t="s">
        <v>9</v>
      </c>
      <c r="Y2" s="145" t="s">
        <v>3</v>
      </c>
      <c r="Z2" s="146" t="s">
        <v>4</v>
      </c>
      <c r="AA2" s="145" t="s">
        <v>5</v>
      </c>
      <c r="AB2" s="145" t="s">
        <v>6</v>
      </c>
      <c r="AC2" s="145" t="s">
        <v>7</v>
      </c>
      <c r="AD2" s="146" t="s">
        <v>8</v>
      </c>
      <c r="AE2" s="145" t="s">
        <v>9</v>
      </c>
      <c r="AF2" s="145" t="s">
        <v>3</v>
      </c>
      <c r="AG2" s="146" t="s">
        <v>4</v>
      </c>
      <c r="AH2" s="145" t="s">
        <v>5</v>
      </c>
      <c r="AI2" s="145" t="s">
        <v>6</v>
      </c>
      <c r="AJ2" s="145" t="s">
        <v>7</v>
      </c>
      <c r="AK2" s="146" t="s">
        <v>8</v>
      </c>
      <c r="AL2" s="145" t="s">
        <v>9</v>
      </c>
      <c r="AM2" s="72"/>
      <c r="AN2" s="342"/>
      <c r="AO2" s="338"/>
      <c r="AP2" s="339"/>
      <c r="AQ2" s="339"/>
      <c r="AR2" s="339"/>
      <c r="AS2" s="339"/>
      <c r="AT2" s="339"/>
      <c r="AU2" s="339"/>
      <c r="AV2" s="339"/>
      <c r="AW2" s="339"/>
      <c r="AX2" s="340"/>
      <c r="AY2" s="338"/>
      <c r="AZ2" s="339"/>
      <c r="BA2" s="339"/>
      <c r="BB2" s="339"/>
      <c r="BC2" s="339"/>
      <c r="BD2" s="339"/>
      <c r="BE2" s="339"/>
      <c r="BF2" s="339"/>
      <c r="BG2" s="339"/>
      <c r="BH2" s="340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28.5" customHeight="1" x14ac:dyDescent="0.25">
      <c r="A3" s="334"/>
      <c r="B3" s="334"/>
      <c r="C3" s="334"/>
      <c r="D3" s="333"/>
      <c r="E3" s="333"/>
      <c r="F3" s="127" t="s">
        <v>109</v>
      </c>
      <c r="G3" s="128" t="s">
        <v>111</v>
      </c>
      <c r="H3" s="133" t="s">
        <v>89</v>
      </c>
      <c r="I3" s="133" t="s">
        <v>89</v>
      </c>
      <c r="J3" s="9"/>
      <c r="K3" s="9"/>
      <c r="L3" s="130"/>
      <c r="M3" s="131"/>
      <c r="N3" s="133" t="s">
        <v>89</v>
      </c>
      <c r="O3" s="133" t="s">
        <v>89</v>
      </c>
      <c r="P3" s="129"/>
      <c r="Q3" s="9"/>
      <c r="R3" s="9"/>
      <c r="S3" s="132"/>
      <c r="T3" s="131"/>
      <c r="U3" s="133" t="s">
        <v>89</v>
      </c>
      <c r="V3" s="133" t="s">
        <v>89</v>
      </c>
      <c r="W3" s="131"/>
      <c r="X3" s="131"/>
      <c r="Y3" s="131"/>
      <c r="Z3" s="130"/>
      <c r="AA3" s="131"/>
      <c r="AB3" s="147" t="s">
        <v>89</v>
      </c>
      <c r="AC3" s="147" t="s">
        <v>89</v>
      </c>
      <c r="AD3" s="131"/>
      <c r="AE3" s="9"/>
      <c r="AF3" s="9"/>
      <c r="AG3" s="130"/>
      <c r="AH3" s="156" t="s">
        <v>197</v>
      </c>
      <c r="AI3" s="156" t="s">
        <v>198</v>
      </c>
      <c r="AJ3" s="156" t="s">
        <v>199</v>
      </c>
      <c r="AK3" s="156" t="s">
        <v>200</v>
      </c>
      <c r="AL3" s="156" t="s">
        <v>201</v>
      </c>
      <c r="AM3" s="164" t="s">
        <v>78</v>
      </c>
      <c r="AN3" s="163" t="s">
        <v>203</v>
      </c>
      <c r="AO3" s="10" t="s">
        <v>53</v>
      </c>
      <c r="AP3" s="10" t="s">
        <v>54</v>
      </c>
      <c r="AQ3" s="10" t="s">
        <v>55</v>
      </c>
      <c r="AR3" s="10" t="s">
        <v>56</v>
      </c>
      <c r="AS3" s="10" t="s">
        <v>38</v>
      </c>
      <c r="AT3" s="10" t="s">
        <v>59</v>
      </c>
      <c r="AU3" s="10" t="s">
        <v>39</v>
      </c>
      <c r="AV3" s="11" t="s">
        <v>37</v>
      </c>
      <c r="AW3" s="11" t="s">
        <v>25</v>
      </c>
      <c r="AX3" s="10" t="s">
        <v>35</v>
      </c>
      <c r="AY3" s="11" t="s">
        <v>50</v>
      </c>
      <c r="AZ3" s="11" t="s">
        <v>51</v>
      </c>
      <c r="BA3" s="10" t="s">
        <v>40</v>
      </c>
      <c r="BB3" s="10" t="s">
        <v>77</v>
      </c>
      <c r="BC3" s="11" t="s">
        <v>41</v>
      </c>
      <c r="BD3" s="11" t="s">
        <v>57</v>
      </c>
      <c r="BE3" s="12" t="s">
        <v>42</v>
      </c>
      <c r="BF3" s="12" t="s">
        <v>58</v>
      </c>
      <c r="BG3" s="13"/>
      <c r="BH3" s="10" t="s">
        <v>43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22.5" customHeight="1" x14ac:dyDescent="0.25">
      <c r="A4" s="118">
        <v>65</v>
      </c>
      <c r="B4" s="119" t="s">
        <v>119</v>
      </c>
      <c r="C4" s="180" t="s">
        <v>224</v>
      </c>
      <c r="D4" s="155">
        <v>18073</v>
      </c>
      <c r="E4" s="120">
        <v>3</v>
      </c>
      <c r="F4" s="65">
        <v>0</v>
      </c>
      <c r="G4" s="95" t="s">
        <v>53</v>
      </c>
      <c r="H4" s="181"/>
      <c r="I4" s="181"/>
      <c r="J4" s="182"/>
      <c r="K4" s="182" t="s">
        <v>39</v>
      </c>
      <c r="L4" s="182" t="s">
        <v>39</v>
      </c>
      <c r="M4" s="182"/>
      <c r="N4" s="181"/>
      <c r="O4" s="181"/>
      <c r="P4" s="182"/>
      <c r="Q4" s="182" t="s">
        <v>39</v>
      </c>
      <c r="R4" s="182" t="s">
        <v>39</v>
      </c>
      <c r="S4" s="182"/>
      <c r="T4" s="182"/>
      <c r="U4" s="181"/>
      <c r="V4" s="181"/>
      <c r="W4" s="182" t="s">
        <v>39</v>
      </c>
      <c r="X4" s="182" t="s">
        <v>39</v>
      </c>
      <c r="Y4" s="182"/>
      <c r="Z4" s="182"/>
      <c r="AA4" s="182"/>
      <c r="AB4" s="181"/>
      <c r="AC4" s="181"/>
      <c r="AD4" s="182"/>
      <c r="AE4" s="182"/>
      <c r="AF4" s="182"/>
      <c r="AG4" s="182"/>
      <c r="AH4" s="181"/>
      <c r="AI4" s="181"/>
      <c r="AJ4" s="181"/>
      <c r="AK4" s="181"/>
      <c r="AL4" s="181"/>
      <c r="AM4" s="61">
        <f t="shared" ref="AM4:AM7" si="0">31-SUM(AN4:AT4)</f>
        <v>6</v>
      </c>
      <c r="AN4" s="61">
        <f t="shared" ref="AN4:AN7" si="1">COUNTIF(H4:AL4,"")</f>
        <v>25</v>
      </c>
      <c r="AO4" s="15">
        <f t="shared" ref="AO4:AO7" si="2">COUNTIF(H4:AL4,AO$3)</f>
        <v>0</v>
      </c>
      <c r="AP4" s="15">
        <f t="shared" ref="AP4:AP7" si="3">COUNTIF(H4:AL4,AP$3)</f>
        <v>0</v>
      </c>
      <c r="AQ4" s="15">
        <f t="shared" ref="AQ4:AQ7" si="4">COUNTIF(H4:AL4,AQ$3)</f>
        <v>0</v>
      </c>
      <c r="AR4" s="15">
        <f t="shared" ref="AR4:AR7" si="5">COUNTIF(H4:AL4,AR$3)</f>
        <v>0</v>
      </c>
      <c r="AS4" s="15">
        <f t="shared" ref="AS4:AS7" si="6">COUNTIF(H4:AL4,AS$3)</f>
        <v>0</v>
      </c>
      <c r="AT4" s="15">
        <f t="shared" ref="AT4:AT7" si="7">COUNTIF(H4:AL4,AT$3)</f>
        <v>0</v>
      </c>
      <c r="AU4" s="15">
        <f t="shared" ref="AU4:AU7" si="8">COUNTIF(H4:AL4,AU$3)</f>
        <v>6</v>
      </c>
      <c r="AV4" s="15">
        <f t="shared" ref="AV4:AV7" si="9">COUNTIF(H4:AL4,AV$3)</f>
        <v>0</v>
      </c>
      <c r="AW4" s="15">
        <f t="shared" ref="AW4:AW7" si="10">COUNTIF(H4:AL4,AW$3)</f>
        <v>0</v>
      </c>
      <c r="AX4" s="16">
        <f t="shared" ref="AX4:AX7" si="11">SUM(AO4:AT4)+AU4/2+AV4/2+AN4</f>
        <v>28</v>
      </c>
      <c r="AY4" s="15">
        <f t="shared" ref="AY4:AY7" si="12">COUNTIF(H4:AL4,AY$3)</f>
        <v>0</v>
      </c>
      <c r="AZ4" s="15">
        <f t="shared" ref="AZ4:AZ7" si="13">COUNTIF(H4:AN4,AZ$3)</f>
        <v>0</v>
      </c>
      <c r="BA4" s="15">
        <f t="shared" ref="BA4:BA7" si="14">COUNTIF(H4:AL4,BA$3)</f>
        <v>0</v>
      </c>
      <c r="BB4" s="15">
        <f t="shared" ref="BB4:BB7" si="15">COUNTIF(H4:AL4,BB$3)</f>
        <v>0</v>
      </c>
      <c r="BC4" s="15">
        <f t="shared" ref="BC4:BD7" si="16">COUNTIF(H4:AN4,BC$3)</f>
        <v>0</v>
      </c>
      <c r="BD4" s="15">
        <f t="shared" si="16"/>
        <v>0</v>
      </c>
      <c r="BE4" s="15">
        <f t="shared" ref="BE4:BE7" si="17">COUNTIF(H4:AN4,BE$3)</f>
        <v>0</v>
      </c>
      <c r="BF4" s="15">
        <f t="shared" ref="BF4:BF7" si="18">COUNTIF(H4:AN4,BF$3)</f>
        <v>0</v>
      </c>
      <c r="BG4" s="15">
        <f t="shared" ref="BG4:BG7" si="19">COUNTIF(H4:AL4,BG$3)</f>
        <v>0</v>
      </c>
      <c r="BH4" s="17">
        <f t="shared" ref="BH4:BH7" si="20">SUM(AY4:BG4)</f>
        <v>0</v>
      </c>
      <c r="BI4" s="18"/>
      <c r="BJ4" s="18"/>
      <c r="BK4" s="18"/>
      <c r="BL4" s="18"/>
      <c r="BM4" s="18"/>
      <c r="BN4" s="18"/>
      <c r="BO4" s="18"/>
      <c r="BP4" s="18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</row>
    <row r="5" spans="1:80" ht="22.5" customHeight="1" x14ac:dyDescent="0.25">
      <c r="A5" s="118">
        <v>66</v>
      </c>
      <c r="B5" s="119" t="s">
        <v>119</v>
      </c>
      <c r="C5" s="180" t="s">
        <v>225</v>
      </c>
      <c r="D5" s="155">
        <v>18078</v>
      </c>
      <c r="E5" s="120">
        <v>3</v>
      </c>
      <c r="F5" s="65">
        <v>0</v>
      </c>
      <c r="G5" s="95" t="s">
        <v>53</v>
      </c>
      <c r="H5" s="181"/>
      <c r="I5" s="181" t="s">
        <v>204</v>
      </c>
      <c r="J5" s="182"/>
      <c r="K5" s="182" t="s">
        <v>91</v>
      </c>
      <c r="L5" s="182"/>
      <c r="M5" s="182" t="s">
        <v>91</v>
      </c>
      <c r="N5" s="181" t="s">
        <v>204</v>
      </c>
      <c r="O5" s="181"/>
      <c r="P5" s="182" t="s">
        <v>91</v>
      </c>
      <c r="Q5" s="182"/>
      <c r="R5" s="182" t="s">
        <v>91</v>
      </c>
      <c r="S5" s="182"/>
      <c r="T5" s="182" t="s">
        <v>91</v>
      </c>
      <c r="U5" s="181" t="s">
        <v>204</v>
      </c>
      <c r="V5" s="181"/>
      <c r="W5" s="182" t="s">
        <v>91</v>
      </c>
      <c r="X5" s="182"/>
      <c r="Y5" s="182" t="s">
        <v>91</v>
      </c>
      <c r="Z5" s="182"/>
      <c r="AA5" s="182" t="s">
        <v>91</v>
      </c>
      <c r="AB5" s="181" t="s">
        <v>204</v>
      </c>
      <c r="AC5" s="181"/>
      <c r="AD5" s="182" t="s">
        <v>91</v>
      </c>
      <c r="AE5" s="182"/>
      <c r="AF5" s="182" t="s">
        <v>91</v>
      </c>
      <c r="AG5" s="182"/>
      <c r="AH5" s="181"/>
      <c r="AI5" s="181"/>
      <c r="AJ5" s="181"/>
      <c r="AK5" s="181"/>
      <c r="AL5" s="181"/>
      <c r="AM5" s="61">
        <f t="shared" ref="AM5:AM6" si="21">31-SUM(AN5:AT5)</f>
        <v>14</v>
      </c>
      <c r="AN5" s="61">
        <f t="shared" si="1"/>
        <v>17</v>
      </c>
      <c r="AO5" s="15">
        <f t="shared" si="2"/>
        <v>0</v>
      </c>
      <c r="AP5" s="15">
        <f t="shared" si="3"/>
        <v>0</v>
      </c>
      <c r="AQ5" s="15">
        <f t="shared" si="4"/>
        <v>0</v>
      </c>
      <c r="AR5" s="15">
        <f t="shared" si="5"/>
        <v>0</v>
      </c>
      <c r="AS5" s="15">
        <f t="shared" si="6"/>
        <v>0</v>
      </c>
      <c r="AT5" s="15">
        <f t="shared" si="7"/>
        <v>0</v>
      </c>
      <c r="AU5" s="15">
        <f t="shared" si="8"/>
        <v>0</v>
      </c>
      <c r="AV5" s="15">
        <f t="shared" si="9"/>
        <v>0</v>
      </c>
      <c r="AW5" s="15">
        <f t="shared" si="10"/>
        <v>0</v>
      </c>
      <c r="AX5" s="16">
        <f t="shared" si="11"/>
        <v>17</v>
      </c>
      <c r="AY5" s="15">
        <f t="shared" si="12"/>
        <v>0</v>
      </c>
      <c r="AZ5" s="15">
        <f t="shared" si="13"/>
        <v>0</v>
      </c>
      <c r="BA5" s="15">
        <f t="shared" si="14"/>
        <v>0</v>
      </c>
      <c r="BB5" s="15">
        <f t="shared" si="15"/>
        <v>0</v>
      </c>
      <c r="BC5" s="15">
        <f t="shared" si="16"/>
        <v>0</v>
      </c>
      <c r="BD5" s="15">
        <f t="shared" si="16"/>
        <v>0</v>
      </c>
      <c r="BE5" s="15">
        <f t="shared" si="17"/>
        <v>0</v>
      </c>
      <c r="BF5" s="15">
        <f t="shared" si="18"/>
        <v>0</v>
      </c>
      <c r="BG5" s="15">
        <f t="shared" si="19"/>
        <v>0</v>
      </c>
      <c r="BH5" s="17">
        <f t="shared" ref="BH5:BH6" si="22">SUM(AY5:BG5)</f>
        <v>0</v>
      </c>
      <c r="BI5" s="18"/>
      <c r="BJ5" s="18"/>
      <c r="BK5" s="18"/>
      <c r="BL5" s="18"/>
      <c r="BM5" s="18"/>
      <c r="BN5" s="18"/>
      <c r="BO5" s="18"/>
      <c r="BP5" s="18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</row>
    <row r="6" spans="1:80" ht="22.5" customHeight="1" x14ac:dyDescent="0.25">
      <c r="A6" s="118">
        <v>67</v>
      </c>
      <c r="B6" s="119" t="s">
        <v>119</v>
      </c>
      <c r="C6" s="180" t="s">
        <v>226</v>
      </c>
      <c r="D6" s="121">
        <v>18074</v>
      </c>
      <c r="E6" s="120">
        <v>4</v>
      </c>
      <c r="F6" s="65">
        <v>0</v>
      </c>
      <c r="G6" s="95" t="s">
        <v>53</v>
      </c>
      <c r="H6" s="181"/>
      <c r="I6" s="181"/>
      <c r="J6" s="182" t="s">
        <v>25</v>
      </c>
      <c r="K6" s="182" t="s">
        <v>25</v>
      </c>
      <c r="L6" s="182" t="s">
        <v>25</v>
      </c>
      <c r="M6" s="182" t="s">
        <v>25</v>
      </c>
      <c r="N6" s="181"/>
      <c r="O6" s="181"/>
      <c r="P6" s="182"/>
      <c r="Q6" s="182" t="s">
        <v>25</v>
      </c>
      <c r="R6" s="182" t="s">
        <v>25</v>
      </c>
      <c r="S6" s="182" t="s">
        <v>25</v>
      </c>
      <c r="T6" s="182" t="s">
        <v>25</v>
      </c>
      <c r="U6" s="181"/>
      <c r="V6" s="181"/>
      <c r="W6" s="182"/>
      <c r="X6" s="182" t="s">
        <v>25</v>
      </c>
      <c r="Y6" s="182" t="s">
        <v>25</v>
      </c>
      <c r="Z6" s="182" t="s">
        <v>25</v>
      </c>
      <c r="AA6" s="182" t="s">
        <v>25</v>
      </c>
      <c r="AB6" s="181"/>
      <c r="AC6" s="181"/>
      <c r="AD6" s="182"/>
      <c r="AE6" s="182" t="s">
        <v>25</v>
      </c>
      <c r="AF6" s="182" t="s">
        <v>25</v>
      </c>
      <c r="AG6" s="182" t="s">
        <v>25</v>
      </c>
      <c r="AH6" s="181"/>
      <c r="AI6" s="181"/>
      <c r="AJ6" s="181"/>
      <c r="AK6" s="181"/>
      <c r="AL6" s="181"/>
      <c r="AM6" s="61">
        <f t="shared" si="21"/>
        <v>15</v>
      </c>
      <c r="AN6" s="61">
        <f t="shared" si="1"/>
        <v>16</v>
      </c>
      <c r="AO6" s="15">
        <f t="shared" si="2"/>
        <v>0</v>
      </c>
      <c r="AP6" s="15">
        <f t="shared" si="3"/>
        <v>0</v>
      </c>
      <c r="AQ6" s="15">
        <f t="shared" si="4"/>
        <v>0</v>
      </c>
      <c r="AR6" s="15">
        <f t="shared" si="5"/>
        <v>0</v>
      </c>
      <c r="AS6" s="15">
        <f t="shared" si="6"/>
        <v>0</v>
      </c>
      <c r="AT6" s="15">
        <f t="shared" si="7"/>
        <v>0</v>
      </c>
      <c r="AU6" s="15">
        <f t="shared" si="8"/>
        <v>0</v>
      </c>
      <c r="AV6" s="15">
        <f t="shared" si="9"/>
        <v>0</v>
      </c>
      <c r="AW6" s="15">
        <f t="shared" si="10"/>
        <v>15</v>
      </c>
      <c r="AX6" s="16">
        <f t="shared" si="11"/>
        <v>16</v>
      </c>
      <c r="AY6" s="15">
        <f t="shared" si="12"/>
        <v>0</v>
      </c>
      <c r="AZ6" s="15">
        <f t="shared" si="13"/>
        <v>0</v>
      </c>
      <c r="BA6" s="15">
        <f t="shared" si="14"/>
        <v>0</v>
      </c>
      <c r="BB6" s="15">
        <f t="shared" si="15"/>
        <v>0</v>
      </c>
      <c r="BC6" s="15">
        <f t="shared" si="16"/>
        <v>0</v>
      </c>
      <c r="BD6" s="15">
        <f t="shared" si="16"/>
        <v>0</v>
      </c>
      <c r="BE6" s="15">
        <f t="shared" si="17"/>
        <v>0</v>
      </c>
      <c r="BF6" s="15">
        <f t="shared" si="18"/>
        <v>0</v>
      </c>
      <c r="BG6" s="15">
        <f t="shared" si="19"/>
        <v>0</v>
      </c>
      <c r="BH6" s="17">
        <f t="shared" si="22"/>
        <v>0</v>
      </c>
      <c r="BI6" s="18"/>
      <c r="BJ6" s="18"/>
      <c r="BK6" s="18"/>
      <c r="BL6" s="18"/>
      <c r="BM6" s="18"/>
      <c r="BN6" s="18"/>
      <c r="BO6" s="18"/>
      <c r="BP6" s="18"/>
    </row>
    <row r="7" spans="1:80" ht="22.5" customHeight="1" x14ac:dyDescent="0.25">
      <c r="A7" s="118">
        <v>68</v>
      </c>
      <c r="B7" s="119" t="s">
        <v>119</v>
      </c>
      <c r="C7" s="180" t="s">
        <v>227</v>
      </c>
      <c r="D7" s="121">
        <v>18076</v>
      </c>
      <c r="E7" s="120">
        <v>4</v>
      </c>
      <c r="F7" s="65">
        <v>0</v>
      </c>
      <c r="G7" s="95" t="s">
        <v>53</v>
      </c>
      <c r="H7" s="181"/>
      <c r="I7" s="181" t="s">
        <v>229</v>
      </c>
      <c r="J7" s="182" t="s">
        <v>233</v>
      </c>
      <c r="K7" s="182" t="s">
        <v>233</v>
      </c>
      <c r="L7" s="182" t="s">
        <v>233</v>
      </c>
      <c r="M7" s="182"/>
      <c r="N7" s="181"/>
      <c r="O7" s="181"/>
      <c r="P7" s="182" t="s">
        <v>233</v>
      </c>
      <c r="Q7" s="182" t="s">
        <v>233</v>
      </c>
      <c r="R7" s="182" t="s">
        <v>233</v>
      </c>
      <c r="S7" s="182" t="s">
        <v>233</v>
      </c>
      <c r="T7" s="182"/>
      <c r="U7" s="181"/>
      <c r="V7" s="181"/>
      <c r="W7" s="182" t="s">
        <v>233</v>
      </c>
      <c r="X7" s="182" t="s">
        <v>233</v>
      </c>
      <c r="Y7" s="182" t="s">
        <v>233</v>
      </c>
      <c r="Z7" s="182" t="s">
        <v>233</v>
      </c>
      <c r="AA7" s="182"/>
      <c r="AB7" s="181"/>
      <c r="AC7" s="181"/>
      <c r="AD7" s="182" t="s">
        <v>233</v>
      </c>
      <c r="AE7" s="182" t="s">
        <v>233</v>
      </c>
      <c r="AF7" s="182" t="s">
        <v>233</v>
      </c>
      <c r="AG7" s="182" t="s">
        <v>233</v>
      </c>
      <c r="AH7" s="181"/>
      <c r="AI7" s="181"/>
      <c r="AJ7" s="181"/>
      <c r="AK7" s="181"/>
      <c r="AL7" s="181"/>
      <c r="AM7" s="61">
        <f t="shared" si="0"/>
        <v>16</v>
      </c>
      <c r="AN7" s="61">
        <f t="shared" si="1"/>
        <v>15</v>
      </c>
      <c r="AO7" s="15">
        <f t="shared" si="2"/>
        <v>0</v>
      </c>
      <c r="AP7" s="15">
        <f t="shared" si="3"/>
        <v>0</v>
      </c>
      <c r="AQ7" s="15">
        <f t="shared" si="4"/>
        <v>0</v>
      </c>
      <c r="AR7" s="15">
        <f t="shared" si="5"/>
        <v>0</v>
      </c>
      <c r="AS7" s="15">
        <f t="shared" si="6"/>
        <v>0</v>
      </c>
      <c r="AT7" s="15">
        <f t="shared" si="7"/>
        <v>0</v>
      </c>
      <c r="AU7" s="15">
        <f t="shared" si="8"/>
        <v>0</v>
      </c>
      <c r="AV7" s="15">
        <f t="shared" si="9"/>
        <v>0</v>
      </c>
      <c r="AW7" s="15">
        <f t="shared" si="10"/>
        <v>0</v>
      </c>
      <c r="AX7" s="16">
        <f t="shared" si="11"/>
        <v>15</v>
      </c>
      <c r="AY7" s="15">
        <f t="shared" si="12"/>
        <v>0</v>
      </c>
      <c r="AZ7" s="15">
        <f t="shared" si="13"/>
        <v>0</v>
      </c>
      <c r="BA7" s="15">
        <f t="shared" si="14"/>
        <v>0</v>
      </c>
      <c r="BB7" s="15">
        <f t="shared" si="15"/>
        <v>0</v>
      </c>
      <c r="BC7" s="15">
        <f t="shared" si="16"/>
        <v>0</v>
      </c>
      <c r="BD7" s="15">
        <f t="shared" si="16"/>
        <v>0</v>
      </c>
      <c r="BE7" s="15">
        <f t="shared" si="17"/>
        <v>0</v>
      </c>
      <c r="BF7" s="15">
        <f t="shared" si="18"/>
        <v>0</v>
      </c>
      <c r="BG7" s="15">
        <f t="shared" si="19"/>
        <v>0</v>
      </c>
      <c r="BH7" s="17">
        <f t="shared" si="20"/>
        <v>0</v>
      </c>
      <c r="BI7" s="18"/>
      <c r="BJ7" s="18"/>
      <c r="BK7" s="18"/>
      <c r="BL7" s="18"/>
      <c r="BM7" s="18"/>
      <c r="BN7" s="18"/>
      <c r="BO7" s="18"/>
      <c r="BP7" s="18"/>
    </row>
    <row r="8" spans="1:80" s="101" customFormat="1" ht="22.15" customHeight="1" x14ac:dyDescent="0.25">
      <c r="A8" s="325" t="s">
        <v>52</v>
      </c>
      <c r="B8" s="326"/>
      <c r="C8" s="326"/>
      <c r="D8" s="326"/>
      <c r="E8" s="327"/>
      <c r="F8" s="76"/>
      <c r="G8" s="158"/>
      <c r="H8" s="108" t="s">
        <v>117</v>
      </c>
      <c r="I8" s="108" t="s">
        <v>85</v>
      </c>
      <c r="J8" s="108" t="s">
        <v>85</v>
      </c>
      <c r="K8" s="108" t="s">
        <v>85</v>
      </c>
      <c r="L8" s="108" t="s">
        <v>81</v>
      </c>
      <c r="M8" s="108" t="s">
        <v>81</v>
      </c>
      <c r="N8" s="108" t="s">
        <v>81</v>
      </c>
      <c r="O8" s="108" t="s">
        <v>83</v>
      </c>
      <c r="P8" s="108" t="s">
        <v>83</v>
      </c>
      <c r="Q8" s="108" t="s">
        <v>83</v>
      </c>
      <c r="R8" s="108" t="s">
        <v>83</v>
      </c>
      <c r="S8" s="108" t="s">
        <v>85</v>
      </c>
      <c r="T8" s="108" t="s">
        <v>85</v>
      </c>
      <c r="U8" s="152" t="s">
        <v>87</v>
      </c>
      <c r="V8" s="152" t="s">
        <v>87</v>
      </c>
      <c r="W8" s="108" t="s">
        <v>81</v>
      </c>
      <c r="X8" s="108" t="s">
        <v>81</v>
      </c>
      <c r="Y8" s="108" t="s">
        <v>81</v>
      </c>
      <c r="Z8" s="152" t="s">
        <v>87</v>
      </c>
      <c r="AA8" s="152" t="s">
        <v>87</v>
      </c>
      <c r="AB8" s="108" t="s">
        <v>85</v>
      </c>
      <c r="AC8" s="108" t="s">
        <v>81</v>
      </c>
      <c r="AD8" s="108" t="s">
        <v>81</v>
      </c>
      <c r="AE8" s="108" t="s">
        <v>83</v>
      </c>
      <c r="AF8" s="152" t="s">
        <v>87</v>
      </c>
      <c r="AG8" s="108" t="s">
        <v>83</v>
      </c>
      <c r="AH8" s="108" t="s">
        <v>83</v>
      </c>
      <c r="AI8" s="108" t="s">
        <v>83</v>
      </c>
      <c r="AJ8" s="152" t="s">
        <v>87</v>
      </c>
      <c r="AK8" s="152" t="s">
        <v>87</v>
      </c>
      <c r="AL8" s="108" t="s">
        <v>85</v>
      </c>
      <c r="AM8" s="153"/>
      <c r="AN8" s="76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40"/>
      <c r="BI8" s="154"/>
      <c r="BJ8" s="154"/>
      <c r="BK8" s="154"/>
      <c r="BL8" s="154"/>
      <c r="BM8" s="154"/>
      <c r="BN8" s="154"/>
      <c r="BO8" s="154"/>
      <c r="BP8" s="154"/>
    </row>
    <row r="9" spans="1:80" ht="24" customHeight="1" x14ac:dyDescent="0.25">
      <c r="A9" s="328" t="s">
        <v>44</v>
      </c>
      <c r="B9" s="329"/>
      <c r="C9" s="329"/>
      <c r="D9" s="329"/>
      <c r="E9" s="330"/>
      <c r="F9" s="23"/>
      <c r="G9" s="159"/>
      <c r="H9" s="14" t="s">
        <v>79</v>
      </c>
      <c r="I9" s="14" t="s">
        <v>88</v>
      </c>
      <c r="J9" s="14" t="s">
        <v>82</v>
      </c>
      <c r="K9" s="14" t="s">
        <v>82</v>
      </c>
      <c r="L9" s="14" t="s">
        <v>79</v>
      </c>
      <c r="M9" s="14" t="s">
        <v>84</v>
      </c>
      <c r="N9" s="14" t="s">
        <v>80</v>
      </c>
      <c r="O9" s="14" t="s">
        <v>80</v>
      </c>
      <c r="P9" s="14" t="s">
        <v>80</v>
      </c>
      <c r="Q9" s="14" t="s">
        <v>80</v>
      </c>
      <c r="R9" s="14" t="s">
        <v>80</v>
      </c>
      <c r="S9" s="14" t="s">
        <v>79</v>
      </c>
      <c r="T9" s="14" t="s">
        <v>84</v>
      </c>
      <c r="U9" s="14" t="s">
        <v>86</v>
      </c>
      <c r="V9" s="14" t="s">
        <v>86</v>
      </c>
      <c r="W9" s="14" t="s">
        <v>86</v>
      </c>
      <c r="X9" s="14" t="s">
        <v>86</v>
      </c>
      <c r="Y9" s="14" t="s">
        <v>86</v>
      </c>
      <c r="Z9" s="14" t="s">
        <v>82</v>
      </c>
      <c r="AA9" s="14" t="s">
        <v>84</v>
      </c>
      <c r="AB9" s="14" t="s">
        <v>88</v>
      </c>
      <c r="AC9" s="14" t="s">
        <v>82</v>
      </c>
      <c r="AD9" s="14" t="s">
        <v>80</v>
      </c>
      <c r="AE9" s="14" t="s">
        <v>88</v>
      </c>
      <c r="AF9" s="14" t="s">
        <v>88</v>
      </c>
      <c r="AG9" s="14" t="s">
        <v>79</v>
      </c>
      <c r="AH9" s="14" t="s">
        <v>79</v>
      </c>
      <c r="AI9" s="14" t="s">
        <v>84</v>
      </c>
      <c r="AJ9" s="14" t="s">
        <v>84</v>
      </c>
      <c r="AK9" s="14" t="s">
        <v>88</v>
      </c>
      <c r="AL9" s="14" t="s">
        <v>82</v>
      </c>
      <c r="AM9" s="6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18"/>
      <c r="BJ9" s="18"/>
      <c r="BK9" s="18"/>
      <c r="BL9" s="18"/>
      <c r="BM9" s="18"/>
      <c r="BN9" s="18"/>
      <c r="BO9" s="18"/>
      <c r="BP9" s="18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</row>
    <row r="10" spans="1:80" ht="22.15" customHeight="1" x14ac:dyDescent="0.25">
      <c r="A10" s="29" t="s">
        <v>10</v>
      </c>
      <c r="B10" s="29"/>
      <c r="C10" s="30" t="s">
        <v>11</v>
      </c>
      <c r="D10" s="30"/>
      <c r="E10" s="29" t="s">
        <v>12</v>
      </c>
      <c r="F10" s="29" t="s">
        <v>13</v>
      </c>
      <c r="G10" s="79" t="s">
        <v>14</v>
      </c>
      <c r="H10" s="66">
        <f t="shared" ref="H10:AL10" si="23">H1</f>
        <v>42736</v>
      </c>
      <c r="I10" s="66">
        <f t="shared" si="23"/>
        <v>42737</v>
      </c>
      <c r="J10" s="66">
        <f t="shared" si="23"/>
        <v>42738</v>
      </c>
      <c r="K10" s="66">
        <f t="shared" si="23"/>
        <v>42739</v>
      </c>
      <c r="L10" s="66">
        <f t="shared" si="23"/>
        <v>42740</v>
      </c>
      <c r="M10" s="66">
        <f t="shared" si="23"/>
        <v>42741</v>
      </c>
      <c r="N10" s="66">
        <f t="shared" si="23"/>
        <v>42742</v>
      </c>
      <c r="O10" s="66">
        <f t="shared" si="23"/>
        <v>42743</v>
      </c>
      <c r="P10" s="66">
        <f t="shared" si="23"/>
        <v>42744</v>
      </c>
      <c r="Q10" s="66">
        <f t="shared" si="23"/>
        <v>42745</v>
      </c>
      <c r="R10" s="66">
        <f t="shared" si="23"/>
        <v>42746</v>
      </c>
      <c r="S10" s="66">
        <f t="shared" si="23"/>
        <v>42747</v>
      </c>
      <c r="T10" s="66">
        <f t="shared" si="23"/>
        <v>42748</v>
      </c>
      <c r="U10" s="66">
        <f t="shared" si="23"/>
        <v>42749</v>
      </c>
      <c r="V10" s="66">
        <f t="shared" si="23"/>
        <v>42750</v>
      </c>
      <c r="W10" s="31">
        <f t="shared" si="23"/>
        <v>42751</v>
      </c>
      <c r="X10" s="31">
        <f t="shared" si="23"/>
        <v>42752</v>
      </c>
      <c r="Y10" s="31">
        <f t="shared" si="23"/>
        <v>42753</v>
      </c>
      <c r="Z10" s="31">
        <f t="shared" si="23"/>
        <v>42754</v>
      </c>
      <c r="AA10" s="31">
        <f t="shared" si="23"/>
        <v>42755</v>
      </c>
      <c r="AB10" s="31">
        <f t="shared" si="23"/>
        <v>42756</v>
      </c>
      <c r="AC10" s="31">
        <f t="shared" si="23"/>
        <v>42757</v>
      </c>
      <c r="AD10" s="31">
        <f t="shared" si="23"/>
        <v>42758</v>
      </c>
      <c r="AE10" s="31">
        <f t="shared" si="23"/>
        <v>42759</v>
      </c>
      <c r="AF10" s="31">
        <f t="shared" si="23"/>
        <v>42760</v>
      </c>
      <c r="AG10" s="31">
        <f t="shared" si="23"/>
        <v>42761</v>
      </c>
      <c r="AH10" s="31">
        <f t="shared" si="23"/>
        <v>42762</v>
      </c>
      <c r="AI10" s="31">
        <f t="shared" si="23"/>
        <v>42763</v>
      </c>
      <c r="AJ10" s="31">
        <f t="shared" si="23"/>
        <v>42764</v>
      </c>
      <c r="AK10" s="31">
        <f t="shared" si="23"/>
        <v>42765</v>
      </c>
      <c r="AL10" s="31">
        <f t="shared" si="23"/>
        <v>42766</v>
      </c>
      <c r="AM10" s="31"/>
      <c r="AN10" s="31"/>
      <c r="AO10" s="24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</row>
    <row r="11" spans="1:80" ht="22.15" customHeight="1" x14ac:dyDescent="0.25">
      <c r="A11" s="59"/>
      <c r="B11" s="32"/>
      <c r="C11" s="33" t="s">
        <v>103</v>
      </c>
      <c r="D11" s="33"/>
      <c r="E11" s="34" t="s">
        <v>15</v>
      </c>
      <c r="F11" s="35"/>
      <c r="G11" s="80">
        <f t="shared" ref="G11:G30" si="24">SUM(H11:AL11)*E11</f>
        <v>0</v>
      </c>
      <c r="H11" s="67">
        <f t="shared" ref="H11:H17" si="25">COUNTIF($H$4:$H$7,C11)</f>
        <v>0</v>
      </c>
      <c r="I11" s="67">
        <f t="shared" ref="I11:I17" si="26">COUNTIF($I$4:$I$7,C11)</f>
        <v>0</v>
      </c>
      <c r="J11" s="67">
        <f t="shared" ref="J11:J17" si="27">COUNTIF($J$4:$J$7,C11)</f>
        <v>0</v>
      </c>
      <c r="K11" s="67">
        <f t="shared" ref="K11:K17" si="28">COUNTIF($K$4:$K$7,C11)</f>
        <v>0</v>
      </c>
      <c r="L11" s="67">
        <f t="shared" ref="L11:L17" si="29">COUNTIF($L$4:$L$7,C11)</f>
        <v>0</v>
      </c>
      <c r="M11" s="67">
        <f t="shared" ref="M11:M17" si="30">COUNTIF($M$4:$M$7,C11)</f>
        <v>0</v>
      </c>
      <c r="N11" s="67">
        <f t="shared" ref="N11:N17" si="31">COUNTIF($N$4:$N$7,C11)</f>
        <v>0</v>
      </c>
      <c r="O11" s="67">
        <f t="shared" ref="O11:O17" si="32">COUNTIF($O$4:$O$7,C11)</f>
        <v>0</v>
      </c>
      <c r="P11" s="67">
        <f t="shared" ref="P11:P17" si="33">COUNTIF($P$4:$P$7,C11)</f>
        <v>0</v>
      </c>
      <c r="Q11" s="67">
        <f t="shared" ref="Q11:Q17" si="34">COUNTIF($Q$4:$Q$7,C11)</f>
        <v>0</v>
      </c>
      <c r="R11" s="67">
        <f t="shared" ref="R11:R17" si="35">COUNTIF($R$4:$R$7,C11)</f>
        <v>0</v>
      </c>
      <c r="S11" s="67">
        <f t="shared" ref="S11:S17" si="36">COUNTIF($S$4:$S$7,C11)</f>
        <v>0</v>
      </c>
      <c r="T11" s="67">
        <f t="shared" ref="T11:T17" si="37">COUNTIF($T$4:$T$7,C11)</f>
        <v>0</v>
      </c>
      <c r="U11" s="67">
        <f t="shared" ref="U11:U17" si="38">COUNTIF($U$4:$U$7,C11)</f>
        <v>0</v>
      </c>
      <c r="V11" s="67">
        <f t="shared" ref="V11:V17" si="39">COUNTIF($V$4:$V$7,C11)</f>
        <v>0</v>
      </c>
      <c r="W11" s="36">
        <f t="shared" ref="W11:W17" si="40">COUNTIF($W$4:$W$7,C11)</f>
        <v>0</v>
      </c>
      <c r="X11" s="36">
        <f t="shared" ref="X11:X17" si="41">COUNTIF($X$4:$X$7,C11)</f>
        <v>0</v>
      </c>
      <c r="Y11" s="36">
        <f t="shared" ref="Y11:Y17" si="42">COUNTIF($Y$4:$Y$7,C11)</f>
        <v>0</v>
      </c>
      <c r="Z11" s="36">
        <f t="shared" ref="Z11:Z17" si="43">COUNTIF($Z$4:$Z$7,C11)</f>
        <v>0</v>
      </c>
      <c r="AA11" s="36">
        <f t="shared" ref="AA11:AA17" si="44">COUNTIF($AA$4:$AA$7,C11)</f>
        <v>0</v>
      </c>
      <c r="AB11" s="36">
        <f t="shared" ref="AB11:AB17" si="45">COUNTIF($AB$4:$AB$7,C11)</f>
        <v>0</v>
      </c>
      <c r="AC11" s="36">
        <f t="shared" ref="AC11:AC17" si="46">COUNTIF($AC$4:$AC$7,C11)</f>
        <v>0</v>
      </c>
      <c r="AD11" s="36">
        <f t="shared" ref="AD11:AD17" si="47">COUNTIF($AD$4:$AD$7,C11)</f>
        <v>0</v>
      </c>
      <c r="AE11" s="36">
        <f t="shared" ref="AE11:AE17" si="48">COUNTIF($AE$4:$AE$7,C11)</f>
        <v>0</v>
      </c>
      <c r="AF11" s="36">
        <f t="shared" ref="AF11:AF17" si="49">COUNTIF($AF$4:$AF$7,C11)</f>
        <v>0</v>
      </c>
      <c r="AG11" s="36">
        <f t="shared" ref="AG11:AG17" si="50">COUNTIF($AG$4:$AG$7,C11)</f>
        <v>0</v>
      </c>
      <c r="AH11" s="36">
        <f t="shared" ref="AH11:AH17" si="51">COUNTIF($AH$4:$AH$7,C11)</f>
        <v>0</v>
      </c>
      <c r="AI11" s="36">
        <f t="shared" ref="AI11:AI17" si="52">COUNTIF($AI$4:$AI$7,C11)</f>
        <v>0</v>
      </c>
      <c r="AJ11" s="36">
        <f t="shared" ref="AJ11:AJ17" si="53">COUNTIF($AJ$4:$AJ$7,C11)</f>
        <v>0</v>
      </c>
      <c r="AK11" s="36">
        <f t="shared" ref="AK11:AK17" si="54">COUNTIF($AK$4:$AK$7,C11)</f>
        <v>0</v>
      </c>
      <c r="AL11" s="36">
        <f t="shared" ref="AL11:AL17" si="55">COUNTIF($AL$4:$AL$7,C11)</f>
        <v>0</v>
      </c>
      <c r="AM11" s="37"/>
      <c r="AN11" s="37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</row>
    <row r="12" spans="1:80" ht="22.15" customHeight="1" x14ac:dyDescent="0.25">
      <c r="A12" s="59"/>
      <c r="B12" s="32"/>
      <c r="C12" s="33" t="s">
        <v>104</v>
      </c>
      <c r="D12" s="33"/>
      <c r="E12" s="34" t="s">
        <v>107</v>
      </c>
      <c r="F12" s="35"/>
      <c r="G12" s="80">
        <f t="shared" si="24"/>
        <v>0</v>
      </c>
      <c r="H12" s="67">
        <f t="shared" si="25"/>
        <v>0</v>
      </c>
      <c r="I12" s="67">
        <f t="shared" si="26"/>
        <v>0</v>
      </c>
      <c r="J12" s="67">
        <f t="shared" si="27"/>
        <v>0</v>
      </c>
      <c r="K12" s="67">
        <f t="shared" si="28"/>
        <v>0</v>
      </c>
      <c r="L12" s="67">
        <f t="shared" si="29"/>
        <v>0</v>
      </c>
      <c r="M12" s="67">
        <f t="shared" si="30"/>
        <v>0</v>
      </c>
      <c r="N12" s="67">
        <f t="shared" si="31"/>
        <v>0</v>
      </c>
      <c r="O12" s="67">
        <f t="shared" si="32"/>
        <v>0</v>
      </c>
      <c r="P12" s="67">
        <f t="shared" si="33"/>
        <v>0</v>
      </c>
      <c r="Q12" s="67">
        <f t="shared" si="34"/>
        <v>0</v>
      </c>
      <c r="R12" s="67">
        <f t="shared" si="35"/>
        <v>0</v>
      </c>
      <c r="S12" s="67">
        <f t="shared" si="36"/>
        <v>0</v>
      </c>
      <c r="T12" s="67">
        <f t="shared" si="37"/>
        <v>0</v>
      </c>
      <c r="U12" s="67">
        <f t="shared" si="38"/>
        <v>0</v>
      </c>
      <c r="V12" s="67">
        <f t="shared" si="39"/>
        <v>0</v>
      </c>
      <c r="W12" s="36">
        <f t="shared" si="40"/>
        <v>0</v>
      </c>
      <c r="X12" s="36">
        <f t="shared" si="41"/>
        <v>0</v>
      </c>
      <c r="Y12" s="36">
        <f t="shared" si="42"/>
        <v>0</v>
      </c>
      <c r="Z12" s="36">
        <f t="shared" si="43"/>
        <v>0</v>
      </c>
      <c r="AA12" s="36">
        <f t="shared" si="44"/>
        <v>0</v>
      </c>
      <c r="AB12" s="36">
        <f t="shared" si="45"/>
        <v>0</v>
      </c>
      <c r="AC12" s="36">
        <f t="shared" si="46"/>
        <v>0</v>
      </c>
      <c r="AD12" s="36">
        <f t="shared" si="47"/>
        <v>0</v>
      </c>
      <c r="AE12" s="36">
        <f t="shared" si="48"/>
        <v>0</v>
      </c>
      <c r="AF12" s="36">
        <f t="shared" si="49"/>
        <v>0</v>
      </c>
      <c r="AG12" s="36">
        <f t="shared" si="50"/>
        <v>0</v>
      </c>
      <c r="AH12" s="36">
        <f t="shared" si="51"/>
        <v>0</v>
      </c>
      <c r="AI12" s="36">
        <f t="shared" si="52"/>
        <v>0</v>
      </c>
      <c r="AJ12" s="36">
        <f t="shared" si="53"/>
        <v>0</v>
      </c>
      <c r="AK12" s="36">
        <f t="shared" si="54"/>
        <v>0</v>
      </c>
      <c r="AL12" s="36">
        <f t="shared" si="55"/>
        <v>0</v>
      </c>
      <c r="AM12" s="37"/>
      <c r="AN12" s="37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</row>
    <row r="13" spans="1:80" ht="22.15" customHeight="1" x14ac:dyDescent="0.25">
      <c r="A13" s="59"/>
      <c r="B13" s="32"/>
      <c r="C13" s="33" t="s">
        <v>100</v>
      </c>
      <c r="D13" s="33"/>
      <c r="E13" s="34" t="s">
        <v>15</v>
      </c>
      <c r="F13" s="35"/>
      <c r="G13" s="80">
        <f t="shared" si="24"/>
        <v>0</v>
      </c>
      <c r="H13" s="67">
        <f t="shared" si="25"/>
        <v>0</v>
      </c>
      <c r="I13" s="67">
        <f t="shared" si="26"/>
        <v>0</v>
      </c>
      <c r="J13" s="67">
        <f t="shared" si="27"/>
        <v>0</v>
      </c>
      <c r="K13" s="67">
        <f t="shared" si="28"/>
        <v>0</v>
      </c>
      <c r="L13" s="67">
        <f t="shared" si="29"/>
        <v>0</v>
      </c>
      <c r="M13" s="67">
        <f t="shared" si="30"/>
        <v>0</v>
      </c>
      <c r="N13" s="67">
        <f t="shared" si="31"/>
        <v>0</v>
      </c>
      <c r="O13" s="67">
        <f t="shared" si="32"/>
        <v>0</v>
      </c>
      <c r="P13" s="67">
        <f t="shared" si="33"/>
        <v>0</v>
      </c>
      <c r="Q13" s="67">
        <f t="shared" si="34"/>
        <v>0</v>
      </c>
      <c r="R13" s="67">
        <f t="shared" si="35"/>
        <v>0</v>
      </c>
      <c r="S13" s="67">
        <f t="shared" si="36"/>
        <v>0</v>
      </c>
      <c r="T13" s="67">
        <f t="shared" si="37"/>
        <v>0</v>
      </c>
      <c r="U13" s="67">
        <f t="shared" si="38"/>
        <v>0</v>
      </c>
      <c r="V13" s="67">
        <f t="shared" si="39"/>
        <v>0</v>
      </c>
      <c r="W13" s="36">
        <f t="shared" si="40"/>
        <v>0</v>
      </c>
      <c r="X13" s="36">
        <f t="shared" si="41"/>
        <v>0</v>
      </c>
      <c r="Y13" s="36">
        <f t="shared" si="42"/>
        <v>0</v>
      </c>
      <c r="Z13" s="36">
        <f t="shared" si="43"/>
        <v>0</v>
      </c>
      <c r="AA13" s="36">
        <f t="shared" si="44"/>
        <v>0</v>
      </c>
      <c r="AB13" s="36">
        <f t="shared" si="45"/>
        <v>0</v>
      </c>
      <c r="AC13" s="36">
        <f t="shared" si="46"/>
        <v>0</v>
      </c>
      <c r="AD13" s="36">
        <f t="shared" si="47"/>
        <v>0</v>
      </c>
      <c r="AE13" s="36">
        <f t="shared" si="48"/>
        <v>0</v>
      </c>
      <c r="AF13" s="36">
        <f t="shared" si="49"/>
        <v>0</v>
      </c>
      <c r="AG13" s="36">
        <f t="shared" si="50"/>
        <v>0</v>
      </c>
      <c r="AH13" s="36">
        <f t="shared" si="51"/>
        <v>0</v>
      </c>
      <c r="AI13" s="36">
        <f t="shared" si="52"/>
        <v>0</v>
      </c>
      <c r="AJ13" s="36">
        <f t="shared" si="53"/>
        <v>0</v>
      </c>
      <c r="AK13" s="36">
        <f t="shared" si="54"/>
        <v>0</v>
      </c>
      <c r="AL13" s="36">
        <f t="shared" si="55"/>
        <v>0</v>
      </c>
      <c r="AM13" s="37"/>
      <c r="AN13" s="37"/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1"/>
      <c r="BB13" s="41"/>
      <c r="BC13" s="41"/>
      <c r="BD13" s="41"/>
      <c r="BE13" s="41"/>
      <c r="BF13" s="41"/>
      <c r="BG13" s="41"/>
      <c r="BH13" s="41"/>
    </row>
    <row r="14" spans="1:80" ht="22.15" customHeight="1" x14ac:dyDescent="0.25">
      <c r="A14" s="59"/>
      <c r="B14" s="32"/>
      <c r="C14" s="33" t="s">
        <v>102</v>
      </c>
      <c r="D14" s="33"/>
      <c r="E14" s="34" t="s">
        <v>108</v>
      </c>
      <c r="F14" s="35"/>
      <c r="G14" s="80">
        <f t="shared" si="24"/>
        <v>0</v>
      </c>
      <c r="H14" s="67">
        <f t="shared" si="25"/>
        <v>0</v>
      </c>
      <c r="I14" s="67">
        <f t="shared" si="26"/>
        <v>0</v>
      </c>
      <c r="J14" s="67">
        <f t="shared" si="27"/>
        <v>0</v>
      </c>
      <c r="K14" s="67">
        <f t="shared" si="28"/>
        <v>0</v>
      </c>
      <c r="L14" s="67">
        <f t="shared" si="29"/>
        <v>0</v>
      </c>
      <c r="M14" s="67">
        <f t="shared" si="30"/>
        <v>0</v>
      </c>
      <c r="N14" s="67">
        <f t="shared" si="31"/>
        <v>0</v>
      </c>
      <c r="O14" s="67">
        <f t="shared" si="32"/>
        <v>0</v>
      </c>
      <c r="P14" s="67">
        <f t="shared" si="33"/>
        <v>0</v>
      </c>
      <c r="Q14" s="67">
        <f t="shared" si="34"/>
        <v>0</v>
      </c>
      <c r="R14" s="67">
        <f t="shared" si="35"/>
        <v>0</v>
      </c>
      <c r="S14" s="67">
        <f t="shared" si="36"/>
        <v>0</v>
      </c>
      <c r="T14" s="67">
        <f t="shared" si="37"/>
        <v>0</v>
      </c>
      <c r="U14" s="67">
        <f t="shared" si="38"/>
        <v>0</v>
      </c>
      <c r="V14" s="67">
        <f t="shared" si="39"/>
        <v>0</v>
      </c>
      <c r="W14" s="36">
        <f t="shared" si="40"/>
        <v>0</v>
      </c>
      <c r="X14" s="36">
        <f t="shared" si="41"/>
        <v>0</v>
      </c>
      <c r="Y14" s="36">
        <f t="shared" si="42"/>
        <v>0</v>
      </c>
      <c r="Z14" s="36">
        <f t="shared" si="43"/>
        <v>0</v>
      </c>
      <c r="AA14" s="36">
        <f t="shared" si="44"/>
        <v>0</v>
      </c>
      <c r="AB14" s="36">
        <f t="shared" si="45"/>
        <v>0</v>
      </c>
      <c r="AC14" s="36">
        <f t="shared" si="46"/>
        <v>0</v>
      </c>
      <c r="AD14" s="36">
        <f t="shared" si="47"/>
        <v>0</v>
      </c>
      <c r="AE14" s="36">
        <f t="shared" si="48"/>
        <v>0</v>
      </c>
      <c r="AF14" s="36">
        <f t="shared" si="49"/>
        <v>0</v>
      </c>
      <c r="AG14" s="36">
        <f t="shared" si="50"/>
        <v>0</v>
      </c>
      <c r="AH14" s="36">
        <f t="shared" si="51"/>
        <v>0</v>
      </c>
      <c r="AI14" s="36">
        <f t="shared" si="52"/>
        <v>0</v>
      </c>
      <c r="AJ14" s="36">
        <f t="shared" si="53"/>
        <v>0</v>
      </c>
      <c r="AK14" s="36">
        <f t="shared" si="54"/>
        <v>0</v>
      </c>
      <c r="AL14" s="36">
        <f t="shared" si="55"/>
        <v>0</v>
      </c>
      <c r="AM14" s="37"/>
      <c r="AN14" s="37"/>
      <c r="AO14" s="39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1"/>
      <c r="BB14" s="41"/>
      <c r="BC14" s="41"/>
      <c r="BD14" s="41"/>
      <c r="BE14" s="41"/>
      <c r="BF14" s="41"/>
      <c r="BG14" s="41"/>
      <c r="BH14" s="41"/>
    </row>
    <row r="15" spans="1:80" ht="22.15" customHeight="1" x14ac:dyDescent="0.25">
      <c r="A15" s="59"/>
      <c r="B15" s="32"/>
      <c r="C15" s="42" t="s">
        <v>253</v>
      </c>
      <c r="D15" s="42"/>
      <c r="E15" s="34" t="s">
        <v>90</v>
      </c>
      <c r="F15" s="35"/>
      <c r="G15" s="80">
        <f t="shared" si="24"/>
        <v>36</v>
      </c>
      <c r="H15" s="67">
        <f t="shared" si="25"/>
        <v>0</v>
      </c>
      <c r="I15" s="67">
        <f t="shared" si="26"/>
        <v>0</v>
      </c>
      <c r="J15" s="67">
        <f t="shared" si="27"/>
        <v>0</v>
      </c>
      <c r="K15" s="67">
        <f t="shared" si="28"/>
        <v>1</v>
      </c>
      <c r="L15" s="67">
        <f t="shared" si="29"/>
        <v>1</v>
      </c>
      <c r="M15" s="67">
        <f t="shared" si="30"/>
        <v>0</v>
      </c>
      <c r="N15" s="67">
        <f t="shared" si="31"/>
        <v>0</v>
      </c>
      <c r="O15" s="67">
        <f t="shared" si="32"/>
        <v>0</v>
      </c>
      <c r="P15" s="67">
        <f t="shared" si="33"/>
        <v>0</v>
      </c>
      <c r="Q15" s="67">
        <f t="shared" si="34"/>
        <v>1</v>
      </c>
      <c r="R15" s="67">
        <f t="shared" si="35"/>
        <v>1</v>
      </c>
      <c r="S15" s="67">
        <f t="shared" si="36"/>
        <v>0</v>
      </c>
      <c r="T15" s="67">
        <f t="shared" si="37"/>
        <v>0</v>
      </c>
      <c r="U15" s="67">
        <f t="shared" si="38"/>
        <v>0</v>
      </c>
      <c r="V15" s="67">
        <f t="shared" si="39"/>
        <v>0</v>
      </c>
      <c r="W15" s="36">
        <f t="shared" si="40"/>
        <v>1</v>
      </c>
      <c r="X15" s="36">
        <f t="shared" si="41"/>
        <v>1</v>
      </c>
      <c r="Y15" s="36">
        <f t="shared" si="42"/>
        <v>0</v>
      </c>
      <c r="Z15" s="36">
        <f t="shared" si="43"/>
        <v>0</v>
      </c>
      <c r="AA15" s="36">
        <f t="shared" si="44"/>
        <v>0</v>
      </c>
      <c r="AB15" s="36">
        <f t="shared" si="45"/>
        <v>0</v>
      </c>
      <c r="AC15" s="36">
        <f t="shared" si="46"/>
        <v>0</v>
      </c>
      <c r="AD15" s="36">
        <f t="shared" si="47"/>
        <v>0</v>
      </c>
      <c r="AE15" s="36">
        <f t="shared" si="48"/>
        <v>0</v>
      </c>
      <c r="AF15" s="36">
        <f t="shared" si="49"/>
        <v>0</v>
      </c>
      <c r="AG15" s="36">
        <f t="shared" si="50"/>
        <v>0</v>
      </c>
      <c r="AH15" s="36">
        <f t="shared" si="51"/>
        <v>0</v>
      </c>
      <c r="AI15" s="36">
        <f t="shared" si="52"/>
        <v>0</v>
      </c>
      <c r="AJ15" s="36">
        <f t="shared" si="53"/>
        <v>0</v>
      </c>
      <c r="AK15" s="36">
        <f t="shared" si="54"/>
        <v>0</v>
      </c>
      <c r="AL15" s="36">
        <f t="shared" si="55"/>
        <v>0</v>
      </c>
      <c r="AM15" s="37"/>
      <c r="AN15" s="37"/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1"/>
      <c r="BB15" s="41"/>
      <c r="BC15" s="41"/>
      <c r="BD15" s="41"/>
      <c r="BE15" s="41"/>
      <c r="BF15" s="41"/>
      <c r="BG15" s="41"/>
      <c r="BH15" s="41"/>
    </row>
    <row r="16" spans="1:80" ht="22.15" customHeight="1" x14ac:dyDescent="0.25">
      <c r="A16" s="59"/>
      <c r="B16" s="32"/>
      <c r="C16" s="33" t="s">
        <v>99</v>
      </c>
      <c r="D16" s="33"/>
      <c r="E16" s="34" t="s">
        <v>15</v>
      </c>
      <c r="F16" s="35"/>
      <c r="G16" s="80">
        <f t="shared" si="24"/>
        <v>0</v>
      </c>
      <c r="H16" s="67">
        <f t="shared" si="25"/>
        <v>0</v>
      </c>
      <c r="I16" s="67">
        <f t="shared" si="26"/>
        <v>0</v>
      </c>
      <c r="J16" s="67">
        <f t="shared" si="27"/>
        <v>0</v>
      </c>
      <c r="K16" s="67">
        <f t="shared" si="28"/>
        <v>0</v>
      </c>
      <c r="L16" s="67">
        <f t="shared" si="29"/>
        <v>0</v>
      </c>
      <c r="M16" s="67">
        <f t="shared" si="30"/>
        <v>0</v>
      </c>
      <c r="N16" s="67">
        <f t="shared" si="31"/>
        <v>0</v>
      </c>
      <c r="O16" s="67">
        <f t="shared" si="32"/>
        <v>0</v>
      </c>
      <c r="P16" s="67">
        <f t="shared" si="33"/>
        <v>0</v>
      </c>
      <c r="Q16" s="67">
        <f t="shared" si="34"/>
        <v>0</v>
      </c>
      <c r="R16" s="67">
        <f t="shared" si="35"/>
        <v>0</v>
      </c>
      <c r="S16" s="67">
        <f t="shared" si="36"/>
        <v>0</v>
      </c>
      <c r="T16" s="67">
        <f t="shared" si="37"/>
        <v>0</v>
      </c>
      <c r="U16" s="67">
        <f t="shared" si="38"/>
        <v>0</v>
      </c>
      <c r="V16" s="67">
        <f t="shared" si="39"/>
        <v>0</v>
      </c>
      <c r="W16" s="36">
        <f t="shared" si="40"/>
        <v>0</v>
      </c>
      <c r="X16" s="36">
        <f t="shared" si="41"/>
        <v>0</v>
      </c>
      <c r="Y16" s="36">
        <f t="shared" si="42"/>
        <v>0</v>
      </c>
      <c r="Z16" s="36">
        <f t="shared" si="43"/>
        <v>0</v>
      </c>
      <c r="AA16" s="36">
        <f t="shared" si="44"/>
        <v>0</v>
      </c>
      <c r="AB16" s="36">
        <f t="shared" si="45"/>
        <v>0</v>
      </c>
      <c r="AC16" s="36">
        <f t="shared" si="46"/>
        <v>0</v>
      </c>
      <c r="AD16" s="36">
        <f t="shared" si="47"/>
        <v>0</v>
      </c>
      <c r="AE16" s="36">
        <f t="shared" si="48"/>
        <v>0</v>
      </c>
      <c r="AF16" s="36">
        <f t="shared" si="49"/>
        <v>0</v>
      </c>
      <c r="AG16" s="36">
        <f t="shared" si="50"/>
        <v>0</v>
      </c>
      <c r="AH16" s="36">
        <f t="shared" si="51"/>
        <v>0</v>
      </c>
      <c r="AI16" s="36">
        <f t="shared" si="52"/>
        <v>0</v>
      </c>
      <c r="AJ16" s="36">
        <f t="shared" si="53"/>
        <v>0</v>
      </c>
      <c r="AK16" s="36">
        <f t="shared" si="54"/>
        <v>0</v>
      </c>
      <c r="AL16" s="36">
        <f t="shared" si="55"/>
        <v>0</v>
      </c>
      <c r="AM16" s="37"/>
      <c r="AN16" s="37"/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1"/>
      <c r="BB16" s="41"/>
      <c r="BC16" s="41"/>
      <c r="BD16" s="41"/>
      <c r="BE16" s="41"/>
      <c r="BF16" s="41"/>
      <c r="BG16" s="41"/>
      <c r="BH16" s="41"/>
    </row>
    <row r="17" spans="1:81" ht="22.15" customHeight="1" x14ac:dyDescent="0.25">
      <c r="A17" s="59"/>
      <c r="B17" s="32"/>
      <c r="C17" s="44" t="s">
        <v>73</v>
      </c>
      <c r="D17" s="44"/>
      <c r="E17" s="34" t="s">
        <v>15</v>
      </c>
      <c r="F17" s="35"/>
      <c r="G17" s="80">
        <f t="shared" si="24"/>
        <v>0</v>
      </c>
      <c r="H17" s="67">
        <f t="shared" si="25"/>
        <v>0</v>
      </c>
      <c r="I17" s="67">
        <f t="shared" si="26"/>
        <v>0</v>
      </c>
      <c r="J17" s="67">
        <f t="shared" si="27"/>
        <v>0</v>
      </c>
      <c r="K17" s="67">
        <f t="shared" si="28"/>
        <v>0</v>
      </c>
      <c r="L17" s="67">
        <f t="shared" si="29"/>
        <v>0</v>
      </c>
      <c r="M17" s="67">
        <f t="shared" si="30"/>
        <v>0</v>
      </c>
      <c r="N17" s="67">
        <f t="shared" si="31"/>
        <v>0</v>
      </c>
      <c r="O17" s="67">
        <f t="shared" si="32"/>
        <v>0</v>
      </c>
      <c r="P17" s="67">
        <f t="shared" si="33"/>
        <v>0</v>
      </c>
      <c r="Q17" s="67">
        <f t="shared" si="34"/>
        <v>0</v>
      </c>
      <c r="R17" s="67">
        <f t="shared" si="35"/>
        <v>0</v>
      </c>
      <c r="S17" s="67">
        <f t="shared" si="36"/>
        <v>0</v>
      </c>
      <c r="T17" s="67">
        <f t="shared" si="37"/>
        <v>0</v>
      </c>
      <c r="U17" s="67">
        <f t="shared" si="38"/>
        <v>0</v>
      </c>
      <c r="V17" s="67">
        <f t="shared" si="39"/>
        <v>0</v>
      </c>
      <c r="W17" s="36">
        <f t="shared" si="40"/>
        <v>0</v>
      </c>
      <c r="X17" s="36">
        <f t="shared" si="41"/>
        <v>0</v>
      </c>
      <c r="Y17" s="36">
        <f t="shared" si="42"/>
        <v>0</v>
      </c>
      <c r="Z17" s="36">
        <f t="shared" si="43"/>
        <v>0</v>
      </c>
      <c r="AA17" s="36">
        <f t="shared" si="44"/>
        <v>0</v>
      </c>
      <c r="AB17" s="36">
        <f t="shared" si="45"/>
        <v>0</v>
      </c>
      <c r="AC17" s="36">
        <f t="shared" si="46"/>
        <v>0</v>
      </c>
      <c r="AD17" s="36">
        <f t="shared" si="47"/>
        <v>0</v>
      </c>
      <c r="AE17" s="36">
        <f t="shared" si="48"/>
        <v>0</v>
      </c>
      <c r="AF17" s="36">
        <f t="shared" si="49"/>
        <v>0</v>
      </c>
      <c r="AG17" s="36">
        <f t="shared" si="50"/>
        <v>0</v>
      </c>
      <c r="AH17" s="36">
        <f t="shared" si="51"/>
        <v>0</v>
      </c>
      <c r="AI17" s="36">
        <f t="shared" si="52"/>
        <v>0</v>
      </c>
      <c r="AJ17" s="36">
        <f t="shared" si="53"/>
        <v>0</v>
      </c>
      <c r="AK17" s="36">
        <f t="shared" si="54"/>
        <v>0</v>
      </c>
      <c r="AL17" s="36">
        <f t="shared" si="55"/>
        <v>0</v>
      </c>
      <c r="AM17" s="37"/>
      <c r="AN17" s="37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</row>
    <row r="18" spans="1:81" ht="22.15" customHeight="1" x14ac:dyDescent="0.25">
      <c r="A18" s="59"/>
      <c r="B18" s="32"/>
      <c r="C18" s="33" t="s">
        <v>39</v>
      </c>
      <c r="D18" s="44"/>
      <c r="E18" s="34" t="s">
        <v>92</v>
      </c>
      <c r="F18" s="35"/>
      <c r="G18" s="80">
        <f t="shared" si="24"/>
        <v>24</v>
      </c>
      <c r="H18" s="67">
        <f t="shared" ref="H18:AL18" si="56">COUNTIF(H4:H7,$C$18)</f>
        <v>0</v>
      </c>
      <c r="I18" s="67">
        <f t="shared" si="56"/>
        <v>0</v>
      </c>
      <c r="J18" s="67">
        <f t="shared" si="56"/>
        <v>0</v>
      </c>
      <c r="K18" s="67">
        <f t="shared" si="56"/>
        <v>1</v>
      </c>
      <c r="L18" s="67">
        <f t="shared" si="56"/>
        <v>1</v>
      </c>
      <c r="M18" s="67">
        <f t="shared" si="56"/>
        <v>0</v>
      </c>
      <c r="N18" s="67">
        <f t="shared" si="56"/>
        <v>0</v>
      </c>
      <c r="O18" s="67">
        <f t="shared" si="56"/>
        <v>0</v>
      </c>
      <c r="P18" s="67">
        <f t="shared" si="56"/>
        <v>0</v>
      </c>
      <c r="Q18" s="67">
        <f t="shared" si="56"/>
        <v>1</v>
      </c>
      <c r="R18" s="67">
        <f t="shared" si="56"/>
        <v>1</v>
      </c>
      <c r="S18" s="67">
        <f t="shared" si="56"/>
        <v>0</v>
      </c>
      <c r="T18" s="67">
        <f t="shared" si="56"/>
        <v>0</v>
      </c>
      <c r="U18" s="67">
        <f t="shared" si="56"/>
        <v>0</v>
      </c>
      <c r="V18" s="67">
        <f t="shared" si="56"/>
        <v>0</v>
      </c>
      <c r="W18" s="67">
        <f t="shared" si="56"/>
        <v>1</v>
      </c>
      <c r="X18" s="67">
        <f t="shared" si="56"/>
        <v>1</v>
      </c>
      <c r="Y18" s="67">
        <f t="shared" si="56"/>
        <v>0</v>
      </c>
      <c r="Z18" s="67">
        <f t="shared" si="56"/>
        <v>0</v>
      </c>
      <c r="AA18" s="67">
        <f t="shared" si="56"/>
        <v>0</v>
      </c>
      <c r="AB18" s="67">
        <f t="shared" si="56"/>
        <v>0</v>
      </c>
      <c r="AC18" s="67">
        <f t="shared" si="56"/>
        <v>0</v>
      </c>
      <c r="AD18" s="67">
        <f t="shared" si="56"/>
        <v>0</v>
      </c>
      <c r="AE18" s="67">
        <f t="shared" si="56"/>
        <v>0</v>
      </c>
      <c r="AF18" s="67">
        <f t="shared" si="56"/>
        <v>0</v>
      </c>
      <c r="AG18" s="67">
        <f t="shared" si="56"/>
        <v>0</v>
      </c>
      <c r="AH18" s="67">
        <f t="shared" si="56"/>
        <v>0</v>
      </c>
      <c r="AI18" s="67">
        <f t="shared" si="56"/>
        <v>0</v>
      </c>
      <c r="AJ18" s="67">
        <f t="shared" si="56"/>
        <v>0</v>
      </c>
      <c r="AK18" s="67">
        <f t="shared" si="56"/>
        <v>0</v>
      </c>
      <c r="AL18" s="67">
        <f t="shared" si="56"/>
        <v>0</v>
      </c>
      <c r="AM18" s="37"/>
      <c r="AN18" s="37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</row>
    <row r="19" spans="1:81" ht="22.15" customHeight="1" x14ac:dyDescent="0.25">
      <c r="A19" s="59"/>
      <c r="B19" s="32"/>
      <c r="C19" s="33" t="s">
        <v>98</v>
      </c>
      <c r="D19" s="33"/>
      <c r="E19" s="34" t="s">
        <v>15</v>
      </c>
      <c r="F19" s="35"/>
      <c r="G19" s="80">
        <f t="shared" si="24"/>
        <v>0</v>
      </c>
      <c r="H19" s="67">
        <f t="shared" ref="H19:H26" si="57">COUNTIF($H$4:$H$7,C19)</f>
        <v>0</v>
      </c>
      <c r="I19" s="67">
        <f t="shared" ref="I19:I26" si="58">COUNTIF($I$4:$I$7,C19)</f>
        <v>0</v>
      </c>
      <c r="J19" s="67">
        <f t="shared" ref="J19:J26" si="59">COUNTIF($J$4:$J$7,C19)</f>
        <v>0</v>
      </c>
      <c r="K19" s="67">
        <f t="shared" ref="K19:K26" si="60">COUNTIF($K$4:$K$7,C19)</f>
        <v>0</v>
      </c>
      <c r="L19" s="67">
        <f t="shared" ref="L19:L26" si="61">COUNTIF($L$4:$L$7,C19)</f>
        <v>0</v>
      </c>
      <c r="M19" s="67">
        <f t="shared" ref="M19:M26" si="62">COUNTIF($M$4:$M$7,C19)</f>
        <v>0</v>
      </c>
      <c r="N19" s="67">
        <f t="shared" ref="N19:N26" si="63">COUNTIF($N$4:$N$7,C19)</f>
        <v>0</v>
      </c>
      <c r="O19" s="67">
        <f t="shared" ref="O19:O26" si="64">COUNTIF($O$4:$O$7,C19)</f>
        <v>0</v>
      </c>
      <c r="P19" s="67">
        <f t="shared" ref="P19:P26" si="65">COUNTIF($P$4:$P$7,C19)</f>
        <v>0</v>
      </c>
      <c r="Q19" s="67">
        <f t="shared" ref="Q19:Q26" si="66">COUNTIF($Q$4:$Q$7,C19)</f>
        <v>0</v>
      </c>
      <c r="R19" s="67">
        <f t="shared" ref="R19:R26" si="67">COUNTIF($R$4:$R$7,C19)</f>
        <v>0</v>
      </c>
      <c r="S19" s="67">
        <f t="shared" ref="S19:S26" si="68">COUNTIF($S$4:$S$7,C19)</f>
        <v>0</v>
      </c>
      <c r="T19" s="67">
        <f t="shared" ref="T19:T26" si="69">COUNTIF($T$4:$T$7,C19)</f>
        <v>0</v>
      </c>
      <c r="U19" s="67">
        <f t="shared" ref="U19:U26" si="70">COUNTIF($U$4:$U$7,C19)</f>
        <v>0</v>
      </c>
      <c r="V19" s="67">
        <f t="shared" ref="V19:V26" si="71">COUNTIF($V$4:$V$7,C19)</f>
        <v>0</v>
      </c>
      <c r="W19" s="36">
        <f t="shared" ref="W19:W26" si="72">COUNTIF($W$4:$W$7,C19)</f>
        <v>0</v>
      </c>
      <c r="X19" s="36">
        <f t="shared" ref="X19:X26" si="73">COUNTIF($X$4:$X$7,C19)</f>
        <v>0</v>
      </c>
      <c r="Y19" s="36">
        <f t="shared" ref="Y19:Y26" si="74">COUNTIF($Y$4:$Y$7,C19)</f>
        <v>0</v>
      </c>
      <c r="Z19" s="36">
        <f t="shared" ref="Z19:Z26" si="75">COUNTIF($Z$4:$Z$7,C19)</f>
        <v>0</v>
      </c>
      <c r="AA19" s="36">
        <f t="shared" ref="AA19:AA26" si="76">COUNTIF($AA$4:$AA$7,C19)</f>
        <v>0</v>
      </c>
      <c r="AB19" s="36">
        <f t="shared" ref="AB19:AB26" si="77">COUNTIF($AB$4:$AB$7,C19)</f>
        <v>0</v>
      </c>
      <c r="AC19" s="36">
        <f t="shared" ref="AC19:AC26" si="78">COUNTIF($AC$4:$AC$7,C19)</f>
        <v>0</v>
      </c>
      <c r="AD19" s="36">
        <f t="shared" ref="AD19:AD26" si="79">COUNTIF($AD$4:$AD$7,C19)</f>
        <v>0</v>
      </c>
      <c r="AE19" s="36">
        <f t="shared" ref="AE19:AE26" si="80">COUNTIF($AE$4:$AE$7,C19)</f>
        <v>0</v>
      </c>
      <c r="AF19" s="36">
        <f t="shared" ref="AF19:AF26" si="81">COUNTIF($AF$4:$AF$7,C19)</f>
        <v>0</v>
      </c>
      <c r="AG19" s="36">
        <f t="shared" ref="AG19:AG26" si="82">COUNTIF($AG$4:$AG$7,C19)</f>
        <v>0</v>
      </c>
      <c r="AH19" s="36">
        <f t="shared" ref="AH19:AH26" si="83">COUNTIF($AH$4:$AH$7,C19)</f>
        <v>0</v>
      </c>
      <c r="AI19" s="36">
        <f t="shared" ref="AI19:AI26" si="84">COUNTIF($AI$4:$AI$7,C19)</f>
        <v>0</v>
      </c>
      <c r="AJ19" s="36">
        <f t="shared" ref="AJ19:AJ26" si="85">COUNTIF($AJ$4:$AJ$7,C19)</f>
        <v>0</v>
      </c>
      <c r="AK19" s="36">
        <f t="shared" ref="AK19:AK35" si="86">COUNTIF($AK$4:$AK$7,C19)</f>
        <v>0</v>
      </c>
      <c r="AL19" s="36">
        <f t="shared" ref="AL19:AL35" si="87">COUNTIF($AL$4:$AL$7,C19)</f>
        <v>0</v>
      </c>
      <c r="AM19" s="37"/>
      <c r="AN19" s="37"/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1"/>
      <c r="BB19" s="41"/>
      <c r="BC19" s="41"/>
      <c r="BD19" s="41"/>
      <c r="BE19" s="41"/>
      <c r="BF19" s="41"/>
      <c r="BG19" s="41"/>
      <c r="BH19" s="41"/>
    </row>
    <row r="20" spans="1:81" s="47" customFormat="1" ht="22.15" customHeight="1" x14ac:dyDescent="0.25">
      <c r="A20" s="59"/>
      <c r="B20" s="45"/>
      <c r="C20" s="33" t="s">
        <v>97</v>
      </c>
      <c r="D20" s="33"/>
      <c r="E20" s="34" t="s">
        <v>108</v>
      </c>
      <c r="F20" s="35"/>
      <c r="G20" s="80">
        <f t="shared" si="24"/>
        <v>0</v>
      </c>
      <c r="H20" s="67">
        <f t="shared" si="57"/>
        <v>0</v>
      </c>
      <c r="I20" s="67">
        <f t="shared" si="58"/>
        <v>0</v>
      </c>
      <c r="J20" s="67">
        <f t="shared" si="59"/>
        <v>0</v>
      </c>
      <c r="K20" s="67">
        <f t="shared" si="60"/>
        <v>0</v>
      </c>
      <c r="L20" s="67">
        <f t="shared" si="61"/>
        <v>0</v>
      </c>
      <c r="M20" s="67">
        <f t="shared" si="62"/>
        <v>0</v>
      </c>
      <c r="N20" s="67">
        <f t="shared" si="63"/>
        <v>0</v>
      </c>
      <c r="O20" s="67">
        <f t="shared" si="64"/>
        <v>0</v>
      </c>
      <c r="P20" s="67">
        <f t="shared" si="65"/>
        <v>0</v>
      </c>
      <c r="Q20" s="67">
        <f t="shared" si="66"/>
        <v>0</v>
      </c>
      <c r="R20" s="67">
        <f t="shared" si="67"/>
        <v>0</v>
      </c>
      <c r="S20" s="67">
        <f t="shared" si="68"/>
        <v>0</v>
      </c>
      <c r="T20" s="67">
        <f t="shared" si="69"/>
        <v>0</v>
      </c>
      <c r="U20" s="67">
        <f t="shared" si="70"/>
        <v>0</v>
      </c>
      <c r="V20" s="67">
        <f t="shared" si="71"/>
        <v>0</v>
      </c>
      <c r="W20" s="36">
        <f t="shared" si="72"/>
        <v>0</v>
      </c>
      <c r="X20" s="36">
        <f t="shared" si="73"/>
        <v>0</v>
      </c>
      <c r="Y20" s="36">
        <f t="shared" si="74"/>
        <v>0</v>
      </c>
      <c r="Z20" s="36">
        <f t="shared" si="75"/>
        <v>0</v>
      </c>
      <c r="AA20" s="36">
        <f t="shared" si="76"/>
        <v>0</v>
      </c>
      <c r="AB20" s="36">
        <f t="shared" si="77"/>
        <v>0</v>
      </c>
      <c r="AC20" s="36">
        <f t="shared" si="78"/>
        <v>0</v>
      </c>
      <c r="AD20" s="36">
        <f t="shared" si="79"/>
        <v>0</v>
      </c>
      <c r="AE20" s="36">
        <f t="shared" si="80"/>
        <v>0</v>
      </c>
      <c r="AF20" s="36">
        <f t="shared" si="81"/>
        <v>0</v>
      </c>
      <c r="AG20" s="36">
        <f t="shared" si="82"/>
        <v>0</v>
      </c>
      <c r="AH20" s="36">
        <f t="shared" si="83"/>
        <v>0</v>
      </c>
      <c r="AI20" s="36">
        <f t="shared" si="84"/>
        <v>0</v>
      </c>
      <c r="AJ20" s="36">
        <f t="shared" si="85"/>
        <v>0</v>
      </c>
      <c r="AK20" s="36">
        <f t="shared" si="86"/>
        <v>0</v>
      </c>
      <c r="AL20" s="36">
        <f t="shared" si="87"/>
        <v>0</v>
      </c>
      <c r="AM20" s="37"/>
      <c r="AN20" s="37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46"/>
      <c r="BJ20" s="46"/>
      <c r="BK20" s="46"/>
      <c r="BL20" s="46"/>
      <c r="BM20" s="46"/>
      <c r="BN20" s="46"/>
      <c r="BO20" s="46"/>
      <c r="BP20" s="46"/>
    </row>
    <row r="21" spans="1:81" s="47" customFormat="1" ht="22.15" customHeight="1" x14ac:dyDescent="0.25">
      <c r="A21" s="59"/>
      <c r="B21" s="45"/>
      <c r="C21" s="33" t="s">
        <v>74</v>
      </c>
      <c r="D21" s="33"/>
      <c r="E21" s="34" t="s">
        <v>15</v>
      </c>
      <c r="F21" s="35"/>
      <c r="G21" s="80">
        <f t="shared" si="24"/>
        <v>0</v>
      </c>
      <c r="H21" s="67">
        <f t="shared" si="57"/>
        <v>0</v>
      </c>
      <c r="I21" s="67">
        <f t="shared" si="58"/>
        <v>0</v>
      </c>
      <c r="J21" s="67">
        <f t="shared" si="59"/>
        <v>0</v>
      </c>
      <c r="K21" s="67">
        <f t="shared" si="60"/>
        <v>0</v>
      </c>
      <c r="L21" s="67">
        <f t="shared" si="61"/>
        <v>0</v>
      </c>
      <c r="M21" s="67">
        <f t="shared" si="62"/>
        <v>0</v>
      </c>
      <c r="N21" s="67">
        <f t="shared" si="63"/>
        <v>0</v>
      </c>
      <c r="O21" s="67">
        <f t="shared" si="64"/>
        <v>0</v>
      </c>
      <c r="P21" s="67">
        <f t="shared" si="65"/>
        <v>0</v>
      </c>
      <c r="Q21" s="67">
        <f t="shared" si="66"/>
        <v>0</v>
      </c>
      <c r="R21" s="67">
        <f t="shared" si="67"/>
        <v>0</v>
      </c>
      <c r="S21" s="67">
        <f t="shared" si="68"/>
        <v>0</v>
      </c>
      <c r="T21" s="67">
        <f t="shared" si="69"/>
        <v>0</v>
      </c>
      <c r="U21" s="67">
        <f t="shared" si="70"/>
        <v>0</v>
      </c>
      <c r="V21" s="67">
        <f t="shared" si="71"/>
        <v>0</v>
      </c>
      <c r="W21" s="36">
        <f t="shared" si="72"/>
        <v>0</v>
      </c>
      <c r="X21" s="36">
        <f t="shared" si="73"/>
        <v>0</v>
      </c>
      <c r="Y21" s="36">
        <f t="shared" si="74"/>
        <v>0</v>
      </c>
      <c r="Z21" s="36">
        <f t="shared" si="75"/>
        <v>0</v>
      </c>
      <c r="AA21" s="36">
        <f t="shared" si="76"/>
        <v>0</v>
      </c>
      <c r="AB21" s="36">
        <f t="shared" si="77"/>
        <v>0</v>
      </c>
      <c r="AC21" s="36">
        <f t="shared" si="78"/>
        <v>0</v>
      </c>
      <c r="AD21" s="36">
        <f t="shared" si="79"/>
        <v>0</v>
      </c>
      <c r="AE21" s="36">
        <f t="shared" si="80"/>
        <v>0</v>
      </c>
      <c r="AF21" s="36">
        <f t="shared" si="81"/>
        <v>0</v>
      </c>
      <c r="AG21" s="36">
        <f t="shared" si="82"/>
        <v>0</v>
      </c>
      <c r="AH21" s="36">
        <f t="shared" si="83"/>
        <v>0</v>
      </c>
      <c r="AI21" s="36">
        <f t="shared" si="84"/>
        <v>0</v>
      </c>
      <c r="AJ21" s="36">
        <f t="shared" si="85"/>
        <v>0</v>
      </c>
      <c r="AK21" s="36">
        <f t="shared" si="86"/>
        <v>0</v>
      </c>
      <c r="AL21" s="36">
        <f t="shared" si="87"/>
        <v>0</v>
      </c>
      <c r="AM21" s="37"/>
      <c r="AN21" s="37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46"/>
      <c r="BJ21" s="46"/>
      <c r="BK21" s="46"/>
      <c r="BL21" s="46"/>
      <c r="BM21" s="46"/>
      <c r="BN21" s="46"/>
      <c r="BO21" s="46"/>
      <c r="BP21" s="46"/>
    </row>
    <row r="22" spans="1:81" ht="22.15" customHeight="1" x14ac:dyDescent="0.25">
      <c r="A22" s="59"/>
      <c r="B22" s="45"/>
      <c r="C22" s="43" t="s">
        <v>16</v>
      </c>
      <c r="D22" s="43"/>
      <c r="E22" s="34" t="s">
        <v>15</v>
      </c>
      <c r="F22" s="35"/>
      <c r="G22" s="80">
        <f t="shared" si="24"/>
        <v>0</v>
      </c>
      <c r="H22" s="67">
        <f t="shared" si="57"/>
        <v>0</v>
      </c>
      <c r="I22" s="67">
        <f t="shared" si="58"/>
        <v>0</v>
      </c>
      <c r="J22" s="67">
        <f t="shared" si="59"/>
        <v>0</v>
      </c>
      <c r="K22" s="67">
        <f t="shared" si="60"/>
        <v>0</v>
      </c>
      <c r="L22" s="67">
        <f t="shared" si="61"/>
        <v>0</v>
      </c>
      <c r="M22" s="67">
        <f t="shared" si="62"/>
        <v>0</v>
      </c>
      <c r="N22" s="67">
        <f t="shared" si="63"/>
        <v>0</v>
      </c>
      <c r="O22" s="67">
        <f t="shared" si="64"/>
        <v>0</v>
      </c>
      <c r="P22" s="67">
        <f t="shared" si="65"/>
        <v>0</v>
      </c>
      <c r="Q22" s="67">
        <f t="shared" si="66"/>
        <v>0</v>
      </c>
      <c r="R22" s="67">
        <f t="shared" si="67"/>
        <v>0</v>
      </c>
      <c r="S22" s="67">
        <f t="shared" si="68"/>
        <v>0</v>
      </c>
      <c r="T22" s="67">
        <f t="shared" si="69"/>
        <v>0</v>
      </c>
      <c r="U22" s="67">
        <f t="shared" si="70"/>
        <v>0</v>
      </c>
      <c r="V22" s="67">
        <f t="shared" si="71"/>
        <v>0</v>
      </c>
      <c r="W22" s="36">
        <f t="shared" si="72"/>
        <v>0</v>
      </c>
      <c r="X22" s="36">
        <f t="shared" si="73"/>
        <v>0</v>
      </c>
      <c r="Y22" s="36">
        <f t="shared" si="74"/>
        <v>0</v>
      </c>
      <c r="Z22" s="36">
        <f t="shared" si="75"/>
        <v>0</v>
      </c>
      <c r="AA22" s="36">
        <f t="shared" si="76"/>
        <v>0</v>
      </c>
      <c r="AB22" s="36">
        <f t="shared" si="77"/>
        <v>0</v>
      </c>
      <c r="AC22" s="36">
        <f t="shared" si="78"/>
        <v>0</v>
      </c>
      <c r="AD22" s="36">
        <f t="shared" si="79"/>
        <v>0</v>
      </c>
      <c r="AE22" s="36">
        <f t="shared" si="80"/>
        <v>0</v>
      </c>
      <c r="AF22" s="36">
        <f t="shared" si="81"/>
        <v>0</v>
      </c>
      <c r="AG22" s="36">
        <f t="shared" si="82"/>
        <v>0</v>
      </c>
      <c r="AH22" s="36">
        <f t="shared" si="83"/>
        <v>0</v>
      </c>
      <c r="AI22" s="36">
        <f t="shared" si="84"/>
        <v>0</v>
      </c>
      <c r="AJ22" s="36">
        <f t="shared" si="85"/>
        <v>0</v>
      </c>
      <c r="AK22" s="36">
        <f t="shared" si="86"/>
        <v>0</v>
      </c>
      <c r="AL22" s="36">
        <f t="shared" si="87"/>
        <v>0</v>
      </c>
      <c r="AM22" s="37"/>
      <c r="AN22" s="37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</row>
    <row r="23" spans="1:81" ht="20.25" customHeight="1" x14ac:dyDescent="0.25">
      <c r="A23" s="59"/>
      <c r="B23" s="45"/>
      <c r="C23" s="42" t="s">
        <v>17</v>
      </c>
      <c r="D23" s="42"/>
      <c r="E23" s="34" t="s">
        <v>15</v>
      </c>
      <c r="F23" s="35"/>
      <c r="G23" s="80">
        <f t="shared" si="24"/>
        <v>0</v>
      </c>
      <c r="H23" s="67">
        <f t="shared" si="57"/>
        <v>0</v>
      </c>
      <c r="I23" s="67">
        <f t="shared" si="58"/>
        <v>0</v>
      </c>
      <c r="J23" s="67">
        <f t="shared" si="59"/>
        <v>0</v>
      </c>
      <c r="K23" s="67">
        <f t="shared" si="60"/>
        <v>0</v>
      </c>
      <c r="L23" s="67">
        <f t="shared" si="61"/>
        <v>0</v>
      </c>
      <c r="M23" s="67">
        <f t="shared" si="62"/>
        <v>0</v>
      </c>
      <c r="N23" s="67">
        <f t="shared" si="63"/>
        <v>0</v>
      </c>
      <c r="O23" s="67">
        <f t="shared" si="64"/>
        <v>0</v>
      </c>
      <c r="P23" s="67">
        <f t="shared" si="65"/>
        <v>0</v>
      </c>
      <c r="Q23" s="67">
        <f t="shared" si="66"/>
        <v>0</v>
      </c>
      <c r="R23" s="67">
        <f t="shared" si="67"/>
        <v>0</v>
      </c>
      <c r="S23" s="67">
        <f t="shared" si="68"/>
        <v>0</v>
      </c>
      <c r="T23" s="67">
        <f t="shared" si="69"/>
        <v>0</v>
      </c>
      <c r="U23" s="67">
        <f t="shared" si="70"/>
        <v>0</v>
      </c>
      <c r="V23" s="67">
        <f t="shared" si="71"/>
        <v>0</v>
      </c>
      <c r="W23" s="36">
        <f t="shared" si="72"/>
        <v>0</v>
      </c>
      <c r="X23" s="36">
        <f t="shared" si="73"/>
        <v>0</v>
      </c>
      <c r="Y23" s="36">
        <f t="shared" si="74"/>
        <v>0</v>
      </c>
      <c r="Z23" s="36">
        <f t="shared" si="75"/>
        <v>0</v>
      </c>
      <c r="AA23" s="36">
        <f t="shared" si="76"/>
        <v>0</v>
      </c>
      <c r="AB23" s="36">
        <f t="shared" si="77"/>
        <v>0</v>
      </c>
      <c r="AC23" s="36">
        <f t="shared" si="78"/>
        <v>0</v>
      </c>
      <c r="AD23" s="36">
        <f t="shared" si="79"/>
        <v>0</v>
      </c>
      <c r="AE23" s="36">
        <f t="shared" si="80"/>
        <v>0</v>
      </c>
      <c r="AF23" s="36">
        <f t="shared" si="81"/>
        <v>0</v>
      </c>
      <c r="AG23" s="36">
        <f t="shared" si="82"/>
        <v>0</v>
      </c>
      <c r="AH23" s="36">
        <f t="shared" si="83"/>
        <v>0</v>
      </c>
      <c r="AI23" s="36">
        <f t="shared" si="84"/>
        <v>0</v>
      </c>
      <c r="AJ23" s="36">
        <f t="shared" si="85"/>
        <v>0</v>
      </c>
      <c r="AK23" s="36">
        <f t="shared" si="86"/>
        <v>0</v>
      </c>
      <c r="AL23" s="36">
        <f t="shared" si="87"/>
        <v>0</v>
      </c>
      <c r="AM23" s="37"/>
      <c r="AN23" s="37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</row>
    <row r="24" spans="1:81" ht="22.15" customHeight="1" x14ac:dyDescent="0.25">
      <c r="A24" s="59"/>
      <c r="B24" s="45"/>
      <c r="C24" s="48" t="s">
        <v>61</v>
      </c>
      <c r="D24" s="48"/>
      <c r="E24" s="34" t="s">
        <v>15</v>
      </c>
      <c r="F24" s="35"/>
      <c r="G24" s="80">
        <f t="shared" si="24"/>
        <v>0</v>
      </c>
      <c r="H24" s="67">
        <f t="shared" si="57"/>
        <v>0</v>
      </c>
      <c r="I24" s="67">
        <f t="shared" si="58"/>
        <v>0</v>
      </c>
      <c r="J24" s="67">
        <f t="shared" si="59"/>
        <v>0</v>
      </c>
      <c r="K24" s="67">
        <f t="shared" si="60"/>
        <v>0</v>
      </c>
      <c r="L24" s="67">
        <f t="shared" si="61"/>
        <v>0</v>
      </c>
      <c r="M24" s="67">
        <f t="shared" si="62"/>
        <v>0</v>
      </c>
      <c r="N24" s="67">
        <f t="shared" si="63"/>
        <v>0</v>
      </c>
      <c r="O24" s="67">
        <f t="shared" si="64"/>
        <v>0</v>
      </c>
      <c r="P24" s="67">
        <f t="shared" si="65"/>
        <v>0</v>
      </c>
      <c r="Q24" s="67">
        <f t="shared" si="66"/>
        <v>0</v>
      </c>
      <c r="R24" s="67">
        <f t="shared" si="67"/>
        <v>0</v>
      </c>
      <c r="S24" s="67">
        <f t="shared" si="68"/>
        <v>0</v>
      </c>
      <c r="T24" s="67">
        <f t="shared" si="69"/>
        <v>0</v>
      </c>
      <c r="U24" s="67">
        <f t="shared" si="70"/>
        <v>0</v>
      </c>
      <c r="V24" s="67">
        <f t="shared" si="71"/>
        <v>0</v>
      </c>
      <c r="W24" s="36">
        <f t="shared" si="72"/>
        <v>0</v>
      </c>
      <c r="X24" s="36">
        <f t="shared" si="73"/>
        <v>0</v>
      </c>
      <c r="Y24" s="36">
        <f t="shared" si="74"/>
        <v>0</v>
      </c>
      <c r="Z24" s="36">
        <f t="shared" si="75"/>
        <v>0</v>
      </c>
      <c r="AA24" s="36">
        <f t="shared" si="76"/>
        <v>0</v>
      </c>
      <c r="AB24" s="36">
        <f t="shared" si="77"/>
        <v>0</v>
      </c>
      <c r="AC24" s="36">
        <f t="shared" si="78"/>
        <v>0</v>
      </c>
      <c r="AD24" s="36">
        <f t="shared" si="79"/>
        <v>0</v>
      </c>
      <c r="AE24" s="36">
        <f t="shared" si="80"/>
        <v>0</v>
      </c>
      <c r="AF24" s="36">
        <f t="shared" si="81"/>
        <v>0</v>
      </c>
      <c r="AG24" s="36">
        <f t="shared" si="82"/>
        <v>0</v>
      </c>
      <c r="AH24" s="36">
        <f t="shared" si="83"/>
        <v>0</v>
      </c>
      <c r="AI24" s="36">
        <f t="shared" si="84"/>
        <v>0</v>
      </c>
      <c r="AJ24" s="36">
        <f t="shared" si="85"/>
        <v>0</v>
      </c>
      <c r="AK24" s="36">
        <f t="shared" si="86"/>
        <v>0</v>
      </c>
      <c r="AL24" s="36">
        <f t="shared" si="87"/>
        <v>0</v>
      </c>
      <c r="AM24" s="37"/>
      <c r="AN24" s="37"/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1"/>
      <c r="BB24" s="41"/>
      <c r="BC24" s="41"/>
      <c r="BD24" s="41"/>
      <c r="BE24" s="41"/>
      <c r="BF24" s="41"/>
      <c r="BG24" s="41"/>
      <c r="BH24" s="41"/>
    </row>
    <row r="25" spans="1:81" ht="22.15" customHeight="1" x14ac:dyDescent="0.25">
      <c r="A25" s="59"/>
      <c r="B25" s="45"/>
      <c r="C25" s="49" t="s">
        <v>96</v>
      </c>
      <c r="D25" s="49"/>
      <c r="E25" s="34" t="s">
        <v>15</v>
      </c>
      <c r="F25" s="35"/>
      <c r="G25" s="80">
        <f t="shared" si="24"/>
        <v>0</v>
      </c>
      <c r="H25" s="67">
        <f t="shared" si="57"/>
        <v>0</v>
      </c>
      <c r="I25" s="67">
        <f t="shared" si="58"/>
        <v>0</v>
      </c>
      <c r="J25" s="67">
        <f t="shared" si="59"/>
        <v>0</v>
      </c>
      <c r="K25" s="67">
        <f t="shared" si="60"/>
        <v>0</v>
      </c>
      <c r="L25" s="67">
        <f t="shared" si="61"/>
        <v>0</v>
      </c>
      <c r="M25" s="67">
        <f t="shared" si="62"/>
        <v>0</v>
      </c>
      <c r="N25" s="67">
        <f t="shared" si="63"/>
        <v>0</v>
      </c>
      <c r="O25" s="67">
        <f t="shared" si="64"/>
        <v>0</v>
      </c>
      <c r="P25" s="67">
        <f t="shared" si="65"/>
        <v>0</v>
      </c>
      <c r="Q25" s="67">
        <f t="shared" si="66"/>
        <v>0</v>
      </c>
      <c r="R25" s="67">
        <f t="shared" si="67"/>
        <v>0</v>
      </c>
      <c r="S25" s="67">
        <f t="shared" si="68"/>
        <v>0</v>
      </c>
      <c r="T25" s="67">
        <f t="shared" si="69"/>
        <v>0</v>
      </c>
      <c r="U25" s="67">
        <f t="shared" si="70"/>
        <v>0</v>
      </c>
      <c r="V25" s="67">
        <f t="shared" si="71"/>
        <v>0</v>
      </c>
      <c r="W25" s="36">
        <f t="shared" si="72"/>
        <v>0</v>
      </c>
      <c r="X25" s="36">
        <f t="shared" si="73"/>
        <v>0</v>
      </c>
      <c r="Y25" s="36">
        <f t="shared" si="74"/>
        <v>0</v>
      </c>
      <c r="Z25" s="36">
        <f t="shared" si="75"/>
        <v>0</v>
      </c>
      <c r="AA25" s="36">
        <f t="shared" si="76"/>
        <v>0</v>
      </c>
      <c r="AB25" s="36">
        <f t="shared" si="77"/>
        <v>0</v>
      </c>
      <c r="AC25" s="36">
        <f t="shared" si="78"/>
        <v>0</v>
      </c>
      <c r="AD25" s="36">
        <f t="shared" si="79"/>
        <v>0</v>
      </c>
      <c r="AE25" s="36">
        <f t="shared" si="80"/>
        <v>0</v>
      </c>
      <c r="AF25" s="36">
        <f t="shared" si="81"/>
        <v>0</v>
      </c>
      <c r="AG25" s="36">
        <f t="shared" si="82"/>
        <v>0</v>
      </c>
      <c r="AH25" s="36">
        <f t="shared" si="83"/>
        <v>0</v>
      </c>
      <c r="AI25" s="36">
        <f t="shared" si="84"/>
        <v>0</v>
      </c>
      <c r="AJ25" s="36">
        <f t="shared" si="85"/>
        <v>0</v>
      </c>
      <c r="AK25" s="36">
        <f t="shared" si="86"/>
        <v>0</v>
      </c>
      <c r="AL25" s="36">
        <f t="shared" si="87"/>
        <v>0</v>
      </c>
      <c r="AM25" s="37"/>
      <c r="AN25" s="37"/>
      <c r="AO25" s="39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1"/>
      <c r="BB25" s="41"/>
      <c r="BC25" s="41"/>
      <c r="BD25" s="41"/>
      <c r="BE25" s="41"/>
      <c r="BF25" s="41"/>
      <c r="BG25" s="41"/>
      <c r="BH25" s="41"/>
    </row>
    <row r="26" spans="1:81" ht="22.15" customHeight="1" x14ac:dyDescent="0.25">
      <c r="A26" s="59"/>
      <c r="B26" s="45"/>
      <c r="C26" s="33" t="s">
        <v>251</v>
      </c>
      <c r="D26" s="33"/>
      <c r="E26" s="34" t="s">
        <v>15</v>
      </c>
      <c r="F26" s="35"/>
      <c r="G26" s="80">
        <f>SUM(H26:AL26)*E26</f>
        <v>112</v>
      </c>
      <c r="H26" s="67">
        <f t="shared" si="57"/>
        <v>0</v>
      </c>
      <c r="I26" s="67">
        <f t="shared" si="58"/>
        <v>1</v>
      </c>
      <c r="J26" s="67">
        <f t="shared" si="59"/>
        <v>0</v>
      </c>
      <c r="K26" s="67">
        <f t="shared" si="60"/>
        <v>1</v>
      </c>
      <c r="L26" s="67">
        <f t="shared" si="61"/>
        <v>0</v>
      </c>
      <c r="M26" s="67">
        <f t="shared" si="62"/>
        <v>1</v>
      </c>
      <c r="N26" s="67">
        <f t="shared" si="63"/>
        <v>1</v>
      </c>
      <c r="O26" s="67">
        <f t="shared" si="64"/>
        <v>0</v>
      </c>
      <c r="P26" s="67">
        <f t="shared" si="65"/>
        <v>1</v>
      </c>
      <c r="Q26" s="67">
        <f t="shared" si="66"/>
        <v>0</v>
      </c>
      <c r="R26" s="67">
        <f t="shared" si="67"/>
        <v>1</v>
      </c>
      <c r="S26" s="67">
        <f t="shared" si="68"/>
        <v>0</v>
      </c>
      <c r="T26" s="67">
        <f t="shared" si="69"/>
        <v>1</v>
      </c>
      <c r="U26" s="67">
        <f t="shared" si="70"/>
        <v>1</v>
      </c>
      <c r="V26" s="67">
        <f t="shared" si="71"/>
        <v>0</v>
      </c>
      <c r="W26" s="36">
        <f t="shared" si="72"/>
        <v>1</v>
      </c>
      <c r="X26" s="36">
        <f t="shared" si="73"/>
        <v>0</v>
      </c>
      <c r="Y26" s="36">
        <f t="shared" si="74"/>
        <v>1</v>
      </c>
      <c r="Z26" s="36">
        <f t="shared" si="75"/>
        <v>0</v>
      </c>
      <c r="AA26" s="36">
        <f t="shared" si="76"/>
        <v>1</v>
      </c>
      <c r="AB26" s="36">
        <f t="shared" si="77"/>
        <v>1</v>
      </c>
      <c r="AC26" s="36">
        <f t="shared" si="78"/>
        <v>0</v>
      </c>
      <c r="AD26" s="36">
        <f t="shared" si="79"/>
        <v>1</v>
      </c>
      <c r="AE26" s="36">
        <f t="shared" si="80"/>
        <v>0</v>
      </c>
      <c r="AF26" s="36">
        <f t="shared" si="81"/>
        <v>1</v>
      </c>
      <c r="AG26" s="36">
        <f t="shared" si="82"/>
        <v>0</v>
      </c>
      <c r="AH26" s="36">
        <f t="shared" si="83"/>
        <v>0</v>
      </c>
      <c r="AI26" s="36">
        <f t="shared" si="84"/>
        <v>0</v>
      </c>
      <c r="AJ26" s="36">
        <f t="shared" si="85"/>
        <v>0</v>
      </c>
      <c r="AK26" s="36">
        <f t="shared" si="86"/>
        <v>0</v>
      </c>
      <c r="AL26" s="36">
        <f t="shared" si="87"/>
        <v>0</v>
      </c>
      <c r="AM26" s="37"/>
      <c r="AN26" s="37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</row>
    <row r="27" spans="1:81" ht="22.15" customHeight="1" x14ac:dyDescent="0.25">
      <c r="A27" s="59"/>
      <c r="B27" s="45"/>
      <c r="C27" s="33" t="s">
        <v>252</v>
      </c>
      <c r="D27" s="33"/>
      <c r="E27" s="34" t="s">
        <v>92</v>
      </c>
      <c r="F27" s="35"/>
      <c r="G27" s="80">
        <f>SUM(H27:AL27)*E27</f>
        <v>60</v>
      </c>
      <c r="H27" s="67">
        <f t="shared" ref="H27:AJ27" si="88">COUNTIF(H4:H7,$C$27)</f>
        <v>0</v>
      </c>
      <c r="I27" s="67">
        <f t="shared" si="88"/>
        <v>0</v>
      </c>
      <c r="J27" s="67">
        <f t="shared" si="88"/>
        <v>1</v>
      </c>
      <c r="K27" s="67">
        <f t="shared" si="88"/>
        <v>1</v>
      </c>
      <c r="L27" s="67">
        <f t="shared" si="88"/>
        <v>1</v>
      </c>
      <c r="M27" s="67">
        <f t="shared" si="88"/>
        <v>1</v>
      </c>
      <c r="N27" s="67">
        <f t="shared" si="88"/>
        <v>0</v>
      </c>
      <c r="O27" s="67">
        <f t="shared" si="88"/>
        <v>0</v>
      </c>
      <c r="P27" s="67">
        <f t="shared" si="88"/>
        <v>0</v>
      </c>
      <c r="Q27" s="67">
        <f t="shared" si="88"/>
        <v>1</v>
      </c>
      <c r="R27" s="67">
        <f t="shared" si="88"/>
        <v>1</v>
      </c>
      <c r="S27" s="67">
        <f t="shared" si="88"/>
        <v>1</v>
      </c>
      <c r="T27" s="67">
        <f t="shared" si="88"/>
        <v>1</v>
      </c>
      <c r="U27" s="67">
        <f t="shared" si="88"/>
        <v>0</v>
      </c>
      <c r="V27" s="67">
        <f t="shared" si="88"/>
        <v>0</v>
      </c>
      <c r="W27" s="36">
        <f t="shared" si="88"/>
        <v>0</v>
      </c>
      <c r="X27" s="36">
        <f t="shared" si="88"/>
        <v>1</v>
      </c>
      <c r="Y27" s="36">
        <f t="shared" si="88"/>
        <v>1</v>
      </c>
      <c r="Z27" s="36">
        <f t="shared" si="88"/>
        <v>1</v>
      </c>
      <c r="AA27" s="36">
        <f t="shared" si="88"/>
        <v>1</v>
      </c>
      <c r="AB27" s="36">
        <f t="shared" si="88"/>
        <v>0</v>
      </c>
      <c r="AC27" s="36">
        <f t="shared" si="88"/>
        <v>0</v>
      </c>
      <c r="AD27" s="36">
        <f t="shared" si="88"/>
        <v>0</v>
      </c>
      <c r="AE27" s="36">
        <f t="shared" si="88"/>
        <v>1</v>
      </c>
      <c r="AF27" s="36">
        <f t="shared" si="88"/>
        <v>1</v>
      </c>
      <c r="AG27" s="36">
        <f t="shared" si="88"/>
        <v>1</v>
      </c>
      <c r="AH27" s="36">
        <f t="shared" si="88"/>
        <v>0</v>
      </c>
      <c r="AI27" s="36">
        <f t="shared" si="88"/>
        <v>0</v>
      </c>
      <c r="AJ27" s="36">
        <f t="shared" si="88"/>
        <v>0</v>
      </c>
      <c r="AK27" s="36">
        <f t="shared" si="86"/>
        <v>0</v>
      </c>
      <c r="AL27" s="36">
        <f t="shared" si="87"/>
        <v>0</v>
      </c>
      <c r="AM27" s="37"/>
      <c r="AN27" s="37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</row>
    <row r="28" spans="1:81" ht="22.15" customHeight="1" x14ac:dyDescent="0.25">
      <c r="A28" s="59"/>
      <c r="B28" s="45"/>
      <c r="C28" s="33" t="s">
        <v>254</v>
      </c>
      <c r="D28" s="33"/>
      <c r="E28" s="34" t="s">
        <v>90</v>
      </c>
      <c r="F28" s="35"/>
      <c r="G28" s="80">
        <f t="shared" si="24"/>
        <v>96</v>
      </c>
      <c r="H28" s="67">
        <f t="shared" ref="H28:H35" si="89">COUNTIF($H$4:$H$7,C28)</f>
        <v>0</v>
      </c>
      <c r="I28" s="67">
        <f t="shared" ref="I28:I35" si="90">COUNTIF($I$4:$I$7,C28)</f>
        <v>1</v>
      </c>
      <c r="J28" s="67">
        <f t="shared" ref="J28:J35" si="91">COUNTIF($J$4:$J$7,C28)</f>
        <v>1</v>
      </c>
      <c r="K28" s="67">
        <f t="shared" ref="K28:K35" si="92">COUNTIF($K$4:$K$7,C28)</f>
        <v>1</v>
      </c>
      <c r="L28" s="67">
        <f t="shared" ref="L28:L35" si="93">COUNTIF($L$4:$L$7,C28)</f>
        <v>1</v>
      </c>
      <c r="M28" s="67">
        <f t="shared" ref="M28:M35" si="94">COUNTIF($M$4:$M$7,C28)</f>
        <v>0</v>
      </c>
      <c r="N28" s="67">
        <f t="shared" ref="N28:N35" si="95">COUNTIF($N$4:$N$7,C28)</f>
        <v>0</v>
      </c>
      <c r="O28" s="67">
        <f t="shared" ref="O28:O35" si="96">COUNTIF($O$4:$O$7,C28)</f>
        <v>0</v>
      </c>
      <c r="P28" s="67">
        <f t="shared" ref="P28:P35" si="97">COUNTIF($P$4:$P$7,C28)</f>
        <v>1</v>
      </c>
      <c r="Q28" s="67">
        <f t="shared" ref="Q28:Q35" si="98">COUNTIF($Q$4:$Q$7,C28)</f>
        <v>1</v>
      </c>
      <c r="R28" s="67">
        <f t="shared" ref="R28:R35" si="99">COUNTIF($R$4:$R$7,C28)</f>
        <v>1</v>
      </c>
      <c r="S28" s="67">
        <f t="shared" ref="S28:S35" si="100">COUNTIF($S$4:$S$7,C28)</f>
        <v>1</v>
      </c>
      <c r="T28" s="67">
        <f t="shared" ref="T28:T35" si="101">COUNTIF($T$4:$T$7,C28)</f>
        <v>0</v>
      </c>
      <c r="U28" s="67">
        <f t="shared" ref="U28:U35" si="102">COUNTIF($U$4:$U$7,C28)</f>
        <v>0</v>
      </c>
      <c r="V28" s="67">
        <f t="shared" ref="V28:V35" si="103">COUNTIF($V$4:$V$7,C28)</f>
        <v>0</v>
      </c>
      <c r="W28" s="36">
        <f t="shared" ref="W28:W35" si="104">COUNTIF($W$4:$W$7,C28)</f>
        <v>1</v>
      </c>
      <c r="X28" s="36">
        <f t="shared" ref="X28:X35" si="105">COUNTIF($X$4:$X$7,C28)</f>
        <v>1</v>
      </c>
      <c r="Y28" s="36">
        <f t="shared" ref="Y28:Y35" si="106">COUNTIF($Y$4:$Y$7,C28)</f>
        <v>1</v>
      </c>
      <c r="Z28" s="36">
        <f t="shared" ref="Z28:Z35" si="107">COUNTIF($Z$4:$Z$7,C28)</f>
        <v>1</v>
      </c>
      <c r="AA28" s="36">
        <f t="shared" ref="AA28:AA35" si="108">COUNTIF($AA$4:$AA$7,C28)</f>
        <v>0</v>
      </c>
      <c r="AB28" s="36">
        <f t="shared" ref="AB28:AB35" si="109">COUNTIF($AB$4:$AB$7,C28)</f>
        <v>0</v>
      </c>
      <c r="AC28" s="36">
        <f t="shared" ref="AC28:AC35" si="110">COUNTIF($AC$4:$AC$7,C28)</f>
        <v>0</v>
      </c>
      <c r="AD28" s="36">
        <f t="shared" ref="AD28:AD35" si="111">COUNTIF($AD$4:$AD$7,C28)</f>
        <v>1</v>
      </c>
      <c r="AE28" s="36">
        <f t="shared" ref="AE28:AE35" si="112">COUNTIF($AE$4:$AE$7,C28)</f>
        <v>1</v>
      </c>
      <c r="AF28" s="36">
        <f t="shared" ref="AF28:AF35" si="113">COUNTIF($AF$4:$AF$7,C28)</f>
        <v>1</v>
      </c>
      <c r="AG28" s="36">
        <f t="shared" ref="AG28:AG35" si="114">COUNTIF($AG$4:$AG$7,C28)</f>
        <v>1</v>
      </c>
      <c r="AH28" s="36">
        <f t="shared" ref="AH28:AH35" si="115">COUNTIF($AH$4:$AH$7,C28)</f>
        <v>0</v>
      </c>
      <c r="AI28" s="36">
        <f t="shared" ref="AI28:AI35" si="116">COUNTIF($AI$4:$AI$7,C28)</f>
        <v>0</v>
      </c>
      <c r="AJ28" s="36">
        <f t="shared" ref="AJ28:AJ35" si="117">COUNTIF($AJ$4:$AJ$7,C28)</f>
        <v>0</v>
      </c>
      <c r="AK28" s="36">
        <f t="shared" si="86"/>
        <v>0</v>
      </c>
      <c r="AL28" s="36">
        <f t="shared" si="87"/>
        <v>0</v>
      </c>
      <c r="AM28" s="37"/>
      <c r="AN28" s="37"/>
      <c r="AO28" s="39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1"/>
      <c r="BD28" s="41"/>
      <c r="BE28" s="41"/>
      <c r="BF28" s="41"/>
      <c r="BG28" s="41"/>
      <c r="BH28" s="41"/>
      <c r="CC28" s="8"/>
    </row>
    <row r="29" spans="1:81" ht="22.15" customHeight="1" x14ac:dyDescent="0.25">
      <c r="A29" s="59"/>
      <c r="B29" s="45"/>
      <c r="C29" s="33" t="s">
        <v>62</v>
      </c>
      <c r="D29" s="33"/>
      <c r="E29" s="34" t="s">
        <v>15</v>
      </c>
      <c r="F29" s="35"/>
      <c r="G29" s="80">
        <f t="shared" si="24"/>
        <v>0</v>
      </c>
      <c r="H29" s="67">
        <f t="shared" si="89"/>
        <v>0</v>
      </c>
      <c r="I29" s="67">
        <f t="shared" si="90"/>
        <v>0</v>
      </c>
      <c r="J29" s="67">
        <f t="shared" si="91"/>
        <v>0</v>
      </c>
      <c r="K29" s="67">
        <f t="shared" si="92"/>
        <v>0</v>
      </c>
      <c r="L29" s="67">
        <f t="shared" si="93"/>
        <v>0</v>
      </c>
      <c r="M29" s="67">
        <f t="shared" si="94"/>
        <v>0</v>
      </c>
      <c r="N29" s="67">
        <f t="shared" si="95"/>
        <v>0</v>
      </c>
      <c r="O29" s="67">
        <f t="shared" si="96"/>
        <v>0</v>
      </c>
      <c r="P29" s="67">
        <f t="shared" si="97"/>
        <v>0</v>
      </c>
      <c r="Q29" s="67">
        <f t="shared" si="98"/>
        <v>0</v>
      </c>
      <c r="R29" s="67">
        <f t="shared" si="99"/>
        <v>0</v>
      </c>
      <c r="S29" s="67">
        <f t="shared" si="100"/>
        <v>0</v>
      </c>
      <c r="T29" s="67">
        <f t="shared" si="101"/>
        <v>0</v>
      </c>
      <c r="U29" s="67">
        <f t="shared" si="102"/>
        <v>0</v>
      </c>
      <c r="V29" s="67">
        <f t="shared" si="103"/>
        <v>0</v>
      </c>
      <c r="W29" s="36">
        <f t="shared" si="104"/>
        <v>0</v>
      </c>
      <c r="X29" s="36">
        <f t="shared" si="105"/>
        <v>0</v>
      </c>
      <c r="Y29" s="36">
        <f t="shared" si="106"/>
        <v>0</v>
      </c>
      <c r="Z29" s="36">
        <f t="shared" si="107"/>
        <v>0</v>
      </c>
      <c r="AA29" s="36">
        <f t="shared" si="108"/>
        <v>0</v>
      </c>
      <c r="AB29" s="36">
        <f t="shared" si="109"/>
        <v>0</v>
      </c>
      <c r="AC29" s="36">
        <f t="shared" si="110"/>
        <v>0</v>
      </c>
      <c r="AD29" s="36">
        <f t="shared" si="111"/>
        <v>0</v>
      </c>
      <c r="AE29" s="36">
        <f t="shared" si="112"/>
        <v>0</v>
      </c>
      <c r="AF29" s="36">
        <f t="shared" si="113"/>
        <v>0</v>
      </c>
      <c r="AG29" s="36">
        <f t="shared" si="114"/>
        <v>0</v>
      </c>
      <c r="AH29" s="36">
        <f t="shared" si="115"/>
        <v>0</v>
      </c>
      <c r="AI29" s="36">
        <f t="shared" si="116"/>
        <v>0</v>
      </c>
      <c r="AJ29" s="36">
        <f t="shared" si="117"/>
        <v>0</v>
      </c>
      <c r="AK29" s="36">
        <f t="shared" si="86"/>
        <v>0</v>
      </c>
      <c r="AL29" s="36">
        <f t="shared" si="87"/>
        <v>0</v>
      </c>
      <c r="AM29" s="37"/>
      <c r="AN29" s="37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</row>
    <row r="30" spans="1:81" ht="21.75" customHeight="1" x14ac:dyDescent="0.25">
      <c r="A30" s="59"/>
      <c r="B30" s="45"/>
      <c r="C30" s="48" t="s">
        <v>18</v>
      </c>
      <c r="D30" s="48"/>
      <c r="E30" s="34" t="s">
        <v>15</v>
      </c>
      <c r="F30" s="35"/>
      <c r="G30" s="80">
        <f t="shared" si="24"/>
        <v>0</v>
      </c>
      <c r="H30" s="67">
        <f t="shared" si="89"/>
        <v>0</v>
      </c>
      <c r="I30" s="67">
        <f t="shared" si="90"/>
        <v>0</v>
      </c>
      <c r="J30" s="67">
        <f t="shared" si="91"/>
        <v>0</v>
      </c>
      <c r="K30" s="67">
        <f t="shared" si="92"/>
        <v>0</v>
      </c>
      <c r="L30" s="67">
        <f t="shared" si="93"/>
        <v>0</v>
      </c>
      <c r="M30" s="67">
        <f t="shared" si="94"/>
        <v>0</v>
      </c>
      <c r="N30" s="67">
        <f t="shared" si="95"/>
        <v>0</v>
      </c>
      <c r="O30" s="67">
        <f t="shared" si="96"/>
        <v>0</v>
      </c>
      <c r="P30" s="67">
        <f t="shared" si="97"/>
        <v>0</v>
      </c>
      <c r="Q30" s="67">
        <f t="shared" si="98"/>
        <v>0</v>
      </c>
      <c r="R30" s="67">
        <f t="shared" si="99"/>
        <v>0</v>
      </c>
      <c r="S30" s="67">
        <f t="shared" si="100"/>
        <v>0</v>
      </c>
      <c r="T30" s="67">
        <f t="shared" si="101"/>
        <v>0</v>
      </c>
      <c r="U30" s="67">
        <f t="shared" si="102"/>
        <v>0</v>
      </c>
      <c r="V30" s="67">
        <f t="shared" si="103"/>
        <v>0</v>
      </c>
      <c r="W30" s="36">
        <f t="shared" si="104"/>
        <v>0</v>
      </c>
      <c r="X30" s="36">
        <f t="shared" si="105"/>
        <v>0</v>
      </c>
      <c r="Y30" s="36">
        <f t="shared" si="106"/>
        <v>0</v>
      </c>
      <c r="Z30" s="36">
        <f t="shared" si="107"/>
        <v>0</v>
      </c>
      <c r="AA30" s="36">
        <f t="shared" si="108"/>
        <v>0</v>
      </c>
      <c r="AB30" s="36">
        <f t="shared" si="109"/>
        <v>0</v>
      </c>
      <c r="AC30" s="36">
        <f t="shared" si="110"/>
        <v>0</v>
      </c>
      <c r="AD30" s="36">
        <f t="shared" si="111"/>
        <v>0</v>
      </c>
      <c r="AE30" s="36">
        <f t="shared" si="112"/>
        <v>0</v>
      </c>
      <c r="AF30" s="36">
        <f t="shared" si="113"/>
        <v>0</v>
      </c>
      <c r="AG30" s="36">
        <f t="shared" si="114"/>
        <v>0</v>
      </c>
      <c r="AH30" s="36">
        <f t="shared" si="115"/>
        <v>0</v>
      </c>
      <c r="AI30" s="36">
        <f t="shared" si="116"/>
        <v>0</v>
      </c>
      <c r="AJ30" s="36">
        <f t="shared" si="117"/>
        <v>0</v>
      </c>
      <c r="AK30" s="36">
        <f t="shared" si="86"/>
        <v>0</v>
      </c>
      <c r="AL30" s="36">
        <f t="shared" si="87"/>
        <v>0</v>
      </c>
      <c r="AM30" s="37"/>
      <c r="AN30" s="37"/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1"/>
      <c r="BB30" s="41"/>
      <c r="BC30" s="41"/>
      <c r="BD30" s="41"/>
      <c r="BE30" s="41"/>
      <c r="BF30" s="41"/>
      <c r="BG30" s="41"/>
      <c r="BH30" s="41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</row>
    <row r="31" spans="1:81" ht="22.15" customHeight="1" x14ac:dyDescent="0.25">
      <c r="A31" s="46"/>
      <c r="B31" s="46"/>
      <c r="C31" s="46" t="s">
        <v>60</v>
      </c>
      <c r="D31" s="46"/>
      <c r="E31" s="50"/>
      <c r="F31" s="50"/>
      <c r="G31" s="81"/>
      <c r="H31" s="68">
        <f t="shared" si="89"/>
        <v>0</v>
      </c>
      <c r="I31" s="68">
        <f t="shared" si="90"/>
        <v>0</v>
      </c>
      <c r="J31" s="68">
        <f t="shared" si="91"/>
        <v>0</v>
      </c>
      <c r="K31" s="68">
        <f t="shared" si="92"/>
        <v>0</v>
      </c>
      <c r="L31" s="68">
        <f t="shared" si="93"/>
        <v>0</v>
      </c>
      <c r="M31" s="68">
        <f t="shared" si="94"/>
        <v>0</v>
      </c>
      <c r="N31" s="68">
        <f t="shared" si="95"/>
        <v>0</v>
      </c>
      <c r="O31" s="68">
        <f t="shared" si="96"/>
        <v>0</v>
      </c>
      <c r="P31" s="68">
        <f t="shared" si="97"/>
        <v>0</v>
      </c>
      <c r="Q31" s="68">
        <f t="shared" si="98"/>
        <v>0</v>
      </c>
      <c r="R31" s="68">
        <f t="shared" si="99"/>
        <v>0</v>
      </c>
      <c r="S31" s="68">
        <f t="shared" si="100"/>
        <v>0</v>
      </c>
      <c r="T31" s="68">
        <f t="shared" si="101"/>
        <v>0</v>
      </c>
      <c r="U31" s="68">
        <f t="shared" si="102"/>
        <v>0</v>
      </c>
      <c r="V31" s="68">
        <f t="shared" si="103"/>
        <v>0</v>
      </c>
      <c r="W31" s="51">
        <f t="shared" si="104"/>
        <v>0</v>
      </c>
      <c r="X31" s="51">
        <f t="shared" si="105"/>
        <v>0</v>
      </c>
      <c r="Y31" s="51">
        <f t="shared" si="106"/>
        <v>0</v>
      </c>
      <c r="Z31" s="51">
        <f t="shared" si="107"/>
        <v>0</v>
      </c>
      <c r="AA31" s="51">
        <f t="shared" si="108"/>
        <v>0</v>
      </c>
      <c r="AB31" s="51">
        <f t="shared" si="109"/>
        <v>0</v>
      </c>
      <c r="AC31" s="51">
        <f t="shared" si="110"/>
        <v>0</v>
      </c>
      <c r="AD31" s="51">
        <f t="shared" si="111"/>
        <v>0</v>
      </c>
      <c r="AE31" s="51">
        <f t="shared" si="112"/>
        <v>0</v>
      </c>
      <c r="AF31" s="51">
        <f t="shared" si="113"/>
        <v>0</v>
      </c>
      <c r="AG31" s="51">
        <f t="shared" si="114"/>
        <v>0</v>
      </c>
      <c r="AH31" s="51">
        <f t="shared" si="115"/>
        <v>0</v>
      </c>
      <c r="AI31" s="51">
        <f t="shared" si="116"/>
        <v>0</v>
      </c>
      <c r="AJ31" s="51">
        <f t="shared" si="117"/>
        <v>0</v>
      </c>
      <c r="AK31" s="36">
        <f t="shared" si="86"/>
        <v>0</v>
      </c>
      <c r="AL31" s="36">
        <f t="shared" si="87"/>
        <v>0</v>
      </c>
      <c r="AM31" s="52"/>
      <c r="AN31" s="52"/>
      <c r="AO31" s="53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5"/>
      <c r="BB31" s="55"/>
      <c r="BC31" s="55"/>
      <c r="BD31" s="55"/>
      <c r="BE31" s="55"/>
      <c r="BF31" s="55"/>
      <c r="BG31" s="55"/>
      <c r="BH31" s="55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</row>
    <row r="32" spans="1:81" ht="22.15" customHeight="1" x14ac:dyDescent="0.25">
      <c r="A32" s="46"/>
      <c r="B32" s="52"/>
      <c r="C32" s="46" t="s">
        <v>72</v>
      </c>
      <c r="D32" s="46"/>
      <c r="E32" s="50"/>
      <c r="F32" s="50"/>
      <c r="G32" s="81"/>
      <c r="H32" s="68">
        <f t="shared" si="89"/>
        <v>0</v>
      </c>
      <c r="I32" s="68">
        <f t="shared" si="90"/>
        <v>0</v>
      </c>
      <c r="J32" s="68">
        <f t="shared" si="91"/>
        <v>0</v>
      </c>
      <c r="K32" s="68">
        <f t="shared" si="92"/>
        <v>0</v>
      </c>
      <c r="L32" s="68">
        <f t="shared" si="93"/>
        <v>0</v>
      </c>
      <c r="M32" s="68">
        <f t="shared" si="94"/>
        <v>0</v>
      </c>
      <c r="N32" s="68">
        <f t="shared" si="95"/>
        <v>0</v>
      </c>
      <c r="O32" s="68">
        <f t="shared" si="96"/>
        <v>0</v>
      </c>
      <c r="P32" s="68">
        <f t="shared" si="97"/>
        <v>0</v>
      </c>
      <c r="Q32" s="68">
        <f t="shared" si="98"/>
        <v>0</v>
      </c>
      <c r="R32" s="68">
        <f t="shared" si="99"/>
        <v>0</v>
      </c>
      <c r="S32" s="68">
        <f t="shared" si="100"/>
        <v>0</v>
      </c>
      <c r="T32" s="68">
        <f t="shared" si="101"/>
        <v>0</v>
      </c>
      <c r="U32" s="68">
        <f t="shared" si="102"/>
        <v>0</v>
      </c>
      <c r="V32" s="68">
        <f t="shared" si="103"/>
        <v>0</v>
      </c>
      <c r="W32" s="51">
        <f t="shared" si="104"/>
        <v>0</v>
      </c>
      <c r="X32" s="51">
        <f t="shared" si="105"/>
        <v>0</v>
      </c>
      <c r="Y32" s="51">
        <f t="shared" si="106"/>
        <v>0</v>
      </c>
      <c r="Z32" s="51">
        <f t="shared" si="107"/>
        <v>0</v>
      </c>
      <c r="AA32" s="51">
        <f t="shared" si="108"/>
        <v>0</v>
      </c>
      <c r="AB32" s="51">
        <f t="shared" si="109"/>
        <v>0</v>
      </c>
      <c r="AC32" s="51">
        <f t="shared" si="110"/>
        <v>0</v>
      </c>
      <c r="AD32" s="51">
        <f t="shared" si="111"/>
        <v>0</v>
      </c>
      <c r="AE32" s="51">
        <f t="shared" si="112"/>
        <v>0</v>
      </c>
      <c r="AF32" s="51">
        <f t="shared" si="113"/>
        <v>0</v>
      </c>
      <c r="AG32" s="51">
        <f t="shared" si="114"/>
        <v>0</v>
      </c>
      <c r="AH32" s="51">
        <f t="shared" si="115"/>
        <v>0</v>
      </c>
      <c r="AI32" s="51">
        <f t="shared" si="116"/>
        <v>0</v>
      </c>
      <c r="AJ32" s="51">
        <f t="shared" si="117"/>
        <v>0</v>
      </c>
      <c r="AK32" s="36">
        <f t="shared" si="86"/>
        <v>0</v>
      </c>
      <c r="AL32" s="36">
        <f t="shared" si="87"/>
        <v>0</v>
      </c>
      <c r="AM32" s="52"/>
      <c r="AN32" s="52"/>
      <c r="AO32" s="53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5"/>
      <c r="BB32" s="55"/>
      <c r="BC32" s="55"/>
      <c r="BD32" s="55"/>
      <c r="BE32" s="55"/>
      <c r="BF32" s="55"/>
      <c r="BG32" s="55"/>
      <c r="BH32" s="55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</row>
    <row r="33" spans="1:80" ht="22.15" customHeight="1" x14ac:dyDescent="0.25">
      <c r="A33" s="46"/>
      <c r="B33" s="52"/>
      <c r="C33" s="46" t="s">
        <v>63</v>
      </c>
      <c r="D33" s="46"/>
      <c r="E33" s="50"/>
      <c r="F33" s="50"/>
      <c r="G33" s="81"/>
      <c r="H33" s="68">
        <f t="shared" si="89"/>
        <v>0</v>
      </c>
      <c r="I33" s="68">
        <f t="shared" si="90"/>
        <v>0</v>
      </c>
      <c r="J33" s="68">
        <f t="shared" si="91"/>
        <v>0</v>
      </c>
      <c r="K33" s="68">
        <f t="shared" si="92"/>
        <v>0</v>
      </c>
      <c r="L33" s="68">
        <f t="shared" si="93"/>
        <v>0</v>
      </c>
      <c r="M33" s="68">
        <f t="shared" si="94"/>
        <v>0</v>
      </c>
      <c r="N33" s="68">
        <f t="shared" si="95"/>
        <v>0</v>
      </c>
      <c r="O33" s="68">
        <f t="shared" si="96"/>
        <v>0</v>
      </c>
      <c r="P33" s="68">
        <f t="shared" si="97"/>
        <v>0</v>
      </c>
      <c r="Q33" s="68">
        <f t="shared" si="98"/>
        <v>0</v>
      </c>
      <c r="R33" s="68">
        <f t="shared" si="99"/>
        <v>0</v>
      </c>
      <c r="S33" s="68">
        <f t="shared" si="100"/>
        <v>0</v>
      </c>
      <c r="T33" s="68">
        <f t="shared" si="101"/>
        <v>0</v>
      </c>
      <c r="U33" s="68">
        <f t="shared" si="102"/>
        <v>0</v>
      </c>
      <c r="V33" s="68">
        <f t="shared" si="103"/>
        <v>0</v>
      </c>
      <c r="W33" s="51">
        <f t="shared" si="104"/>
        <v>0</v>
      </c>
      <c r="X33" s="51">
        <f t="shared" si="105"/>
        <v>0</v>
      </c>
      <c r="Y33" s="51">
        <f t="shared" si="106"/>
        <v>0</v>
      </c>
      <c r="Z33" s="51">
        <f t="shared" si="107"/>
        <v>0</v>
      </c>
      <c r="AA33" s="51">
        <f t="shared" si="108"/>
        <v>0</v>
      </c>
      <c r="AB33" s="51">
        <f t="shared" si="109"/>
        <v>0</v>
      </c>
      <c r="AC33" s="51">
        <f t="shared" si="110"/>
        <v>0</v>
      </c>
      <c r="AD33" s="51">
        <f t="shared" si="111"/>
        <v>0</v>
      </c>
      <c r="AE33" s="51">
        <f t="shared" si="112"/>
        <v>0</v>
      </c>
      <c r="AF33" s="51">
        <f t="shared" si="113"/>
        <v>0</v>
      </c>
      <c r="AG33" s="51">
        <f t="shared" si="114"/>
        <v>0</v>
      </c>
      <c r="AH33" s="51">
        <f t="shared" si="115"/>
        <v>0</v>
      </c>
      <c r="AI33" s="51">
        <f t="shared" si="116"/>
        <v>0</v>
      </c>
      <c r="AJ33" s="51">
        <f t="shared" si="117"/>
        <v>0</v>
      </c>
      <c r="AK33" s="36">
        <f t="shared" si="86"/>
        <v>0</v>
      </c>
      <c r="AL33" s="36">
        <f t="shared" si="87"/>
        <v>0</v>
      </c>
      <c r="AM33" s="52"/>
      <c r="AN33" s="52"/>
      <c r="AO33" s="53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5"/>
      <c r="BB33" s="55"/>
      <c r="BC33" s="55"/>
      <c r="BD33" s="55"/>
      <c r="BE33" s="55"/>
      <c r="BF33" s="55"/>
      <c r="BG33" s="55"/>
      <c r="BH33" s="55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</row>
    <row r="34" spans="1:80" ht="22.15" customHeight="1" x14ac:dyDescent="0.25">
      <c r="A34" s="46"/>
      <c r="B34" s="52"/>
      <c r="C34" s="46" t="s">
        <v>76</v>
      </c>
      <c r="D34" s="46"/>
      <c r="E34" s="50"/>
      <c r="F34" s="50"/>
      <c r="G34" s="81"/>
      <c r="H34" s="68">
        <f t="shared" si="89"/>
        <v>0</v>
      </c>
      <c r="I34" s="68">
        <f t="shared" si="90"/>
        <v>0</v>
      </c>
      <c r="J34" s="68">
        <f t="shared" si="91"/>
        <v>0</v>
      </c>
      <c r="K34" s="68">
        <f t="shared" si="92"/>
        <v>0</v>
      </c>
      <c r="L34" s="68">
        <f t="shared" si="93"/>
        <v>0</v>
      </c>
      <c r="M34" s="68">
        <f t="shared" si="94"/>
        <v>0</v>
      </c>
      <c r="N34" s="68">
        <f t="shared" si="95"/>
        <v>0</v>
      </c>
      <c r="O34" s="68">
        <f t="shared" si="96"/>
        <v>0</v>
      </c>
      <c r="P34" s="68">
        <f t="shared" si="97"/>
        <v>0</v>
      </c>
      <c r="Q34" s="68">
        <f t="shared" si="98"/>
        <v>0</v>
      </c>
      <c r="R34" s="68">
        <f t="shared" si="99"/>
        <v>0</v>
      </c>
      <c r="S34" s="68">
        <f t="shared" si="100"/>
        <v>0</v>
      </c>
      <c r="T34" s="68">
        <f t="shared" si="101"/>
        <v>0</v>
      </c>
      <c r="U34" s="68">
        <f t="shared" si="102"/>
        <v>0</v>
      </c>
      <c r="V34" s="68">
        <f t="shared" si="103"/>
        <v>0</v>
      </c>
      <c r="W34" s="51">
        <f t="shared" si="104"/>
        <v>0</v>
      </c>
      <c r="X34" s="51">
        <f t="shared" si="105"/>
        <v>0</v>
      </c>
      <c r="Y34" s="51">
        <f t="shared" si="106"/>
        <v>0</v>
      </c>
      <c r="Z34" s="51">
        <f t="shared" si="107"/>
        <v>0</v>
      </c>
      <c r="AA34" s="51">
        <f t="shared" si="108"/>
        <v>0</v>
      </c>
      <c r="AB34" s="51">
        <f t="shared" si="109"/>
        <v>0</v>
      </c>
      <c r="AC34" s="51">
        <f t="shared" si="110"/>
        <v>0</v>
      </c>
      <c r="AD34" s="51">
        <f t="shared" si="111"/>
        <v>0</v>
      </c>
      <c r="AE34" s="51">
        <f t="shared" si="112"/>
        <v>0</v>
      </c>
      <c r="AF34" s="51">
        <f t="shared" si="113"/>
        <v>0</v>
      </c>
      <c r="AG34" s="51">
        <f t="shared" si="114"/>
        <v>0</v>
      </c>
      <c r="AH34" s="51">
        <f t="shared" si="115"/>
        <v>0</v>
      </c>
      <c r="AI34" s="51">
        <f t="shared" si="116"/>
        <v>0</v>
      </c>
      <c r="AJ34" s="51">
        <f t="shared" si="117"/>
        <v>0</v>
      </c>
      <c r="AK34" s="36">
        <f t="shared" si="86"/>
        <v>0</v>
      </c>
      <c r="AL34" s="36">
        <f t="shared" si="87"/>
        <v>0</v>
      </c>
      <c r="AM34" s="52"/>
      <c r="AN34" s="52"/>
      <c r="AO34" s="53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5"/>
      <c r="BB34" s="55"/>
      <c r="BC34" s="55"/>
      <c r="BD34" s="55"/>
      <c r="BE34" s="55"/>
      <c r="BF34" s="55"/>
      <c r="BG34" s="55"/>
      <c r="BH34" s="55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</row>
    <row r="35" spans="1:80" ht="22.15" customHeight="1" x14ac:dyDescent="0.25">
      <c r="A35" s="46"/>
      <c r="B35" s="52"/>
      <c r="C35" s="46" t="s">
        <v>70</v>
      </c>
      <c r="D35" s="46"/>
      <c r="E35" s="50"/>
      <c r="F35" s="50"/>
      <c r="G35" s="81"/>
      <c r="H35" s="68">
        <f t="shared" si="89"/>
        <v>0</v>
      </c>
      <c r="I35" s="68">
        <f t="shared" si="90"/>
        <v>0</v>
      </c>
      <c r="J35" s="68">
        <f t="shared" si="91"/>
        <v>0</v>
      </c>
      <c r="K35" s="68">
        <f t="shared" si="92"/>
        <v>0</v>
      </c>
      <c r="L35" s="68">
        <f t="shared" si="93"/>
        <v>0</v>
      </c>
      <c r="M35" s="68">
        <f t="shared" si="94"/>
        <v>0</v>
      </c>
      <c r="N35" s="68">
        <f t="shared" si="95"/>
        <v>0</v>
      </c>
      <c r="O35" s="68">
        <f t="shared" si="96"/>
        <v>0</v>
      </c>
      <c r="P35" s="68">
        <f t="shared" si="97"/>
        <v>0</v>
      </c>
      <c r="Q35" s="68">
        <f t="shared" si="98"/>
        <v>0</v>
      </c>
      <c r="R35" s="68">
        <f t="shared" si="99"/>
        <v>0</v>
      </c>
      <c r="S35" s="68">
        <f t="shared" si="100"/>
        <v>0</v>
      </c>
      <c r="T35" s="68">
        <f t="shared" si="101"/>
        <v>0</v>
      </c>
      <c r="U35" s="68">
        <f t="shared" si="102"/>
        <v>0</v>
      </c>
      <c r="V35" s="68">
        <f t="shared" si="103"/>
        <v>0</v>
      </c>
      <c r="W35" s="51">
        <f t="shared" si="104"/>
        <v>0</v>
      </c>
      <c r="X35" s="51">
        <f t="shared" si="105"/>
        <v>0</v>
      </c>
      <c r="Y35" s="51">
        <f t="shared" si="106"/>
        <v>0</v>
      </c>
      <c r="Z35" s="51">
        <f t="shared" si="107"/>
        <v>0</v>
      </c>
      <c r="AA35" s="51">
        <f t="shared" si="108"/>
        <v>0</v>
      </c>
      <c r="AB35" s="51">
        <f t="shared" si="109"/>
        <v>0</v>
      </c>
      <c r="AC35" s="51">
        <f t="shared" si="110"/>
        <v>0</v>
      </c>
      <c r="AD35" s="51">
        <f t="shared" si="111"/>
        <v>0</v>
      </c>
      <c r="AE35" s="51">
        <f t="shared" si="112"/>
        <v>0</v>
      </c>
      <c r="AF35" s="51">
        <f t="shared" si="113"/>
        <v>0</v>
      </c>
      <c r="AG35" s="51">
        <f t="shared" si="114"/>
        <v>0</v>
      </c>
      <c r="AH35" s="51">
        <f t="shared" si="115"/>
        <v>0</v>
      </c>
      <c r="AI35" s="51">
        <f t="shared" si="116"/>
        <v>0</v>
      </c>
      <c r="AJ35" s="51">
        <f t="shared" si="117"/>
        <v>0</v>
      </c>
      <c r="AK35" s="36">
        <f t="shared" si="86"/>
        <v>0</v>
      </c>
      <c r="AL35" s="36">
        <f t="shared" si="87"/>
        <v>0</v>
      </c>
      <c r="AM35" s="52"/>
      <c r="AN35" s="52"/>
      <c r="AO35" s="53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5"/>
      <c r="BB35" s="55"/>
      <c r="BC35" s="55"/>
      <c r="BD35" s="55"/>
      <c r="BE35" s="55"/>
      <c r="BF35" s="55"/>
      <c r="BG35" s="55"/>
      <c r="BH35" s="55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</row>
    <row r="36" spans="1:80" ht="23.25" customHeight="1" x14ac:dyDescent="0.25">
      <c r="A36" s="331" t="s">
        <v>45</v>
      </c>
      <c r="B36" s="332"/>
      <c r="C36" s="56"/>
      <c r="D36" s="56"/>
      <c r="E36" s="56"/>
      <c r="F36" s="56" t="s">
        <v>71</v>
      </c>
      <c r="G36" s="80">
        <f t="shared" ref="G36:AL36" si="118">SUM(G11:G30)</f>
        <v>328</v>
      </c>
      <c r="H36" s="69">
        <f t="shared" si="118"/>
        <v>0</v>
      </c>
      <c r="I36" s="69">
        <f t="shared" si="118"/>
        <v>2</v>
      </c>
      <c r="J36" s="69">
        <f t="shared" si="118"/>
        <v>2</v>
      </c>
      <c r="K36" s="69">
        <f t="shared" si="118"/>
        <v>5</v>
      </c>
      <c r="L36" s="69">
        <f t="shared" si="118"/>
        <v>4</v>
      </c>
      <c r="M36" s="69">
        <f t="shared" si="118"/>
        <v>2</v>
      </c>
      <c r="N36" s="69">
        <f t="shared" si="118"/>
        <v>1</v>
      </c>
      <c r="O36" s="69">
        <f t="shared" si="118"/>
        <v>0</v>
      </c>
      <c r="P36" s="69">
        <f t="shared" si="118"/>
        <v>2</v>
      </c>
      <c r="Q36" s="69">
        <f t="shared" si="118"/>
        <v>4</v>
      </c>
      <c r="R36" s="69">
        <f t="shared" si="118"/>
        <v>5</v>
      </c>
      <c r="S36" s="69">
        <f t="shared" si="118"/>
        <v>2</v>
      </c>
      <c r="T36" s="69">
        <f t="shared" si="118"/>
        <v>2</v>
      </c>
      <c r="U36" s="69">
        <f t="shared" si="118"/>
        <v>1</v>
      </c>
      <c r="V36" s="69">
        <f t="shared" si="118"/>
        <v>0</v>
      </c>
      <c r="W36" s="69">
        <f t="shared" si="118"/>
        <v>4</v>
      </c>
      <c r="X36" s="69">
        <f t="shared" si="118"/>
        <v>4</v>
      </c>
      <c r="Y36" s="69">
        <f t="shared" si="118"/>
        <v>3</v>
      </c>
      <c r="Z36" s="69">
        <f t="shared" si="118"/>
        <v>2</v>
      </c>
      <c r="AA36" s="69">
        <f t="shared" si="118"/>
        <v>2</v>
      </c>
      <c r="AB36" s="69">
        <f t="shared" si="118"/>
        <v>1</v>
      </c>
      <c r="AC36" s="69">
        <f t="shared" si="118"/>
        <v>0</v>
      </c>
      <c r="AD36" s="69">
        <f t="shared" si="118"/>
        <v>2</v>
      </c>
      <c r="AE36" s="69">
        <f t="shared" si="118"/>
        <v>2</v>
      </c>
      <c r="AF36" s="69">
        <f t="shared" si="118"/>
        <v>3</v>
      </c>
      <c r="AG36" s="69">
        <f t="shared" si="118"/>
        <v>2</v>
      </c>
      <c r="AH36" s="69">
        <f t="shared" si="118"/>
        <v>0</v>
      </c>
      <c r="AI36" s="69">
        <f t="shared" si="118"/>
        <v>0</v>
      </c>
      <c r="AJ36" s="69">
        <f t="shared" si="118"/>
        <v>0</v>
      </c>
      <c r="AK36" s="69">
        <f t="shared" si="118"/>
        <v>0</v>
      </c>
      <c r="AL36" s="69">
        <f t="shared" si="118"/>
        <v>0</v>
      </c>
      <c r="AM36" s="57"/>
      <c r="AN36" s="57"/>
      <c r="AO36" s="53"/>
      <c r="AP36" s="54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</row>
    <row r="37" spans="1:80" ht="23.25" customHeight="1" x14ac:dyDescent="0.25">
      <c r="A37" s="331" t="s">
        <v>64</v>
      </c>
      <c r="B37" s="332"/>
      <c r="C37" s="56"/>
      <c r="D37" s="56"/>
      <c r="E37" s="56"/>
      <c r="F37" s="58" t="s">
        <v>93</v>
      </c>
      <c r="G37" s="80">
        <f>SUM(H37:AL37)</f>
        <v>328</v>
      </c>
      <c r="H37" s="90">
        <f t="shared" ref="H37:AL37" si="119">H11*$E11+H12*$E12+H13*$E13+H14*$E14+H15*$E15+H16*$E16+H17*$E17+H18*$E18+H19*$E19+H20*$E20+H21*$E21+H22*$E22+H23*$E23+H24*$E24+H25*$E25+H28*$E28+H27*$E27+H29*$E29+H30*$E30+H26*$E26</f>
        <v>0</v>
      </c>
      <c r="I37" s="90">
        <f t="shared" si="119"/>
        <v>14</v>
      </c>
      <c r="J37" s="90">
        <f t="shared" si="119"/>
        <v>10</v>
      </c>
      <c r="K37" s="90">
        <f t="shared" si="119"/>
        <v>28</v>
      </c>
      <c r="L37" s="90">
        <f t="shared" si="119"/>
        <v>20</v>
      </c>
      <c r="M37" s="90">
        <f t="shared" si="119"/>
        <v>12</v>
      </c>
      <c r="N37" s="90">
        <f t="shared" si="119"/>
        <v>8</v>
      </c>
      <c r="O37" s="90">
        <f t="shared" si="119"/>
        <v>0</v>
      </c>
      <c r="P37" s="90">
        <f t="shared" si="119"/>
        <v>14</v>
      </c>
      <c r="Q37" s="90">
        <f t="shared" si="119"/>
        <v>20</v>
      </c>
      <c r="R37" s="90">
        <f t="shared" si="119"/>
        <v>28</v>
      </c>
      <c r="S37" s="90">
        <f t="shared" si="119"/>
        <v>10</v>
      </c>
      <c r="T37" s="90">
        <f t="shared" si="119"/>
        <v>12</v>
      </c>
      <c r="U37" s="90">
        <f t="shared" si="119"/>
        <v>8</v>
      </c>
      <c r="V37" s="90">
        <f t="shared" si="119"/>
        <v>0</v>
      </c>
      <c r="W37" s="90">
        <f t="shared" si="119"/>
        <v>24</v>
      </c>
      <c r="X37" s="90">
        <f t="shared" si="119"/>
        <v>20</v>
      </c>
      <c r="Y37" s="90">
        <f t="shared" si="119"/>
        <v>18</v>
      </c>
      <c r="Z37" s="90">
        <f t="shared" si="119"/>
        <v>10</v>
      </c>
      <c r="AA37" s="90">
        <f t="shared" si="119"/>
        <v>12</v>
      </c>
      <c r="AB37" s="90">
        <f t="shared" si="119"/>
        <v>8</v>
      </c>
      <c r="AC37" s="90">
        <f t="shared" si="119"/>
        <v>0</v>
      </c>
      <c r="AD37" s="90">
        <f t="shared" si="119"/>
        <v>14</v>
      </c>
      <c r="AE37" s="90">
        <f t="shared" si="119"/>
        <v>10</v>
      </c>
      <c r="AF37" s="90">
        <f t="shared" si="119"/>
        <v>18</v>
      </c>
      <c r="AG37" s="90">
        <f t="shared" si="119"/>
        <v>10</v>
      </c>
      <c r="AH37" s="90">
        <f t="shared" si="119"/>
        <v>0</v>
      </c>
      <c r="AI37" s="90">
        <f t="shared" si="119"/>
        <v>0</v>
      </c>
      <c r="AJ37" s="90">
        <f t="shared" si="119"/>
        <v>0</v>
      </c>
      <c r="AK37" s="90">
        <f t="shared" si="119"/>
        <v>0</v>
      </c>
      <c r="AL37" s="90">
        <f t="shared" si="119"/>
        <v>0</v>
      </c>
      <c r="AM37" s="80">
        <f>SUM(H37:AL37)</f>
        <v>328</v>
      </c>
      <c r="AN37" s="57"/>
      <c r="AO37" s="53"/>
      <c r="AP37" s="54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</row>
    <row r="38" spans="1:80" ht="22.15" customHeight="1" x14ac:dyDescent="0.25">
      <c r="H38" s="89"/>
      <c r="I38" s="89"/>
      <c r="AL38" s="90">
        <f>SUM(H37:AL37)</f>
        <v>328</v>
      </c>
      <c r="AO38" s="53"/>
      <c r="AP38" s="54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</row>
  </sheetData>
  <sheetProtection selectLockedCells="1"/>
  <mergeCells count="12">
    <mergeCell ref="A37:B37"/>
    <mergeCell ref="A1:A3"/>
    <mergeCell ref="B1:B3"/>
    <mergeCell ref="C1:C3"/>
    <mergeCell ref="D1:D3"/>
    <mergeCell ref="AO1:AX2"/>
    <mergeCell ref="AY1:BH2"/>
    <mergeCell ref="A8:E8"/>
    <mergeCell ref="A9:E9"/>
    <mergeCell ref="A36:B36"/>
    <mergeCell ref="E1:E3"/>
    <mergeCell ref="AN1:AN2"/>
  </mergeCells>
  <phoneticPr fontId="6" type="noConversion"/>
  <conditionalFormatting sqref="F4">
    <cfRule type="cellIs" dxfId="11" priority="68" operator="equal">
      <formula>6</formula>
    </cfRule>
    <cfRule type="cellIs" dxfId="10" priority="69" operator="equal">
      <formula>6</formula>
    </cfRule>
  </conditionalFormatting>
  <conditionalFormatting sqref="F4">
    <cfRule type="cellIs" dxfId="9" priority="67" operator="equal">
      <formula>6</formula>
    </cfRule>
  </conditionalFormatting>
  <conditionalFormatting sqref="F7">
    <cfRule type="cellIs" dxfId="8" priority="25" operator="equal">
      <formula>6</formula>
    </cfRule>
  </conditionalFormatting>
  <conditionalFormatting sqref="F7">
    <cfRule type="cellIs" dxfId="7" priority="26" operator="equal">
      <formula>6</formula>
    </cfRule>
    <cfRule type="cellIs" dxfId="6" priority="27" operator="equal">
      <formula>6</formula>
    </cfRule>
  </conditionalFormatting>
  <conditionalFormatting sqref="F5">
    <cfRule type="cellIs" dxfId="5" priority="20" operator="equal">
      <formula>6</formula>
    </cfRule>
    <cfRule type="cellIs" dxfId="4" priority="21" operator="equal">
      <formula>6</formula>
    </cfRule>
  </conditionalFormatting>
  <conditionalFormatting sqref="F5">
    <cfRule type="cellIs" dxfId="3" priority="19" operator="equal">
      <formula>6</formula>
    </cfRule>
  </conditionalFormatting>
  <conditionalFormatting sqref="F6">
    <cfRule type="cellIs" dxfId="2" priority="16" operator="equal">
      <formula>6</formula>
    </cfRule>
  </conditionalFormatting>
  <conditionalFormatting sqref="F6">
    <cfRule type="cellIs" dxfId="1" priority="17" operator="equal">
      <formula>6</formula>
    </cfRule>
    <cfRule type="cellIs" dxfId="0" priority="18" operator="equal">
      <formula>6</formula>
    </cfRule>
  </conditionalFormatting>
  <printOptions horizontalCentered="1"/>
  <pageMargins left="0" right="0" top="0.39370078740157483" bottom="0" header="0.19685039370078741" footer="0"/>
  <pageSetup paperSize="9" scale="58" fitToHeight="0" pageOrder="overThenDown" orientation="landscape" r:id="rId1"/>
  <headerFooter>
    <oddHeader>&amp;C&amp;"標楷體,粗體"&amp;18新北市政府105-106年度話務中心（Call Center）勞務委外專案  106年1月班表(106/1/1-1/31)</oddHeader>
  </headerFooter>
  <rowBreaks count="1" manualBreakCount="1">
    <brk id="9" max="16383" man="1"/>
  </rowBreaks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G28"/>
  <sheetViews>
    <sheetView view="pageBreakPreview" zoomScale="70" zoomScaleSheetLayoutView="70" workbookViewId="0">
      <pane xSplit="2" ySplit="3" topLeftCell="C16" activePane="bottomRight" state="frozen"/>
      <selection activeCell="A95" sqref="A95:XFD95"/>
      <selection pane="topRight" activeCell="A95" sqref="A95:XFD95"/>
      <selection pane="bottomLeft" activeCell="A95" sqref="A95:XFD95"/>
      <selection pane="bottomRight" activeCell="A95" sqref="A95:XFD95"/>
    </sheetView>
  </sheetViews>
  <sheetFormatPr defaultColWidth="8.875" defaultRowHeight="39.4" customHeight="1" x14ac:dyDescent="0.25"/>
  <cols>
    <col min="1" max="1" width="8.5" style="2" customWidth="1"/>
    <col min="2" max="2" width="11.625" style="1" customWidth="1"/>
    <col min="3" max="33" width="8.625" style="1" customWidth="1"/>
    <col min="34" max="16384" width="8.875" style="1"/>
  </cols>
  <sheetData>
    <row r="1" spans="1:33" ht="18" customHeight="1" x14ac:dyDescent="0.25">
      <c r="A1" s="343" t="s">
        <v>36</v>
      </c>
      <c r="B1" s="3"/>
      <c r="C1" s="73">
        <v>42736</v>
      </c>
      <c r="D1" s="73">
        <v>42737</v>
      </c>
      <c r="E1" s="73">
        <v>42738</v>
      </c>
      <c r="F1" s="73">
        <v>42739</v>
      </c>
      <c r="G1" s="73">
        <v>42740</v>
      </c>
      <c r="H1" s="73">
        <v>42741</v>
      </c>
      <c r="I1" s="73">
        <v>42742</v>
      </c>
      <c r="J1" s="73">
        <v>42743</v>
      </c>
      <c r="K1" s="73">
        <v>42744</v>
      </c>
      <c r="L1" s="73">
        <v>42745</v>
      </c>
      <c r="M1" s="73">
        <v>42746</v>
      </c>
      <c r="N1" s="73">
        <v>42747</v>
      </c>
      <c r="O1" s="73">
        <v>42748</v>
      </c>
      <c r="P1" s="73">
        <v>42749</v>
      </c>
      <c r="Q1" s="73">
        <v>42750</v>
      </c>
      <c r="R1" s="73">
        <v>42751</v>
      </c>
      <c r="S1" s="73">
        <v>42752</v>
      </c>
      <c r="T1" s="73">
        <v>42753</v>
      </c>
      <c r="U1" s="73">
        <v>42754</v>
      </c>
      <c r="V1" s="73">
        <v>42755</v>
      </c>
      <c r="W1" s="73">
        <v>42756</v>
      </c>
      <c r="X1" s="73">
        <v>42757</v>
      </c>
      <c r="Y1" s="73">
        <v>42758</v>
      </c>
      <c r="Z1" s="73">
        <v>42759</v>
      </c>
      <c r="AA1" s="73">
        <v>42760</v>
      </c>
      <c r="AB1" s="73">
        <v>42761</v>
      </c>
      <c r="AC1" s="73">
        <v>42762</v>
      </c>
      <c r="AD1" s="73">
        <v>42763</v>
      </c>
      <c r="AE1" s="73">
        <v>42764</v>
      </c>
      <c r="AF1" s="73">
        <v>42765</v>
      </c>
      <c r="AG1" s="73">
        <v>42766</v>
      </c>
    </row>
    <row r="2" spans="1:33" ht="34.9" customHeight="1" x14ac:dyDescent="0.25">
      <c r="A2" s="344"/>
      <c r="B2" s="3"/>
      <c r="C2" s="73" t="s">
        <v>7</v>
      </c>
      <c r="D2" s="73" t="s">
        <v>8</v>
      </c>
      <c r="E2" s="78" t="s">
        <v>9</v>
      </c>
      <c r="F2" s="77" t="s">
        <v>3</v>
      </c>
      <c r="G2" s="77" t="s">
        <v>4</v>
      </c>
      <c r="H2" s="77" t="s">
        <v>5</v>
      </c>
      <c r="I2" s="73" t="s">
        <v>6</v>
      </c>
      <c r="J2" s="73" t="s">
        <v>7</v>
      </c>
      <c r="K2" s="78" t="s">
        <v>8</v>
      </c>
      <c r="L2" s="78" t="s">
        <v>9</v>
      </c>
      <c r="M2" s="77" t="s">
        <v>3</v>
      </c>
      <c r="N2" s="77" t="s">
        <v>4</v>
      </c>
      <c r="O2" s="77" t="s">
        <v>5</v>
      </c>
      <c r="P2" s="73" t="s">
        <v>6</v>
      </c>
      <c r="Q2" s="73" t="s">
        <v>7</v>
      </c>
      <c r="R2" s="78" t="s">
        <v>8</v>
      </c>
      <c r="S2" s="78" t="s">
        <v>9</v>
      </c>
      <c r="T2" s="77" t="s">
        <v>3</v>
      </c>
      <c r="U2" s="77" t="s">
        <v>4</v>
      </c>
      <c r="V2" s="77" t="s">
        <v>5</v>
      </c>
      <c r="W2" s="73" t="s">
        <v>6</v>
      </c>
      <c r="X2" s="73" t="s">
        <v>7</v>
      </c>
      <c r="Y2" s="78" t="s">
        <v>8</v>
      </c>
      <c r="Z2" s="78" t="s">
        <v>9</v>
      </c>
      <c r="AA2" s="77" t="s">
        <v>3</v>
      </c>
      <c r="AB2" s="77" t="s">
        <v>4</v>
      </c>
      <c r="AC2" s="73" t="s">
        <v>5</v>
      </c>
      <c r="AD2" s="73" t="s">
        <v>6</v>
      </c>
      <c r="AE2" s="73" t="s">
        <v>7</v>
      </c>
      <c r="AF2" s="73" t="s">
        <v>8</v>
      </c>
      <c r="AG2" s="73" t="s">
        <v>9</v>
      </c>
    </row>
    <row r="3" spans="1:33" ht="34.5" customHeight="1" x14ac:dyDescent="0.25">
      <c r="A3" s="344"/>
      <c r="B3" s="3"/>
      <c r="C3" s="75" t="s">
        <v>110</v>
      </c>
      <c r="D3" s="75" t="s">
        <v>89</v>
      </c>
      <c r="E3" s="166"/>
      <c r="F3" s="74"/>
      <c r="G3" s="74"/>
      <c r="H3" s="74"/>
      <c r="I3" s="75" t="s">
        <v>89</v>
      </c>
      <c r="J3" s="75" t="s">
        <v>89</v>
      </c>
      <c r="K3" s="74"/>
      <c r="L3" s="74"/>
      <c r="M3" s="74"/>
      <c r="N3" s="74"/>
      <c r="O3" s="74"/>
      <c r="P3" s="75" t="s">
        <v>89</v>
      </c>
      <c r="Q3" s="75" t="s">
        <v>89</v>
      </c>
      <c r="R3" s="166"/>
      <c r="S3" s="166"/>
      <c r="T3" s="74"/>
      <c r="U3" s="74"/>
      <c r="V3" s="74"/>
      <c r="W3" s="75" t="s">
        <v>89</v>
      </c>
      <c r="X3" s="75" t="s">
        <v>89</v>
      </c>
      <c r="Y3" s="74"/>
      <c r="Z3" s="74"/>
      <c r="AA3" s="74"/>
      <c r="AB3" s="74"/>
      <c r="AC3" s="75" t="s">
        <v>197</v>
      </c>
      <c r="AD3" s="75" t="s">
        <v>198</v>
      </c>
      <c r="AE3" s="75" t="s">
        <v>199</v>
      </c>
      <c r="AF3" s="75" t="s">
        <v>200</v>
      </c>
      <c r="AG3" s="75" t="s">
        <v>201</v>
      </c>
    </row>
    <row r="4" spans="1:33" ht="39" customHeight="1" x14ac:dyDescent="0.25">
      <c r="A4" s="344"/>
      <c r="B4" s="4" t="s">
        <v>28</v>
      </c>
      <c r="C4" s="87">
        <v>5</v>
      </c>
      <c r="D4" s="87">
        <f>SUM('1月備援班表'!H29:H30)</f>
        <v>0</v>
      </c>
      <c r="E4" s="167">
        <f>SUM('1月備援班表'!I29:I30)</f>
        <v>0</v>
      </c>
      <c r="F4" s="114">
        <f>SUM('1月備援班表'!J29:J30)</f>
        <v>0</v>
      </c>
      <c r="G4" s="114">
        <f>SUM('1月備援班表'!K29:K30)</f>
        <v>0</v>
      </c>
      <c r="H4" s="114">
        <f>SUM('1月備援班表'!L29:L30)</f>
        <v>0</v>
      </c>
      <c r="I4" s="87">
        <f>SUM('1月備援班表'!M29:M30)</f>
        <v>0</v>
      </c>
      <c r="J4" s="87">
        <f>SUM('1月備援班表'!N29:N30)</f>
        <v>0</v>
      </c>
      <c r="K4" s="167">
        <f>SUM('1月備援班表'!O29:O30)</f>
        <v>0</v>
      </c>
      <c r="L4" s="167">
        <f>SUM('1月備援班表'!P29:P30)</f>
        <v>0</v>
      </c>
      <c r="M4" s="114">
        <f>SUM('1月備援班表'!Q29:Q30)</f>
        <v>0</v>
      </c>
      <c r="N4" s="114">
        <f>SUM('1月備援班表'!R29:R30)</f>
        <v>0</v>
      </c>
      <c r="O4" s="114">
        <f>SUM('1月備援班表'!S29:S30)</f>
        <v>0</v>
      </c>
      <c r="P4" s="87">
        <f>SUM('1月備援班表'!T29:T30)</f>
        <v>0</v>
      </c>
      <c r="Q4" s="87">
        <f>SUM('1月備援班表'!U29:U30)</f>
        <v>0</v>
      </c>
      <c r="R4" s="167">
        <f>SUM('1月備援班表'!V29:V30)</f>
        <v>0</v>
      </c>
      <c r="S4" s="167">
        <f>SUM('1月備援班表'!W29:W30)</f>
        <v>0</v>
      </c>
      <c r="T4" s="114">
        <f>SUM('1月備援班表'!X29:X30)</f>
        <v>0</v>
      </c>
      <c r="U4" s="114">
        <f>SUM('1月備援班表'!Y29:Y30)</f>
        <v>0</v>
      </c>
      <c r="V4" s="114">
        <f>SUM('1月備援班表'!Z29:Z30)</f>
        <v>0</v>
      </c>
      <c r="W4" s="87">
        <f>SUM('1月備援班表'!AA29:AA30)</f>
        <v>0</v>
      </c>
      <c r="X4" s="87">
        <f>SUM('1月備援班表'!AB29:AB30)</f>
        <v>0</v>
      </c>
      <c r="Y4" s="167">
        <f>SUM('1月備援班表'!AC29:AC30)</f>
        <v>0</v>
      </c>
      <c r="Z4" s="167">
        <f>SUM('1月備援班表'!AD29:AD30)</f>
        <v>0</v>
      </c>
      <c r="AA4" s="114">
        <f>SUM('1月備援班表'!AE29:AE30)</f>
        <v>0</v>
      </c>
      <c r="AB4" s="114">
        <f>SUM('1月備援班表'!AF29:AF30)</f>
        <v>0</v>
      </c>
      <c r="AC4" s="87">
        <f>SUM('1月備援班表'!AG29:AG30)</f>
        <v>0</v>
      </c>
      <c r="AD4" s="87">
        <f>SUM('1月備援班表'!AH29:AH30)</f>
        <v>0</v>
      </c>
      <c r="AE4" s="87">
        <f>SUM('1月備援班表'!AI29:AI30)</f>
        <v>0</v>
      </c>
      <c r="AF4" s="87">
        <f>SUM('1月備援班表'!AJ29:AJ30)</f>
        <v>0</v>
      </c>
      <c r="AG4" s="87">
        <f>SUM('1月備援班表'!AK29:AK30)</f>
        <v>0</v>
      </c>
    </row>
    <row r="5" spans="1:33" ht="35.25" customHeight="1" x14ac:dyDescent="0.25">
      <c r="A5" s="344"/>
      <c r="B5" s="5" t="s">
        <v>29</v>
      </c>
      <c r="C5" s="87">
        <v>5</v>
      </c>
      <c r="D5" s="87">
        <f>SUM('1月備援班表'!H29:H30)</f>
        <v>0</v>
      </c>
      <c r="E5" s="167">
        <f>SUM('1月備援班表'!I29:I30)</f>
        <v>0</v>
      </c>
      <c r="F5" s="114">
        <f>SUM('1月備援班表'!J29:J30)</f>
        <v>0</v>
      </c>
      <c r="G5" s="114">
        <f>SUM('1月備援班表'!K29:K30)</f>
        <v>0</v>
      </c>
      <c r="H5" s="114">
        <f>SUM('1月備援班表'!L29:L30)</f>
        <v>0</v>
      </c>
      <c r="I5" s="87">
        <f>SUM('1月備援班表'!M29:M30)</f>
        <v>0</v>
      </c>
      <c r="J5" s="87">
        <f>SUM('1月備援班表'!N29:N30)</f>
        <v>0</v>
      </c>
      <c r="K5" s="167">
        <f>SUM('1月備援班表'!O29:O30)</f>
        <v>0</v>
      </c>
      <c r="L5" s="167">
        <f>SUM('1月備援班表'!P29:P30)</f>
        <v>0</v>
      </c>
      <c r="M5" s="114">
        <f>SUM('1月備援班表'!Q29:Q30)</f>
        <v>0</v>
      </c>
      <c r="N5" s="114">
        <f>SUM('1月備援班表'!R29:R30)</f>
        <v>0</v>
      </c>
      <c r="O5" s="114">
        <f>SUM('1月備援班表'!S29:S30)</f>
        <v>0</v>
      </c>
      <c r="P5" s="87">
        <f>SUM('1月備援班表'!T29:T30)</f>
        <v>0</v>
      </c>
      <c r="Q5" s="87">
        <f>SUM('1月備援班表'!U29:U30)</f>
        <v>0</v>
      </c>
      <c r="R5" s="167">
        <f>SUM('1月備援班表'!V29:V30)</f>
        <v>0</v>
      </c>
      <c r="S5" s="167">
        <f>SUM('1月備援班表'!W29:W30)</f>
        <v>0</v>
      </c>
      <c r="T5" s="114">
        <f>SUM('1月備援班表'!X29:X30)</f>
        <v>0</v>
      </c>
      <c r="U5" s="114">
        <f>SUM('1月備援班表'!Y29:Y30)</f>
        <v>0</v>
      </c>
      <c r="V5" s="114">
        <f>SUM('1月備援班表'!Z29:Z30)</f>
        <v>0</v>
      </c>
      <c r="W5" s="87">
        <f>SUM('1月備援班表'!AA29:AA30)</f>
        <v>0</v>
      </c>
      <c r="X5" s="87">
        <f>SUM('1月備援班表'!AB29:AB30)</f>
        <v>0</v>
      </c>
      <c r="Y5" s="167">
        <f>SUM('1月備援班表'!AC29:AC30)</f>
        <v>0</v>
      </c>
      <c r="Z5" s="167">
        <f>SUM('1月備援班表'!AD29:AD30)</f>
        <v>0</v>
      </c>
      <c r="AA5" s="114">
        <f>SUM('1月備援班表'!AE29:AE30)</f>
        <v>0</v>
      </c>
      <c r="AB5" s="114">
        <f>SUM('1月備援班表'!AF29:AF30)</f>
        <v>0</v>
      </c>
      <c r="AC5" s="87">
        <f>SUM('1月備援班表'!AG29:AG30)</f>
        <v>0</v>
      </c>
      <c r="AD5" s="87">
        <f>SUM('1月備援班表'!AH29:AH30)</f>
        <v>0</v>
      </c>
      <c r="AE5" s="87">
        <f>SUM('1月備援班表'!AI29:AI30)</f>
        <v>0</v>
      </c>
      <c r="AF5" s="87">
        <f>SUM('1月備援班表'!AJ29:AJ30)</f>
        <v>0</v>
      </c>
      <c r="AG5" s="87">
        <f>SUM('1月備援班表'!AK29:AK30)</f>
        <v>0</v>
      </c>
    </row>
    <row r="6" spans="1:33" ht="34.9" customHeight="1" x14ac:dyDescent="0.25">
      <c r="A6" s="344"/>
      <c r="B6" s="5" t="s">
        <v>65</v>
      </c>
      <c r="C6" s="87">
        <f>5+'1月備援班表'!H11</f>
        <v>5</v>
      </c>
      <c r="D6" s="87">
        <f>SUM('1月備援班表'!H29:H30,'1月備援班表'!I11)</f>
        <v>0</v>
      </c>
      <c r="E6" s="167">
        <f>SUM('1月備援班表'!I29:I30,'1月備援班表'!J11)</f>
        <v>0</v>
      </c>
      <c r="F6" s="114">
        <f>SUM('1月備援班表'!J29:J30,'1月備援班表'!K11)</f>
        <v>0</v>
      </c>
      <c r="G6" s="114">
        <f>SUM('1月備援班表'!K29:K30,'1月備援班表'!L11)</f>
        <v>0</v>
      </c>
      <c r="H6" s="114">
        <f>SUM('1月備援班表'!L29:L30,'1月備援班表'!M11)</f>
        <v>0</v>
      </c>
      <c r="I6" s="87">
        <f>SUM('1月備援班表'!M29:M30,'1月備援班表'!N11)</f>
        <v>0</v>
      </c>
      <c r="J6" s="87">
        <f>SUM('1月備援班表'!N29:N30,'1月備援班表'!O11)</f>
        <v>0</v>
      </c>
      <c r="K6" s="167">
        <f>SUM('1月備援班表'!O29:O30,'1月備援班表'!P11)</f>
        <v>0</v>
      </c>
      <c r="L6" s="167">
        <f>SUM('1月備援班表'!P29:P30,'1月備援班表'!Q11)</f>
        <v>0</v>
      </c>
      <c r="M6" s="114">
        <f>SUM('1月備援班表'!Q29:Q30,'1月備援班表'!R11)</f>
        <v>0</v>
      </c>
      <c r="N6" s="114">
        <f>SUM('1月備援班表'!R29:R30,'1月備援班表'!S11)</f>
        <v>0</v>
      </c>
      <c r="O6" s="114">
        <f>SUM('1月備援班表'!S29:S30,'1月備援班表'!T11)</f>
        <v>0</v>
      </c>
      <c r="P6" s="87">
        <f>SUM('1月備援班表'!T29:T30,'1月備援班表'!U11)</f>
        <v>0</v>
      </c>
      <c r="Q6" s="87">
        <f>SUM('1月備援班表'!U29:U30,'1月備援班表'!V11)</f>
        <v>0</v>
      </c>
      <c r="R6" s="167">
        <f>SUM('1月備援班表'!V29:V30,'1月備援班表'!W11)</f>
        <v>0</v>
      </c>
      <c r="S6" s="167">
        <f>SUM('1月備援班表'!W29:W30,'1月備援班表'!X11)</f>
        <v>0</v>
      </c>
      <c r="T6" s="114">
        <f>SUM('1月備援班表'!X29:X30,'1月備援班表'!Y11)</f>
        <v>0</v>
      </c>
      <c r="U6" s="114">
        <f>SUM('1月備援班表'!Y29:Y30,'1月備援班表'!Z11)</f>
        <v>0</v>
      </c>
      <c r="V6" s="114">
        <f>SUM('1月備援班表'!Z29:Z30,'1月備援班表'!AA11)</f>
        <v>0</v>
      </c>
      <c r="W6" s="87">
        <f>SUM('1月備援班表'!AA29:AA30,'1月備援班表'!AB11)</f>
        <v>0</v>
      </c>
      <c r="X6" s="87">
        <f>SUM('1月備援班表'!AB29:AB30,'1月備援班表'!AC11)</f>
        <v>0</v>
      </c>
      <c r="Y6" s="167">
        <f>SUM('1月備援班表'!AC29:AC30,'1月備援班表'!AD11)</f>
        <v>0</v>
      </c>
      <c r="Z6" s="167">
        <f>SUM('1月備援班表'!AD29:AD30,'1月備援班表'!AE11)</f>
        <v>0</v>
      </c>
      <c r="AA6" s="114">
        <f>SUM('1月備援班表'!AE29:AE30,'1月備援班表'!AF11)</f>
        <v>0</v>
      </c>
      <c r="AB6" s="114">
        <f>SUM('1月備援班表'!AF29:AF30,'1月備援班表'!AG11)</f>
        <v>0</v>
      </c>
      <c r="AC6" s="87">
        <f>SUM('1月備援班表'!AG29:AG30,'1月備援班表'!AH11)</f>
        <v>0</v>
      </c>
      <c r="AD6" s="87">
        <f>SUM('1月備援班表'!AH29:AH30,'1月備援班表'!AI11)</f>
        <v>0</v>
      </c>
      <c r="AE6" s="87">
        <f>SUM('1月備援班表'!AI29:AI30,'1月備援班表'!AJ11)</f>
        <v>0</v>
      </c>
      <c r="AF6" s="87">
        <f>SUM('1月備援班表'!AJ29:AJ30,'1月備援班表'!AK11)</f>
        <v>0</v>
      </c>
      <c r="AG6" s="87">
        <f>SUM('1月備援班表'!AK29:AK30,'1月備援班表'!AL11)</f>
        <v>0</v>
      </c>
    </row>
    <row r="7" spans="1:33" ht="34.9" customHeight="1" x14ac:dyDescent="0.25">
      <c r="A7" s="344"/>
      <c r="B7" s="4" t="s">
        <v>19</v>
      </c>
      <c r="C7" s="87">
        <f>5+'1月備援班表'!H11+'1月備援班表'!H12+'1月備援班表'!H13</f>
        <v>5</v>
      </c>
      <c r="D7" s="87">
        <f>SUM('1月備援班表'!H30,'1月備援班表'!I11:I13)</f>
        <v>0</v>
      </c>
      <c r="E7" s="167">
        <f>SUM('1月備援班表'!I30,'1月備援班表'!J11:J13)</f>
        <v>0</v>
      </c>
      <c r="F7" s="114">
        <f>SUM('1月備援班表'!J30,'1月備援班表'!K11:K13)</f>
        <v>0</v>
      </c>
      <c r="G7" s="114">
        <f>SUM('1月備援班表'!K30,'1月備援班表'!L11:L13)</f>
        <v>0</v>
      </c>
      <c r="H7" s="114">
        <f>SUM('1月備援班表'!L30,'1月備援班表'!M11:M13)</f>
        <v>0</v>
      </c>
      <c r="I7" s="87">
        <f>SUM('1月備援班表'!M30,'1月備援班表'!N11:N13)</f>
        <v>0</v>
      </c>
      <c r="J7" s="87">
        <f>SUM('1月備援班表'!N30,'1月備援班表'!O11:O13)</f>
        <v>0</v>
      </c>
      <c r="K7" s="167">
        <f>SUM('1月備援班表'!O30,'1月備援班表'!P11:P13)</f>
        <v>0</v>
      </c>
      <c r="L7" s="167">
        <f>SUM('1月備援班表'!P30,'1月備援班表'!Q11:Q13)</f>
        <v>0</v>
      </c>
      <c r="M7" s="114">
        <f>SUM('1月備援班表'!Q30,'1月備援班表'!R11:R13)</f>
        <v>0</v>
      </c>
      <c r="N7" s="114">
        <f>SUM('1月備援班表'!R30,'1月備援班表'!S11:S13)</f>
        <v>0</v>
      </c>
      <c r="O7" s="114">
        <f>SUM('1月備援班表'!S30,'1月備援班表'!T11:T13)</f>
        <v>0</v>
      </c>
      <c r="P7" s="87">
        <f>SUM('1月備援班表'!T30,'1月備援班表'!U11:U13)</f>
        <v>0</v>
      </c>
      <c r="Q7" s="87">
        <f>SUM('1月備援班表'!U30,'1月備援班表'!V11:V13)</f>
        <v>0</v>
      </c>
      <c r="R7" s="167">
        <f>SUM('1月備援班表'!V30,'1月備援班表'!W11:W13)</f>
        <v>0</v>
      </c>
      <c r="S7" s="167">
        <f>SUM('1月備援班表'!W30,'1月備援班表'!X11:X13)</f>
        <v>0</v>
      </c>
      <c r="T7" s="114">
        <f>SUM('1月備援班表'!X30,'1月備援班表'!Y11:Y13)</f>
        <v>0</v>
      </c>
      <c r="U7" s="114">
        <f>SUM('1月備援班表'!Y30,'1月備援班表'!Z11:Z13)</f>
        <v>0</v>
      </c>
      <c r="V7" s="114">
        <f>SUM('1月備援班表'!Z30,'1月備援班表'!AA11:AA13)</f>
        <v>0</v>
      </c>
      <c r="W7" s="87">
        <f>SUM('1月備援班表'!AA30,'1月備援班表'!AB11:AB13)</f>
        <v>0</v>
      </c>
      <c r="X7" s="87">
        <f>SUM('1月備援班表'!AB30,'1月備援班表'!AC11:AC13)</f>
        <v>0</v>
      </c>
      <c r="Y7" s="167">
        <f>SUM('1月備援班表'!AC30,'1月備援班表'!AD11:AD13)</f>
        <v>0</v>
      </c>
      <c r="Z7" s="167">
        <f>SUM('1月備援班表'!AD30,'1月備援班表'!AE11:AE13)</f>
        <v>0</v>
      </c>
      <c r="AA7" s="114">
        <f>SUM('1月備援班表'!AE30,'1月備援班表'!AF11:AF13)</f>
        <v>0</v>
      </c>
      <c r="AB7" s="114">
        <f>SUM('1月備援班表'!AF30,'1月備援班表'!AG11:AG13)</f>
        <v>0</v>
      </c>
      <c r="AC7" s="87">
        <f>SUM('1月備援班表'!AG30,'1月備援班表'!AH11:AH13)</f>
        <v>0</v>
      </c>
      <c r="AD7" s="87">
        <f>SUM('1月備援班表'!AH30,'1月備援班表'!AI11:AI13)</f>
        <v>0</v>
      </c>
      <c r="AE7" s="87">
        <f>SUM('1月備援班表'!AI30,'1月備援班表'!AJ11:AJ13)</f>
        <v>0</v>
      </c>
      <c r="AF7" s="87">
        <f>SUM('1月備援班表'!AJ30,'1月備援班表'!AK11:AK13)</f>
        <v>0</v>
      </c>
      <c r="AG7" s="87">
        <f>SUM('1月備援班表'!AK30,'1月備援班表'!AL11:AL13)</f>
        <v>0</v>
      </c>
    </row>
    <row r="8" spans="1:33" ht="34.9" customHeight="1" x14ac:dyDescent="0.25">
      <c r="A8" s="344"/>
      <c r="B8" s="4" t="s">
        <v>20</v>
      </c>
      <c r="C8" s="87">
        <f>SUM('1月備援班表'!H11:H16)</f>
        <v>0</v>
      </c>
      <c r="D8" s="87">
        <f>SUM('1月備援班表'!I11:I16)</f>
        <v>0</v>
      </c>
      <c r="E8" s="167">
        <f>SUM('1月備援班表'!J11:J16)</f>
        <v>0</v>
      </c>
      <c r="F8" s="114">
        <f>SUM('1月備援班表'!K11:K16)</f>
        <v>1</v>
      </c>
      <c r="G8" s="114">
        <f>SUM('1月備援班表'!L11:L16)</f>
        <v>1</v>
      </c>
      <c r="H8" s="114">
        <f>SUM('1月備援班表'!M11:M16)</f>
        <v>0</v>
      </c>
      <c r="I8" s="87">
        <f>SUM('1月備援班表'!N11:N16)</f>
        <v>0</v>
      </c>
      <c r="J8" s="87">
        <f>SUM('1月備援班表'!O11:O16)</f>
        <v>0</v>
      </c>
      <c r="K8" s="167">
        <f>SUM('1月備援班表'!P11:P16)</f>
        <v>0</v>
      </c>
      <c r="L8" s="167">
        <f>SUM('1月備援班表'!Q11:Q16)</f>
        <v>1</v>
      </c>
      <c r="M8" s="114">
        <f>SUM('1月備援班表'!R11:R16)</f>
        <v>1</v>
      </c>
      <c r="N8" s="114">
        <f>SUM('1月備援班表'!S11:S16)</f>
        <v>0</v>
      </c>
      <c r="O8" s="114">
        <f>SUM('1月備援班表'!T11:T16)</f>
        <v>0</v>
      </c>
      <c r="P8" s="87">
        <f>SUM('1月備援班表'!U11:U16)</f>
        <v>0</v>
      </c>
      <c r="Q8" s="87">
        <f>SUM('1月備援班表'!V11:V16)</f>
        <v>0</v>
      </c>
      <c r="R8" s="167">
        <f>SUM('1月備援班表'!W11:W16)</f>
        <v>1</v>
      </c>
      <c r="S8" s="167">
        <f>SUM('1月備援班表'!X11:X16)</f>
        <v>1</v>
      </c>
      <c r="T8" s="114">
        <f>SUM('1月備援班表'!Y11:Y16)</f>
        <v>0</v>
      </c>
      <c r="U8" s="114">
        <f>SUM('1月備援班表'!Z11:Z16)</f>
        <v>0</v>
      </c>
      <c r="V8" s="114">
        <f>SUM('1月備援班表'!AA11:AA16)</f>
        <v>0</v>
      </c>
      <c r="W8" s="87">
        <f>SUM('1月備援班表'!AB11:AB16)</f>
        <v>0</v>
      </c>
      <c r="X8" s="87">
        <f>SUM('1月備援班表'!AC11:AC16)</f>
        <v>0</v>
      </c>
      <c r="Y8" s="167">
        <f>SUM('1月備援班表'!AD11:AD16)</f>
        <v>0</v>
      </c>
      <c r="Z8" s="167">
        <f>SUM('1月備援班表'!AE11:AE16)</f>
        <v>0</v>
      </c>
      <c r="AA8" s="114">
        <f>SUM('1月備援班表'!AF11:AF16)</f>
        <v>0</v>
      </c>
      <c r="AB8" s="114">
        <f>SUM('1月備援班表'!AG11:AG16)</f>
        <v>0</v>
      </c>
      <c r="AC8" s="87">
        <f>SUM('1月備援班表'!AH11:AH16)</f>
        <v>0</v>
      </c>
      <c r="AD8" s="87">
        <f>SUM('1月備援班表'!AI11:AI16)</f>
        <v>0</v>
      </c>
      <c r="AE8" s="87">
        <f>SUM('1月備援班表'!AJ11:AJ16)</f>
        <v>0</v>
      </c>
      <c r="AF8" s="87">
        <f>SUM('1月備援班表'!AK11:AK16)</f>
        <v>0</v>
      </c>
      <c r="AG8" s="87">
        <f>SUM('1月備援班表'!AL11:AL16)</f>
        <v>0</v>
      </c>
    </row>
    <row r="9" spans="1:33" ht="34.9" customHeight="1" x14ac:dyDescent="0.25">
      <c r="A9" s="344"/>
      <c r="B9" s="4" t="s">
        <v>21</v>
      </c>
      <c r="C9" s="88">
        <f>SUM('1月備援班表'!H11:H17)</f>
        <v>0</v>
      </c>
      <c r="D9" s="88">
        <f>SUM('1月備援班表'!I11:I17)</f>
        <v>0</v>
      </c>
      <c r="E9" s="168">
        <f>SUM('1月備援班表'!J11:J17)</f>
        <v>0</v>
      </c>
      <c r="F9" s="115">
        <f>SUM('1月備援班表'!K11:K17)</f>
        <v>1</v>
      </c>
      <c r="G9" s="115">
        <f>SUM('1月備援班表'!L11:L17)</f>
        <v>1</v>
      </c>
      <c r="H9" s="115">
        <f>SUM('1月備援班表'!M11:M17)</f>
        <v>0</v>
      </c>
      <c r="I9" s="88">
        <f>SUM('1月備援班表'!N11:N17)</f>
        <v>0</v>
      </c>
      <c r="J9" s="88">
        <f>SUM('1月備援班表'!O11:O17)</f>
        <v>0</v>
      </c>
      <c r="K9" s="168">
        <f>SUM('1月備援班表'!P11:P17)</f>
        <v>0</v>
      </c>
      <c r="L9" s="168">
        <f>SUM('1月備援班表'!Q11:Q17)</f>
        <v>1</v>
      </c>
      <c r="M9" s="115">
        <f>SUM('1月備援班表'!R11:R17)</f>
        <v>1</v>
      </c>
      <c r="N9" s="115">
        <f>SUM('1月備援班表'!S11:S17)</f>
        <v>0</v>
      </c>
      <c r="O9" s="115">
        <f>SUM('1月備援班表'!T11:T17)</f>
        <v>0</v>
      </c>
      <c r="P9" s="88">
        <f>SUM('1月備援班表'!U11:U17)</f>
        <v>0</v>
      </c>
      <c r="Q9" s="88">
        <f>SUM('1月備援班表'!V11:V17)</f>
        <v>0</v>
      </c>
      <c r="R9" s="168">
        <f>SUM('1月備援班表'!W11:W17)</f>
        <v>1</v>
      </c>
      <c r="S9" s="168">
        <f>SUM('1月備援班表'!X11:X17)</f>
        <v>1</v>
      </c>
      <c r="T9" s="115">
        <f>SUM('1月備援班表'!Y11:Y17)</f>
        <v>0</v>
      </c>
      <c r="U9" s="115">
        <f>SUM('1月備援班表'!Z11:Z17)</f>
        <v>0</v>
      </c>
      <c r="V9" s="115">
        <f>SUM('1月備援班表'!AA11:AA17)</f>
        <v>0</v>
      </c>
      <c r="W9" s="88">
        <f>SUM('1月備援班表'!AB11:AB17)</f>
        <v>0</v>
      </c>
      <c r="X9" s="88">
        <f>SUM('1月備援班表'!AC11:AC17)</f>
        <v>0</v>
      </c>
      <c r="Y9" s="168">
        <f>SUM('1月備援班表'!AD11:AD17)</f>
        <v>0</v>
      </c>
      <c r="Z9" s="168">
        <f>SUM('1月備援班表'!AE11:AE17)</f>
        <v>0</v>
      </c>
      <c r="AA9" s="115">
        <f>SUM('1月備援班表'!AF11:AF17)</f>
        <v>0</v>
      </c>
      <c r="AB9" s="115">
        <f>SUM('1月備援班表'!AG11:AG17)</f>
        <v>0</v>
      </c>
      <c r="AC9" s="88">
        <f>SUM('1月備援班表'!AH11:AH17)</f>
        <v>0</v>
      </c>
      <c r="AD9" s="88">
        <f>SUM('1月備援班表'!AI11:AI17)</f>
        <v>0</v>
      </c>
      <c r="AE9" s="88">
        <f>SUM('1月備援班表'!AJ11:AJ17)</f>
        <v>0</v>
      </c>
      <c r="AF9" s="88">
        <f>SUM('1月備援班表'!AK11:AK17)</f>
        <v>0</v>
      </c>
      <c r="AG9" s="88">
        <f>SUM('1月備援班表'!AL11:AL17)</f>
        <v>0</v>
      </c>
    </row>
    <row r="10" spans="1:33" s="112" customFormat="1" ht="35.25" customHeight="1" x14ac:dyDescent="0.25">
      <c r="A10" s="344"/>
      <c r="B10" s="111" t="s">
        <v>22</v>
      </c>
      <c r="C10" s="92">
        <f>SUM('1月備援班表'!H11:H19)</f>
        <v>0</v>
      </c>
      <c r="D10" s="92">
        <f>SUM('1月備援班表'!I11:I19)</f>
        <v>0</v>
      </c>
      <c r="E10" s="169">
        <f>SUM('1月備援班表'!J11:J19)</f>
        <v>0</v>
      </c>
      <c r="F10" s="91">
        <f>SUM('1月備援班表'!K11:K19)</f>
        <v>2</v>
      </c>
      <c r="G10" s="91">
        <f>SUM('1月備援班表'!L11:L19)</f>
        <v>2</v>
      </c>
      <c r="H10" s="91">
        <f>SUM('1月備援班表'!M11:M19)</f>
        <v>0</v>
      </c>
      <c r="I10" s="92">
        <f>SUM('1月備援班表'!N11:N19)</f>
        <v>0</v>
      </c>
      <c r="J10" s="92">
        <f>SUM('1月備援班表'!O11:O19)</f>
        <v>0</v>
      </c>
      <c r="K10" s="169">
        <f>SUM('1月備援班表'!P11:P19)</f>
        <v>0</v>
      </c>
      <c r="L10" s="169">
        <f>SUM('1月備援班表'!Q11:Q19)</f>
        <v>2</v>
      </c>
      <c r="M10" s="91">
        <f>SUM('1月備援班表'!R11:R19)</f>
        <v>2</v>
      </c>
      <c r="N10" s="91">
        <f>SUM('1月備援班表'!S11:S19)</f>
        <v>0</v>
      </c>
      <c r="O10" s="91">
        <f>SUM('1月備援班表'!T11:T19)</f>
        <v>0</v>
      </c>
      <c r="P10" s="92">
        <f>SUM('1月備援班表'!U11:U19)</f>
        <v>0</v>
      </c>
      <c r="Q10" s="92">
        <f>SUM('1月備援班表'!V11:V19)</f>
        <v>0</v>
      </c>
      <c r="R10" s="169">
        <f>SUM('1月備援班表'!W11:W19)</f>
        <v>2</v>
      </c>
      <c r="S10" s="169">
        <f>SUM('1月備援班表'!X11:X19)</f>
        <v>2</v>
      </c>
      <c r="T10" s="91">
        <f>SUM('1月備援班表'!Y11:Y19)</f>
        <v>0</v>
      </c>
      <c r="U10" s="91">
        <f>SUM('1月備援班表'!Z11:Z19)</f>
        <v>0</v>
      </c>
      <c r="V10" s="91">
        <f>SUM('1月備援班表'!AA11:AA19)</f>
        <v>0</v>
      </c>
      <c r="W10" s="92">
        <f>SUM('1月備援班表'!AB11:AB19)</f>
        <v>0</v>
      </c>
      <c r="X10" s="92">
        <f>SUM('1月備援班表'!AC11:AC19)</f>
        <v>0</v>
      </c>
      <c r="Y10" s="169">
        <f>SUM('1月備援班表'!AD11:AD19)</f>
        <v>0</v>
      </c>
      <c r="Z10" s="169">
        <f>SUM('1月備援班表'!AE11:AE19)</f>
        <v>0</v>
      </c>
      <c r="AA10" s="91">
        <f>SUM('1月備援班表'!AF11:AF19)</f>
        <v>0</v>
      </c>
      <c r="AB10" s="91">
        <f>SUM('1月備援班表'!AG11:AG19)</f>
        <v>0</v>
      </c>
      <c r="AC10" s="92">
        <f>SUM('1月備援班表'!AH11:AH19)</f>
        <v>0</v>
      </c>
      <c r="AD10" s="92">
        <f>SUM('1月備援班表'!AI11:AI19)</f>
        <v>0</v>
      </c>
      <c r="AE10" s="92">
        <f>SUM('1月備援班表'!AJ11:AJ19)</f>
        <v>0</v>
      </c>
      <c r="AF10" s="92">
        <f>SUM('1月備援班表'!AK11:AK19)</f>
        <v>0</v>
      </c>
      <c r="AG10" s="92">
        <f>SUM('1月備援班表'!AL11:AL19)</f>
        <v>0</v>
      </c>
    </row>
    <row r="11" spans="1:33" s="7" customFormat="1" ht="34.9" customHeight="1" x14ac:dyDescent="0.25">
      <c r="A11" s="344"/>
      <c r="B11" s="109" t="s">
        <v>46</v>
      </c>
      <c r="C11" s="92">
        <f>SUM('1月備援班表'!H11:H20)</f>
        <v>0</v>
      </c>
      <c r="D11" s="92">
        <f>SUM('1月備援班表'!I11:I20)</f>
        <v>0</v>
      </c>
      <c r="E11" s="169">
        <f>SUM('1月備援班表'!J11:J20)</f>
        <v>0</v>
      </c>
      <c r="F11" s="91">
        <f>SUM('1月備援班表'!K11:K20)</f>
        <v>2</v>
      </c>
      <c r="G11" s="91">
        <f>SUM('1月備援班表'!L11:L20)</f>
        <v>2</v>
      </c>
      <c r="H11" s="91">
        <f>SUM('1月備援班表'!M11:M20)</f>
        <v>0</v>
      </c>
      <c r="I11" s="92">
        <f>SUM('1月備援班表'!N11:N20)</f>
        <v>0</v>
      </c>
      <c r="J11" s="92">
        <f>SUM('1月備援班表'!O11:O20)</f>
        <v>0</v>
      </c>
      <c r="K11" s="169">
        <f>SUM('1月備援班表'!P11:P20)</f>
        <v>0</v>
      </c>
      <c r="L11" s="169">
        <f>SUM('1月備援班表'!Q11:Q20)</f>
        <v>2</v>
      </c>
      <c r="M11" s="91">
        <f>SUM('1月備援班表'!R11:R20)</f>
        <v>2</v>
      </c>
      <c r="N11" s="91">
        <f>SUM('1月備援班表'!S11:S20)</f>
        <v>0</v>
      </c>
      <c r="O11" s="91">
        <f>SUM('1月備援班表'!T11:T20)</f>
        <v>0</v>
      </c>
      <c r="P11" s="92">
        <f>SUM('1月備援班表'!U11:U20)</f>
        <v>0</v>
      </c>
      <c r="Q11" s="92">
        <f>SUM('1月備援班表'!V11:V20)</f>
        <v>0</v>
      </c>
      <c r="R11" s="169">
        <f>SUM('1月備援班表'!W11:W20)</f>
        <v>2</v>
      </c>
      <c r="S11" s="169">
        <f>SUM('1月備援班表'!X11:X20)</f>
        <v>2</v>
      </c>
      <c r="T11" s="91">
        <f>SUM('1月備援班表'!Y11:Y20)</f>
        <v>0</v>
      </c>
      <c r="U11" s="91">
        <f>SUM('1月備援班表'!Z11:Z20)</f>
        <v>0</v>
      </c>
      <c r="V11" s="91">
        <f>SUM('1月備援班表'!AA11:AA20)</f>
        <v>0</v>
      </c>
      <c r="W11" s="92">
        <f>SUM('1月備援班表'!AB11:AB20)</f>
        <v>0</v>
      </c>
      <c r="X11" s="92">
        <f>SUM('1月備援班表'!AC11:AC20)</f>
        <v>0</v>
      </c>
      <c r="Y11" s="169">
        <f>SUM('1月備援班表'!AD11:AD20)</f>
        <v>0</v>
      </c>
      <c r="Z11" s="169">
        <f>SUM('1月備援班表'!AE11:AE20)</f>
        <v>0</v>
      </c>
      <c r="AA11" s="91">
        <f>SUM('1月備援班表'!AF11:AF20)</f>
        <v>0</v>
      </c>
      <c r="AB11" s="91">
        <f>SUM('1月備援班表'!AG11:AG20)</f>
        <v>0</v>
      </c>
      <c r="AC11" s="92">
        <f>SUM('1月備援班表'!AH11:AH20)</f>
        <v>0</v>
      </c>
      <c r="AD11" s="92">
        <f>SUM('1月備援班表'!AI11:AI20)</f>
        <v>0</v>
      </c>
      <c r="AE11" s="92">
        <f>SUM('1月備援班表'!AJ11:AJ20)</f>
        <v>0</v>
      </c>
      <c r="AF11" s="92">
        <f>SUM('1月備援班表'!AK11:AK20)</f>
        <v>0</v>
      </c>
      <c r="AG11" s="92">
        <f>SUM('1月備援班表'!AL11:AL20)</f>
        <v>0</v>
      </c>
    </row>
    <row r="12" spans="1:33" ht="34.9" customHeight="1" x14ac:dyDescent="0.25">
      <c r="A12" s="344"/>
      <c r="B12" s="83" t="s">
        <v>47</v>
      </c>
      <c r="C12" s="87">
        <f>SUM('1月備援班表'!H11:H20)</f>
        <v>0</v>
      </c>
      <c r="D12" s="87">
        <f>SUM('1月備援班表'!I11:I20)</f>
        <v>0</v>
      </c>
      <c r="E12" s="117">
        <f>SUM('1月備援班表'!J11:J20)</f>
        <v>0</v>
      </c>
      <c r="F12" s="117">
        <f>SUM('1月備援班表'!K11:K20)</f>
        <v>2</v>
      </c>
      <c r="G12" s="117">
        <f>SUM('1月備援班表'!L11:L20)</f>
        <v>2</v>
      </c>
      <c r="H12" s="117">
        <f>SUM('1月備援班表'!M11:M20)</f>
        <v>0</v>
      </c>
      <c r="I12" s="87">
        <f>SUM('1月備援班表'!N11:N20)</f>
        <v>0</v>
      </c>
      <c r="J12" s="87">
        <f>SUM('1月備援班表'!O11:O20)</f>
        <v>0</v>
      </c>
      <c r="K12" s="117">
        <f>SUM('1月備援班表'!P11:P20)</f>
        <v>0</v>
      </c>
      <c r="L12" s="117">
        <f>SUM('1月備援班表'!Q11:Q20)</f>
        <v>2</v>
      </c>
      <c r="M12" s="117">
        <f>SUM('1月備援班表'!R11:R20)</f>
        <v>2</v>
      </c>
      <c r="N12" s="117">
        <f>SUM('1月備援班表'!S11:S20)</f>
        <v>0</v>
      </c>
      <c r="O12" s="117">
        <f>SUM('1月備援班表'!T11:T20)</f>
        <v>0</v>
      </c>
      <c r="P12" s="87">
        <f>SUM('1月備援班表'!U11:U20)</f>
        <v>0</v>
      </c>
      <c r="Q12" s="87">
        <f>SUM('1月備援班表'!V11:V20)</f>
        <v>0</v>
      </c>
      <c r="R12" s="117">
        <f>SUM('1月備援班表'!W11:W20)</f>
        <v>2</v>
      </c>
      <c r="S12" s="117">
        <f>SUM('1月備援班表'!X11:X20)</f>
        <v>2</v>
      </c>
      <c r="T12" s="117">
        <f>SUM('1月備援班表'!Y11:Y20)</f>
        <v>0</v>
      </c>
      <c r="U12" s="117">
        <f>SUM('1月備援班表'!Z11:Z20)</f>
        <v>0</v>
      </c>
      <c r="V12" s="117">
        <f>SUM('1月備援班表'!AA11:AA20)</f>
        <v>0</v>
      </c>
      <c r="W12" s="87">
        <f>SUM('1月備援班表'!AB11:AB20)</f>
        <v>0</v>
      </c>
      <c r="X12" s="87">
        <f>SUM('1月備援班表'!AC11:AC20)</f>
        <v>0</v>
      </c>
      <c r="Y12" s="117">
        <f>SUM('1月備援班表'!AD11:AD20)</f>
        <v>0</v>
      </c>
      <c r="Z12" s="117">
        <f>SUM('1月備援班表'!AE11:AE20)</f>
        <v>0</v>
      </c>
      <c r="AA12" s="117">
        <f>SUM('1月備援班表'!AF11:AF20)</f>
        <v>0</v>
      </c>
      <c r="AB12" s="117">
        <f>SUM('1月備援班表'!AG11:AG20)</f>
        <v>0</v>
      </c>
      <c r="AC12" s="87">
        <f>SUM('1月備援班表'!AH11:AH20)</f>
        <v>0</v>
      </c>
      <c r="AD12" s="87">
        <f>SUM('1月備援班表'!AI11:AI20)</f>
        <v>0</v>
      </c>
      <c r="AE12" s="87">
        <f>SUM('1月備援班表'!AJ11:AJ20)</f>
        <v>0</v>
      </c>
      <c r="AF12" s="87">
        <f>SUM('1月備援班表'!AK11:AK20)</f>
        <v>0</v>
      </c>
      <c r="AG12" s="87">
        <f>SUM('1月備援班表'!AL11:AL20)</f>
        <v>0</v>
      </c>
    </row>
    <row r="13" spans="1:33" ht="34.9" customHeight="1" x14ac:dyDescent="0.25">
      <c r="A13" s="344"/>
      <c r="B13" s="84" t="s">
        <v>48</v>
      </c>
      <c r="C13" s="87">
        <f>SUM('1月備援班表'!H11:H21)</f>
        <v>0</v>
      </c>
      <c r="D13" s="87">
        <f>SUM('1月備援班表'!I11:I21)</f>
        <v>0</v>
      </c>
      <c r="E13" s="117">
        <f>SUM('1月備援班表'!J11:J21)</f>
        <v>0</v>
      </c>
      <c r="F13" s="117">
        <f>SUM('1月備援班表'!K11:K21)</f>
        <v>2</v>
      </c>
      <c r="G13" s="117">
        <f>SUM('1月備援班表'!L11:L21)</f>
        <v>2</v>
      </c>
      <c r="H13" s="117">
        <f>SUM('1月備援班表'!M11:M21)</f>
        <v>0</v>
      </c>
      <c r="I13" s="87">
        <f>SUM('1月備援班表'!N11:N21)</f>
        <v>0</v>
      </c>
      <c r="J13" s="87">
        <f>SUM('1月備援班表'!O11:O21)</f>
        <v>0</v>
      </c>
      <c r="K13" s="117">
        <f>SUM('1月備援班表'!P11:P21)</f>
        <v>0</v>
      </c>
      <c r="L13" s="117">
        <f>SUM('1月備援班表'!Q11:Q21)</f>
        <v>2</v>
      </c>
      <c r="M13" s="117">
        <f>SUM('1月備援班表'!R11:R21)</f>
        <v>2</v>
      </c>
      <c r="N13" s="117">
        <f>SUM('1月備援班表'!S11:S21)</f>
        <v>0</v>
      </c>
      <c r="O13" s="117">
        <f>SUM('1月備援班表'!T11:T21)</f>
        <v>0</v>
      </c>
      <c r="P13" s="87">
        <f>SUM('1月備援班表'!U11:U21)</f>
        <v>0</v>
      </c>
      <c r="Q13" s="87">
        <f>SUM('1月備援班表'!V11:V21)</f>
        <v>0</v>
      </c>
      <c r="R13" s="117">
        <f>SUM('1月備援班表'!W11:W21)</f>
        <v>2</v>
      </c>
      <c r="S13" s="117">
        <f>SUM('1月備援班表'!X11:X21)</f>
        <v>2</v>
      </c>
      <c r="T13" s="117">
        <f>SUM('1月備援班表'!Y11:Y21)</f>
        <v>0</v>
      </c>
      <c r="U13" s="117">
        <f>SUM('1月備援班表'!Z11:Z21)</f>
        <v>0</v>
      </c>
      <c r="V13" s="117">
        <f>SUM('1月備援班表'!AA11:AA21)</f>
        <v>0</v>
      </c>
      <c r="W13" s="87">
        <f>SUM('1月備援班表'!AB11:AB21)</f>
        <v>0</v>
      </c>
      <c r="X13" s="87">
        <f>SUM('1月備援班表'!AC11:AC21)</f>
        <v>0</v>
      </c>
      <c r="Y13" s="117">
        <f>SUM('1月備援班表'!AD11:AD21)</f>
        <v>0</v>
      </c>
      <c r="Z13" s="117">
        <f>SUM('1月備援班表'!AE11:AE21)</f>
        <v>0</v>
      </c>
      <c r="AA13" s="117">
        <f>SUM('1月備援班表'!AF11:AF21)</f>
        <v>0</v>
      </c>
      <c r="AB13" s="117">
        <f>SUM('1月備援班表'!AG11:AG21)</f>
        <v>0</v>
      </c>
      <c r="AC13" s="87">
        <f>SUM('1月備援班表'!AH11:AH21)</f>
        <v>0</v>
      </c>
      <c r="AD13" s="87">
        <f>SUM('1月備援班表'!AI11:AI21)</f>
        <v>0</v>
      </c>
      <c r="AE13" s="87">
        <f>SUM('1月備援班表'!AJ11:AJ21)</f>
        <v>0</v>
      </c>
      <c r="AF13" s="87">
        <f>SUM('1月備援班表'!AK11:AK21)</f>
        <v>0</v>
      </c>
      <c r="AG13" s="87">
        <f>SUM('1月備援班表'!AL11:AL21)</f>
        <v>0</v>
      </c>
    </row>
    <row r="14" spans="1:33" ht="34.9" customHeight="1" x14ac:dyDescent="0.25">
      <c r="A14" s="344"/>
      <c r="B14" s="85" t="s">
        <v>30</v>
      </c>
      <c r="C14" s="87">
        <f>SUM('1月備援班表'!H11:H13,'1月備援班表'!H15:H17,'1月備援班表'!H19:H22)</f>
        <v>0</v>
      </c>
      <c r="D14" s="87">
        <f>SUM('1月備援班表'!I11:I13,'1月備援班表'!I15:I17,'1月備援班表'!I19:I22)</f>
        <v>0</v>
      </c>
      <c r="E14" s="117">
        <f>SUM('1月備援班表'!J11:J13,'1月備援班表'!J15:J17,'1月備援班表'!J19:J22)</f>
        <v>0</v>
      </c>
      <c r="F14" s="117">
        <f>SUM('1月備援班表'!K11:K13,'1月備援班表'!K15:K17,'1月備援班表'!K19:K22)</f>
        <v>1</v>
      </c>
      <c r="G14" s="117">
        <f>SUM('1月備援班表'!L11:L13,'1月備援班表'!L15:L17,'1月備援班表'!L19:L22)</f>
        <v>1</v>
      </c>
      <c r="H14" s="117">
        <f>SUM('1月備援班表'!M11:M13,'1月備援班表'!M15:M17,'1月備援班表'!M19:M22)</f>
        <v>0</v>
      </c>
      <c r="I14" s="87">
        <f>SUM('1月備援班表'!N11:N13,'1月備援班表'!N15:N17,'1月備援班表'!N19:N22)</f>
        <v>0</v>
      </c>
      <c r="J14" s="87">
        <f>SUM('1月備援班表'!O11:O13,'1月備援班表'!O15:O17,'1月備援班表'!O19:O22)</f>
        <v>0</v>
      </c>
      <c r="K14" s="117">
        <f>SUM('1月備援班表'!P11:P13,'1月備援班表'!P15:P17,'1月備援班表'!P19:P22)</f>
        <v>0</v>
      </c>
      <c r="L14" s="117">
        <f>SUM('1月備援班表'!Q11:Q13,'1月備援班表'!Q15:Q17,'1月備援班表'!Q19:Q22)</f>
        <v>1</v>
      </c>
      <c r="M14" s="117">
        <f>SUM('1月備援班表'!R11:R13,'1月備援班表'!R15:R17,'1月備援班表'!R19:R22)</f>
        <v>1</v>
      </c>
      <c r="N14" s="117">
        <f>SUM('1月備援班表'!S11:S13,'1月備援班表'!S15:S17,'1月備援班表'!S19:S22)</f>
        <v>0</v>
      </c>
      <c r="O14" s="117">
        <f>SUM('1月備援班表'!T11:T13,'1月備援班表'!T15:T17,'1月備援班表'!T19:T22)</f>
        <v>0</v>
      </c>
      <c r="P14" s="87">
        <f>SUM('1月備援班表'!U11:U13,'1月備援班表'!U15:U17,'1月備援班表'!U19:U22)</f>
        <v>0</v>
      </c>
      <c r="Q14" s="87">
        <f>SUM('1月備援班表'!V11:V13,'1月備援班表'!V15:V17,'1月備援班表'!V19:V22)</f>
        <v>0</v>
      </c>
      <c r="R14" s="117">
        <f>SUM('1月備援班表'!W11:W13,'1月備援班表'!W15:W17,'1月備援班表'!W19:W22)</f>
        <v>1</v>
      </c>
      <c r="S14" s="117">
        <f>SUM('1月備援班表'!X11:X13,'1月備援班表'!X15:X17,'1月備援班表'!X19:X22)</f>
        <v>1</v>
      </c>
      <c r="T14" s="117">
        <f>SUM('1月備援班表'!Y11:Y13,'1月備援班表'!Y15:Y17,'1月備援班表'!Y19:Y22)</f>
        <v>0</v>
      </c>
      <c r="U14" s="117">
        <f>SUM('1月備援班表'!Z11:Z13,'1月備援班表'!Z15:Z17,'1月備援班表'!Z19:Z22)</f>
        <v>0</v>
      </c>
      <c r="V14" s="117">
        <f>SUM('1月備援班表'!AA11:AA13,'1月備援班表'!AA15:AA17,'1月備援班表'!AA19:AA22)</f>
        <v>0</v>
      </c>
      <c r="W14" s="87">
        <f>SUM('1月備援班表'!AB11:AB13,'1月備援班表'!AB15:AB17,'1月備援班表'!AB19:AB22)</f>
        <v>0</v>
      </c>
      <c r="X14" s="87">
        <f>SUM('1月備援班表'!AC11:AC13,'1月備援班表'!AC15:AC17,'1月備援班表'!AC19:AC22)</f>
        <v>0</v>
      </c>
      <c r="Y14" s="117">
        <f>SUM('1月備援班表'!AD11:AD13,'1月備援班表'!AD15:AD17,'1月備援班表'!AD19:AD22)</f>
        <v>0</v>
      </c>
      <c r="Z14" s="117">
        <f>SUM('1月備援班表'!AE11:AE13,'1月備援班表'!AE15:AE17,'1月備援班表'!AE19:AE22)</f>
        <v>0</v>
      </c>
      <c r="AA14" s="117">
        <f>SUM('1月備援班表'!AF11:AF13,'1月備援班表'!AF15:AF17,'1月備援班表'!AF19:AF22)</f>
        <v>0</v>
      </c>
      <c r="AB14" s="117">
        <f>SUM('1月備援班表'!AG11:AG13,'1月備援班表'!AG15:AG17,'1月備援班表'!AG19:AG22)</f>
        <v>0</v>
      </c>
      <c r="AC14" s="87">
        <f>SUM('1月備援班表'!AH11:AH13,'1月備援班表'!AH15:AH17,'1月備援班表'!AH19:AH22)</f>
        <v>0</v>
      </c>
      <c r="AD14" s="87">
        <f>SUM('1月備援班表'!AI11:AI13,'1月備援班表'!AI15:AI17,'1月備援班表'!AI19:AI22)</f>
        <v>0</v>
      </c>
      <c r="AE14" s="87">
        <f>SUM('1月備援班表'!AJ11:AJ13,'1月備援班表'!AJ15:AJ17,'1月備援班表'!AJ19:AJ22)</f>
        <v>0</v>
      </c>
      <c r="AF14" s="87">
        <f>SUM('1月備援班表'!AK11:AK13,'1月備援班表'!AK15:AK17,'1月備援班表'!AK19:AK22)</f>
        <v>0</v>
      </c>
      <c r="AG14" s="87">
        <f>SUM('1月備援班表'!AL11:AL13,'1月備援班表'!AL15:AL17,'1月備援班表'!AL19:AL22)</f>
        <v>0</v>
      </c>
    </row>
    <row r="15" spans="1:33" ht="34.9" customHeight="1" x14ac:dyDescent="0.25">
      <c r="A15" s="344"/>
      <c r="B15" s="85" t="s">
        <v>31</v>
      </c>
      <c r="C15" s="87">
        <f>SUM('1月備援班表'!H11:H13,'1月備援班表'!H16:H17,'1月備援班表'!H19:H23)</f>
        <v>0</v>
      </c>
      <c r="D15" s="87">
        <f>SUM('1月備援班表'!I11:I13,'1月備援班表'!I16:I17,'1月備援班表'!I19:I23)</f>
        <v>0</v>
      </c>
      <c r="E15" s="117">
        <f>SUM('1月備援班表'!J11:J13,'1月備援班表'!J16:J17,'1月備援班表'!J19:J23)</f>
        <v>0</v>
      </c>
      <c r="F15" s="117">
        <f>SUM('1月備援班表'!K11:K13,'1月備援班表'!K16:K17,'1月備援班表'!K19:K23)</f>
        <v>0</v>
      </c>
      <c r="G15" s="117">
        <f>SUM('1月備援班表'!L11:L13,'1月備援班表'!L16:L17,'1月備援班表'!L19:L23)</f>
        <v>0</v>
      </c>
      <c r="H15" s="117">
        <f>SUM('1月備援班表'!M11:M13,'1月備援班表'!M16:M17,'1月備援班表'!M19:M23)</f>
        <v>0</v>
      </c>
      <c r="I15" s="87">
        <f>SUM('1月備援班表'!N11:N13,'1月備援班表'!N16:N17,'1月備援班表'!N19:N23)</f>
        <v>0</v>
      </c>
      <c r="J15" s="87">
        <f>SUM('1月備援班表'!O11:O13,'1月備援班表'!O16:O17,'1月備援班表'!O19:O23)</f>
        <v>0</v>
      </c>
      <c r="K15" s="117">
        <f>SUM('1月備援班表'!P11:P13,'1月備援班表'!P16:P17,'1月備援班表'!P19:P23)</f>
        <v>0</v>
      </c>
      <c r="L15" s="117">
        <f>SUM('1月備援班表'!Q11:Q13,'1月備援班表'!Q16:Q17,'1月備援班表'!Q19:Q23)</f>
        <v>0</v>
      </c>
      <c r="M15" s="117">
        <f>SUM('1月備援班表'!R11:R13,'1月備援班表'!R16:R17,'1月備援班表'!R19:R23)</f>
        <v>0</v>
      </c>
      <c r="N15" s="117">
        <f>SUM('1月備援班表'!S11:S13,'1月備援班表'!S16:S17,'1月備援班表'!S19:S23)</f>
        <v>0</v>
      </c>
      <c r="O15" s="117">
        <f>SUM('1月備援班表'!T11:T13,'1月備援班表'!T16:T17,'1月備援班表'!T19:T23)</f>
        <v>0</v>
      </c>
      <c r="P15" s="87">
        <f>SUM('1月備援班表'!U11:U13,'1月備援班表'!U16:U17,'1月備援班表'!U19:U23)</f>
        <v>0</v>
      </c>
      <c r="Q15" s="87">
        <f>SUM('1月備援班表'!V11:V13,'1月備援班表'!V16:V17,'1月備援班表'!V19:V23)</f>
        <v>0</v>
      </c>
      <c r="R15" s="117">
        <f>SUM('1月備援班表'!W11:W13,'1月備援班表'!W16:W17,'1月備援班表'!W19:W23)</f>
        <v>0</v>
      </c>
      <c r="S15" s="117">
        <f>SUM('1月備援班表'!X11:X13,'1月備援班表'!X16:X17,'1月備援班表'!X19:X23)</f>
        <v>0</v>
      </c>
      <c r="T15" s="117">
        <f>SUM('1月備援班表'!Y11:Y13,'1月備援班表'!Y16:Y17,'1月備援班表'!Y19:Y23)</f>
        <v>0</v>
      </c>
      <c r="U15" s="117">
        <f>SUM('1月備援班表'!Z11:Z13,'1月備援班表'!Z16:Z17,'1月備援班表'!Z19:Z23)</f>
        <v>0</v>
      </c>
      <c r="V15" s="117">
        <f>SUM('1月備援班表'!AA11:AA13,'1月備援班表'!AA16:AA17,'1月備援班表'!AA19:AA23)</f>
        <v>0</v>
      </c>
      <c r="W15" s="87">
        <f>SUM('1月備援班表'!AB11:AB13,'1月備援班表'!AB16:AB17,'1月備援班表'!AB19:AB23)</f>
        <v>0</v>
      </c>
      <c r="X15" s="87">
        <f>SUM('1月備援班表'!AC11:AC13,'1月備援班表'!AC16:AC17,'1月備援班表'!AC19:AC23)</f>
        <v>0</v>
      </c>
      <c r="Y15" s="117">
        <f>SUM('1月備援班表'!AD11:AD13,'1月備援班表'!AD16:AD17,'1月備援班表'!AD19:AD23)</f>
        <v>0</v>
      </c>
      <c r="Z15" s="117">
        <f>SUM('1月備援班表'!AE11:AE13,'1月備援班表'!AE16:AE17,'1月備援班表'!AE19:AE23)</f>
        <v>0</v>
      </c>
      <c r="AA15" s="117">
        <f>SUM('1月備援班表'!AF11:AF13,'1月備援班表'!AF16:AF17,'1月備援班表'!AF19:AF23)</f>
        <v>0</v>
      </c>
      <c r="AB15" s="117">
        <f>SUM('1月備援班表'!AG11:AG13,'1月備援班表'!AG16:AG17,'1月備援班表'!AG19:AG23)</f>
        <v>0</v>
      </c>
      <c r="AC15" s="87">
        <f>SUM('1月備援班表'!AH11:AH13,'1月備援班表'!AH16:AH17,'1月備援班表'!AH19:AH23)</f>
        <v>0</v>
      </c>
      <c r="AD15" s="87">
        <f>SUM('1月備援班表'!AI11:AI13,'1月備援班表'!AI16:AI17,'1月備援班表'!AI19:AI23)</f>
        <v>0</v>
      </c>
      <c r="AE15" s="87">
        <f>SUM('1月備援班表'!AJ11:AJ13,'1月備援班表'!AJ16:AJ17,'1月備援班表'!AJ19:AJ23)</f>
        <v>0</v>
      </c>
      <c r="AF15" s="87">
        <f>SUM('1月備援班表'!AK11:AK13,'1月備援班表'!AK16:AK17,'1月備援班表'!AK19:AK23)</f>
        <v>0</v>
      </c>
      <c r="AG15" s="87">
        <f>SUM('1月備援班表'!AL11:AL13,'1月備援班表'!AL16:AL17,'1月備援班表'!AL19:AL23)</f>
        <v>0</v>
      </c>
    </row>
    <row r="16" spans="1:33" s="7" customFormat="1" ht="34.9" customHeight="1" x14ac:dyDescent="0.25">
      <c r="A16" s="344"/>
      <c r="B16" s="86" t="s">
        <v>66</v>
      </c>
      <c r="C16" s="87">
        <f>SUM('1月備援班表'!H13,'1月備援班表'!H16:H17,'1月備援班表'!H19:H24)</f>
        <v>0</v>
      </c>
      <c r="D16" s="87">
        <f>SUM('1月備援班表'!I13,'1月備援班表'!I16:I17,'1月備援班表'!I19:I24)</f>
        <v>0</v>
      </c>
      <c r="E16" s="117">
        <f>SUM('1月備援班表'!J13,'1月備援班表'!J16:J17,'1月備援班表'!J19:J24)</f>
        <v>0</v>
      </c>
      <c r="F16" s="117">
        <f>SUM('1月備援班表'!K13,'1月備援班表'!K16:K17,'1月備援班表'!K19:K24)</f>
        <v>0</v>
      </c>
      <c r="G16" s="117">
        <f>SUM('1月備援班表'!L13,'1月備援班表'!L16:L17,'1月備援班表'!L19:L24)</f>
        <v>0</v>
      </c>
      <c r="H16" s="117">
        <f>SUM('1月備援班表'!M13,'1月備援班表'!M16:M17,'1月備援班表'!M19:M24)</f>
        <v>0</v>
      </c>
      <c r="I16" s="87">
        <f>SUM('1月備援班表'!N13,'1月備援班表'!N16:N17,'1月備援班表'!N19:N24)</f>
        <v>0</v>
      </c>
      <c r="J16" s="87">
        <f>SUM('1月備援班表'!O13,'1月備援班表'!O16:O17,'1月備援班表'!O19:O24)</f>
        <v>0</v>
      </c>
      <c r="K16" s="117">
        <f>SUM('1月備援班表'!P13,'1月備援班表'!P16:P17,'1月備援班表'!P19:P24)</f>
        <v>0</v>
      </c>
      <c r="L16" s="117">
        <f>SUM('1月備援班表'!Q13,'1月備援班表'!Q16:Q17,'1月備援班表'!Q19:Q24)</f>
        <v>0</v>
      </c>
      <c r="M16" s="117">
        <f>SUM('1月備援班表'!R13,'1月備援班表'!R16:R17,'1月備援班表'!R19:R24)</f>
        <v>0</v>
      </c>
      <c r="N16" s="117">
        <f>SUM('1月備援班表'!S13,'1月備援班表'!S16:S17,'1月備援班表'!S19:S24)</f>
        <v>0</v>
      </c>
      <c r="O16" s="117">
        <f>SUM('1月備援班表'!T13,'1月備援班表'!T16:T17,'1月備援班表'!T19:T24)</f>
        <v>0</v>
      </c>
      <c r="P16" s="87">
        <f>SUM('1月備援班表'!U13,'1月備援班表'!U16:U17,'1月備援班表'!U19:U24)</f>
        <v>0</v>
      </c>
      <c r="Q16" s="87">
        <f>SUM('1月備援班表'!V13,'1月備援班表'!V16:V17,'1月備援班表'!V19:V24)</f>
        <v>0</v>
      </c>
      <c r="R16" s="117">
        <f>SUM('1月備援班表'!W13,'1月備援班表'!W16:W17,'1月備援班表'!W19:W24)</f>
        <v>0</v>
      </c>
      <c r="S16" s="117">
        <f>SUM('1月備援班表'!X13,'1月備援班表'!X16:X17,'1月備援班表'!X19:X24)</f>
        <v>0</v>
      </c>
      <c r="T16" s="117">
        <f>SUM('1月備援班表'!Y13,'1月備援班表'!Y16:Y17,'1月備援班表'!Y19:Y24)</f>
        <v>0</v>
      </c>
      <c r="U16" s="117">
        <f>SUM('1月備援班表'!Z13,'1月備援班表'!Z16:Z17,'1月備援班表'!Z19:Z24)</f>
        <v>0</v>
      </c>
      <c r="V16" s="117">
        <f>SUM('1月備援班表'!AA13,'1月備援班表'!AA16:AA17,'1月備援班表'!AA19:AA24)</f>
        <v>0</v>
      </c>
      <c r="W16" s="87">
        <f>SUM('1月備援班表'!AB13,'1月備援班表'!AB16:AB17,'1月備援班表'!AB19:AB24)</f>
        <v>0</v>
      </c>
      <c r="X16" s="87">
        <f>SUM('1月備援班表'!AC13,'1月備援班表'!AC16:AC17,'1月備援班表'!AC19:AC24)</f>
        <v>0</v>
      </c>
      <c r="Y16" s="117">
        <f>SUM('1月備援班表'!AD13,'1月備援班表'!AD16:AD17,'1月備援班表'!AD19:AD24)</f>
        <v>0</v>
      </c>
      <c r="Z16" s="117">
        <f>SUM('1月備援班表'!AE13,'1月備援班表'!AE16:AE17,'1月備援班表'!AE19:AE24)</f>
        <v>0</v>
      </c>
      <c r="AA16" s="117">
        <f>SUM('1月備援班表'!AF13,'1月備援班表'!AF16:AF17,'1月備援班表'!AF19:AF24)</f>
        <v>0</v>
      </c>
      <c r="AB16" s="117">
        <f>SUM('1月備援班表'!AG13,'1月備援班表'!AG16:AG17,'1月備援班表'!AG19:AG24)</f>
        <v>0</v>
      </c>
      <c r="AC16" s="87">
        <f>SUM('1月備援班表'!AH13,'1月備援班表'!AH16:AH17,'1月備援班表'!AH19:AH24)</f>
        <v>0</v>
      </c>
      <c r="AD16" s="87">
        <f>SUM('1月備援班表'!AI13,'1月備援班表'!AI16:AI17,'1月備援班表'!AI19:AI24)</f>
        <v>0</v>
      </c>
      <c r="AE16" s="87">
        <f>SUM('1月備援班表'!AJ13,'1月備援班表'!AJ16:AJ17,'1月備援班表'!AJ19:AJ24)</f>
        <v>0</v>
      </c>
      <c r="AF16" s="87">
        <f>SUM('1月備援班表'!AK13,'1月備援班表'!AK16:AK17,'1月備援班表'!AK19:AK24)</f>
        <v>0</v>
      </c>
      <c r="AG16" s="87">
        <f>SUM('1月備援班表'!AL13,'1月備援班表'!AL16:AL17,'1月備援班表'!AL19:AL24)</f>
        <v>0</v>
      </c>
    </row>
    <row r="17" spans="1:33" ht="34.9" customHeight="1" x14ac:dyDescent="0.25">
      <c r="A17" s="344"/>
      <c r="B17" s="85" t="s">
        <v>67</v>
      </c>
      <c r="C17" s="87">
        <f>SUM('1月備援班表'!H16:H17,'1月備援班表'!H19,'1月備援班表'!H21:H24)</f>
        <v>0</v>
      </c>
      <c r="D17" s="87">
        <f>SUM('1月備援班表'!I16:I17,'1月備援班表'!I19,'1月備援班表'!I21:I24)</f>
        <v>0</v>
      </c>
      <c r="E17" s="117">
        <f>SUM('1月備援班表'!J16:J17,'1月備援班表'!J19,'1月備援班表'!J21:J24)</f>
        <v>0</v>
      </c>
      <c r="F17" s="117">
        <f>SUM('1月備援班表'!K16:K17,'1月備援班表'!K19,'1月備援班表'!K21:K24)</f>
        <v>0</v>
      </c>
      <c r="G17" s="117">
        <f>SUM('1月備援班表'!L16:L17,'1月備援班表'!L19,'1月備援班表'!L21:L24)</f>
        <v>0</v>
      </c>
      <c r="H17" s="117">
        <f>SUM('1月備援班表'!M16:M17,'1月備援班表'!M19,'1月備援班表'!M21:M24)</f>
        <v>0</v>
      </c>
      <c r="I17" s="87">
        <f>SUM('1月備援班表'!N16:N17,'1月備援班表'!N19,'1月備援班表'!N21:N24)</f>
        <v>0</v>
      </c>
      <c r="J17" s="87">
        <f>SUM('1月備援班表'!O16:O17,'1月備援班表'!O19,'1月備援班表'!O21:O24)</f>
        <v>0</v>
      </c>
      <c r="K17" s="117">
        <f>SUM('1月備援班表'!P16:P17,'1月備援班表'!P19,'1月備援班表'!P21:P24)</f>
        <v>0</v>
      </c>
      <c r="L17" s="117">
        <f>SUM('1月備援班表'!Q16:Q17,'1月備援班表'!Q19,'1月備援班表'!Q21:Q24)</f>
        <v>0</v>
      </c>
      <c r="M17" s="117">
        <f>SUM('1月備援班表'!R16:R17,'1月備援班表'!R19,'1月備援班表'!R21:R24)</f>
        <v>0</v>
      </c>
      <c r="N17" s="117">
        <f>SUM('1月備援班表'!S16:S17,'1月備援班表'!S19,'1月備援班表'!S21:S24)</f>
        <v>0</v>
      </c>
      <c r="O17" s="117">
        <f>SUM('1月備援班表'!T16:T17,'1月備援班表'!T19,'1月備援班表'!T21:T24)</f>
        <v>0</v>
      </c>
      <c r="P17" s="87">
        <f>SUM('1月備援班表'!U16:U17,'1月備援班表'!U19,'1月備援班表'!U21:U24)</f>
        <v>0</v>
      </c>
      <c r="Q17" s="87">
        <f>SUM('1月備援班表'!V16:V17,'1月備援班表'!V19,'1月備援班表'!V21:V24)</f>
        <v>0</v>
      </c>
      <c r="R17" s="117">
        <f>SUM('1月備援班表'!W16:W17,'1月備援班表'!W19,'1月備援班表'!W21:W24)</f>
        <v>0</v>
      </c>
      <c r="S17" s="117">
        <f>SUM('1月備援班表'!X16:X17,'1月備援班表'!X19,'1月備援班表'!X21:X24)</f>
        <v>0</v>
      </c>
      <c r="T17" s="117">
        <f>SUM('1月備援班表'!Y16:Y17,'1月備援班表'!Y19,'1月備援班表'!Y21:Y24)</f>
        <v>0</v>
      </c>
      <c r="U17" s="117">
        <f>SUM('1月備援班表'!Z16:Z17,'1月備援班表'!Z19,'1月備援班表'!Z21:Z24)</f>
        <v>0</v>
      </c>
      <c r="V17" s="117">
        <f>SUM('1月備援班表'!AA16:AA17,'1月備援班表'!AA19,'1月備援班表'!AA21:AA24)</f>
        <v>0</v>
      </c>
      <c r="W17" s="87">
        <f>SUM('1月備援班表'!AB16:AB17,'1月備援班表'!AB19,'1月備援班表'!AB21:AB24)</f>
        <v>0</v>
      </c>
      <c r="X17" s="87">
        <f>SUM('1月備援班表'!AC16:AC17,'1月備援班表'!AC19,'1月備援班表'!AC21:AC24)</f>
        <v>0</v>
      </c>
      <c r="Y17" s="117">
        <f>SUM('1月備援班表'!AD16:AD17,'1月備援班表'!AD19,'1月備援班表'!AD21:AD24)</f>
        <v>0</v>
      </c>
      <c r="Z17" s="117">
        <f>SUM('1月備援班表'!AE16:AE17,'1月備援班表'!AE19,'1月備援班表'!AE21:AE24)</f>
        <v>0</v>
      </c>
      <c r="AA17" s="117">
        <f>SUM('1月備援班表'!AF16:AF17,'1月備援班表'!AF19,'1月備援班表'!AF21:AF24)</f>
        <v>0</v>
      </c>
      <c r="AB17" s="117">
        <f>SUM('1月備援班表'!AG16:AG17,'1月備援班表'!AG19,'1月備援班表'!AG21:AG24)</f>
        <v>0</v>
      </c>
      <c r="AC17" s="87">
        <f>SUM('1月備援班表'!AH16:AH17,'1月備援班表'!AH19,'1月備援班表'!AH21:AH24)</f>
        <v>0</v>
      </c>
      <c r="AD17" s="87">
        <f>SUM('1月備援班表'!AI16:AI17,'1月備援班表'!AI19,'1月備援班表'!AI21:AI24)</f>
        <v>0</v>
      </c>
      <c r="AE17" s="87">
        <f>SUM('1月備援班表'!AJ16:AJ17,'1月備援班表'!AJ19,'1月備援班表'!AJ21:AJ24)</f>
        <v>0</v>
      </c>
      <c r="AF17" s="87">
        <f>SUM('1月備援班表'!AK16:AK17,'1月備援班表'!AK19,'1月備援班表'!AK21:AK24)</f>
        <v>0</v>
      </c>
      <c r="AG17" s="87">
        <f>SUM('1月備援班表'!AL16:AL17,'1月備援班表'!AL19,'1月備援班表'!AL21:AL24)</f>
        <v>0</v>
      </c>
    </row>
    <row r="18" spans="1:33" ht="34.9" customHeight="1" x14ac:dyDescent="0.25">
      <c r="A18" s="344"/>
      <c r="B18" s="82" t="s">
        <v>68</v>
      </c>
      <c r="C18" s="87">
        <f>SUM('1月備援班表'!H17,'1月備援班表'!H19,'1月備援班表'!H21:H26)</f>
        <v>0</v>
      </c>
      <c r="D18" s="87">
        <f>SUM('1月備援班表'!I17,'1月備援班表'!I19,'1月備援班表'!I21:I26)</f>
        <v>1</v>
      </c>
      <c r="E18" s="117">
        <f>SUM('1月備援班表'!J17,'1月備援班表'!J19,'1月備援班表'!J21:J26)</f>
        <v>0</v>
      </c>
      <c r="F18" s="117">
        <f>SUM('1月備援班表'!K17,'1月備援班表'!K19,'1月備援班表'!K21:K26)</f>
        <v>1</v>
      </c>
      <c r="G18" s="117">
        <f>SUM('1月備援班表'!L17,'1月備援班表'!L19,'1月備援班表'!L21:L26)</f>
        <v>0</v>
      </c>
      <c r="H18" s="117">
        <f>SUM('1月備援班表'!M17,'1月備援班表'!M19,'1月備援班表'!M21:M26)</f>
        <v>1</v>
      </c>
      <c r="I18" s="87">
        <f>SUM('1月備援班表'!N17,'1月備援班表'!N19,'1月備援班表'!N21:N26)</f>
        <v>1</v>
      </c>
      <c r="J18" s="87">
        <f>SUM('1月備援班表'!O17,'1月備援班表'!O19,'1月備援班表'!O21:O26)</f>
        <v>0</v>
      </c>
      <c r="K18" s="117">
        <f>SUM('1月備援班表'!P17,'1月備援班表'!P19,'1月備援班表'!P21:P26)</f>
        <v>1</v>
      </c>
      <c r="L18" s="117">
        <f>SUM('1月備援班表'!Q17,'1月備援班表'!Q19,'1月備援班表'!Q21:Q26)</f>
        <v>0</v>
      </c>
      <c r="M18" s="117">
        <f>SUM('1月備援班表'!R17,'1月備援班表'!R19,'1月備援班表'!R21:R26)</f>
        <v>1</v>
      </c>
      <c r="N18" s="117">
        <f>SUM('1月備援班表'!S17,'1月備援班表'!S19,'1月備援班表'!S21:S26)</f>
        <v>0</v>
      </c>
      <c r="O18" s="117">
        <f>SUM('1月備援班表'!T17,'1月備援班表'!T19,'1月備援班表'!T21:T26)</f>
        <v>1</v>
      </c>
      <c r="P18" s="87">
        <f>SUM('1月備援班表'!U17,'1月備援班表'!U19,'1月備援班表'!U21:U26)</f>
        <v>1</v>
      </c>
      <c r="Q18" s="87">
        <f>SUM('1月備援班表'!V17,'1月備援班表'!V19,'1月備援班表'!V21:V26)</f>
        <v>0</v>
      </c>
      <c r="R18" s="117">
        <f>SUM('1月備援班表'!W17,'1月備援班表'!W19,'1月備援班表'!W21:W26)</f>
        <v>1</v>
      </c>
      <c r="S18" s="117">
        <f>SUM('1月備援班表'!X17,'1月備援班表'!X19,'1月備援班表'!X21:X26)</f>
        <v>0</v>
      </c>
      <c r="T18" s="117">
        <f>SUM('1月備援班表'!Y17,'1月備援班表'!Y19,'1月備援班表'!Y21:Y26)</f>
        <v>1</v>
      </c>
      <c r="U18" s="117">
        <f>SUM('1月備援班表'!Z17,'1月備援班表'!Z19,'1月備援班表'!Z21:Z26)</f>
        <v>0</v>
      </c>
      <c r="V18" s="117">
        <f>SUM('1月備援班表'!AA17,'1月備援班表'!AA19,'1月備援班表'!AA21:AA26)</f>
        <v>1</v>
      </c>
      <c r="W18" s="87">
        <f>SUM('1月備援班表'!AB17,'1月備援班表'!AB19,'1月備援班表'!AB21:AB26)</f>
        <v>1</v>
      </c>
      <c r="X18" s="87">
        <f>SUM('1月備援班表'!AC17,'1月備援班表'!AC19,'1月備援班表'!AC21:AC26)</f>
        <v>0</v>
      </c>
      <c r="Y18" s="117">
        <f>SUM('1月備援班表'!AD17,'1月備援班表'!AD19,'1月備援班表'!AD21:AD26)</f>
        <v>1</v>
      </c>
      <c r="Z18" s="117">
        <f>SUM('1月備援班表'!AE17,'1月備援班表'!AE19,'1月備援班表'!AE21:AE26)</f>
        <v>0</v>
      </c>
      <c r="AA18" s="117">
        <f>SUM('1月備援班表'!AF17,'1月備援班表'!AF19,'1月備援班表'!AF21:AF26)</f>
        <v>1</v>
      </c>
      <c r="AB18" s="117">
        <f>SUM('1月備援班表'!AG17,'1月備援班表'!AG19,'1月備援班表'!AG21:AG26)</f>
        <v>0</v>
      </c>
      <c r="AC18" s="87">
        <f>SUM('1月備援班表'!AH17,'1月備援班表'!AH19,'1月備援班表'!AH21:AH26)</f>
        <v>0</v>
      </c>
      <c r="AD18" s="87">
        <f>SUM('1月備援班表'!AI17,'1月備援班表'!AI19,'1月備援班表'!AI21:AI26)</f>
        <v>0</v>
      </c>
      <c r="AE18" s="87">
        <f>SUM('1月備援班表'!AJ17,'1月備援班表'!AJ19,'1月備援班表'!AJ21:AJ26)</f>
        <v>0</v>
      </c>
      <c r="AF18" s="87">
        <f>SUM('1月備援班表'!AK17,'1月備援班表'!AK19,'1月備援班表'!AK21:AK26)</f>
        <v>0</v>
      </c>
      <c r="AG18" s="87">
        <f>SUM('1月備援班表'!AL17,'1月備援班表'!AL19,'1月備援班表'!AL21:AL26)</f>
        <v>0</v>
      </c>
    </row>
    <row r="19" spans="1:33" ht="34.9" customHeight="1" x14ac:dyDescent="0.25">
      <c r="A19" s="344"/>
      <c r="B19" s="85" t="s">
        <v>23</v>
      </c>
      <c r="C19" s="87">
        <f>SUM('1月備援班表'!H21:H28)</f>
        <v>0</v>
      </c>
      <c r="D19" s="87">
        <f>SUM('1月備援班表'!I21:I28)</f>
        <v>2</v>
      </c>
      <c r="E19" s="167">
        <f>SUM('1月備援班表'!J21:J28)</f>
        <v>2</v>
      </c>
      <c r="F19" s="114">
        <f>SUM('1月備援班表'!K21:K28)</f>
        <v>3</v>
      </c>
      <c r="G19" s="114">
        <f>SUM('1月備援班表'!L21:L28)</f>
        <v>2</v>
      </c>
      <c r="H19" s="114">
        <f>SUM('1月備援班表'!M21:M28)</f>
        <v>2</v>
      </c>
      <c r="I19" s="87">
        <f>SUM('1月備援班表'!N21:N28)</f>
        <v>1</v>
      </c>
      <c r="J19" s="87">
        <f>SUM('1月備援班表'!O21:O28)</f>
        <v>0</v>
      </c>
      <c r="K19" s="167">
        <f>SUM('1月備援班表'!P21:P28)</f>
        <v>2</v>
      </c>
      <c r="L19" s="167">
        <f>SUM('1月備援班表'!Q21:Q28)</f>
        <v>2</v>
      </c>
      <c r="M19" s="114">
        <f>SUM('1月備援班表'!R21:R28)</f>
        <v>3</v>
      </c>
      <c r="N19" s="114">
        <f>SUM('1月備援班表'!S21:S28)</f>
        <v>2</v>
      </c>
      <c r="O19" s="114">
        <f>SUM('1月備援班表'!T21:T28)</f>
        <v>2</v>
      </c>
      <c r="P19" s="87">
        <f>SUM('1月備援班表'!U21:U28)</f>
        <v>1</v>
      </c>
      <c r="Q19" s="87">
        <f>SUM('1月備援班表'!V21:V28)</f>
        <v>0</v>
      </c>
      <c r="R19" s="167">
        <f>SUM('1月備援班表'!W21:W28)</f>
        <v>2</v>
      </c>
      <c r="S19" s="167">
        <f>SUM('1月備援班表'!X21:X28)</f>
        <v>2</v>
      </c>
      <c r="T19" s="114">
        <f>SUM('1月備援班表'!Y21:Y28)</f>
        <v>3</v>
      </c>
      <c r="U19" s="114">
        <f>SUM('1月備援班表'!Z21:Z28)</f>
        <v>2</v>
      </c>
      <c r="V19" s="114">
        <f>SUM('1月備援班表'!AA21:AA28)</f>
        <v>2</v>
      </c>
      <c r="W19" s="87">
        <f>SUM('1月備援班表'!AB21:AB28)</f>
        <v>1</v>
      </c>
      <c r="X19" s="87">
        <f>SUM('1月備援班表'!AC21:AC28)</f>
        <v>0</v>
      </c>
      <c r="Y19" s="167">
        <f>SUM('1月備援班表'!AD21:AD28)</f>
        <v>2</v>
      </c>
      <c r="Z19" s="167">
        <f>SUM('1月備援班表'!AE21:AE28)</f>
        <v>2</v>
      </c>
      <c r="AA19" s="114">
        <f>SUM('1月備援班表'!AF21:AF28)</f>
        <v>3</v>
      </c>
      <c r="AB19" s="114">
        <f>SUM('1月備援班表'!AG21:AG28)</f>
        <v>2</v>
      </c>
      <c r="AC19" s="87">
        <f>SUM('1月備援班表'!AH21:AH28)</f>
        <v>0</v>
      </c>
      <c r="AD19" s="87">
        <f>SUM('1月備援班表'!AI21:AI28)</f>
        <v>0</v>
      </c>
      <c r="AE19" s="87">
        <f>SUM('1月備援班表'!AJ21:AJ28)</f>
        <v>0</v>
      </c>
      <c r="AF19" s="87">
        <f>SUM('1月備援班表'!AK21:AK28)</f>
        <v>0</v>
      </c>
      <c r="AG19" s="87">
        <f>SUM('1月備援班表'!AL21:AL28)</f>
        <v>0</v>
      </c>
    </row>
    <row r="20" spans="1:33" s="7" customFormat="1" ht="33.75" customHeight="1" x14ac:dyDescent="0.25">
      <c r="A20" s="344"/>
      <c r="B20" s="110" t="s">
        <v>32</v>
      </c>
      <c r="C20" s="113">
        <f>SUM('1月備援班表'!H21:H28)</f>
        <v>0</v>
      </c>
      <c r="D20" s="113">
        <f>SUM('1月備援班表'!I21:I28)</f>
        <v>2</v>
      </c>
      <c r="E20" s="170">
        <f>SUM('1月備援班表'!J21:J28)</f>
        <v>2</v>
      </c>
      <c r="F20" s="116">
        <f>SUM('1月備援班表'!K21:K28)</f>
        <v>3</v>
      </c>
      <c r="G20" s="116">
        <f>SUM('1月備援班表'!L21:L28)</f>
        <v>2</v>
      </c>
      <c r="H20" s="116">
        <f>SUM('1月備援班表'!M21:M28)</f>
        <v>2</v>
      </c>
      <c r="I20" s="113">
        <f>SUM('1月備援班表'!N21:N28)</f>
        <v>1</v>
      </c>
      <c r="J20" s="113">
        <f>SUM('1月備援班表'!O21:O28)</f>
        <v>0</v>
      </c>
      <c r="K20" s="170">
        <f>SUM('1月備援班表'!P21:P28)</f>
        <v>2</v>
      </c>
      <c r="L20" s="170">
        <f>SUM('1月備援班表'!Q21:Q28)</f>
        <v>2</v>
      </c>
      <c r="M20" s="116">
        <f>SUM('1月備援班表'!R21:R28)</f>
        <v>3</v>
      </c>
      <c r="N20" s="116">
        <f>SUM('1月備援班表'!S21:S28)</f>
        <v>2</v>
      </c>
      <c r="O20" s="116">
        <f>SUM('1月備援班表'!T21:T28)</f>
        <v>2</v>
      </c>
      <c r="P20" s="113">
        <f>SUM('1月備援班表'!U21:U28)</f>
        <v>1</v>
      </c>
      <c r="Q20" s="113">
        <f>SUM('1月備援班表'!V21:V28)</f>
        <v>0</v>
      </c>
      <c r="R20" s="170">
        <f>SUM('1月備援班表'!W21:W28)</f>
        <v>2</v>
      </c>
      <c r="S20" s="170">
        <f>SUM('1月備援班表'!X21:X28)</f>
        <v>2</v>
      </c>
      <c r="T20" s="116">
        <f>SUM('1月備援班表'!Y21:Y28)</f>
        <v>3</v>
      </c>
      <c r="U20" s="116">
        <f>SUM('1月備援班表'!Z21:Z28)</f>
        <v>2</v>
      </c>
      <c r="V20" s="116">
        <f>SUM('1月備援班表'!AA21:AA28)</f>
        <v>2</v>
      </c>
      <c r="W20" s="113">
        <f>SUM('1月備援班表'!AB21:AB28)</f>
        <v>1</v>
      </c>
      <c r="X20" s="113">
        <f>SUM('1月備援班表'!AC21:AC28)</f>
        <v>0</v>
      </c>
      <c r="Y20" s="170">
        <f>SUM('1月備援班表'!AD21:AD28)</f>
        <v>2</v>
      </c>
      <c r="Z20" s="170">
        <f>SUM('1月備援班表'!AE21:AE28)</f>
        <v>2</v>
      </c>
      <c r="AA20" s="116">
        <f>SUM('1月備援班表'!AF21:AF28)</f>
        <v>3</v>
      </c>
      <c r="AB20" s="116">
        <f>SUM('1月備援班表'!AG21:AG28)</f>
        <v>2</v>
      </c>
      <c r="AC20" s="113">
        <f>SUM('1月備援班表'!AH21:AH28)</f>
        <v>0</v>
      </c>
      <c r="AD20" s="113">
        <f>SUM('1月備援班表'!AI21:AI28)</f>
        <v>0</v>
      </c>
      <c r="AE20" s="113">
        <f>SUM('1月備援班表'!AJ21:AJ28)</f>
        <v>0</v>
      </c>
      <c r="AF20" s="113">
        <f>SUM('1月備援班表'!AK21:AK28)</f>
        <v>0</v>
      </c>
      <c r="AG20" s="113">
        <f>SUM('1月備援班表'!AL21:AL28)</f>
        <v>0</v>
      </c>
    </row>
    <row r="21" spans="1:33" ht="34.9" customHeight="1" x14ac:dyDescent="0.25">
      <c r="A21" s="344"/>
      <c r="B21" s="4" t="s">
        <v>33</v>
      </c>
      <c r="C21" s="87">
        <f>SUM('1月備援班表'!H21:H28)</f>
        <v>0</v>
      </c>
      <c r="D21" s="87">
        <f>SUM('1月備援班表'!I21:I28)</f>
        <v>2</v>
      </c>
      <c r="E21" s="167">
        <f>SUM('1月備援班表'!J21:J28)</f>
        <v>2</v>
      </c>
      <c r="F21" s="114">
        <f>SUM('1月備援班表'!K21:K28)</f>
        <v>3</v>
      </c>
      <c r="G21" s="114">
        <f>SUM('1月備援班表'!L21:L28)</f>
        <v>2</v>
      </c>
      <c r="H21" s="114">
        <f>SUM('1月備援班表'!M21:M28)</f>
        <v>2</v>
      </c>
      <c r="I21" s="87">
        <f>SUM('1月備援班表'!N21:N28)</f>
        <v>1</v>
      </c>
      <c r="J21" s="87">
        <f>SUM('1月備援班表'!O21:O28)</f>
        <v>0</v>
      </c>
      <c r="K21" s="167">
        <f>SUM('1月備援班表'!P21:P28)</f>
        <v>2</v>
      </c>
      <c r="L21" s="167">
        <f>SUM('1月備援班表'!Q21:Q28)</f>
        <v>2</v>
      </c>
      <c r="M21" s="114">
        <f>SUM('1月備援班表'!R21:R28)</f>
        <v>3</v>
      </c>
      <c r="N21" s="114">
        <f>SUM('1月備援班表'!S21:S28)</f>
        <v>2</v>
      </c>
      <c r="O21" s="114">
        <f>SUM('1月備援班表'!T21:T28)</f>
        <v>2</v>
      </c>
      <c r="P21" s="87">
        <f>SUM('1月備援班表'!U21:U28)</f>
        <v>1</v>
      </c>
      <c r="Q21" s="87">
        <f>SUM('1月備援班表'!V21:V28)</f>
        <v>0</v>
      </c>
      <c r="R21" s="167">
        <f>SUM('1月備援班表'!W21:W28)</f>
        <v>2</v>
      </c>
      <c r="S21" s="167">
        <f>SUM('1月備援班表'!X21:X28)</f>
        <v>2</v>
      </c>
      <c r="T21" s="114">
        <f>SUM('1月備援班表'!Y21:Y28)</f>
        <v>3</v>
      </c>
      <c r="U21" s="114">
        <f>SUM('1月備援班表'!Z21:Z28)</f>
        <v>2</v>
      </c>
      <c r="V21" s="114">
        <f>SUM('1月備援班表'!AA21:AA28)</f>
        <v>2</v>
      </c>
      <c r="W21" s="87">
        <f>SUM('1月備援班表'!AB21:AB28)</f>
        <v>1</v>
      </c>
      <c r="X21" s="87">
        <f>SUM('1月備援班表'!AC21:AC28)</f>
        <v>0</v>
      </c>
      <c r="Y21" s="167">
        <f>SUM('1月備援班表'!AD21:AD28)</f>
        <v>2</v>
      </c>
      <c r="Z21" s="167">
        <f>SUM('1月備援班表'!AE21:AE28)</f>
        <v>2</v>
      </c>
      <c r="AA21" s="114">
        <f>SUM('1月備援班表'!AF21:AF28)</f>
        <v>3</v>
      </c>
      <c r="AB21" s="114">
        <f>SUM('1月備援班表'!AG21:AG28)</f>
        <v>2</v>
      </c>
      <c r="AC21" s="87">
        <f>SUM('1月備援班表'!AH21:AH28)</f>
        <v>0</v>
      </c>
      <c r="AD21" s="87">
        <f>SUM('1月備援班表'!AI21:AI28)</f>
        <v>0</v>
      </c>
      <c r="AE21" s="87">
        <f>SUM('1月備援班表'!AJ21:AJ28)</f>
        <v>0</v>
      </c>
      <c r="AF21" s="87">
        <f>SUM('1月備援班表'!AK21:AK28)</f>
        <v>0</v>
      </c>
      <c r="AG21" s="87">
        <f>SUM('1月備援班表'!AL21:AL28)</f>
        <v>0</v>
      </c>
    </row>
    <row r="22" spans="1:33" ht="34.9" customHeight="1" x14ac:dyDescent="0.25">
      <c r="A22" s="344"/>
      <c r="B22" s="4" t="s">
        <v>26</v>
      </c>
      <c r="C22" s="87">
        <f>SUM('1月備援班表'!H22:H24,'1月備援班表'!H26:H28)</f>
        <v>0</v>
      </c>
      <c r="D22" s="87">
        <f>SUM('1月備援班表'!I22:I24,'1月備援班表'!I26:I28)</f>
        <v>2</v>
      </c>
      <c r="E22" s="167">
        <f>SUM('1月備援班表'!J22:J24,'1月備援班表'!J26:J28)</f>
        <v>2</v>
      </c>
      <c r="F22" s="114">
        <f>SUM('1月備援班表'!K22:K24,'1月備援班表'!K26:K28)</f>
        <v>3</v>
      </c>
      <c r="G22" s="114">
        <f>SUM('1月備援班表'!L22:L24,'1月備援班表'!L26:L28)</f>
        <v>2</v>
      </c>
      <c r="H22" s="114">
        <f>SUM('1月備援班表'!M22:M24,'1月備援班表'!M26:M28)</f>
        <v>2</v>
      </c>
      <c r="I22" s="87">
        <f>SUM('1月備援班表'!N22:N24,'1月備援班表'!N26:N28)</f>
        <v>1</v>
      </c>
      <c r="J22" s="87">
        <f>SUM('1月備援班表'!O22:O24,'1月備援班表'!O26:O28)</f>
        <v>0</v>
      </c>
      <c r="K22" s="167">
        <f>SUM('1月備援班表'!P22:P24,'1月備援班表'!P26:P28)</f>
        <v>2</v>
      </c>
      <c r="L22" s="167">
        <f>SUM('1月備援班表'!Q22:Q24,'1月備援班表'!Q26:Q28)</f>
        <v>2</v>
      </c>
      <c r="M22" s="114">
        <f>SUM('1月備援班表'!R22:R24,'1月備援班表'!R26:R28)</f>
        <v>3</v>
      </c>
      <c r="N22" s="114">
        <f>SUM('1月備援班表'!S22:S24,'1月備援班表'!S26:S28)</f>
        <v>2</v>
      </c>
      <c r="O22" s="114">
        <f>SUM('1月備援班表'!T22:T24,'1月備援班表'!T26:T28)</f>
        <v>2</v>
      </c>
      <c r="P22" s="87">
        <f>SUM('1月備援班表'!U22:U24,'1月備援班表'!U26:U28)</f>
        <v>1</v>
      </c>
      <c r="Q22" s="87">
        <f>SUM('1月備援班表'!V22:V24,'1月備援班表'!V26:V28)</f>
        <v>0</v>
      </c>
      <c r="R22" s="167">
        <f>SUM('1月備援班表'!W22:W24,'1月備援班表'!W26:W28)</f>
        <v>2</v>
      </c>
      <c r="S22" s="167">
        <f>SUM('1月備援班表'!X22:X24,'1月備援班表'!X26:X28)</f>
        <v>2</v>
      </c>
      <c r="T22" s="114">
        <f>SUM('1月備援班表'!Y22:Y24,'1月備援班表'!Y26:Y28)</f>
        <v>3</v>
      </c>
      <c r="U22" s="114">
        <f>SUM('1月備援班表'!Z22:Z24,'1月備援班表'!Z26:Z28)</f>
        <v>2</v>
      </c>
      <c r="V22" s="114">
        <f>SUM('1月備援班表'!AA22:AA24,'1月備援班表'!AA26:AA28)</f>
        <v>2</v>
      </c>
      <c r="W22" s="87">
        <f>SUM('1月備援班表'!AB22:AB24,'1月備援班表'!AB26:AB28)</f>
        <v>1</v>
      </c>
      <c r="X22" s="87">
        <f>SUM('1月備援班表'!AC22:AC24,'1月備援班表'!AC26:AC28)</f>
        <v>0</v>
      </c>
      <c r="Y22" s="167">
        <f>SUM('1月備援班表'!AD22:AD24,'1月備援班表'!AD26:AD28)</f>
        <v>2</v>
      </c>
      <c r="Z22" s="167">
        <f>SUM('1月備援班表'!AE22:AE24,'1月備援班表'!AE26:AE28)</f>
        <v>2</v>
      </c>
      <c r="AA22" s="114">
        <f>SUM('1月備援班表'!AF22:AF24,'1月備援班表'!AF26:AF28)</f>
        <v>3</v>
      </c>
      <c r="AB22" s="114">
        <f>SUM('1月備援班表'!AG22:AG24,'1月備援班表'!AG26:AG28)</f>
        <v>2</v>
      </c>
      <c r="AC22" s="87">
        <f>SUM('1月備援班表'!AH22:AH24,'1月備援班表'!AH26:AH28)</f>
        <v>0</v>
      </c>
      <c r="AD22" s="87">
        <f>SUM('1月備援班表'!AI22:AI24,'1月備援班表'!AI26:AI28)</f>
        <v>0</v>
      </c>
      <c r="AE22" s="87">
        <f>SUM('1月備援班表'!AJ22:AJ24,'1月備援班表'!AJ26:AJ28)</f>
        <v>0</v>
      </c>
      <c r="AF22" s="87">
        <f>SUM('1月備援班表'!AK22:AK24,'1月備援班表'!AK26:AK28)</f>
        <v>0</v>
      </c>
      <c r="AG22" s="87">
        <f>SUM('1月備援班表'!AL22:AL24,'1月備援班表'!AL26:AL28)</f>
        <v>0</v>
      </c>
    </row>
    <row r="23" spans="1:33" ht="34.9" customHeight="1" x14ac:dyDescent="0.25">
      <c r="A23" s="344"/>
      <c r="B23" s="4" t="s">
        <v>27</v>
      </c>
      <c r="C23" s="87">
        <f>SUM('1月備援班表'!H23:H24,'1月備援班表'!H26,'1月備援班表'!H28:H29)</f>
        <v>0</v>
      </c>
      <c r="D23" s="87">
        <f>SUM('1月備援班表'!I23:I24,'1月備援班表'!I26,'1月備援班表'!I28:I29)</f>
        <v>2</v>
      </c>
      <c r="E23" s="167">
        <f>SUM('1月備援班表'!J23:J24,'1月備援班表'!J26,'1月備援班表'!J28:J29)</f>
        <v>1</v>
      </c>
      <c r="F23" s="114">
        <f>SUM('1月備援班表'!K23:K24,'1月備援班表'!K26,'1月備援班表'!K28:K29)</f>
        <v>2</v>
      </c>
      <c r="G23" s="114">
        <f>SUM('1月備援班表'!L23:L24,'1月備援班表'!L26,'1月備援班表'!L28:L29)</f>
        <v>1</v>
      </c>
      <c r="H23" s="114">
        <f>SUM('1月備援班表'!M23:M24,'1月備援班表'!M26,'1月備援班表'!M28:M29)</f>
        <v>1</v>
      </c>
      <c r="I23" s="87">
        <f>SUM('1月備援班表'!N23:N24,'1月備援班表'!N26,'1月備援班表'!N28:N29)</f>
        <v>1</v>
      </c>
      <c r="J23" s="87">
        <f>SUM('1月備援班表'!O23:O24,'1月備援班表'!O26,'1月備援班表'!O28:O29)</f>
        <v>0</v>
      </c>
      <c r="K23" s="167">
        <f>SUM('1月備援班表'!P23:P24,'1月備援班表'!P26,'1月備援班表'!P28:P29)</f>
        <v>2</v>
      </c>
      <c r="L23" s="167">
        <f>SUM('1月備援班表'!Q23:Q24,'1月備援班表'!Q26,'1月備援班表'!Q28:Q29)</f>
        <v>1</v>
      </c>
      <c r="M23" s="114">
        <f>SUM('1月備援班表'!R23:R24,'1月備援班表'!R26,'1月備援班表'!R28:R29)</f>
        <v>2</v>
      </c>
      <c r="N23" s="114">
        <f>SUM('1月備援班表'!S23:S24,'1月備援班表'!S26,'1月備援班表'!S28:S29)</f>
        <v>1</v>
      </c>
      <c r="O23" s="114">
        <f>SUM('1月備援班表'!T23:T24,'1月備援班表'!T26,'1月備援班表'!T28:T29)</f>
        <v>1</v>
      </c>
      <c r="P23" s="87">
        <f>SUM('1月備援班表'!U23:U24,'1月備援班表'!U26,'1月備援班表'!U28:U29)</f>
        <v>1</v>
      </c>
      <c r="Q23" s="87">
        <f>SUM('1月備援班表'!V23:V24,'1月備援班表'!V26,'1月備援班表'!V28:V29)</f>
        <v>0</v>
      </c>
      <c r="R23" s="167">
        <f>SUM('1月備援班表'!W23:W24,'1月備援班表'!W26,'1月備援班表'!W28:W29)</f>
        <v>2</v>
      </c>
      <c r="S23" s="167">
        <f>SUM('1月備援班表'!X23:X24,'1月備援班表'!X26,'1月備援班表'!X28:X29)</f>
        <v>1</v>
      </c>
      <c r="T23" s="114">
        <f>SUM('1月備援班表'!Y23:Y24,'1月備援班表'!Y26,'1月備援班表'!Y28:Y29)</f>
        <v>2</v>
      </c>
      <c r="U23" s="114">
        <f>SUM('1月備援班表'!Z23:Z24,'1月備援班表'!Z26,'1月備援班表'!Z28:Z29)</f>
        <v>1</v>
      </c>
      <c r="V23" s="114">
        <f>SUM('1月備援班表'!AA23:AA24,'1月備援班表'!AA26,'1月備援班表'!AA28:AA29)</f>
        <v>1</v>
      </c>
      <c r="W23" s="87">
        <f>SUM('1月備援班表'!AB23:AB24,'1月備援班表'!AB26,'1月備援班表'!AB28:AB29)</f>
        <v>1</v>
      </c>
      <c r="X23" s="87">
        <f>SUM('1月備援班表'!AC23:AC24,'1月備援班表'!AC26,'1月備援班表'!AC28:AC29)</f>
        <v>0</v>
      </c>
      <c r="Y23" s="167">
        <f>SUM('1月備援班表'!AD23:AD24,'1月備援班表'!AD26,'1月備援班表'!AD28:AD29)</f>
        <v>2</v>
      </c>
      <c r="Z23" s="167">
        <f>SUM('1月備援班表'!AE23:AE24,'1月備援班表'!AE26,'1月備援班表'!AE28:AE29)</f>
        <v>1</v>
      </c>
      <c r="AA23" s="114">
        <f>SUM('1月備援班表'!AF23:AF24,'1月備援班表'!AF26,'1月備援班表'!AF28:AF29)</f>
        <v>2</v>
      </c>
      <c r="AB23" s="114">
        <f>SUM('1月備援班表'!AG23:AG24,'1月備援班表'!AG26,'1月備援班表'!AG28:AG29)</f>
        <v>1</v>
      </c>
      <c r="AC23" s="87">
        <f>SUM('1月備援班表'!AH23:AH24,'1月備援班表'!AH26,'1月備援班表'!AH28:AH29)</f>
        <v>0</v>
      </c>
      <c r="AD23" s="87">
        <f>SUM('1月備援班表'!AI23:AI24,'1月備援班表'!AI26,'1月備援班表'!AI28:AI29)</f>
        <v>0</v>
      </c>
      <c r="AE23" s="87">
        <f>SUM('1月備援班表'!AJ23:AJ24,'1月備援班表'!AJ26,'1月備援班表'!AJ28:AJ29)</f>
        <v>0</v>
      </c>
      <c r="AF23" s="87">
        <f>SUM('1月備援班表'!AK23:AK24,'1月備援班表'!AK26,'1月備援班表'!AK28:AK29)</f>
        <v>0</v>
      </c>
      <c r="AG23" s="87">
        <f>SUM('1月備援班表'!AL23:AL24,'1月備援班表'!AL26,'1月備援班表'!AL28:AL29)</f>
        <v>0</v>
      </c>
    </row>
    <row r="24" spans="1:33" ht="34.9" customHeight="1" x14ac:dyDescent="0.25">
      <c r="A24" s="345"/>
      <c r="B24" s="4" t="s">
        <v>69</v>
      </c>
      <c r="C24" s="87">
        <f>SUM('1月備援班表'!H24,'1月備援班表'!H26,'1月備援班表'!H28:H30)</f>
        <v>0</v>
      </c>
      <c r="D24" s="87">
        <f>SUM('1月備援班表'!I24,'1月備援班表'!I26,'1月備援班表'!I28:I30)</f>
        <v>2</v>
      </c>
      <c r="E24" s="167">
        <f>SUM('1月備援班表'!J24,'1月備援班表'!J26,'1月備援班表'!J28:J30)</f>
        <v>1</v>
      </c>
      <c r="F24" s="114">
        <f>SUM('1月備援班表'!K24,'1月備援班表'!K26,'1月備援班表'!K28:K30)</f>
        <v>2</v>
      </c>
      <c r="G24" s="114">
        <f>SUM('1月備援班表'!L24,'1月備援班表'!L26,'1月備援班表'!L28:L30)</f>
        <v>1</v>
      </c>
      <c r="H24" s="114">
        <f>SUM('1月備援班表'!M24,'1月備援班表'!M26,'1月備援班表'!M28:M30)</f>
        <v>1</v>
      </c>
      <c r="I24" s="87">
        <f>SUM('1月備援班表'!N24,'1月備援班表'!N26,'1月備援班表'!N28:N30)</f>
        <v>1</v>
      </c>
      <c r="J24" s="87">
        <f>SUM('1月備援班表'!O24,'1月備援班表'!O26,'1月備援班表'!O28:O30)</f>
        <v>0</v>
      </c>
      <c r="K24" s="167">
        <f>SUM('1月備援班表'!P24,'1月備援班表'!P26,'1月備援班表'!P28:P30)</f>
        <v>2</v>
      </c>
      <c r="L24" s="167">
        <f>SUM('1月備援班表'!Q24,'1月備援班表'!Q26,'1月備援班表'!Q28:Q30)</f>
        <v>1</v>
      </c>
      <c r="M24" s="114">
        <f>SUM('1月備援班表'!R24,'1月備援班表'!R26,'1月備援班表'!R28:R30)</f>
        <v>2</v>
      </c>
      <c r="N24" s="114">
        <f>SUM('1月備援班表'!S24,'1月備援班表'!S26,'1月備援班表'!S28:S30)</f>
        <v>1</v>
      </c>
      <c r="O24" s="114">
        <f>SUM('1月備援班表'!T24,'1月備援班表'!T26,'1月備援班表'!T28:T30)</f>
        <v>1</v>
      </c>
      <c r="P24" s="87">
        <f>SUM('1月備援班表'!U24,'1月備援班表'!U26,'1月備援班表'!U28:U30)</f>
        <v>1</v>
      </c>
      <c r="Q24" s="87">
        <f>SUM('1月備援班表'!V24,'1月備援班表'!V26,'1月備援班表'!V28:V30)</f>
        <v>0</v>
      </c>
      <c r="R24" s="167">
        <f>SUM('1月備援班表'!W24,'1月備援班表'!W26,'1月備援班表'!W28:W30)</f>
        <v>2</v>
      </c>
      <c r="S24" s="167">
        <f>SUM('1月備援班表'!X24,'1月備援班表'!X26,'1月備援班表'!X28:X30)</f>
        <v>1</v>
      </c>
      <c r="T24" s="114">
        <f>SUM('1月備援班表'!Y24,'1月備援班表'!Y26,'1月備援班表'!Y28:Y30)</f>
        <v>2</v>
      </c>
      <c r="U24" s="114">
        <f>SUM('1月備援班表'!Z24,'1月備援班表'!Z26,'1月備援班表'!Z28:Z30)</f>
        <v>1</v>
      </c>
      <c r="V24" s="114">
        <f>SUM('1月備援班表'!AA24,'1月備援班表'!AA26,'1月備援班表'!AA28:AA30)</f>
        <v>1</v>
      </c>
      <c r="W24" s="87">
        <f>SUM('1月備援班表'!AB24,'1月備援班表'!AB26,'1月備援班表'!AB28:AB30)</f>
        <v>1</v>
      </c>
      <c r="X24" s="87">
        <f>SUM('1月備援班表'!AC24,'1月備援班表'!AC26,'1月備援班表'!AC28:AC30)</f>
        <v>0</v>
      </c>
      <c r="Y24" s="167">
        <f>SUM('1月備援班表'!AD24,'1月備援班表'!AD26,'1月備援班表'!AD28:AD30)</f>
        <v>2</v>
      </c>
      <c r="Z24" s="167">
        <f>SUM('1月備援班表'!AE24,'1月備援班表'!AE26,'1月備援班表'!AE28:AE30)</f>
        <v>1</v>
      </c>
      <c r="AA24" s="114">
        <f>SUM('1月備援班表'!AF24,'1月備援班表'!AF26,'1月備援班表'!AF28:AF30)</f>
        <v>2</v>
      </c>
      <c r="AB24" s="114">
        <f>SUM('1月備援班表'!AG24,'1月備援班表'!AG26,'1月備援班表'!AG28:AG30)</f>
        <v>1</v>
      </c>
      <c r="AC24" s="87">
        <f>SUM('1月備援班表'!AH24,'1月備援班表'!AH26,'1月備援班表'!AH28:AH30)</f>
        <v>0</v>
      </c>
      <c r="AD24" s="87">
        <f>SUM('1月備援班表'!AI24,'1月備援班表'!AI26,'1月備援班表'!AI28:AI30)</f>
        <v>0</v>
      </c>
      <c r="AE24" s="87">
        <f>SUM('1月備援班表'!AJ24,'1月備援班表'!AJ26,'1月備援班表'!AJ28:AJ30)</f>
        <v>0</v>
      </c>
      <c r="AF24" s="87">
        <f>SUM('1月備援班表'!AK24,'1月備援班表'!AK26,'1月備援班表'!AK28:AK30)</f>
        <v>0</v>
      </c>
      <c r="AG24" s="87">
        <f>SUM('1月備援班表'!AL24,'1月備援班表'!AL26,'1月備援班表'!AL28:AL30)</f>
        <v>0</v>
      </c>
    </row>
    <row r="25" spans="1:33" ht="105.75" customHeight="1" x14ac:dyDescent="0.25">
      <c r="A25" s="346" t="s">
        <v>236</v>
      </c>
      <c r="B25" s="347"/>
      <c r="C25" s="347"/>
      <c r="D25" s="347"/>
      <c r="E25" s="347"/>
      <c r="F25" s="347"/>
      <c r="G25" s="34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W25" s="347"/>
      <c r="X25" s="347"/>
      <c r="Y25" s="347"/>
      <c r="Z25" s="347"/>
      <c r="AA25" s="347"/>
      <c r="AB25" s="347"/>
      <c r="AC25" s="347"/>
      <c r="AD25" s="347"/>
      <c r="AE25" s="347"/>
      <c r="AF25" s="347"/>
      <c r="AG25" s="347"/>
    </row>
    <row r="27" spans="1:33" ht="39.4" customHeight="1" x14ac:dyDescent="0.25"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</row>
    <row r="28" spans="1:33" ht="39.4" customHeight="1" x14ac:dyDescent="0.25">
      <c r="C28" s="60"/>
    </row>
  </sheetData>
  <mergeCells count="2">
    <mergeCell ref="A1:A24"/>
    <mergeCell ref="A25:AG25"/>
  </mergeCells>
  <phoneticPr fontId="6" type="noConversion"/>
  <printOptions horizontalCentered="1" verticalCentered="1"/>
  <pageMargins left="0" right="0" top="0.39370078740157483" bottom="0" header="0.51181102362204722" footer="0"/>
  <pageSetup paperSize="9" scale="50" fitToHeight="0" orientation="landscape" r:id="rId1"/>
  <headerFooter>
    <oddHeader>&amp;C&amp;"標楷體,粗體"&amp;18&amp;K01+000新北市政府105-106年度話務中心（Call Center）勞務委外專案  105年1月班表(105/1/1-1/31)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8</vt:i4>
      </vt:variant>
    </vt:vector>
  </HeadingPairs>
  <TitlesOfParts>
    <vt:vector size="13" baseType="lpstr">
      <vt:lpstr>1月履約班表_2</vt:lpstr>
      <vt:lpstr>1月履約班表</vt:lpstr>
      <vt:lpstr>時段人力 </vt:lpstr>
      <vt:lpstr>1月備援班表</vt:lpstr>
      <vt:lpstr>備援時段人力</vt:lpstr>
      <vt:lpstr>'1月備援班表'!Print_Area</vt:lpstr>
      <vt:lpstr>'1月履約班表'!Print_Area</vt:lpstr>
      <vt:lpstr>'1月履約班表_2'!Print_Area</vt:lpstr>
      <vt:lpstr>'時段人力 '!Print_Area</vt:lpstr>
      <vt:lpstr>備援時段人力!Print_Area</vt:lpstr>
      <vt:lpstr>'1月備援班表'!Print_Titles</vt:lpstr>
      <vt:lpstr>'1月履約班表'!Print_Titles</vt:lpstr>
      <vt:lpstr>'1月履約班表_2'!Print_Titles</vt:lpstr>
    </vt:vector>
  </TitlesOfParts>
  <Company>新北市政府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</dc:creator>
  <cp:lastModifiedBy>Johnson Shen (沈榮熙)</cp:lastModifiedBy>
  <cp:lastPrinted>2017-01-04T02:51:09Z</cp:lastPrinted>
  <dcterms:created xsi:type="dcterms:W3CDTF">2013-01-04T13:58:36Z</dcterms:created>
  <dcterms:modified xsi:type="dcterms:W3CDTF">2017-01-20T04:37:14Z</dcterms:modified>
</cp:coreProperties>
</file>