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ote\2 Ativo\Investimentos\0 Day\"/>
    </mc:Choice>
  </mc:AlternateContent>
  <bookViews>
    <workbookView xWindow="0" yWindow="0" windowWidth="19200" windowHeight="7305"/>
  </bookViews>
  <sheets>
    <sheet name="Análise de preço" sheetId="1" r:id="rId1"/>
    <sheet name="Compra quando cai" sheetId="2" r:id="rId2"/>
  </sheets>
  <definedNames>
    <definedName name="_xlnm._FilterDatabase" localSheetId="0" hidden="1">'Análise de preço'!$B$3:$T$109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2" l="1"/>
  <c r="G131" i="2"/>
  <c r="G130" i="2"/>
  <c r="G129" i="2"/>
  <c r="G128" i="2"/>
  <c r="G127" i="2"/>
  <c r="G126" i="2"/>
  <c r="I125" i="2"/>
  <c r="B126" i="2" s="1"/>
  <c r="G125" i="2"/>
  <c r="D125" i="2"/>
  <c r="H125" i="2" s="1"/>
  <c r="J125" i="2" s="1"/>
  <c r="C126" i="2" s="1"/>
  <c r="G123" i="2"/>
  <c r="G122" i="2"/>
  <c r="G121" i="2"/>
  <c r="G120" i="2"/>
  <c r="G119" i="2"/>
  <c r="G118" i="2"/>
  <c r="G117" i="2"/>
  <c r="B117" i="2"/>
  <c r="I116" i="2"/>
  <c r="G116" i="2"/>
  <c r="H116" i="2" s="1"/>
  <c r="J116" i="2" s="1"/>
  <c r="D116" i="2"/>
  <c r="G114" i="2"/>
  <c r="G113" i="2"/>
  <c r="G112" i="2"/>
  <c r="G111" i="2"/>
  <c r="G110" i="2"/>
  <c r="G109" i="2"/>
  <c r="I108" i="2"/>
  <c r="B109" i="2" s="1"/>
  <c r="G108" i="2"/>
  <c r="B108" i="2"/>
  <c r="D108" i="2" s="1"/>
  <c r="H108" i="2" s="1"/>
  <c r="J108" i="2" s="1"/>
  <c r="C109" i="2" s="1"/>
  <c r="I107" i="2"/>
  <c r="K107" i="2" s="1"/>
  <c r="L107" i="2" s="1"/>
  <c r="G107" i="2"/>
  <c r="D107" i="2"/>
  <c r="H107" i="2" s="1"/>
  <c r="J107" i="2" s="1"/>
  <c r="C108" i="2" s="1"/>
  <c r="G105" i="2"/>
  <c r="G104" i="2"/>
  <c r="G103" i="2"/>
  <c r="G102" i="2"/>
  <c r="G101" i="2"/>
  <c r="G100" i="2"/>
  <c r="G99" i="2"/>
  <c r="I98" i="2"/>
  <c r="B99" i="2" s="1"/>
  <c r="G98" i="2"/>
  <c r="H98" i="2" s="1"/>
  <c r="J98" i="2" s="1"/>
  <c r="C99" i="2" s="1"/>
  <c r="D98" i="2"/>
  <c r="G96" i="2"/>
  <c r="G95" i="2"/>
  <c r="G94" i="2"/>
  <c r="G93" i="2"/>
  <c r="G92" i="2"/>
  <c r="G91" i="2"/>
  <c r="G90" i="2"/>
  <c r="I89" i="2"/>
  <c r="B90" i="2" s="1"/>
  <c r="G89" i="2"/>
  <c r="H89" i="2" s="1"/>
  <c r="J89" i="2" s="1"/>
  <c r="D89" i="2"/>
  <c r="G87" i="2"/>
  <c r="G86" i="2"/>
  <c r="G85" i="2"/>
  <c r="G84" i="2"/>
  <c r="G83" i="2"/>
  <c r="G82" i="2"/>
  <c r="G81" i="2"/>
  <c r="I80" i="2"/>
  <c r="B81" i="2" s="1"/>
  <c r="G80" i="2"/>
  <c r="D80" i="2"/>
  <c r="H80" i="2" s="1"/>
  <c r="J80" i="2" s="1"/>
  <c r="C81" i="2" s="1"/>
  <c r="G77" i="2"/>
  <c r="G76" i="2"/>
  <c r="G75" i="2"/>
  <c r="G74" i="2"/>
  <c r="G73" i="2"/>
  <c r="G72" i="2"/>
  <c r="G71" i="2"/>
  <c r="B71" i="2"/>
  <c r="I71" i="2" s="1"/>
  <c r="I70" i="2"/>
  <c r="G70" i="2"/>
  <c r="D70" i="2"/>
  <c r="I126" i="2" l="1"/>
  <c r="D126" i="2"/>
  <c r="H126" i="2" s="1"/>
  <c r="K125" i="2"/>
  <c r="L125" i="2" s="1"/>
  <c r="C117" i="2"/>
  <c r="K116" i="2"/>
  <c r="L116" i="2" s="1"/>
  <c r="D117" i="2"/>
  <c r="H117" i="2" s="1"/>
  <c r="I117" i="2"/>
  <c r="I109" i="2"/>
  <c r="D109" i="2"/>
  <c r="H109" i="2" s="1"/>
  <c r="J109" i="2" s="1"/>
  <c r="C110" i="2" s="1"/>
  <c r="K108" i="2"/>
  <c r="L108" i="2" s="1"/>
  <c r="D99" i="2"/>
  <c r="H99" i="2" s="1"/>
  <c r="I99" i="2"/>
  <c r="K98" i="2"/>
  <c r="L98" i="2" s="1"/>
  <c r="I90" i="2"/>
  <c r="C90" i="2"/>
  <c r="D90" i="2" s="1"/>
  <c r="H90" i="2" s="1"/>
  <c r="J90" i="2" s="1"/>
  <c r="C91" i="2" s="1"/>
  <c r="K89" i="2"/>
  <c r="L89" i="2" s="1"/>
  <c r="D81" i="2"/>
  <c r="H81" i="2" s="1"/>
  <c r="I81" i="2"/>
  <c r="K80" i="2"/>
  <c r="L80" i="2" s="1"/>
  <c r="H70" i="2"/>
  <c r="J70" i="2" s="1"/>
  <c r="C71" i="2" s="1"/>
  <c r="D71" i="2" s="1"/>
  <c r="H71" i="2" s="1"/>
  <c r="J71" i="2" s="1"/>
  <c r="B72" i="2"/>
  <c r="K70" i="2"/>
  <c r="L70" i="2" s="1"/>
  <c r="J126" i="2" l="1"/>
  <c r="C127" i="2" s="1"/>
  <c r="K126" i="2"/>
  <c r="L126" i="2" s="1"/>
  <c r="B127" i="2"/>
  <c r="K117" i="2"/>
  <c r="L117" i="2" s="1"/>
  <c r="B118" i="2"/>
  <c r="J117" i="2"/>
  <c r="C118" i="2" s="1"/>
  <c r="B110" i="2"/>
  <c r="K109" i="2"/>
  <c r="L109" i="2" s="1"/>
  <c r="J99" i="2"/>
  <c r="C100" i="2" s="1"/>
  <c r="K99" i="2"/>
  <c r="L99" i="2" s="1"/>
  <c r="B100" i="2"/>
  <c r="K90" i="2"/>
  <c r="L90" i="2" s="1"/>
  <c r="B91" i="2"/>
  <c r="B82" i="2"/>
  <c r="J81" i="2"/>
  <c r="C82" i="2" s="1"/>
  <c r="C72" i="2"/>
  <c r="D72" i="2" s="1"/>
  <c r="H72" i="2" s="1"/>
  <c r="K71" i="2"/>
  <c r="L71" i="2" s="1"/>
  <c r="I72" i="2"/>
  <c r="D127" i="2" l="1"/>
  <c r="H127" i="2" s="1"/>
  <c r="I127" i="2"/>
  <c r="I118" i="2"/>
  <c r="D118" i="2"/>
  <c r="H118" i="2" s="1"/>
  <c r="J118" i="2" s="1"/>
  <c r="C119" i="2" s="1"/>
  <c r="I110" i="2"/>
  <c r="D110" i="2"/>
  <c r="H110" i="2" s="1"/>
  <c r="J110" i="2" s="1"/>
  <c r="C111" i="2" s="1"/>
  <c r="I100" i="2"/>
  <c r="D100" i="2"/>
  <c r="H100" i="2" s="1"/>
  <c r="J100" i="2" s="1"/>
  <c r="C101" i="2" s="1"/>
  <c r="I91" i="2"/>
  <c r="D91" i="2"/>
  <c r="H91" i="2" s="1"/>
  <c r="J91" i="2" s="1"/>
  <c r="C92" i="2" s="1"/>
  <c r="I82" i="2"/>
  <c r="D82" i="2"/>
  <c r="H82" i="2" s="1"/>
  <c r="J82" i="2" s="1"/>
  <c r="C83" i="2" s="1"/>
  <c r="K81" i="2"/>
  <c r="L81" i="2" s="1"/>
  <c r="J72" i="2"/>
  <c r="C73" i="2" s="1"/>
  <c r="K72" i="2"/>
  <c r="L72" i="2" s="1"/>
  <c r="B73" i="2"/>
  <c r="B128" i="2" l="1"/>
  <c r="J127" i="2"/>
  <c r="C128" i="2" s="1"/>
  <c r="B119" i="2"/>
  <c r="K118" i="2"/>
  <c r="L118" i="2" s="1"/>
  <c r="B111" i="2"/>
  <c r="K110" i="2"/>
  <c r="L110" i="2" s="1"/>
  <c r="B101" i="2"/>
  <c r="K100" i="2"/>
  <c r="L100" i="2" s="1"/>
  <c r="B92" i="2"/>
  <c r="K91" i="2"/>
  <c r="L91" i="2" s="1"/>
  <c r="B83" i="2"/>
  <c r="K82" i="2"/>
  <c r="L82" i="2" s="1"/>
  <c r="I73" i="2"/>
  <c r="D73" i="2"/>
  <c r="H73" i="2" s="1"/>
  <c r="J73" i="2" s="1"/>
  <c r="C74" i="2" s="1"/>
  <c r="K127" i="2" l="1"/>
  <c r="L127" i="2" s="1"/>
  <c r="I128" i="2"/>
  <c r="D128" i="2"/>
  <c r="H128" i="2" s="1"/>
  <c r="J128" i="2" s="1"/>
  <c r="C129" i="2" s="1"/>
  <c r="D119" i="2"/>
  <c r="H119" i="2" s="1"/>
  <c r="I119" i="2"/>
  <c r="I111" i="2"/>
  <c r="D111" i="2"/>
  <c r="H111" i="2" s="1"/>
  <c r="J111" i="2" s="1"/>
  <c r="I101" i="2"/>
  <c r="D101" i="2"/>
  <c r="H101" i="2" s="1"/>
  <c r="J101" i="2" s="1"/>
  <c r="C102" i="2" s="1"/>
  <c r="D92" i="2"/>
  <c r="H92" i="2" s="1"/>
  <c r="I92" i="2"/>
  <c r="D83" i="2"/>
  <c r="H83" i="2" s="1"/>
  <c r="I83" i="2"/>
  <c r="K73" i="2"/>
  <c r="L73" i="2" s="1"/>
  <c r="B74" i="2"/>
  <c r="K128" i="2" l="1"/>
  <c r="L128" i="2" s="1"/>
  <c r="B129" i="2"/>
  <c r="K119" i="2"/>
  <c r="L119" i="2" s="1"/>
  <c r="B120" i="2"/>
  <c r="J119" i="2"/>
  <c r="C120" i="2" s="1"/>
  <c r="C113" i="2"/>
  <c r="C112" i="2"/>
  <c r="B112" i="2"/>
  <c r="K111" i="2"/>
  <c r="L111" i="2" s="1"/>
  <c r="K101" i="2"/>
  <c r="L101" i="2" s="1"/>
  <c r="B102" i="2"/>
  <c r="B93" i="2"/>
  <c r="J92" i="2"/>
  <c r="C93" i="2" s="1"/>
  <c r="B84" i="2"/>
  <c r="J83" i="2"/>
  <c r="C84" i="2" s="1"/>
  <c r="D74" i="2"/>
  <c r="H74" i="2" s="1"/>
  <c r="I74" i="2"/>
  <c r="K92" i="2" l="1"/>
  <c r="L92" i="2" s="1"/>
  <c r="D129" i="2"/>
  <c r="H129" i="2" s="1"/>
  <c r="J129" i="2" s="1"/>
  <c r="I129" i="2"/>
  <c r="I120" i="2"/>
  <c r="D120" i="2"/>
  <c r="H120" i="2" s="1"/>
  <c r="J120" i="2" s="1"/>
  <c r="D112" i="2"/>
  <c r="H112" i="2" s="1"/>
  <c r="I112" i="2"/>
  <c r="D102" i="2"/>
  <c r="H102" i="2" s="1"/>
  <c r="I102" i="2"/>
  <c r="I93" i="2"/>
  <c r="D93" i="2"/>
  <c r="H93" i="2" s="1"/>
  <c r="J93" i="2" s="1"/>
  <c r="I84" i="2"/>
  <c r="D84" i="2"/>
  <c r="H84" i="2" s="1"/>
  <c r="J84" i="2" s="1"/>
  <c r="K83" i="2"/>
  <c r="L83" i="2" s="1"/>
  <c r="B75" i="2"/>
  <c r="J74" i="2"/>
  <c r="B130" i="2" l="1"/>
  <c r="K129" i="2"/>
  <c r="L129" i="2" s="1"/>
  <c r="C130" i="2"/>
  <c r="C131" i="2"/>
  <c r="C121" i="2"/>
  <c r="C122" i="2"/>
  <c r="B121" i="2"/>
  <c r="K120" i="2"/>
  <c r="L120" i="2" s="1"/>
  <c r="B113" i="2"/>
  <c r="J112" i="2"/>
  <c r="C114" i="2" s="1"/>
  <c r="B103" i="2"/>
  <c r="J102" i="2"/>
  <c r="C94" i="2"/>
  <c r="C95" i="2"/>
  <c r="B94" i="2"/>
  <c r="K93" i="2"/>
  <c r="L93" i="2" s="1"/>
  <c r="C85" i="2"/>
  <c r="C86" i="2"/>
  <c r="B85" i="2"/>
  <c r="K84" i="2"/>
  <c r="L84" i="2" s="1"/>
  <c r="I75" i="2"/>
  <c r="C76" i="2"/>
  <c r="C75" i="2"/>
  <c r="D75" i="2" s="1"/>
  <c r="H75" i="2" s="1"/>
  <c r="K74" i="2"/>
  <c r="L74" i="2" s="1"/>
  <c r="I130" i="2" l="1"/>
  <c r="D130" i="2"/>
  <c r="H130" i="2" s="1"/>
  <c r="D121" i="2"/>
  <c r="H121" i="2" s="1"/>
  <c r="I121" i="2"/>
  <c r="K112" i="2"/>
  <c r="L112" i="2" s="1"/>
  <c r="I113" i="2"/>
  <c r="D113" i="2"/>
  <c r="H113" i="2" s="1"/>
  <c r="J113" i="2" s="1"/>
  <c r="C103" i="2"/>
  <c r="C104" i="2"/>
  <c r="K102" i="2"/>
  <c r="L102" i="2" s="1"/>
  <c r="I103" i="2"/>
  <c r="D103" i="2"/>
  <c r="H103" i="2" s="1"/>
  <c r="D94" i="2"/>
  <c r="H94" i="2" s="1"/>
  <c r="I94" i="2"/>
  <c r="D85" i="2"/>
  <c r="H85" i="2" s="1"/>
  <c r="I85" i="2"/>
  <c r="J75" i="2"/>
  <c r="C77" i="2" s="1"/>
  <c r="B76" i="2"/>
  <c r="J130" i="2" l="1"/>
  <c r="C132" i="2" s="1"/>
  <c r="B131" i="2"/>
  <c r="J121" i="2"/>
  <c r="C123" i="2" s="1"/>
  <c r="K121" i="2"/>
  <c r="L121" i="2" s="1"/>
  <c r="B122" i="2"/>
  <c r="B114" i="2"/>
  <c r="K113" i="2"/>
  <c r="L113" i="2" s="1"/>
  <c r="J103" i="2"/>
  <c r="C105" i="2" s="1"/>
  <c r="K103" i="2"/>
  <c r="L103" i="2" s="1"/>
  <c r="B104" i="2"/>
  <c r="B95" i="2"/>
  <c r="J94" i="2"/>
  <c r="C96" i="2" s="1"/>
  <c r="B86" i="2"/>
  <c r="J85" i="2"/>
  <c r="C87" i="2" s="1"/>
  <c r="K75" i="2"/>
  <c r="L75" i="2" s="1"/>
  <c r="D76" i="2"/>
  <c r="H76" i="2" s="1"/>
  <c r="I76" i="2"/>
  <c r="K94" i="2" l="1"/>
  <c r="L94" i="2" s="1"/>
  <c r="D131" i="2"/>
  <c r="H131" i="2" s="1"/>
  <c r="J131" i="2" s="1"/>
  <c r="I131" i="2"/>
  <c r="K130" i="2"/>
  <c r="L130" i="2" s="1"/>
  <c r="I122" i="2"/>
  <c r="D122" i="2"/>
  <c r="H122" i="2" s="1"/>
  <c r="J122" i="2" s="1"/>
  <c r="D114" i="2"/>
  <c r="H114" i="2" s="1"/>
  <c r="I114" i="2"/>
  <c r="D104" i="2"/>
  <c r="H104" i="2" s="1"/>
  <c r="I104" i="2"/>
  <c r="I95" i="2"/>
  <c r="D95" i="2"/>
  <c r="H95" i="2" s="1"/>
  <c r="J95" i="2" s="1"/>
  <c r="I86" i="2"/>
  <c r="D86" i="2"/>
  <c r="H86" i="2" s="1"/>
  <c r="J86" i="2" s="1"/>
  <c r="K85" i="2"/>
  <c r="L85" i="2" s="1"/>
  <c r="B77" i="2"/>
  <c r="J76" i="2"/>
  <c r="K76" i="2" s="1"/>
  <c r="L76" i="2" s="1"/>
  <c r="B132" i="2" l="1"/>
  <c r="K131" i="2"/>
  <c r="L131" i="2" s="1"/>
  <c r="B123" i="2"/>
  <c r="K122" i="2"/>
  <c r="L122" i="2" s="1"/>
  <c r="J114" i="2"/>
  <c r="K114" i="2" s="1"/>
  <c r="L114" i="2" s="1"/>
  <c r="B105" i="2"/>
  <c r="J104" i="2"/>
  <c r="K104" i="2" s="1"/>
  <c r="L104" i="2" s="1"/>
  <c r="B96" i="2"/>
  <c r="K95" i="2"/>
  <c r="L95" i="2" s="1"/>
  <c r="K86" i="2"/>
  <c r="L86" i="2" s="1"/>
  <c r="B87" i="2"/>
  <c r="I77" i="2"/>
  <c r="D77" i="2"/>
  <c r="H77" i="2" s="1"/>
  <c r="J77" i="2" s="1"/>
  <c r="I132" i="2" l="1"/>
  <c r="D132" i="2"/>
  <c r="H132" i="2" s="1"/>
  <c r="J132" i="2" s="1"/>
  <c r="D123" i="2"/>
  <c r="H123" i="2" s="1"/>
  <c r="I123" i="2"/>
  <c r="I105" i="2"/>
  <c r="D105" i="2"/>
  <c r="H105" i="2" s="1"/>
  <c r="J105" i="2" s="1"/>
  <c r="D96" i="2"/>
  <c r="H96" i="2" s="1"/>
  <c r="I96" i="2"/>
  <c r="D87" i="2"/>
  <c r="H87" i="2" s="1"/>
  <c r="I87" i="2"/>
  <c r="K77" i="2"/>
  <c r="L77" i="2" s="1"/>
  <c r="K132" i="2" l="1"/>
  <c r="L132" i="2" s="1"/>
  <c r="J123" i="2"/>
  <c r="K123" i="2" s="1"/>
  <c r="L123" i="2" s="1"/>
  <c r="K105" i="2"/>
  <c r="L105" i="2" s="1"/>
  <c r="J96" i="2"/>
  <c r="K96" i="2" s="1"/>
  <c r="L96" i="2" s="1"/>
  <c r="J87" i="2"/>
  <c r="K87" i="2" s="1"/>
  <c r="L87" i="2" s="1"/>
  <c r="G68" i="2" l="1"/>
  <c r="G67" i="2"/>
  <c r="G66" i="2"/>
  <c r="G65" i="2"/>
  <c r="G64" i="2"/>
  <c r="G63" i="2"/>
  <c r="G62" i="2"/>
  <c r="I61" i="2"/>
  <c r="B62" i="2" s="1"/>
  <c r="G61" i="2"/>
  <c r="D61" i="2"/>
  <c r="H61" i="2" l="1"/>
  <c r="J61" i="2" s="1"/>
  <c r="C62" i="2"/>
  <c r="K61" i="2"/>
  <c r="L61" i="2" s="1"/>
  <c r="D62" i="2"/>
  <c r="H62" i="2" s="1"/>
  <c r="I62" i="2"/>
  <c r="M108" i="1"/>
  <c r="N108" i="1" s="1"/>
  <c r="M115" i="1"/>
  <c r="N115" i="1" s="1"/>
  <c r="Q115" i="1" s="1"/>
  <c r="B63" i="2" l="1"/>
  <c r="J62" i="2"/>
  <c r="C63" i="2" s="1"/>
  <c r="O108" i="1"/>
  <c r="P108" i="1"/>
  <c r="P115" i="1"/>
  <c r="S115" i="1" s="1"/>
  <c r="O115" i="1"/>
  <c r="R115" i="1" s="1"/>
  <c r="G49" i="2"/>
  <c r="G48" i="2"/>
  <c r="I63" i="2" l="1"/>
  <c r="D63" i="2"/>
  <c r="H63" i="2" s="1"/>
  <c r="J63" i="2" s="1"/>
  <c r="C64" i="2" s="1"/>
  <c r="K62" i="2"/>
  <c r="L62" i="2" s="1"/>
  <c r="G10" i="2"/>
  <c r="G8" i="2"/>
  <c r="G19" i="2"/>
  <c r="K63" i="2" l="1"/>
  <c r="L63" i="2" s="1"/>
  <c r="B64" i="2"/>
  <c r="G39" i="2"/>
  <c r="G38" i="2"/>
  <c r="G37" i="2"/>
  <c r="G36" i="2"/>
  <c r="G35" i="2"/>
  <c r="G34" i="2"/>
  <c r="G33" i="2"/>
  <c r="I32" i="2"/>
  <c r="B33" i="2" s="1"/>
  <c r="I33" i="2" s="1"/>
  <c r="B34" i="2" s="1"/>
  <c r="G32" i="2"/>
  <c r="D32" i="2"/>
  <c r="G30" i="2"/>
  <c r="G29" i="2"/>
  <c r="G28" i="2"/>
  <c r="G27" i="2"/>
  <c r="G26" i="2"/>
  <c r="G25" i="2"/>
  <c r="G24" i="2"/>
  <c r="I23" i="2"/>
  <c r="G23" i="2"/>
  <c r="D23" i="2"/>
  <c r="G59" i="2"/>
  <c r="G58" i="2"/>
  <c r="G57" i="2"/>
  <c r="G56" i="2"/>
  <c r="G55" i="2"/>
  <c r="G54" i="2"/>
  <c r="G53" i="2"/>
  <c r="I52" i="2"/>
  <c r="B53" i="2" s="1"/>
  <c r="I53" i="2" s="1"/>
  <c r="B54" i="2" s="1"/>
  <c r="G52" i="2"/>
  <c r="D52" i="2"/>
  <c r="G50" i="2"/>
  <c r="G47" i="2"/>
  <c r="G46" i="2"/>
  <c r="G45" i="2"/>
  <c r="G44" i="2"/>
  <c r="G43" i="2"/>
  <c r="G42" i="2"/>
  <c r="I41" i="2"/>
  <c r="B42" i="2" s="1"/>
  <c r="I42" i="2" s="1"/>
  <c r="B43" i="2" s="1"/>
  <c r="G41" i="2"/>
  <c r="D41" i="2"/>
  <c r="G21" i="2"/>
  <c r="G20" i="2"/>
  <c r="G18" i="2"/>
  <c r="G17" i="2"/>
  <c r="G16" i="2"/>
  <c r="G15" i="2"/>
  <c r="G14" i="2"/>
  <c r="B14" i="2"/>
  <c r="I14" i="2" s="1"/>
  <c r="I13" i="2"/>
  <c r="G13" i="2"/>
  <c r="D13" i="2"/>
  <c r="G7" i="2"/>
  <c r="G9" i="2"/>
  <c r="G11" i="2"/>
  <c r="G6" i="2"/>
  <c r="D64" i="2" l="1"/>
  <c r="H64" i="2" s="1"/>
  <c r="I64" i="2"/>
  <c r="H23" i="2"/>
  <c r="J23" i="2" s="1"/>
  <c r="C24" i="2" s="1"/>
  <c r="H32" i="2"/>
  <c r="J32" i="2" s="1"/>
  <c r="C33" i="2" s="1"/>
  <c r="D33" i="2" s="1"/>
  <c r="H33" i="2" s="1"/>
  <c r="J33" i="2" s="1"/>
  <c r="H52" i="2"/>
  <c r="J52" i="2" s="1"/>
  <c r="K52" i="2" s="1"/>
  <c r="L52" i="2" s="1"/>
  <c r="H13" i="2"/>
  <c r="J13" i="2" s="1"/>
  <c r="C14" i="2" s="1"/>
  <c r="D14" i="2" s="1"/>
  <c r="H14" i="2" s="1"/>
  <c r="J14" i="2" s="1"/>
  <c r="C15" i="2" s="1"/>
  <c r="B24" i="2"/>
  <c r="H41" i="2"/>
  <c r="J41" i="2" s="1"/>
  <c r="C42" i="2" s="1"/>
  <c r="D42" i="2" s="1"/>
  <c r="H42" i="2" s="1"/>
  <c r="J42" i="2" s="1"/>
  <c r="I34" i="2"/>
  <c r="I54" i="2"/>
  <c r="I43" i="2"/>
  <c r="K13" i="2"/>
  <c r="L13" i="2" s="1"/>
  <c r="B15" i="2"/>
  <c r="M118" i="1"/>
  <c r="P118" i="1" s="1"/>
  <c r="S118" i="1" s="1"/>
  <c r="M119" i="1"/>
  <c r="O119" i="1" s="1"/>
  <c r="R119" i="1" s="1"/>
  <c r="J64" i="2" l="1"/>
  <c r="C65" i="2" s="1"/>
  <c r="K64" i="2"/>
  <c r="L64" i="2" s="1"/>
  <c r="B65" i="2"/>
  <c r="K32" i="2"/>
  <c r="L32" i="2" s="1"/>
  <c r="C53" i="2"/>
  <c r="D53" i="2" s="1"/>
  <c r="H53" i="2" s="1"/>
  <c r="J53" i="2" s="1"/>
  <c r="C54" i="2" s="1"/>
  <c r="D54" i="2" s="1"/>
  <c r="H54" i="2" s="1"/>
  <c r="J54" i="2" s="1"/>
  <c r="C55" i="2" s="1"/>
  <c r="K41" i="2"/>
  <c r="L41" i="2" s="1"/>
  <c r="K23" i="2"/>
  <c r="L23" i="2" s="1"/>
  <c r="D24" i="2"/>
  <c r="H24" i="2" s="1"/>
  <c r="I24" i="2"/>
  <c r="C43" i="2"/>
  <c r="D43" i="2" s="1"/>
  <c r="H43" i="2" s="1"/>
  <c r="J43" i="2" s="1"/>
  <c r="C44" i="2" s="1"/>
  <c r="K42" i="2"/>
  <c r="L42" i="2" s="1"/>
  <c r="C34" i="2"/>
  <c r="D34" i="2" s="1"/>
  <c r="H34" i="2" s="1"/>
  <c r="J34" i="2" s="1"/>
  <c r="C35" i="2" s="1"/>
  <c r="K33" i="2"/>
  <c r="L33" i="2" s="1"/>
  <c r="B35" i="2"/>
  <c r="B55" i="2"/>
  <c r="B44" i="2"/>
  <c r="K14" i="2"/>
  <c r="L14" i="2" s="1"/>
  <c r="D15" i="2"/>
  <c r="H15" i="2" s="1"/>
  <c r="I15" i="2"/>
  <c r="N118" i="1"/>
  <c r="Q118" i="1" s="1"/>
  <c r="O118" i="1"/>
  <c r="R118" i="1" s="1"/>
  <c r="N119" i="1"/>
  <c r="Q119" i="1" s="1"/>
  <c r="P119" i="1"/>
  <c r="S119" i="1" s="1"/>
  <c r="I65" i="2" l="1"/>
  <c r="D65" i="2"/>
  <c r="H65" i="2" s="1"/>
  <c r="J65" i="2" s="1"/>
  <c r="K53" i="2"/>
  <c r="L53" i="2" s="1"/>
  <c r="K34" i="2"/>
  <c r="L34" i="2" s="1"/>
  <c r="B25" i="2"/>
  <c r="J24" i="2"/>
  <c r="C25" i="2" s="1"/>
  <c r="K43" i="2"/>
  <c r="L43" i="2" s="1"/>
  <c r="D35" i="2"/>
  <c r="H35" i="2" s="1"/>
  <c r="I35" i="2"/>
  <c r="K54" i="2"/>
  <c r="L54" i="2" s="1"/>
  <c r="D55" i="2"/>
  <c r="H55" i="2" s="1"/>
  <c r="I55" i="2"/>
  <c r="D44" i="2"/>
  <c r="H44" i="2" s="1"/>
  <c r="I44" i="2"/>
  <c r="B16" i="2"/>
  <c r="J15" i="2"/>
  <c r="C16" i="2" s="1"/>
  <c r="G5" i="2"/>
  <c r="I4" i="2"/>
  <c r="B5" i="2" s="1"/>
  <c r="I5" i="2" s="1"/>
  <c r="B6" i="2" s="1"/>
  <c r="I6" i="2" s="1"/>
  <c r="G4" i="2"/>
  <c r="D4" i="2"/>
  <c r="C66" i="2" l="1"/>
  <c r="C67" i="2"/>
  <c r="K65" i="2"/>
  <c r="L65" i="2" s="1"/>
  <c r="B66" i="2"/>
  <c r="B7" i="2"/>
  <c r="I7" i="2" s="1"/>
  <c r="B8" i="2" s="1"/>
  <c r="I8" i="2" s="1"/>
  <c r="B9" i="2" s="1"/>
  <c r="K24" i="2"/>
  <c r="L24" i="2" s="1"/>
  <c r="D25" i="2"/>
  <c r="H25" i="2" s="1"/>
  <c r="I25" i="2"/>
  <c r="B36" i="2"/>
  <c r="J35" i="2"/>
  <c r="C36" i="2" s="1"/>
  <c r="B56" i="2"/>
  <c r="J55" i="2"/>
  <c r="C56" i="2" s="1"/>
  <c r="B45" i="2"/>
  <c r="J44" i="2"/>
  <c r="C45" i="2" s="1"/>
  <c r="I16" i="2"/>
  <c r="D16" i="2"/>
  <c r="H16" i="2" s="1"/>
  <c r="K15" i="2"/>
  <c r="L15" i="2" s="1"/>
  <c r="H4" i="2"/>
  <c r="J4" i="2" s="1"/>
  <c r="C5" i="2" s="1"/>
  <c r="D5" i="2" s="1"/>
  <c r="H5" i="2" s="1"/>
  <c r="J5" i="2" s="1"/>
  <c r="C6" i="2" s="1"/>
  <c r="M116" i="1"/>
  <c r="O116" i="1" s="1"/>
  <c r="R116" i="1" s="1"/>
  <c r="D66" i="2" l="1"/>
  <c r="H66" i="2" s="1"/>
  <c r="I66" i="2"/>
  <c r="I9" i="2"/>
  <c r="B10" i="2" s="1"/>
  <c r="J25" i="2"/>
  <c r="C26" i="2" s="1"/>
  <c r="J16" i="2"/>
  <c r="C19" i="2" s="1"/>
  <c r="B26" i="2"/>
  <c r="K35" i="2"/>
  <c r="L35" i="2" s="1"/>
  <c r="I36" i="2"/>
  <c r="D36" i="2"/>
  <c r="H36" i="2" s="1"/>
  <c r="K55" i="2"/>
  <c r="L55" i="2" s="1"/>
  <c r="I56" i="2"/>
  <c r="D56" i="2"/>
  <c r="H56" i="2" s="1"/>
  <c r="K44" i="2"/>
  <c r="L44" i="2" s="1"/>
  <c r="I45" i="2"/>
  <c r="B46" i="2" s="1"/>
  <c r="D45" i="2"/>
  <c r="H45" i="2" s="1"/>
  <c r="B17" i="2"/>
  <c r="K4" i="2"/>
  <c r="L4" i="2" s="1"/>
  <c r="K5" i="2"/>
  <c r="L5" i="2" s="1"/>
  <c r="D6" i="2"/>
  <c r="H6" i="2" s="1"/>
  <c r="J6" i="2" s="1"/>
  <c r="P116" i="1"/>
  <c r="S116" i="1" s="1"/>
  <c r="N116" i="1"/>
  <c r="Q116" i="1" s="1"/>
  <c r="M39" i="1"/>
  <c r="O39" i="1" s="1"/>
  <c r="R39" i="1" s="1"/>
  <c r="M20" i="1"/>
  <c r="P20" i="1" s="1"/>
  <c r="S20" i="1" s="1"/>
  <c r="M104" i="1"/>
  <c r="N104" i="1" s="1"/>
  <c r="M105" i="1"/>
  <c r="P105" i="1" s="1"/>
  <c r="M106" i="1"/>
  <c r="O106" i="1" s="1"/>
  <c r="M107" i="1"/>
  <c r="P107" i="1" s="1"/>
  <c r="M109" i="1"/>
  <c r="N109" i="1" s="1"/>
  <c r="B67" i="2" l="1"/>
  <c r="J66" i="2"/>
  <c r="C68" i="2" s="1"/>
  <c r="C7" i="2"/>
  <c r="D7" i="2" s="1"/>
  <c r="I10" i="2"/>
  <c r="K16" i="2"/>
  <c r="L16" i="2" s="1"/>
  <c r="J45" i="2"/>
  <c r="C46" i="2" s="1"/>
  <c r="K25" i="2"/>
  <c r="L25" i="2" s="1"/>
  <c r="C17" i="2"/>
  <c r="D17" i="2" s="1"/>
  <c r="H17" i="2" s="1"/>
  <c r="I26" i="2"/>
  <c r="D26" i="2"/>
  <c r="H26" i="2" s="1"/>
  <c r="J36" i="2"/>
  <c r="C38" i="2" s="1"/>
  <c r="K6" i="2"/>
  <c r="L6" i="2" s="1"/>
  <c r="B37" i="2"/>
  <c r="J56" i="2"/>
  <c r="C58" i="2" s="1"/>
  <c r="B57" i="2"/>
  <c r="I17" i="2"/>
  <c r="B19" i="2" s="1"/>
  <c r="P39" i="1"/>
  <c r="S39" i="1" s="1"/>
  <c r="P109" i="1"/>
  <c r="O109" i="1"/>
  <c r="P104" i="1"/>
  <c r="P106" i="1"/>
  <c r="O104" i="1"/>
  <c r="N39" i="1"/>
  <c r="Q39" i="1" s="1"/>
  <c r="N20" i="1"/>
  <c r="Q20" i="1" s="1"/>
  <c r="O20" i="1"/>
  <c r="R20" i="1" s="1"/>
  <c r="N105" i="1"/>
  <c r="O105" i="1"/>
  <c r="N106" i="1"/>
  <c r="N107" i="1"/>
  <c r="O107" i="1"/>
  <c r="M84" i="1"/>
  <c r="N84" i="1" s="1"/>
  <c r="Q84" i="1" s="1"/>
  <c r="M70" i="1"/>
  <c r="O70" i="1" s="1"/>
  <c r="R70" i="1" s="1"/>
  <c r="I67" i="2" l="1"/>
  <c r="D67" i="2"/>
  <c r="H67" i="2" s="1"/>
  <c r="K66" i="2"/>
  <c r="L66" i="2" s="1"/>
  <c r="B11" i="2"/>
  <c r="I11" i="2" s="1"/>
  <c r="K45" i="2"/>
  <c r="L45" i="2" s="1"/>
  <c r="C37" i="2"/>
  <c r="D37" i="2" s="1"/>
  <c r="H37" i="2" s="1"/>
  <c r="J26" i="2"/>
  <c r="C27" i="2" s="1"/>
  <c r="K36" i="2"/>
  <c r="L36" i="2" s="1"/>
  <c r="B27" i="2"/>
  <c r="D19" i="2"/>
  <c r="H19" i="2" s="1"/>
  <c r="I19" i="2"/>
  <c r="I37" i="2"/>
  <c r="K56" i="2"/>
  <c r="L56" i="2" s="1"/>
  <c r="C57" i="2"/>
  <c r="D57" i="2" s="1"/>
  <c r="H57" i="2" s="1"/>
  <c r="I57" i="2"/>
  <c r="D46" i="2"/>
  <c r="H46" i="2" s="1"/>
  <c r="I46" i="2"/>
  <c r="B47" i="2" s="1"/>
  <c r="B18" i="2"/>
  <c r="J17" i="2"/>
  <c r="H7" i="2"/>
  <c r="J7" i="2" s="1"/>
  <c r="C8" i="2" s="1"/>
  <c r="D8" i="2" s="1"/>
  <c r="H8" i="2" s="1"/>
  <c r="J8" i="2" s="1"/>
  <c r="P84" i="1"/>
  <c r="S84" i="1" s="1"/>
  <c r="O84" i="1"/>
  <c r="R84" i="1" s="1"/>
  <c r="N70" i="1"/>
  <c r="Q70" i="1" s="1"/>
  <c r="P70" i="1"/>
  <c r="S70" i="1" s="1"/>
  <c r="M28" i="1"/>
  <c r="O28" i="1" s="1"/>
  <c r="R28" i="1" s="1"/>
  <c r="B68" i="2" l="1"/>
  <c r="J67" i="2"/>
  <c r="K67" i="2" s="1"/>
  <c r="L67" i="2" s="1"/>
  <c r="C9" i="2"/>
  <c r="D9" i="2" s="1"/>
  <c r="H9" i="2" s="1"/>
  <c r="J9" i="2" s="1"/>
  <c r="C10" i="2" s="1"/>
  <c r="D10" i="2" s="1"/>
  <c r="H10" i="2" s="1"/>
  <c r="J10" i="2" s="1"/>
  <c r="K8" i="2"/>
  <c r="L8" i="2" s="1"/>
  <c r="K26" i="2"/>
  <c r="L26" i="2" s="1"/>
  <c r="I27" i="2"/>
  <c r="D27" i="2"/>
  <c r="H27" i="2" s="1"/>
  <c r="J19" i="2"/>
  <c r="K19" i="2" s="1"/>
  <c r="L19" i="2" s="1"/>
  <c r="B38" i="2"/>
  <c r="J37" i="2"/>
  <c r="C39" i="2" s="1"/>
  <c r="B58" i="2"/>
  <c r="J57" i="2"/>
  <c r="C59" i="2" s="1"/>
  <c r="J46" i="2"/>
  <c r="C47" i="2" s="1"/>
  <c r="D47" i="2" s="1"/>
  <c r="I18" i="2"/>
  <c r="C20" i="2"/>
  <c r="C18" i="2"/>
  <c r="D18" i="2" s="1"/>
  <c r="H18" i="2" s="1"/>
  <c r="K17" i="2"/>
  <c r="L17" i="2" s="1"/>
  <c r="K7" i="2"/>
  <c r="L7" i="2" s="1"/>
  <c r="N28" i="1"/>
  <c r="Q28" i="1" s="1"/>
  <c r="P28" i="1"/>
  <c r="S28" i="1" s="1"/>
  <c r="M123" i="1"/>
  <c r="P123" i="1" s="1"/>
  <c r="S123" i="1" s="1"/>
  <c r="D68" i="2" l="1"/>
  <c r="H68" i="2" s="1"/>
  <c r="I68" i="2"/>
  <c r="K10" i="2"/>
  <c r="L10" i="2" s="1"/>
  <c r="C11" i="2"/>
  <c r="D11" i="2" s="1"/>
  <c r="H11" i="2" s="1"/>
  <c r="J11" i="2" s="1"/>
  <c r="K11" i="2" s="1"/>
  <c r="L11" i="2" s="1"/>
  <c r="J27" i="2"/>
  <c r="C29" i="2" s="1"/>
  <c r="B28" i="2"/>
  <c r="J18" i="2"/>
  <c r="C21" i="2" s="1"/>
  <c r="K37" i="2"/>
  <c r="L37" i="2" s="1"/>
  <c r="I38" i="2"/>
  <c r="D38" i="2"/>
  <c r="H38" i="2" s="1"/>
  <c r="J38" i="2" s="1"/>
  <c r="K57" i="2"/>
  <c r="L57" i="2" s="1"/>
  <c r="I58" i="2"/>
  <c r="D58" i="2"/>
  <c r="H58" i="2" s="1"/>
  <c r="K46" i="2"/>
  <c r="L46" i="2" s="1"/>
  <c r="I47" i="2"/>
  <c r="B48" i="2" s="1"/>
  <c r="I48" i="2" s="1"/>
  <c r="B49" i="2" s="1"/>
  <c r="I49" i="2" s="1"/>
  <c r="B50" i="2" s="1"/>
  <c r="H47" i="2"/>
  <c r="B20" i="2"/>
  <c r="K9" i="2"/>
  <c r="L9" i="2" s="1"/>
  <c r="N123" i="1"/>
  <c r="Q123" i="1" s="1"/>
  <c r="O123" i="1"/>
  <c r="R123" i="1" s="1"/>
  <c r="M37" i="1"/>
  <c r="O37" i="1" s="1"/>
  <c r="R37" i="1" s="1"/>
  <c r="J68" i="2" l="1"/>
  <c r="K68" i="2" s="1"/>
  <c r="L68" i="2" s="1"/>
  <c r="K27" i="2"/>
  <c r="L27" i="2" s="1"/>
  <c r="C28" i="2"/>
  <c r="D28" i="2" s="1"/>
  <c r="H28" i="2" s="1"/>
  <c r="I28" i="2"/>
  <c r="J47" i="2"/>
  <c r="K18" i="2"/>
  <c r="L18" i="2" s="1"/>
  <c r="B39" i="2"/>
  <c r="K38" i="2"/>
  <c r="L38" i="2" s="1"/>
  <c r="J58" i="2"/>
  <c r="K58" i="2" s="1"/>
  <c r="L58" i="2" s="1"/>
  <c r="B59" i="2"/>
  <c r="D20" i="2"/>
  <c r="H20" i="2" s="1"/>
  <c r="I20" i="2"/>
  <c r="N37" i="1"/>
  <c r="Q37" i="1" s="1"/>
  <c r="P37" i="1"/>
  <c r="S37" i="1" s="1"/>
  <c r="M101" i="1"/>
  <c r="P101" i="1" s="1"/>
  <c r="S101" i="1" s="1"/>
  <c r="C48" i="2" l="1"/>
  <c r="D48" i="2" s="1"/>
  <c r="H48" i="2" s="1"/>
  <c r="J48" i="2" s="1"/>
  <c r="K47" i="2"/>
  <c r="L47" i="2" s="1"/>
  <c r="B29" i="2"/>
  <c r="J28" i="2"/>
  <c r="C30" i="2" s="1"/>
  <c r="D39" i="2"/>
  <c r="H39" i="2" s="1"/>
  <c r="I39" i="2"/>
  <c r="D59" i="2"/>
  <c r="H59" i="2" s="1"/>
  <c r="I59" i="2"/>
  <c r="I50" i="2"/>
  <c r="B21" i="2"/>
  <c r="J20" i="2"/>
  <c r="K20" i="2" s="1"/>
  <c r="L20" i="2" s="1"/>
  <c r="O101" i="1"/>
  <c r="R101" i="1" s="1"/>
  <c r="N101" i="1"/>
  <c r="Q101" i="1" s="1"/>
  <c r="M49" i="1"/>
  <c r="N49" i="1" s="1"/>
  <c r="Q49" i="1" s="1"/>
  <c r="C49" i="2" l="1"/>
  <c r="D49" i="2" s="1"/>
  <c r="H49" i="2" s="1"/>
  <c r="J49" i="2" s="1"/>
  <c r="K48" i="2"/>
  <c r="L48" i="2" s="1"/>
  <c r="K49" i="2"/>
  <c r="L49" i="2" s="1"/>
  <c r="K28" i="2"/>
  <c r="L28" i="2" s="1"/>
  <c r="I29" i="2"/>
  <c r="D29" i="2"/>
  <c r="H29" i="2" s="1"/>
  <c r="J39" i="2"/>
  <c r="K39" i="2" s="1"/>
  <c r="L39" i="2" s="1"/>
  <c r="J59" i="2"/>
  <c r="K59" i="2" s="1"/>
  <c r="L59" i="2" s="1"/>
  <c r="I21" i="2"/>
  <c r="D21" i="2"/>
  <c r="H21" i="2" s="1"/>
  <c r="P49" i="1"/>
  <c r="S49" i="1" s="1"/>
  <c r="O49" i="1"/>
  <c r="R49" i="1" s="1"/>
  <c r="J29" i="2" l="1"/>
  <c r="K29" i="2" s="1"/>
  <c r="L29" i="2" s="1"/>
  <c r="C50" i="2"/>
  <c r="D50" i="2" s="1"/>
  <c r="H50" i="2" s="1"/>
  <c r="J50" i="2" s="1"/>
  <c r="K50" i="2" s="1"/>
  <c r="L50" i="2" s="1"/>
  <c r="B30" i="2"/>
  <c r="J21" i="2"/>
  <c r="K21" i="2" s="1"/>
  <c r="L21" i="2" s="1"/>
  <c r="M93" i="1"/>
  <c r="O93" i="1" s="1"/>
  <c r="R93" i="1" s="1"/>
  <c r="I30" i="2" l="1"/>
  <c r="D30" i="2"/>
  <c r="H30" i="2" s="1"/>
  <c r="N93" i="1"/>
  <c r="Q93" i="1" s="1"/>
  <c r="P93" i="1"/>
  <c r="S93" i="1" s="1"/>
  <c r="M75" i="1"/>
  <c r="P75" i="1" s="1"/>
  <c r="S75" i="1" s="1"/>
  <c r="M10" i="1"/>
  <c r="O10" i="1" s="1"/>
  <c r="R10" i="1" s="1"/>
  <c r="M100" i="1"/>
  <c r="P100" i="1" s="1"/>
  <c r="S100" i="1" s="1"/>
  <c r="M125" i="1"/>
  <c r="P125" i="1" s="1"/>
  <c r="S125" i="1" s="1"/>
  <c r="M91" i="1"/>
  <c r="O91" i="1" s="1"/>
  <c r="R91" i="1" s="1"/>
  <c r="J30" i="2" l="1"/>
  <c r="K30" i="2" s="1"/>
  <c r="L30" i="2" s="1"/>
  <c r="N100" i="1"/>
  <c r="Q100" i="1" s="1"/>
  <c r="O100" i="1"/>
  <c r="R100" i="1" s="1"/>
  <c r="O125" i="1"/>
  <c r="R125" i="1" s="1"/>
  <c r="N125" i="1"/>
  <c r="Q125" i="1" s="1"/>
  <c r="O75" i="1"/>
  <c r="R75" i="1" s="1"/>
  <c r="N75" i="1"/>
  <c r="Q75" i="1" s="1"/>
  <c r="N10" i="1"/>
  <c r="Q10" i="1" s="1"/>
  <c r="P10" i="1"/>
  <c r="S10" i="1" s="1"/>
  <c r="N91" i="1"/>
  <c r="Q91" i="1" s="1"/>
  <c r="P91" i="1"/>
  <c r="S91" i="1" s="1"/>
  <c r="M9" i="1"/>
  <c r="N9" i="1" s="1"/>
  <c r="Q9" i="1" s="1"/>
  <c r="M97" i="1"/>
  <c r="N97" i="1" s="1"/>
  <c r="Q97" i="1" s="1"/>
  <c r="M96" i="1"/>
  <c r="P96" i="1" s="1"/>
  <c r="S96" i="1" s="1"/>
  <c r="M41" i="1"/>
  <c r="P41" i="1" s="1"/>
  <c r="S41" i="1" s="1"/>
  <c r="M17" i="1"/>
  <c r="P17" i="1" s="1"/>
  <c r="S17" i="1" s="1"/>
  <c r="M23" i="1"/>
  <c r="O23" i="1" s="1"/>
  <c r="R23" i="1" s="1"/>
  <c r="M95" i="1"/>
  <c r="P95" i="1" s="1"/>
  <c r="S95" i="1" s="1"/>
  <c r="O17" i="1" l="1"/>
  <c r="R17" i="1" s="1"/>
  <c r="N17" i="1"/>
  <c r="Q17" i="1" s="1"/>
  <c r="N95" i="1"/>
  <c r="Q95" i="1" s="1"/>
  <c r="P9" i="1"/>
  <c r="S9" i="1" s="1"/>
  <c r="O9" i="1"/>
  <c r="R9" i="1" s="1"/>
  <c r="O96" i="1"/>
  <c r="R96" i="1" s="1"/>
  <c r="P97" i="1"/>
  <c r="S97" i="1" s="1"/>
  <c r="O97" i="1"/>
  <c r="R97" i="1" s="1"/>
  <c r="N96" i="1"/>
  <c r="Q96" i="1" s="1"/>
  <c r="N41" i="1"/>
  <c r="Q41" i="1" s="1"/>
  <c r="O41" i="1"/>
  <c r="R41" i="1" s="1"/>
  <c r="P23" i="1"/>
  <c r="S23" i="1" s="1"/>
  <c r="O95" i="1"/>
  <c r="R95" i="1" s="1"/>
  <c r="N23" i="1"/>
  <c r="Q23" i="1" s="1"/>
  <c r="M56" i="1"/>
  <c r="O56" i="1" s="1"/>
  <c r="R56" i="1" s="1"/>
  <c r="N56" i="1" l="1"/>
  <c r="Q56" i="1" s="1"/>
  <c r="P56" i="1"/>
  <c r="S56" i="1" s="1"/>
  <c r="M62" i="1"/>
  <c r="M5" i="1"/>
  <c r="P5" i="1" s="1"/>
  <c r="S5" i="1" s="1"/>
  <c r="N62" i="1" l="1"/>
  <c r="Q62" i="1" s="1"/>
  <c r="O62" i="1"/>
  <c r="R62" i="1" s="1"/>
  <c r="P62" i="1"/>
  <c r="S62" i="1" s="1"/>
  <c r="N5" i="1"/>
  <c r="Q5" i="1" s="1"/>
  <c r="O5" i="1"/>
  <c r="R5" i="1" s="1"/>
  <c r="M81" i="1" l="1"/>
  <c r="O81" i="1" s="1"/>
  <c r="R81" i="1" s="1"/>
  <c r="N81" i="1" l="1"/>
  <c r="Q81" i="1" s="1"/>
  <c r="P81" i="1"/>
  <c r="S81" i="1" s="1"/>
  <c r="M99" i="1" l="1"/>
  <c r="N99" i="1" s="1"/>
  <c r="Q99" i="1" s="1"/>
  <c r="P99" i="1" l="1"/>
  <c r="S99" i="1" s="1"/>
  <c r="O99" i="1"/>
  <c r="R99" i="1" s="1"/>
  <c r="M6" i="1" l="1"/>
  <c r="N6" i="1" s="1"/>
  <c r="M7" i="1"/>
  <c r="O7" i="1" s="1"/>
  <c r="M8" i="1"/>
  <c r="N8" i="1" s="1"/>
  <c r="M117" i="1"/>
  <c r="N117" i="1" s="1"/>
  <c r="M11" i="1"/>
  <c r="P11" i="1" s="1"/>
  <c r="M12" i="1"/>
  <c r="N12" i="1" s="1"/>
  <c r="M13" i="1"/>
  <c r="N13" i="1" s="1"/>
  <c r="M14" i="1"/>
  <c r="M15" i="1"/>
  <c r="P15" i="1" s="1"/>
  <c r="M16" i="1"/>
  <c r="P16" i="1" s="1"/>
  <c r="M19" i="1"/>
  <c r="O19" i="1" s="1"/>
  <c r="M21" i="1"/>
  <c r="P21" i="1" s="1"/>
  <c r="M22" i="1"/>
  <c r="P22" i="1" s="1"/>
  <c r="M24" i="1"/>
  <c r="P24" i="1" s="1"/>
  <c r="M25" i="1"/>
  <c r="N25" i="1" s="1"/>
  <c r="M120" i="1"/>
  <c r="N120" i="1" s="1"/>
  <c r="M26" i="1"/>
  <c r="N26" i="1" s="1"/>
  <c r="M27" i="1"/>
  <c r="N27" i="1" s="1"/>
  <c r="M29" i="1"/>
  <c r="M30" i="1"/>
  <c r="P30" i="1" s="1"/>
  <c r="M31" i="1"/>
  <c r="N31" i="1" s="1"/>
  <c r="M32" i="1"/>
  <c r="N32" i="1" s="1"/>
  <c r="M33" i="1"/>
  <c r="N33" i="1" s="1"/>
  <c r="M34" i="1"/>
  <c r="P34" i="1" s="1"/>
  <c r="M35" i="1"/>
  <c r="O35" i="1" s="1"/>
  <c r="M36" i="1"/>
  <c r="O36" i="1" s="1"/>
  <c r="M38" i="1"/>
  <c r="P38" i="1" s="1"/>
  <c r="M40" i="1"/>
  <c r="N40" i="1" s="1"/>
  <c r="M42" i="1"/>
  <c r="O42" i="1" s="1"/>
  <c r="M43" i="1"/>
  <c r="N43" i="1" s="1"/>
  <c r="M124" i="1"/>
  <c r="M44" i="1"/>
  <c r="N44" i="1" s="1"/>
  <c r="M45" i="1"/>
  <c r="N45" i="1" s="1"/>
  <c r="M46" i="1"/>
  <c r="N46" i="1" s="1"/>
  <c r="M47" i="1"/>
  <c r="N47" i="1" s="1"/>
  <c r="M48" i="1"/>
  <c r="P48" i="1" s="1"/>
  <c r="M50" i="1"/>
  <c r="O50" i="1" s="1"/>
  <c r="M51" i="1"/>
  <c r="N51" i="1" s="1"/>
  <c r="M52" i="1"/>
  <c r="N52" i="1" s="1"/>
  <c r="M53" i="1"/>
  <c r="P53" i="1" s="1"/>
  <c r="M54" i="1"/>
  <c r="N54" i="1" s="1"/>
  <c r="M55" i="1"/>
  <c r="N55" i="1" s="1"/>
  <c r="M57" i="1"/>
  <c r="O57" i="1" s="1"/>
  <c r="M58" i="1"/>
  <c r="P58" i="1" s="1"/>
  <c r="M59" i="1"/>
  <c r="P59" i="1" s="1"/>
  <c r="M60" i="1"/>
  <c r="O60" i="1" s="1"/>
  <c r="M61" i="1"/>
  <c r="M121" i="1"/>
  <c r="P121" i="1" s="1"/>
  <c r="M63" i="1"/>
  <c r="O63" i="1" s="1"/>
  <c r="M64" i="1"/>
  <c r="P64" i="1" s="1"/>
  <c r="M65" i="1"/>
  <c r="N65" i="1" s="1"/>
  <c r="M66" i="1"/>
  <c r="N66" i="1" s="1"/>
  <c r="M67" i="1"/>
  <c r="N67" i="1" s="1"/>
  <c r="M68" i="1"/>
  <c r="N68" i="1" s="1"/>
  <c r="M69" i="1"/>
  <c r="O69" i="1" s="1"/>
  <c r="M71" i="1"/>
  <c r="P71" i="1" s="1"/>
  <c r="M72" i="1"/>
  <c r="N72" i="1" s="1"/>
  <c r="M73" i="1"/>
  <c r="N73" i="1" s="1"/>
  <c r="M74" i="1"/>
  <c r="N74" i="1" s="1"/>
  <c r="M76" i="1"/>
  <c r="P76" i="1" s="1"/>
  <c r="M77" i="1"/>
  <c r="O77" i="1" s="1"/>
  <c r="M78" i="1"/>
  <c r="O78" i="1" s="1"/>
  <c r="M79" i="1"/>
  <c r="P79" i="1" s="1"/>
  <c r="M80" i="1"/>
  <c r="N80" i="1" s="1"/>
  <c r="M18" i="1"/>
  <c r="M82" i="1"/>
  <c r="P82" i="1" s="1"/>
  <c r="M83" i="1"/>
  <c r="N83" i="1" s="1"/>
  <c r="Q83" i="1" s="1"/>
  <c r="M85" i="1"/>
  <c r="N85" i="1" s="1"/>
  <c r="M86" i="1"/>
  <c r="N86" i="1" s="1"/>
  <c r="M87" i="1"/>
  <c r="N87" i="1" s="1"/>
  <c r="M88" i="1"/>
  <c r="N88" i="1" s="1"/>
  <c r="M122" i="1"/>
  <c r="N122" i="1" s="1"/>
  <c r="M89" i="1"/>
  <c r="O89" i="1" s="1"/>
  <c r="M90" i="1"/>
  <c r="N90" i="1" s="1"/>
  <c r="M92" i="1"/>
  <c r="N92" i="1" s="1"/>
  <c r="M94" i="1"/>
  <c r="P94" i="1" s="1"/>
  <c r="M98" i="1"/>
  <c r="N98" i="1" s="1"/>
  <c r="M102" i="1"/>
  <c r="P102" i="1" s="1"/>
  <c r="M103" i="1"/>
  <c r="O103" i="1" s="1"/>
  <c r="M4" i="1"/>
  <c r="O4" i="1" s="1"/>
  <c r="P43" i="1" l="1"/>
  <c r="S43" i="1" s="1"/>
  <c r="N60" i="1"/>
  <c r="Q60" i="1" s="1"/>
  <c r="P87" i="1"/>
  <c r="S87" i="1" s="1"/>
  <c r="O53" i="1"/>
  <c r="R53" i="1" s="1"/>
  <c r="O87" i="1"/>
  <c r="R87" i="1" s="1"/>
  <c r="N53" i="1"/>
  <c r="Q53" i="1" s="1"/>
  <c r="N19" i="1"/>
  <c r="Q19" i="1" s="1"/>
  <c r="O94" i="1"/>
  <c r="R94" i="1" s="1"/>
  <c r="N94" i="1"/>
  <c r="Q94" i="1" s="1"/>
  <c r="P46" i="1"/>
  <c r="S46" i="1" s="1"/>
  <c r="O11" i="1"/>
  <c r="R11" i="1" s="1"/>
  <c r="P40" i="1"/>
  <c r="S40" i="1" s="1"/>
  <c r="P80" i="1"/>
  <c r="S80" i="1" s="1"/>
  <c r="O46" i="1"/>
  <c r="R46" i="1" s="1"/>
  <c r="N11" i="1"/>
  <c r="Q11" i="1" s="1"/>
  <c r="N78" i="1"/>
  <c r="Q78" i="1" s="1"/>
  <c r="P90" i="1"/>
  <c r="S90" i="1" s="1"/>
  <c r="O80" i="1"/>
  <c r="R80" i="1" s="1"/>
  <c r="P73" i="1"/>
  <c r="S73" i="1" s="1"/>
  <c r="P68" i="1"/>
  <c r="S68" i="1" s="1"/>
  <c r="N64" i="1"/>
  <c r="Q64" i="1" s="1"/>
  <c r="O58" i="1"/>
  <c r="R58" i="1" s="1"/>
  <c r="P51" i="1"/>
  <c r="S51" i="1" s="1"/>
  <c r="O40" i="1"/>
  <c r="R40" i="1" s="1"/>
  <c r="P32" i="1"/>
  <c r="S32" i="1" s="1"/>
  <c r="P27" i="1"/>
  <c r="S27" i="1" s="1"/>
  <c r="N24" i="1"/>
  <c r="Q24" i="1" s="1"/>
  <c r="O15" i="1"/>
  <c r="R15" i="1" s="1"/>
  <c r="P8" i="1"/>
  <c r="S8" i="1" s="1"/>
  <c r="N36" i="1"/>
  <c r="Q36" i="1" s="1"/>
  <c r="O30" i="1"/>
  <c r="R30" i="1" s="1"/>
  <c r="O64" i="1"/>
  <c r="R64" i="1" s="1"/>
  <c r="O24" i="1"/>
  <c r="R24" i="1" s="1"/>
  <c r="O90" i="1"/>
  <c r="R90" i="1" s="1"/>
  <c r="P85" i="1"/>
  <c r="S85" i="1" s="1"/>
  <c r="O73" i="1"/>
  <c r="R73" i="1" s="1"/>
  <c r="P66" i="1"/>
  <c r="S66" i="1" s="1"/>
  <c r="N58" i="1"/>
  <c r="Q58" i="1" s="1"/>
  <c r="O51" i="1"/>
  <c r="R51" i="1" s="1"/>
  <c r="P44" i="1"/>
  <c r="S44" i="1" s="1"/>
  <c r="O32" i="1"/>
  <c r="R32" i="1" s="1"/>
  <c r="P120" i="1"/>
  <c r="S120" i="1" s="1"/>
  <c r="N15" i="1"/>
  <c r="Q15" i="1" s="1"/>
  <c r="O8" i="1"/>
  <c r="R8" i="1" s="1"/>
  <c r="N71" i="1"/>
  <c r="Q71" i="1" s="1"/>
  <c r="O85" i="1"/>
  <c r="R85" i="1" s="1"/>
  <c r="P78" i="1"/>
  <c r="S78" i="1" s="1"/>
  <c r="O66" i="1"/>
  <c r="R66" i="1" s="1"/>
  <c r="P60" i="1"/>
  <c r="S60" i="1" s="1"/>
  <c r="P55" i="1"/>
  <c r="S55" i="1" s="1"/>
  <c r="O44" i="1"/>
  <c r="R44" i="1" s="1"/>
  <c r="P36" i="1"/>
  <c r="S36" i="1" s="1"/>
  <c r="O120" i="1"/>
  <c r="R120" i="1" s="1"/>
  <c r="P19" i="1"/>
  <c r="S19" i="1" s="1"/>
  <c r="P13" i="1"/>
  <c r="S13" i="1" s="1"/>
  <c r="O71" i="1"/>
  <c r="R71" i="1" s="1"/>
  <c r="N30" i="1"/>
  <c r="Q30" i="1" s="1"/>
  <c r="P122" i="1"/>
  <c r="S122" i="1" s="1"/>
  <c r="S102" i="1"/>
  <c r="S34" i="1"/>
  <c r="O102" i="1"/>
  <c r="R102" i="1" s="1"/>
  <c r="O122" i="1"/>
  <c r="R122" i="1" s="1"/>
  <c r="O82" i="1"/>
  <c r="R82" i="1" s="1"/>
  <c r="O76" i="1"/>
  <c r="R76" i="1" s="1"/>
  <c r="O55" i="1"/>
  <c r="R55" i="1" s="1"/>
  <c r="O34" i="1"/>
  <c r="R34" i="1" s="1"/>
  <c r="O27" i="1"/>
  <c r="R27" i="1" s="1"/>
  <c r="O22" i="1"/>
  <c r="R22" i="1" s="1"/>
  <c r="O13" i="1"/>
  <c r="R13" i="1" s="1"/>
  <c r="N102" i="1"/>
  <c r="Q102" i="1" s="1"/>
  <c r="N121" i="1"/>
  <c r="Q121" i="1" s="1"/>
  <c r="N34" i="1"/>
  <c r="Q34" i="1" s="1"/>
  <c r="R60" i="1"/>
  <c r="R19" i="1"/>
  <c r="P103" i="1"/>
  <c r="S103" i="1" s="1"/>
  <c r="P98" i="1"/>
  <c r="S98" i="1" s="1"/>
  <c r="P92" i="1"/>
  <c r="S92" i="1" s="1"/>
  <c r="P89" i="1"/>
  <c r="S89" i="1" s="1"/>
  <c r="P88" i="1"/>
  <c r="S88" i="1" s="1"/>
  <c r="P86" i="1"/>
  <c r="S86" i="1" s="1"/>
  <c r="P83" i="1"/>
  <c r="S83" i="1" s="1"/>
  <c r="P18" i="1"/>
  <c r="S18" i="1" s="1"/>
  <c r="P77" i="1"/>
  <c r="S77" i="1" s="1"/>
  <c r="P74" i="1"/>
  <c r="S74" i="1" s="1"/>
  <c r="P72" i="1"/>
  <c r="S72" i="1" s="1"/>
  <c r="P69" i="1"/>
  <c r="S69" i="1" s="1"/>
  <c r="P67" i="1"/>
  <c r="S67" i="1" s="1"/>
  <c r="P65" i="1"/>
  <c r="S65" i="1" s="1"/>
  <c r="P63" i="1"/>
  <c r="S63" i="1" s="1"/>
  <c r="P61" i="1"/>
  <c r="S61" i="1" s="1"/>
  <c r="P57" i="1"/>
  <c r="S57" i="1" s="1"/>
  <c r="P54" i="1"/>
  <c r="S54" i="1" s="1"/>
  <c r="P52" i="1"/>
  <c r="S52" i="1" s="1"/>
  <c r="P50" i="1"/>
  <c r="S50" i="1" s="1"/>
  <c r="P47" i="1"/>
  <c r="S47" i="1" s="1"/>
  <c r="P45" i="1"/>
  <c r="S45" i="1" s="1"/>
  <c r="P124" i="1"/>
  <c r="S124" i="1" s="1"/>
  <c r="P42" i="1"/>
  <c r="S42" i="1" s="1"/>
  <c r="P35" i="1"/>
  <c r="S35" i="1" s="1"/>
  <c r="P33" i="1"/>
  <c r="S33" i="1" s="1"/>
  <c r="P31" i="1"/>
  <c r="S31" i="1" s="1"/>
  <c r="P29" i="1"/>
  <c r="S29" i="1" s="1"/>
  <c r="P26" i="1"/>
  <c r="S26" i="1" s="1"/>
  <c r="P25" i="1"/>
  <c r="S25" i="1" s="1"/>
  <c r="P14" i="1"/>
  <c r="S14" i="1" s="1"/>
  <c r="P12" i="1"/>
  <c r="S12" i="1" s="1"/>
  <c r="P117" i="1"/>
  <c r="S117" i="1" s="1"/>
  <c r="P7" i="1"/>
  <c r="S7" i="1" s="1"/>
  <c r="P6" i="1"/>
  <c r="S6" i="1" s="1"/>
  <c r="N82" i="1"/>
  <c r="Q82" i="1" s="1"/>
  <c r="N48" i="1"/>
  <c r="Q48" i="1" s="1"/>
  <c r="N22" i="1"/>
  <c r="Q22" i="1" s="1"/>
  <c r="O98" i="1"/>
  <c r="R98" i="1" s="1"/>
  <c r="O92" i="1"/>
  <c r="R92" i="1" s="1"/>
  <c r="O88" i="1"/>
  <c r="R88" i="1" s="1"/>
  <c r="O86" i="1"/>
  <c r="R86" i="1" s="1"/>
  <c r="O83" i="1"/>
  <c r="R83" i="1" s="1"/>
  <c r="O18" i="1"/>
  <c r="R18" i="1" s="1"/>
  <c r="O79" i="1"/>
  <c r="R79" i="1" s="1"/>
  <c r="O74" i="1"/>
  <c r="R74" i="1" s="1"/>
  <c r="O72" i="1"/>
  <c r="R72" i="1" s="1"/>
  <c r="O67" i="1"/>
  <c r="R67" i="1" s="1"/>
  <c r="O65" i="1"/>
  <c r="R65" i="1" s="1"/>
  <c r="O61" i="1"/>
  <c r="R61" i="1" s="1"/>
  <c r="O59" i="1"/>
  <c r="R59" i="1" s="1"/>
  <c r="O54" i="1"/>
  <c r="R54" i="1" s="1"/>
  <c r="O52" i="1"/>
  <c r="R52" i="1" s="1"/>
  <c r="O47" i="1"/>
  <c r="R47" i="1" s="1"/>
  <c r="O45" i="1"/>
  <c r="R45" i="1" s="1"/>
  <c r="O124" i="1"/>
  <c r="R124" i="1" s="1"/>
  <c r="O38" i="1"/>
  <c r="R38" i="1" s="1"/>
  <c r="O33" i="1"/>
  <c r="R33" i="1" s="1"/>
  <c r="O31" i="1"/>
  <c r="R31" i="1" s="1"/>
  <c r="O29" i="1"/>
  <c r="R29" i="1" s="1"/>
  <c r="O26" i="1"/>
  <c r="R26" i="1" s="1"/>
  <c r="O25" i="1"/>
  <c r="R25" i="1" s="1"/>
  <c r="O21" i="1"/>
  <c r="R21" i="1" s="1"/>
  <c r="O16" i="1"/>
  <c r="R16" i="1" s="1"/>
  <c r="O14" i="1"/>
  <c r="R14" i="1" s="1"/>
  <c r="O12" i="1"/>
  <c r="R12" i="1" s="1"/>
  <c r="O117" i="1"/>
  <c r="R117" i="1" s="1"/>
  <c r="O6" i="1"/>
  <c r="R6" i="1" s="1"/>
  <c r="R103" i="1"/>
  <c r="R89" i="1"/>
  <c r="R77" i="1"/>
  <c r="R69" i="1"/>
  <c r="R63" i="1"/>
  <c r="R57" i="1"/>
  <c r="R50" i="1"/>
  <c r="R35" i="1"/>
  <c r="R7" i="1"/>
  <c r="Q43" i="1"/>
  <c r="O68" i="1"/>
  <c r="R68" i="1" s="1"/>
  <c r="O121" i="1"/>
  <c r="R121" i="1" s="1"/>
  <c r="O48" i="1"/>
  <c r="R48" i="1" s="1"/>
  <c r="O43" i="1"/>
  <c r="R43" i="1" s="1"/>
  <c r="R42" i="1"/>
  <c r="N76" i="1"/>
  <c r="Q76" i="1" s="1"/>
  <c r="Q85" i="1"/>
  <c r="Q44" i="1"/>
  <c r="S15" i="1"/>
  <c r="N103" i="1"/>
  <c r="Q103" i="1" s="1"/>
  <c r="N89" i="1"/>
  <c r="Q89" i="1" s="1"/>
  <c r="N18" i="1"/>
  <c r="Q18" i="1" s="1"/>
  <c r="N79" i="1"/>
  <c r="Q79" i="1" s="1"/>
  <c r="N77" i="1"/>
  <c r="Q77" i="1" s="1"/>
  <c r="N69" i="1"/>
  <c r="Q69" i="1" s="1"/>
  <c r="N63" i="1"/>
  <c r="Q63" i="1" s="1"/>
  <c r="N61" i="1"/>
  <c r="Q61" i="1" s="1"/>
  <c r="N59" i="1"/>
  <c r="Q59" i="1" s="1"/>
  <c r="N57" i="1"/>
  <c r="Q57" i="1" s="1"/>
  <c r="N50" i="1"/>
  <c r="Q50" i="1" s="1"/>
  <c r="N124" i="1"/>
  <c r="Q124" i="1" s="1"/>
  <c r="N42" i="1"/>
  <c r="Q42" i="1" s="1"/>
  <c r="N38" i="1"/>
  <c r="Q38" i="1" s="1"/>
  <c r="N35" i="1"/>
  <c r="Q35" i="1" s="1"/>
  <c r="N29" i="1"/>
  <c r="Q29" i="1" s="1"/>
  <c r="N21" i="1"/>
  <c r="Q21" i="1" s="1"/>
  <c r="N16" i="1"/>
  <c r="Q16" i="1" s="1"/>
  <c r="N14" i="1"/>
  <c r="Q14" i="1" s="1"/>
  <c r="N7" i="1"/>
  <c r="Q7" i="1" s="1"/>
  <c r="Q98" i="1"/>
  <c r="Q88" i="1"/>
  <c r="Q74" i="1"/>
  <c r="Q67" i="1"/>
  <c r="Q54" i="1"/>
  <c r="Q47" i="1"/>
  <c r="Q33" i="1"/>
  <c r="Q12" i="1"/>
  <c r="Q92" i="1"/>
  <c r="Q86" i="1"/>
  <c r="Q72" i="1"/>
  <c r="Q52" i="1"/>
  <c r="Q45" i="1"/>
  <c r="Q31" i="1"/>
  <c r="Q117" i="1"/>
  <c r="R78" i="1"/>
  <c r="P4" i="1"/>
  <c r="S4" i="1" s="1"/>
  <c r="Q90" i="1"/>
  <c r="Q73" i="1"/>
  <c r="S48" i="1"/>
  <c r="Q65" i="1"/>
  <c r="Q32" i="1"/>
  <c r="Q26" i="1"/>
  <c r="S21" i="1"/>
  <c r="Q55" i="1"/>
  <c r="Q46" i="1"/>
  <c r="S121" i="1"/>
  <c r="S59" i="1"/>
  <c r="S24" i="1"/>
  <c r="N4" i="1"/>
  <c r="Q4" i="1" s="1"/>
  <c r="S76" i="1"/>
  <c r="S58" i="1"/>
  <c r="Q6" i="1"/>
  <c r="R36" i="1"/>
  <c r="Q120" i="1"/>
  <c r="Q13" i="1"/>
  <c r="S82" i="1"/>
  <c r="S79" i="1"/>
  <c r="Q68" i="1"/>
  <c r="Q66" i="1"/>
  <c r="S64" i="1"/>
  <c r="Q51" i="1"/>
  <c r="Q27" i="1"/>
  <c r="S71" i="1"/>
  <c r="S30" i="1"/>
  <c r="R4" i="1"/>
  <c r="Q122" i="1"/>
  <c r="Q87" i="1"/>
  <c r="S38" i="1"/>
  <c r="Q25" i="1"/>
  <c r="S22" i="1"/>
  <c r="S16" i="1"/>
  <c r="Q8" i="1"/>
  <c r="Q80" i="1"/>
  <c r="Q40" i="1"/>
  <c r="S94" i="1"/>
  <c r="S53" i="1"/>
  <c r="S11" i="1"/>
</calcChain>
</file>

<file path=xl/sharedStrings.xml><?xml version="1.0" encoding="utf-8"?>
<sst xmlns="http://schemas.openxmlformats.org/spreadsheetml/2006/main" count="450" uniqueCount="239">
  <si>
    <t>Ação</t>
  </si>
  <si>
    <t>Menor valor</t>
  </si>
  <si>
    <t>Maior valor</t>
  </si>
  <si>
    <t>Setor</t>
  </si>
  <si>
    <t>DIRR3</t>
  </si>
  <si>
    <t>DIA</t>
  </si>
  <si>
    <t>TEND3</t>
  </si>
  <si>
    <t>EZTC3</t>
  </si>
  <si>
    <t>CRFB3</t>
  </si>
  <si>
    <t>ASAI3</t>
  </si>
  <si>
    <t>PCAR3</t>
  </si>
  <si>
    <t>BEEF3</t>
  </si>
  <si>
    <t>BRFS3</t>
  </si>
  <si>
    <t>MRFG3</t>
  </si>
  <si>
    <t>PETZ3</t>
  </si>
  <si>
    <t>LWSA3</t>
  </si>
  <si>
    <t>ELET3</t>
  </si>
  <si>
    <t>Energia</t>
  </si>
  <si>
    <t>ABEV3</t>
  </si>
  <si>
    <t>KLBN11</t>
  </si>
  <si>
    <t>SUZB3</t>
  </si>
  <si>
    <t>MGLU3</t>
  </si>
  <si>
    <t>GOLL4</t>
  </si>
  <si>
    <t>AZUL4</t>
  </si>
  <si>
    <t>AMER3</t>
  </si>
  <si>
    <t>TOTS3</t>
  </si>
  <si>
    <t>KEPL3</t>
  </si>
  <si>
    <t>LREN3</t>
  </si>
  <si>
    <t>GFSA3</t>
  </si>
  <si>
    <t>RAIZ4</t>
  </si>
  <si>
    <t>Hospitalar</t>
  </si>
  <si>
    <t>HAPV3</t>
  </si>
  <si>
    <t>ONCO3</t>
  </si>
  <si>
    <t>SBFG3</t>
  </si>
  <si>
    <t>CASH3</t>
  </si>
  <si>
    <t>Tecnologia Info</t>
  </si>
  <si>
    <t>MOVI3</t>
  </si>
  <si>
    <t>RENT3</t>
  </si>
  <si>
    <t>Atual</t>
  </si>
  <si>
    <t>CIEL3</t>
  </si>
  <si>
    <t>CMIN3</t>
  </si>
  <si>
    <t>POMO4</t>
  </si>
  <si>
    <t>VAMO3</t>
  </si>
  <si>
    <t>TUPY3</t>
  </si>
  <si>
    <t>RAPT4</t>
  </si>
  <si>
    <t>Educação</t>
  </si>
  <si>
    <t>YDUQ3</t>
  </si>
  <si>
    <t>COGN3</t>
  </si>
  <si>
    <t>DXCO3</t>
  </si>
  <si>
    <t>GOAU4</t>
  </si>
  <si>
    <t>BBDC4</t>
  </si>
  <si>
    <t>ITSA4</t>
  </si>
  <si>
    <t>Banco</t>
  </si>
  <si>
    <t>Madeira e papel</t>
  </si>
  <si>
    <t>ITUB4</t>
  </si>
  <si>
    <t>SOMA3</t>
  </si>
  <si>
    <t>ANIM3</t>
  </si>
  <si>
    <t>CSED3</t>
  </si>
  <si>
    <t>SEER3</t>
  </si>
  <si>
    <t>BBAS3</t>
  </si>
  <si>
    <t>Seguro</t>
  </si>
  <si>
    <t>BBSE3</t>
  </si>
  <si>
    <t>HBSA3</t>
  </si>
  <si>
    <t>Hidrovias</t>
  </si>
  <si>
    <t>Telefonia</t>
  </si>
  <si>
    <t>Turismo</t>
  </si>
  <si>
    <t>CVCB3</t>
  </si>
  <si>
    <t>CEAB3</t>
  </si>
  <si>
    <t>Farmácia</t>
  </si>
  <si>
    <t>OIBR4</t>
  </si>
  <si>
    <t>PNVL3</t>
  </si>
  <si>
    <t>RADL3</t>
  </si>
  <si>
    <t>EMBR3</t>
  </si>
  <si>
    <t>Tecnologia</t>
  </si>
  <si>
    <t>MLAS3</t>
  </si>
  <si>
    <t>GMAT3</t>
  </si>
  <si>
    <t>PRIO3</t>
  </si>
  <si>
    <t>SMTO3</t>
  </si>
  <si>
    <t>CSNA3</t>
  </si>
  <si>
    <t>HYPE3</t>
  </si>
  <si>
    <t>CXSE3</t>
  </si>
  <si>
    <t>PETR4</t>
  </si>
  <si>
    <t>EGIE3</t>
  </si>
  <si>
    <t>QUAL3</t>
  </si>
  <si>
    <t>PSSA3</t>
  </si>
  <si>
    <t>SLCE3</t>
  </si>
  <si>
    <t>ALUP11</t>
  </si>
  <si>
    <t>JBSS3</t>
  </si>
  <si>
    <t>WEGE3</t>
  </si>
  <si>
    <t>SANB11</t>
  </si>
  <si>
    <t>BHIA3</t>
  </si>
  <si>
    <t>SIMH3</t>
  </si>
  <si>
    <t>subindo</t>
  </si>
  <si>
    <t>CAINDO</t>
  </si>
  <si>
    <t>Industria Aviação</t>
  </si>
  <si>
    <t>Varejo</t>
  </si>
  <si>
    <t>Varejo Centauro</t>
  </si>
  <si>
    <t>Varejo Alimento</t>
  </si>
  <si>
    <t>Varejo Roupa</t>
  </si>
  <si>
    <t>Varejo Cashback</t>
  </si>
  <si>
    <t>Alimento Carne</t>
  </si>
  <si>
    <t>Agro Silos</t>
  </si>
  <si>
    <t>Agro Algodão</t>
  </si>
  <si>
    <t>Combustível Petrol</t>
  </si>
  <si>
    <t>Combustível Cana</t>
  </si>
  <si>
    <t>LEVE3</t>
  </si>
  <si>
    <t>Metal Siderurgia</t>
  </si>
  <si>
    <t>Metal Gerdau</t>
  </si>
  <si>
    <t>RECV3</t>
  </si>
  <si>
    <t>PLPL3</t>
  </si>
  <si>
    <t>Construção baixa</t>
  </si>
  <si>
    <t>Construção alta</t>
  </si>
  <si>
    <t>Diferença maior e menor</t>
  </si>
  <si>
    <t>Valor mín+20% diferença</t>
  </si>
  <si>
    <t>Mín+20% diferença</t>
  </si>
  <si>
    <t>Menor dia próximo</t>
  </si>
  <si>
    <t>Maior dia próximo</t>
  </si>
  <si>
    <t>Direção</t>
  </si>
  <si>
    <t>Valor compra</t>
  </si>
  <si>
    <t>Novo preço médio</t>
  </si>
  <si>
    <t>Quantidade atual</t>
  </si>
  <si>
    <t>Valor médio</t>
  </si>
  <si>
    <t>Valor unitário</t>
  </si>
  <si>
    <t>Total gasto</t>
  </si>
  <si>
    <t>Diferença final</t>
  </si>
  <si>
    <t>Valor comprado</t>
  </si>
  <si>
    <t>Quantidade à comprar</t>
  </si>
  <si>
    <t>20-30</t>
  </si>
  <si>
    <t>5-10</t>
  </si>
  <si>
    <t>3</t>
  </si>
  <si>
    <t>20</t>
  </si>
  <si>
    <t>18</t>
  </si>
  <si>
    <t>30</t>
  </si>
  <si>
    <t>10</t>
  </si>
  <si>
    <t>50</t>
  </si>
  <si>
    <t>11</t>
  </si>
  <si>
    <t>35</t>
  </si>
  <si>
    <t>25</t>
  </si>
  <si>
    <t>40</t>
  </si>
  <si>
    <t>70</t>
  </si>
  <si>
    <t>60</t>
  </si>
  <si>
    <t>Bebida</t>
  </si>
  <si>
    <t>Metal Leve</t>
  </si>
  <si>
    <t>Aluguel de carro</t>
  </si>
  <si>
    <t>Carro Marcopolo</t>
  </si>
  <si>
    <t>Carro Randon</t>
  </si>
  <si>
    <t>Carro</t>
  </si>
  <si>
    <t>BLAU3</t>
  </si>
  <si>
    <t>RANI3</t>
  </si>
  <si>
    <t>Papel celulose</t>
  </si>
  <si>
    <t xml:space="preserve">Ação </t>
  </si>
  <si>
    <t>Total ações</t>
  </si>
  <si>
    <t>Valor venda total</t>
  </si>
  <si>
    <t>Valor    máx-20% diferença</t>
  </si>
  <si>
    <t>Máx-20% diferença</t>
  </si>
  <si>
    <t>Valor    máx-45% diferença</t>
  </si>
  <si>
    <t>Máx-45% diferença</t>
  </si>
  <si>
    <t>Observação</t>
  </si>
  <si>
    <t>VITT3</t>
  </si>
  <si>
    <t>Agro Fertilizante</t>
  </si>
  <si>
    <t>ROXO34</t>
  </si>
  <si>
    <t>Diferença no dia centavos</t>
  </si>
  <si>
    <t>Varejo Calçados</t>
  </si>
  <si>
    <t>ALPA4</t>
  </si>
  <si>
    <t>Cosmético</t>
  </si>
  <si>
    <t>MDIA3</t>
  </si>
  <si>
    <t>Alimento</t>
  </si>
  <si>
    <t>UGPA3</t>
  </si>
  <si>
    <t>Energia Ipiranga</t>
  </si>
  <si>
    <t>ARZZ3</t>
  </si>
  <si>
    <t>Calçados</t>
  </si>
  <si>
    <t>TRPL4</t>
  </si>
  <si>
    <t>Elétrica</t>
  </si>
  <si>
    <t>CMIG4</t>
  </si>
  <si>
    <t>Carro Concessionária</t>
  </si>
  <si>
    <t>BRAP4</t>
  </si>
  <si>
    <t>GGBR4</t>
  </si>
  <si>
    <t>USIM5</t>
  </si>
  <si>
    <t>VALE3</t>
  </si>
  <si>
    <t>Controlar - Vale</t>
  </si>
  <si>
    <t>Metal aço</t>
  </si>
  <si>
    <t>Aluguel caminhão</t>
  </si>
  <si>
    <t>Tecnologia Info Log</t>
  </si>
  <si>
    <t>Metal Mineração</t>
  </si>
  <si>
    <t>TIMS3</t>
  </si>
  <si>
    <t>30-50</t>
  </si>
  <si>
    <t>100</t>
  </si>
  <si>
    <t>AURE3</t>
  </si>
  <si>
    <t>25-40</t>
  </si>
  <si>
    <t>15-20</t>
  </si>
  <si>
    <t>75-100</t>
  </si>
  <si>
    <t>25-60</t>
  </si>
  <si>
    <t>40-60</t>
  </si>
  <si>
    <t>25-50</t>
  </si>
  <si>
    <t>17-23</t>
  </si>
  <si>
    <t>70-90</t>
  </si>
  <si>
    <t>VIVA3</t>
  </si>
  <si>
    <t>Joias</t>
  </si>
  <si>
    <t>30-90</t>
  </si>
  <si>
    <t>B3SA3</t>
  </si>
  <si>
    <t>30-40</t>
  </si>
  <si>
    <t>Banco Bolsa</t>
  </si>
  <si>
    <t>RAIL3</t>
  </si>
  <si>
    <t>Logística</t>
  </si>
  <si>
    <t>CYRE3</t>
  </si>
  <si>
    <t>MRVE3</t>
  </si>
  <si>
    <t>TTEN3</t>
  </si>
  <si>
    <t>Agro Comb Log</t>
  </si>
  <si>
    <t>Já tenho</t>
  </si>
  <si>
    <t>Projeção de compra</t>
  </si>
  <si>
    <t>40-70</t>
  </si>
  <si>
    <t>JALL3</t>
  </si>
  <si>
    <t>Papel embalagens</t>
  </si>
  <si>
    <t>VULC3</t>
  </si>
  <si>
    <t>EQTL3</t>
  </si>
  <si>
    <t>Energia Elet e Saneam</t>
  </si>
  <si>
    <t>WIZC3</t>
  </si>
  <si>
    <t>CURY3</t>
  </si>
  <si>
    <t>Construção</t>
  </si>
  <si>
    <t>50-90</t>
  </si>
  <si>
    <t>Começando 1/1/2024</t>
  </si>
  <si>
    <t>POSI3</t>
  </si>
  <si>
    <t>SBSP3</t>
  </si>
  <si>
    <t>70-100</t>
  </si>
  <si>
    <t>Saneamento</t>
  </si>
  <si>
    <t>Fórmulas</t>
  </si>
  <si>
    <t>divid</t>
  </si>
  <si>
    <t>FLRY3</t>
  </si>
  <si>
    <t>CGAS5</t>
  </si>
  <si>
    <t>25-35</t>
  </si>
  <si>
    <t>Deixei de acompanhar</t>
  </si>
  <si>
    <t>BRAV3</t>
  </si>
  <si>
    <t>BRSR6</t>
  </si>
  <si>
    <r>
      <t xml:space="preserve">2025 </t>
    </r>
    <r>
      <rPr>
        <sz val="12"/>
        <color theme="1"/>
        <rFont val="Arial"/>
        <family val="2"/>
      </rPr>
      <t>- abertura ou fechamento</t>
    </r>
  </si>
  <si>
    <t>AMOB3</t>
  </si>
  <si>
    <t>Comprar para diminuir o preço médio</t>
  </si>
  <si>
    <t>NATU3</t>
  </si>
  <si>
    <t>menor preço em julho</t>
  </si>
  <si>
    <t>60-25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</si>
</sst>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;@"/>
    <numFmt numFmtId="165" formatCode="0.000"/>
    <numFmt numFmtId="166" formatCode="dd/mm/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2" fontId="1" fillId="4" borderId="1" xfId="0" applyNumberFormat="1" applyFont="1" applyFill="1" applyBorder="1"/>
    <xf numFmtId="0" fontId="0" fillId="0" borderId="0" xfId="0" applyFill="1" applyAlignment="1">
      <alignment horizontal="center" vertical="justify"/>
    </xf>
    <xf numFmtId="0" fontId="0" fillId="0" borderId="0" xfId="0" applyAlignment="1">
      <alignment horizontal="center" vertical="justify"/>
    </xf>
    <xf numFmtId="0" fontId="0" fillId="6" borderId="1" xfId="0" applyFill="1" applyBorder="1" applyAlignment="1">
      <alignment horizontal="center" vertical="justify"/>
    </xf>
    <xf numFmtId="0" fontId="0" fillId="0" borderId="1" xfId="0" applyBorder="1"/>
    <xf numFmtId="0" fontId="0" fillId="0" borderId="0" xfId="0" applyBorder="1"/>
    <xf numFmtId="165" fontId="0" fillId="0" borderId="1" xfId="0" applyNumberFormat="1" applyFill="1" applyBorder="1"/>
    <xf numFmtId="3" fontId="0" fillId="0" borderId="1" xfId="0" applyNumberFormat="1" applyBorder="1"/>
    <xf numFmtId="4" fontId="0" fillId="0" borderId="1" xfId="0" applyNumberFormat="1" applyFill="1" applyBorder="1"/>
    <xf numFmtId="3" fontId="0" fillId="0" borderId="1" xfId="0" applyNumberFormat="1" applyFill="1" applyBorder="1"/>
    <xf numFmtId="3" fontId="0" fillId="0" borderId="0" xfId="0" applyNumberFormat="1"/>
    <xf numFmtId="3" fontId="0" fillId="6" borderId="1" xfId="0" applyNumberFormat="1" applyFill="1" applyBorder="1" applyAlignment="1">
      <alignment horizontal="center" vertical="justify"/>
    </xf>
    <xf numFmtId="4" fontId="0" fillId="0" borderId="0" xfId="0" applyNumberFormat="1" applyAlignment="1">
      <alignment horizontal="center" vertical="justify"/>
    </xf>
    <xf numFmtId="0" fontId="0" fillId="7" borderId="1" xfId="0" applyFill="1" applyBorder="1"/>
    <xf numFmtId="3" fontId="0" fillId="7" borderId="1" xfId="0" applyNumberFormat="1" applyFill="1" applyBorder="1"/>
    <xf numFmtId="165" fontId="0" fillId="7" borderId="1" xfId="0" applyNumberFormat="1" applyFill="1" applyBorder="1"/>
    <xf numFmtId="49" fontId="0" fillId="0" borderId="0" xfId="0" applyNumberFormat="1" applyFill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1" xfId="0" applyFill="1" applyBorder="1" applyAlignment="1">
      <alignment horizontal="center" vertical="justify"/>
    </xf>
    <xf numFmtId="0" fontId="6" fillId="0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165" fontId="0" fillId="4" borderId="1" xfId="0" applyNumberFormat="1" applyFill="1" applyBorder="1"/>
    <xf numFmtId="0" fontId="1" fillId="5" borderId="1" xfId="0" applyFont="1" applyFill="1" applyBorder="1" applyAlignment="1">
      <alignment horizontal="center" vertical="justify"/>
    </xf>
    <xf numFmtId="0" fontId="1" fillId="0" borderId="1" xfId="0" applyFont="1" applyFill="1" applyBorder="1" applyAlignment="1">
      <alignment horizontal="center" vertical="justify"/>
    </xf>
    <xf numFmtId="49" fontId="1" fillId="0" borderId="1" xfId="0" applyNumberFormat="1" applyFont="1" applyFill="1" applyBorder="1" applyAlignment="1">
      <alignment horizontal="right"/>
    </xf>
    <xf numFmtId="0" fontId="1" fillId="0" borderId="2" xfId="0" applyFont="1" applyFill="1" applyBorder="1"/>
    <xf numFmtId="0" fontId="1" fillId="4" borderId="1" xfId="0" applyFont="1" applyFill="1" applyBorder="1" applyAlignment="1">
      <alignment horizontal="center" vertical="justify"/>
    </xf>
    <xf numFmtId="0" fontId="1" fillId="3" borderId="1" xfId="0" applyFont="1" applyFill="1" applyBorder="1" applyAlignment="1">
      <alignment horizontal="center" vertical="justify"/>
    </xf>
    <xf numFmtId="0" fontId="1" fillId="2" borderId="1" xfId="0" applyFont="1" applyFill="1" applyBorder="1" applyAlignment="1">
      <alignment horizontal="center" vertical="justify"/>
    </xf>
    <xf numFmtId="49" fontId="1" fillId="0" borderId="1" xfId="0" applyNumberFormat="1" applyFont="1" applyFill="1" applyBorder="1" applyAlignment="1">
      <alignment horizontal="center" vertical="justify"/>
    </xf>
    <xf numFmtId="49" fontId="1" fillId="0" borderId="0" xfId="0" applyNumberFormat="1" applyFont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1" xfId="0" applyFont="1" applyFill="1" applyBorder="1"/>
    <xf numFmtId="0" fontId="1" fillId="5" borderId="0" xfId="0" applyFont="1" applyFill="1"/>
    <xf numFmtId="0" fontId="7" fillId="5" borderId="0" xfId="0" applyFont="1" applyFill="1"/>
    <xf numFmtId="3" fontId="0" fillId="4" borderId="0" xfId="0" applyNumberFormat="1" applyFill="1"/>
    <xf numFmtId="2" fontId="1" fillId="0" borderId="1" xfId="0" quotePrefix="1" applyNumberFormat="1" applyFont="1" applyFill="1" applyBorder="1"/>
    <xf numFmtId="0" fontId="5" fillId="0" borderId="1" xfId="0" applyFont="1" applyFill="1" applyBorder="1" applyAlignment="1">
      <alignment horizontal="center" vertical="justify"/>
    </xf>
    <xf numFmtId="0" fontId="2" fillId="0" borderId="2" xfId="0" applyFont="1" applyFill="1" applyBorder="1" applyAlignment="1">
      <alignment horizontal="center" vertical="justify"/>
    </xf>
    <xf numFmtId="0" fontId="2" fillId="0" borderId="1" xfId="0" applyFont="1" applyFill="1" applyBorder="1" applyAlignment="1">
      <alignment horizontal="center" vertical="justify"/>
    </xf>
    <xf numFmtId="0" fontId="1" fillId="0" borderId="0" xfId="0" applyFont="1" applyFill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/>
    <xf numFmtId="0" fontId="1" fillId="0" borderId="0" xfId="0" applyFont="1" applyFill="1" applyAlignment="1"/>
    <xf numFmtId="0" fontId="0" fillId="7" borderId="0" xfId="0" applyFill="1"/>
    <xf numFmtId="0" fontId="0" fillId="9" borderId="1" xfId="0" applyFill="1" applyBorder="1" applyAlignment="1">
      <alignment horizontal="center" vertical="justify"/>
    </xf>
    <xf numFmtId="0" fontId="0" fillId="5" borderId="1" xfId="0" applyFill="1" applyBorder="1" applyAlignment="1">
      <alignment horizontal="center" vertical="justify"/>
    </xf>
    <xf numFmtId="4" fontId="0" fillId="9" borderId="1" xfId="0" applyNumberFormat="1" applyFill="1" applyBorder="1"/>
    <xf numFmtId="3" fontId="0" fillId="9" borderId="1" xfId="0" applyNumberFormat="1" applyFill="1" applyBorder="1"/>
    <xf numFmtId="165" fontId="0" fillId="9" borderId="1" xfId="0" applyNumberFormat="1" applyFill="1" applyBorder="1"/>
    <xf numFmtId="3" fontId="0" fillId="9" borderId="1" xfId="0" applyNumberFormat="1" applyFill="1" applyBorder="1" applyAlignment="1">
      <alignment horizontal="center" vertical="justify"/>
    </xf>
    <xf numFmtId="0" fontId="0" fillId="9" borderId="0" xfId="0" applyFill="1"/>
    <xf numFmtId="16" fontId="0" fillId="0" borderId="1" xfId="0" applyNumberFormat="1" applyFill="1" applyBorder="1"/>
    <xf numFmtId="3" fontId="0" fillId="10" borderId="1" xfId="0" applyNumberFormat="1" applyFill="1" applyBorder="1"/>
    <xf numFmtId="165" fontId="0" fillId="10" borderId="1" xfId="0" applyNumberFormat="1" applyFill="1" applyBorder="1"/>
    <xf numFmtId="0" fontId="0" fillId="10" borderId="1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center" vertical="justify"/>
    </xf>
    <xf numFmtId="0" fontId="1" fillId="0" borderId="0" xfId="0" applyFont="1" applyFill="1" applyBorder="1"/>
    <xf numFmtId="0" fontId="2" fillId="8" borderId="4" xfId="0" applyFont="1" applyFill="1" applyBorder="1" applyAlignment="1"/>
    <xf numFmtId="0" fontId="2" fillId="8" borderId="2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Border="1"/>
    <xf numFmtId="166" fontId="1" fillId="0" borderId="0" xfId="0" applyNumberFormat="1" applyFont="1" applyFill="1" applyAlignment="1">
      <alignment horizontal="center"/>
    </xf>
    <xf numFmtId="166" fontId="2" fillId="8" borderId="3" xfId="0" applyNumberFormat="1" applyFont="1" applyFill="1" applyBorder="1" applyAlignment="1"/>
    <xf numFmtId="166" fontId="2" fillId="8" borderId="1" xfId="0" applyNumberFormat="1" applyFont="1" applyFill="1" applyBorder="1" applyAlignment="1">
      <alignment horizontal="center" vertical="justify"/>
    </xf>
    <xf numFmtId="166" fontId="1" fillId="0" borderId="1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left"/>
    </xf>
    <xf numFmtId="166" fontId="2" fillId="8" borderId="4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/>
    <xf numFmtId="2" fontId="4" fillId="2" borderId="1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/>
    <xf numFmtId="2" fontId="4" fillId="3" borderId="1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center"/>
    </xf>
    <xf numFmtId="0" fontId="0" fillId="0" borderId="0" xfId="0" applyFill="1" applyBorder="1"/>
    <xf numFmtId="166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topLeftCell="C1" zoomScale="90" zoomScaleNormal="90" workbookViewId="0">
      <selection activeCell="C19" sqref="A19:XFD19"/>
    </sheetView>
  </sheetViews>
  <sheetFormatPr defaultColWidth="9.140625" defaultRowHeight="15.75" x14ac:dyDescent="0.25"/>
  <cols>
    <col min="1" max="1" width="7" style="9" bestFit="1" customWidth="1"/>
    <col min="2" max="2" width="24.140625" style="1" bestFit="1" customWidth="1"/>
    <col min="3" max="3" width="12.7109375" style="13" customWidth="1"/>
    <col min="4" max="4" width="12.140625" style="81" customWidth="1"/>
    <col min="5" max="5" width="8.7109375" style="60" customWidth="1"/>
    <col min="6" max="6" width="10.140625" style="81" bestFit="1" customWidth="1"/>
    <col min="7" max="7" width="8.7109375" style="57" customWidth="1"/>
    <col min="8" max="8" width="10.7109375" style="8" customWidth="1"/>
    <col min="9" max="9" width="10.7109375" style="2" customWidth="1"/>
    <col min="10" max="11" width="9.7109375" style="1" customWidth="1"/>
    <col min="12" max="12" width="10.7109375" style="31" customWidth="1"/>
    <col min="13" max="13" width="10.7109375" style="46" customWidth="1"/>
    <col min="14" max="16" width="10.7109375" style="31" customWidth="1"/>
    <col min="17" max="17" width="10.7109375" style="8" customWidth="1"/>
    <col min="18" max="18" width="10.7109375" style="1" customWidth="1"/>
    <col min="19" max="19" width="10.7109375" style="8" customWidth="1"/>
    <col min="20" max="20" width="25.7109375" style="9" customWidth="1"/>
    <col min="21" max="16384" width="9.140625" style="9"/>
  </cols>
  <sheetData>
    <row r="1" spans="1:20" x14ac:dyDescent="0.25">
      <c r="A1" s="51" t="s">
        <v>220</v>
      </c>
      <c r="B1" s="50"/>
      <c r="H1" s="76"/>
    </row>
    <row r="2" spans="1:20" x14ac:dyDescent="0.25">
      <c r="B2" s="3"/>
      <c r="C2" s="79"/>
      <c r="D2" s="82" t="s">
        <v>233</v>
      </c>
      <c r="E2" s="77"/>
      <c r="F2" s="86"/>
      <c r="G2" s="78"/>
      <c r="H2" s="103">
        <v>45854</v>
      </c>
      <c r="I2" s="5"/>
    </row>
    <row r="3" spans="1:20" s="15" customFormat="1" ht="45" x14ac:dyDescent="0.25">
      <c r="A3" s="54" t="s">
        <v>226</v>
      </c>
      <c r="B3" s="55" t="s">
        <v>3</v>
      </c>
      <c r="C3" s="56" t="s">
        <v>0</v>
      </c>
      <c r="D3" s="83" t="s">
        <v>5</v>
      </c>
      <c r="E3" s="75" t="s">
        <v>1</v>
      </c>
      <c r="F3" s="83" t="s">
        <v>5</v>
      </c>
      <c r="G3" s="75" t="s">
        <v>2</v>
      </c>
      <c r="H3" s="56" t="s">
        <v>38</v>
      </c>
      <c r="I3" s="39" t="s">
        <v>117</v>
      </c>
      <c r="J3" s="39" t="s">
        <v>115</v>
      </c>
      <c r="K3" s="39" t="s">
        <v>116</v>
      </c>
      <c r="L3" s="45" t="s">
        <v>161</v>
      </c>
      <c r="M3" s="38" t="s">
        <v>112</v>
      </c>
      <c r="N3" s="44" t="s">
        <v>113</v>
      </c>
      <c r="O3" s="43" t="s">
        <v>155</v>
      </c>
      <c r="P3" s="42" t="s">
        <v>153</v>
      </c>
      <c r="Q3" s="44" t="s">
        <v>114</v>
      </c>
      <c r="R3" s="43" t="s">
        <v>156</v>
      </c>
      <c r="S3" s="42" t="s">
        <v>154</v>
      </c>
      <c r="T3" s="33" t="s">
        <v>157</v>
      </c>
    </row>
    <row r="4" spans="1:20" ht="15.75" customHeight="1" x14ac:dyDescent="0.25">
      <c r="A4" s="12"/>
      <c r="B4" s="41" t="s">
        <v>141</v>
      </c>
      <c r="C4" s="4" t="s">
        <v>18</v>
      </c>
      <c r="D4" s="84">
        <v>45694</v>
      </c>
      <c r="E4" s="59">
        <v>10.7</v>
      </c>
      <c r="F4" s="84">
        <v>45785</v>
      </c>
      <c r="G4" s="58">
        <v>14.64</v>
      </c>
      <c r="H4" s="6">
        <v>13.63</v>
      </c>
      <c r="I4" s="7" t="s">
        <v>92</v>
      </c>
      <c r="J4" s="6">
        <v>12.3</v>
      </c>
      <c r="K4" s="6">
        <v>12.45</v>
      </c>
      <c r="L4" s="40">
        <v>20</v>
      </c>
      <c r="M4" s="47">
        <f t="shared" ref="M4:M35" si="0">(G4-E4)</f>
        <v>3.9400000000000013</v>
      </c>
      <c r="N4" s="10">
        <f t="shared" ref="N4:N35" si="1">E4+(M4*0.2)</f>
        <v>11.488</v>
      </c>
      <c r="O4" s="11">
        <f t="shared" ref="O4:O35" si="2">G4-(M4*0.45)</f>
        <v>12.867000000000001</v>
      </c>
      <c r="P4" s="14">
        <f t="shared" ref="P4:P35" si="3">G4-(M4*0.2)</f>
        <v>13.852</v>
      </c>
      <c r="Q4" s="7" t="str">
        <f t="shared" ref="Q4:Q35" si="4">IF(H4&lt;=(N4),"VER","O")</f>
        <v>O</v>
      </c>
      <c r="R4" s="7" t="str">
        <f t="shared" ref="R4:R35" si="5">IF(H4&lt;=(O4),"VER","O")</f>
        <v>O</v>
      </c>
      <c r="S4" s="7" t="str">
        <f t="shared" ref="S4:S35" si="6">IF(H4&lt;=(P4),"VER","O")</f>
        <v>VER</v>
      </c>
      <c r="T4" s="12"/>
    </row>
    <row r="5" spans="1:20" ht="15.75" customHeight="1" x14ac:dyDescent="0.25">
      <c r="A5" s="12"/>
      <c r="B5" s="41" t="s">
        <v>162</v>
      </c>
      <c r="C5" s="4" t="s">
        <v>163</v>
      </c>
      <c r="D5" s="84">
        <v>45686</v>
      </c>
      <c r="E5" s="59">
        <v>5.9</v>
      </c>
      <c r="F5" s="84">
        <v>45797</v>
      </c>
      <c r="G5" s="58">
        <v>9.49</v>
      </c>
      <c r="H5" s="6">
        <v>8.64</v>
      </c>
      <c r="I5" s="7" t="s">
        <v>93</v>
      </c>
      <c r="J5" s="6">
        <v>8.8699999999999992</v>
      </c>
      <c r="K5" s="6">
        <v>9.5299999999999994</v>
      </c>
      <c r="L5" s="40" t="s">
        <v>185</v>
      </c>
      <c r="M5" s="47">
        <f t="shared" si="0"/>
        <v>3.59</v>
      </c>
      <c r="N5" s="10">
        <f t="shared" si="1"/>
        <v>6.6180000000000003</v>
      </c>
      <c r="O5" s="11">
        <f t="shared" si="2"/>
        <v>7.8745000000000003</v>
      </c>
      <c r="P5" s="14">
        <f t="shared" si="3"/>
        <v>8.7720000000000002</v>
      </c>
      <c r="Q5" s="7" t="str">
        <f t="shared" si="4"/>
        <v>O</v>
      </c>
      <c r="R5" s="7" t="str">
        <f t="shared" si="5"/>
        <v>O</v>
      </c>
      <c r="S5" s="7" t="str">
        <f t="shared" si="6"/>
        <v>VER</v>
      </c>
      <c r="T5" s="12"/>
    </row>
    <row r="6" spans="1:20" ht="15.75" customHeight="1" x14ac:dyDescent="0.25">
      <c r="A6" s="12"/>
      <c r="B6" s="41" t="s">
        <v>172</v>
      </c>
      <c r="C6" s="4" t="s">
        <v>86</v>
      </c>
      <c r="D6" s="84">
        <v>45660</v>
      </c>
      <c r="E6" s="59">
        <v>25.08</v>
      </c>
      <c r="F6" s="84">
        <v>45839</v>
      </c>
      <c r="G6" s="58">
        <v>31.33</v>
      </c>
      <c r="H6" s="6">
        <v>30.1</v>
      </c>
      <c r="I6" s="7" t="s">
        <v>93</v>
      </c>
      <c r="J6" s="6"/>
      <c r="K6" s="6"/>
      <c r="L6" s="40">
        <v>35</v>
      </c>
      <c r="M6" s="47">
        <f t="shared" si="0"/>
        <v>6.25</v>
      </c>
      <c r="N6" s="10">
        <f t="shared" si="1"/>
        <v>26.33</v>
      </c>
      <c r="O6" s="11">
        <f t="shared" si="2"/>
        <v>28.517499999999998</v>
      </c>
      <c r="P6" s="14">
        <f t="shared" si="3"/>
        <v>30.08</v>
      </c>
      <c r="Q6" s="7" t="str">
        <f t="shared" si="4"/>
        <v>O</v>
      </c>
      <c r="R6" s="7" t="str">
        <f t="shared" si="5"/>
        <v>O</v>
      </c>
      <c r="S6" s="7" t="str">
        <f t="shared" si="6"/>
        <v>O</v>
      </c>
      <c r="T6" s="12"/>
    </row>
    <row r="7" spans="1:20" ht="15.75" customHeight="1" x14ac:dyDescent="0.25">
      <c r="A7" s="69"/>
      <c r="B7" s="41" t="s">
        <v>45</v>
      </c>
      <c r="C7" s="4" t="s">
        <v>56</v>
      </c>
      <c r="D7" s="84">
        <v>45666</v>
      </c>
      <c r="E7" s="59">
        <v>1.52</v>
      </c>
      <c r="F7" s="84">
        <v>45812</v>
      </c>
      <c r="G7" s="58">
        <v>4.4400000000000004</v>
      </c>
      <c r="H7" s="6">
        <v>3.75</v>
      </c>
      <c r="I7" s="7" t="s">
        <v>93</v>
      </c>
      <c r="J7" s="6"/>
      <c r="K7" s="6"/>
      <c r="L7" s="40">
        <v>12</v>
      </c>
      <c r="M7" s="47">
        <f t="shared" si="0"/>
        <v>2.9200000000000004</v>
      </c>
      <c r="N7" s="10">
        <f t="shared" si="1"/>
        <v>2.1040000000000001</v>
      </c>
      <c r="O7" s="11">
        <f t="shared" si="2"/>
        <v>3.1260000000000003</v>
      </c>
      <c r="P7" s="14">
        <f t="shared" si="3"/>
        <v>3.8560000000000003</v>
      </c>
      <c r="Q7" s="7" t="str">
        <f t="shared" si="4"/>
        <v>O</v>
      </c>
      <c r="R7" s="7" t="str">
        <f t="shared" si="5"/>
        <v>O</v>
      </c>
      <c r="S7" s="7" t="str">
        <f t="shared" si="6"/>
        <v>VER</v>
      </c>
      <c r="T7" s="12"/>
    </row>
    <row r="8" spans="1:20" ht="15.75" customHeight="1" x14ac:dyDescent="0.25">
      <c r="A8" s="12"/>
      <c r="B8" s="41" t="s">
        <v>97</v>
      </c>
      <c r="C8" s="4" t="s">
        <v>9</v>
      </c>
      <c r="D8" s="84">
        <v>45644</v>
      </c>
      <c r="E8" s="59">
        <v>5.05</v>
      </c>
      <c r="F8" s="84">
        <v>45811</v>
      </c>
      <c r="G8" s="58">
        <v>11.73</v>
      </c>
      <c r="H8" s="6">
        <v>9.98</v>
      </c>
      <c r="I8" s="7" t="s">
        <v>93</v>
      </c>
      <c r="J8" s="6">
        <v>11.15</v>
      </c>
      <c r="K8" s="6">
        <v>11.3</v>
      </c>
      <c r="L8" s="40">
        <v>30</v>
      </c>
      <c r="M8" s="47">
        <f t="shared" si="0"/>
        <v>6.6800000000000006</v>
      </c>
      <c r="N8" s="10">
        <f t="shared" si="1"/>
        <v>6.3860000000000001</v>
      </c>
      <c r="O8" s="11">
        <f t="shared" si="2"/>
        <v>8.7240000000000002</v>
      </c>
      <c r="P8" s="14">
        <f t="shared" si="3"/>
        <v>10.394</v>
      </c>
      <c r="Q8" s="7" t="str">
        <f t="shared" si="4"/>
        <v>O</v>
      </c>
      <c r="R8" s="7" t="str">
        <f t="shared" si="5"/>
        <v>O</v>
      </c>
      <c r="S8" s="7" t="str">
        <f t="shared" si="6"/>
        <v>VER</v>
      </c>
      <c r="T8" s="12"/>
    </row>
    <row r="9" spans="1:20" ht="15.75" customHeight="1" x14ac:dyDescent="0.25">
      <c r="A9" s="12"/>
      <c r="B9" s="41" t="s">
        <v>172</v>
      </c>
      <c r="C9" s="4" t="s">
        <v>187</v>
      </c>
      <c r="D9" s="84">
        <v>45728</v>
      </c>
      <c r="E9" s="59">
        <v>7.44</v>
      </c>
      <c r="F9" s="84">
        <v>45623</v>
      </c>
      <c r="G9" s="58">
        <v>10.53</v>
      </c>
      <c r="H9" s="6">
        <v>9.11</v>
      </c>
      <c r="I9" s="7" t="s">
        <v>92</v>
      </c>
      <c r="J9" s="6">
        <v>13.28</v>
      </c>
      <c r="K9" s="6">
        <v>13.57</v>
      </c>
      <c r="L9" s="40" t="s">
        <v>130</v>
      </c>
      <c r="M9" s="47">
        <f t="shared" si="0"/>
        <v>3.089999999999999</v>
      </c>
      <c r="N9" s="10">
        <f t="shared" si="1"/>
        <v>8.0579999999999998</v>
      </c>
      <c r="O9" s="11">
        <f t="shared" si="2"/>
        <v>9.1395</v>
      </c>
      <c r="P9" s="14">
        <f t="shared" si="3"/>
        <v>9.911999999999999</v>
      </c>
      <c r="Q9" s="7" t="str">
        <f t="shared" si="4"/>
        <v>O</v>
      </c>
      <c r="R9" s="7" t="str">
        <f t="shared" si="5"/>
        <v>VER</v>
      </c>
      <c r="S9" s="7" t="str">
        <f t="shared" si="6"/>
        <v>VER</v>
      </c>
      <c r="T9" s="12"/>
    </row>
    <row r="10" spans="1:20" ht="15.75" customHeight="1" x14ac:dyDescent="0.25">
      <c r="A10" s="12"/>
      <c r="B10" s="41" t="s">
        <v>201</v>
      </c>
      <c r="C10" s="4" t="s">
        <v>199</v>
      </c>
      <c r="D10" s="84">
        <v>45624</v>
      </c>
      <c r="E10" s="59">
        <v>9.06</v>
      </c>
      <c r="F10" s="84">
        <v>45790</v>
      </c>
      <c r="G10" s="58">
        <v>14.88</v>
      </c>
      <c r="H10" s="6">
        <v>13.74</v>
      </c>
      <c r="I10" s="7" t="s">
        <v>93</v>
      </c>
      <c r="J10" s="6">
        <v>13.64</v>
      </c>
      <c r="K10" s="6">
        <v>14.07</v>
      </c>
      <c r="L10" s="40" t="s">
        <v>200</v>
      </c>
      <c r="M10" s="47">
        <f t="shared" si="0"/>
        <v>5.82</v>
      </c>
      <c r="N10" s="10">
        <f t="shared" si="1"/>
        <v>10.224</v>
      </c>
      <c r="O10" s="11">
        <f t="shared" si="2"/>
        <v>12.261000000000001</v>
      </c>
      <c r="P10" s="14">
        <f t="shared" si="3"/>
        <v>13.716000000000001</v>
      </c>
      <c r="Q10" s="7" t="str">
        <f t="shared" si="4"/>
        <v>O</v>
      </c>
      <c r="R10" s="7" t="str">
        <f t="shared" si="5"/>
        <v>O</v>
      </c>
      <c r="S10" s="7" t="str">
        <f t="shared" si="6"/>
        <v>O</v>
      </c>
      <c r="T10" s="12"/>
    </row>
    <row r="11" spans="1:20" ht="15.75" customHeight="1" x14ac:dyDescent="0.25">
      <c r="A11" s="12"/>
      <c r="B11" s="41" t="s">
        <v>52</v>
      </c>
      <c r="C11" s="4" t="s">
        <v>59</v>
      </c>
      <c r="D11" s="84">
        <v>45854</v>
      </c>
      <c r="E11" s="59">
        <v>20.45</v>
      </c>
      <c r="F11" s="84">
        <v>45792</v>
      </c>
      <c r="G11" s="58">
        <v>29.76</v>
      </c>
      <c r="H11" s="6">
        <v>20.51</v>
      </c>
      <c r="I11" s="7" t="s">
        <v>93</v>
      </c>
      <c r="J11" s="6"/>
      <c r="K11" s="6"/>
      <c r="L11" s="40">
        <v>60</v>
      </c>
      <c r="M11" s="47">
        <f t="shared" si="0"/>
        <v>9.3100000000000023</v>
      </c>
      <c r="N11" s="10">
        <f t="shared" si="1"/>
        <v>22.312000000000001</v>
      </c>
      <c r="O11" s="11">
        <f t="shared" si="2"/>
        <v>25.570499999999999</v>
      </c>
      <c r="P11" s="14">
        <f t="shared" si="3"/>
        <v>27.898</v>
      </c>
      <c r="Q11" s="7" t="str">
        <f t="shared" si="4"/>
        <v>VER</v>
      </c>
      <c r="R11" s="7" t="str">
        <f t="shared" si="5"/>
        <v>VER</v>
      </c>
      <c r="S11" s="7" t="str">
        <f t="shared" si="6"/>
        <v>VER</v>
      </c>
      <c r="T11" s="12"/>
    </row>
    <row r="12" spans="1:20" ht="15.75" customHeight="1" x14ac:dyDescent="0.25">
      <c r="A12" s="12"/>
      <c r="B12" s="41" t="s">
        <v>52</v>
      </c>
      <c r="C12" s="4" t="s">
        <v>50</v>
      </c>
      <c r="D12" s="84">
        <v>45670</v>
      </c>
      <c r="E12" s="59">
        <v>11.08</v>
      </c>
      <c r="F12" s="84">
        <v>45841</v>
      </c>
      <c r="G12" s="58">
        <v>16.75</v>
      </c>
      <c r="H12" s="6">
        <v>16.05</v>
      </c>
      <c r="I12" s="7" t="s">
        <v>93</v>
      </c>
      <c r="J12" s="6">
        <v>13.9</v>
      </c>
      <c r="K12" s="6">
        <v>14.15</v>
      </c>
      <c r="L12" s="40">
        <v>20</v>
      </c>
      <c r="M12" s="47">
        <f t="shared" si="0"/>
        <v>5.67</v>
      </c>
      <c r="N12" s="10">
        <f t="shared" si="1"/>
        <v>12.214</v>
      </c>
      <c r="O12" s="11">
        <f t="shared" si="2"/>
        <v>14.198499999999999</v>
      </c>
      <c r="P12" s="14">
        <f t="shared" si="3"/>
        <v>15.616</v>
      </c>
      <c r="Q12" s="7" t="str">
        <f t="shared" si="4"/>
        <v>O</v>
      </c>
      <c r="R12" s="7" t="str">
        <f t="shared" si="5"/>
        <v>O</v>
      </c>
      <c r="S12" s="7" t="str">
        <f t="shared" si="6"/>
        <v>O</v>
      </c>
      <c r="T12" s="12"/>
    </row>
    <row r="13" spans="1:20" ht="15.75" customHeight="1" x14ac:dyDescent="0.25">
      <c r="A13" s="12"/>
      <c r="B13" s="41" t="s">
        <v>60</v>
      </c>
      <c r="C13" s="94" t="s">
        <v>61</v>
      </c>
      <c r="D13" s="95">
        <v>45625</v>
      </c>
      <c r="E13" s="96">
        <v>31.47</v>
      </c>
      <c r="F13" s="95">
        <v>45777</v>
      </c>
      <c r="G13" s="97">
        <v>42.77</v>
      </c>
      <c r="H13" s="11">
        <v>34.590000000000003</v>
      </c>
      <c r="I13" s="7" t="s">
        <v>93</v>
      </c>
      <c r="J13" s="6">
        <v>30.8</v>
      </c>
      <c r="K13" s="6">
        <v>31.3</v>
      </c>
      <c r="L13" s="40">
        <v>40</v>
      </c>
      <c r="M13" s="47">
        <f t="shared" si="0"/>
        <v>11.300000000000004</v>
      </c>
      <c r="N13" s="10">
        <f t="shared" si="1"/>
        <v>33.729999999999997</v>
      </c>
      <c r="O13" s="11">
        <f t="shared" si="2"/>
        <v>37.685000000000002</v>
      </c>
      <c r="P13" s="14">
        <f t="shared" si="3"/>
        <v>40.510000000000005</v>
      </c>
      <c r="Q13" s="7" t="str">
        <f t="shared" si="4"/>
        <v>O</v>
      </c>
      <c r="R13" s="7" t="str">
        <f t="shared" si="5"/>
        <v>VER</v>
      </c>
      <c r="S13" s="7" t="str">
        <f t="shared" si="6"/>
        <v>VER</v>
      </c>
      <c r="T13" s="12"/>
    </row>
    <row r="14" spans="1:20" ht="15.75" customHeight="1" x14ac:dyDescent="0.25">
      <c r="A14" s="12"/>
      <c r="B14" s="41" t="s">
        <v>100</v>
      </c>
      <c r="C14" s="4" t="s">
        <v>11</v>
      </c>
      <c r="D14" s="84">
        <v>45715</v>
      </c>
      <c r="E14" s="59">
        <v>4.29</v>
      </c>
      <c r="F14" s="84">
        <v>45539</v>
      </c>
      <c r="G14" s="58">
        <v>7.41</v>
      </c>
      <c r="H14" s="6">
        <v>5.23</v>
      </c>
      <c r="I14" s="7" t="s">
        <v>93</v>
      </c>
      <c r="J14" s="6">
        <v>7.35</v>
      </c>
      <c r="K14" s="6">
        <v>7</v>
      </c>
      <c r="L14" s="40">
        <v>10</v>
      </c>
      <c r="M14" s="47">
        <f t="shared" si="0"/>
        <v>3.12</v>
      </c>
      <c r="N14" s="10">
        <f t="shared" si="1"/>
        <v>4.9139999999999997</v>
      </c>
      <c r="O14" s="11">
        <f t="shared" si="2"/>
        <v>6.0060000000000002</v>
      </c>
      <c r="P14" s="14">
        <f t="shared" si="3"/>
        <v>6.7859999999999996</v>
      </c>
      <c r="Q14" s="7" t="str">
        <f t="shared" si="4"/>
        <v>O</v>
      </c>
      <c r="R14" s="7" t="str">
        <f t="shared" si="5"/>
        <v>VER</v>
      </c>
      <c r="S14" s="7" t="str">
        <f t="shared" si="6"/>
        <v>VER</v>
      </c>
      <c r="T14" s="12"/>
    </row>
    <row r="15" spans="1:20" ht="15.75" customHeight="1" x14ac:dyDescent="0.25">
      <c r="A15" s="12"/>
      <c r="B15" s="41" t="s">
        <v>95</v>
      </c>
      <c r="C15" s="4" t="s">
        <v>90</v>
      </c>
      <c r="D15" s="84">
        <v>45722</v>
      </c>
      <c r="E15" s="59">
        <v>2.65</v>
      </c>
      <c r="F15" s="84">
        <v>45744</v>
      </c>
      <c r="G15" s="58">
        <v>10.32</v>
      </c>
      <c r="H15" s="6">
        <v>2.97</v>
      </c>
      <c r="I15" s="7" t="s">
        <v>93</v>
      </c>
      <c r="J15" s="6"/>
      <c r="K15" s="6"/>
      <c r="L15" s="40">
        <v>4</v>
      </c>
      <c r="M15" s="47">
        <f t="shared" si="0"/>
        <v>7.67</v>
      </c>
      <c r="N15" s="10">
        <f t="shared" si="1"/>
        <v>4.1840000000000002</v>
      </c>
      <c r="O15" s="11">
        <f t="shared" si="2"/>
        <v>6.8685</v>
      </c>
      <c r="P15" s="14">
        <f t="shared" si="3"/>
        <v>8.7859999999999996</v>
      </c>
      <c r="Q15" s="7" t="str">
        <f t="shared" si="4"/>
        <v>VER</v>
      </c>
      <c r="R15" s="7" t="str">
        <f t="shared" si="5"/>
        <v>VER</v>
      </c>
      <c r="S15" s="7" t="str">
        <f t="shared" si="6"/>
        <v>VER</v>
      </c>
      <c r="T15" s="12"/>
    </row>
    <row r="16" spans="1:20" ht="15.75" customHeight="1" x14ac:dyDescent="0.25">
      <c r="A16" s="12"/>
      <c r="B16" s="41" t="s">
        <v>68</v>
      </c>
      <c r="C16" s="94" t="s">
        <v>147</v>
      </c>
      <c r="D16" s="95">
        <v>45730</v>
      </c>
      <c r="E16" s="96">
        <v>11.46</v>
      </c>
      <c r="F16" s="95">
        <v>45602</v>
      </c>
      <c r="G16" s="97">
        <v>16.670000000000002</v>
      </c>
      <c r="H16" s="11">
        <v>13</v>
      </c>
      <c r="I16" s="7" t="s">
        <v>93</v>
      </c>
      <c r="J16" s="6">
        <v>14.55</v>
      </c>
      <c r="K16" s="6">
        <v>14.95</v>
      </c>
      <c r="L16" s="40" t="s">
        <v>132</v>
      </c>
      <c r="M16" s="47">
        <f t="shared" si="0"/>
        <v>5.2100000000000009</v>
      </c>
      <c r="N16" s="10">
        <f t="shared" si="1"/>
        <v>12.502000000000001</v>
      </c>
      <c r="O16" s="11">
        <f t="shared" si="2"/>
        <v>14.325500000000002</v>
      </c>
      <c r="P16" s="14">
        <f t="shared" si="3"/>
        <v>15.628000000000002</v>
      </c>
      <c r="Q16" s="7" t="str">
        <f t="shared" si="4"/>
        <v>O</v>
      </c>
      <c r="R16" s="7" t="str">
        <f t="shared" si="5"/>
        <v>VER</v>
      </c>
      <c r="S16" s="7" t="str">
        <f t="shared" si="6"/>
        <v>VER</v>
      </c>
      <c r="T16" s="12"/>
    </row>
    <row r="17" spans="1:20" ht="15.75" customHeight="1" x14ac:dyDescent="0.25">
      <c r="A17" s="12"/>
      <c r="B17" s="41" t="s">
        <v>179</v>
      </c>
      <c r="C17" s="87" t="s">
        <v>175</v>
      </c>
      <c r="D17" s="88">
        <v>45828</v>
      </c>
      <c r="E17" s="89">
        <v>15.14</v>
      </c>
      <c r="F17" s="88">
        <v>45565</v>
      </c>
      <c r="G17" s="90">
        <v>20.79</v>
      </c>
      <c r="H17" s="10">
        <v>16.190000000000001</v>
      </c>
      <c r="I17" s="7" t="s">
        <v>93</v>
      </c>
      <c r="J17" s="6">
        <v>24.66</v>
      </c>
      <c r="K17" s="6">
        <v>25.04</v>
      </c>
      <c r="L17" s="40" t="s">
        <v>188</v>
      </c>
      <c r="M17" s="47">
        <f t="shared" si="0"/>
        <v>5.6499999999999986</v>
      </c>
      <c r="N17" s="10">
        <f t="shared" si="1"/>
        <v>16.27</v>
      </c>
      <c r="O17" s="11">
        <f t="shared" si="2"/>
        <v>18.247499999999999</v>
      </c>
      <c r="P17" s="14">
        <f t="shared" si="3"/>
        <v>19.66</v>
      </c>
      <c r="Q17" s="7" t="str">
        <f t="shared" si="4"/>
        <v>VER</v>
      </c>
      <c r="R17" s="7" t="str">
        <f t="shared" si="5"/>
        <v>VER</v>
      </c>
      <c r="S17" s="7" t="str">
        <f t="shared" si="6"/>
        <v>VER</v>
      </c>
      <c r="T17" s="12"/>
    </row>
    <row r="18" spans="1:20" ht="15.75" customHeight="1" x14ac:dyDescent="0.25">
      <c r="A18" s="12"/>
      <c r="B18" s="41" t="s">
        <v>103</v>
      </c>
      <c r="C18" s="4" t="s">
        <v>231</v>
      </c>
      <c r="D18" s="84">
        <v>45609</v>
      </c>
      <c r="E18" s="59">
        <v>15.62</v>
      </c>
      <c r="F18" s="84">
        <v>45672</v>
      </c>
      <c r="G18" s="58">
        <v>25.58</v>
      </c>
      <c r="H18" s="6">
        <v>17.89</v>
      </c>
      <c r="I18" s="7" t="s">
        <v>93</v>
      </c>
      <c r="J18" s="6">
        <v>31.24</v>
      </c>
      <c r="K18" s="6">
        <v>32</v>
      </c>
      <c r="L18" s="40" t="s">
        <v>134</v>
      </c>
      <c r="M18" s="47">
        <f t="shared" si="0"/>
        <v>9.9599999999999991</v>
      </c>
      <c r="N18" s="10">
        <f t="shared" si="1"/>
        <v>17.611999999999998</v>
      </c>
      <c r="O18" s="11">
        <f t="shared" si="2"/>
        <v>21.097999999999999</v>
      </c>
      <c r="P18" s="14">
        <f t="shared" si="3"/>
        <v>23.587999999999997</v>
      </c>
      <c r="Q18" s="7" t="str">
        <f t="shared" si="4"/>
        <v>O</v>
      </c>
      <c r="R18" s="7" t="str">
        <f t="shared" si="5"/>
        <v>VER</v>
      </c>
      <c r="S18" s="7" t="str">
        <f t="shared" si="6"/>
        <v>VER</v>
      </c>
      <c r="T18" s="12"/>
    </row>
    <row r="19" spans="1:20" ht="15.75" customHeight="1" x14ac:dyDescent="0.25">
      <c r="A19" s="12"/>
      <c r="B19" s="41" t="s">
        <v>100</v>
      </c>
      <c r="C19" s="94" t="s">
        <v>12</v>
      </c>
      <c r="D19" s="95">
        <v>45716</v>
      </c>
      <c r="E19" s="96">
        <v>17.93</v>
      </c>
      <c r="F19" s="95">
        <v>45636</v>
      </c>
      <c r="G19" s="97">
        <v>28.57</v>
      </c>
      <c r="H19" s="11">
        <v>20.68</v>
      </c>
      <c r="I19" s="7" t="s">
        <v>93</v>
      </c>
      <c r="J19" s="6"/>
      <c r="K19" s="6"/>
      <c r="L19" s="40">
        <v>40</v>
      </c>
      <c r="M19" s="47">
        <f t="shared" si="0"/>
        <v>10.64</v>
      </c>
      <c r="N19" s="10">
        <f t="shared" si="1"/>
        <v>20.058</v>
      </c>
      <c r="O19" s="11">
        <f t="shared" si="2"/>
        <v>23.782</v>
      </c>
      <c r="P19" s="14">
        <f t="shared" si="3"/>
        <v>26.442</v>
      </c>
      <c r="Q19" s="7" t="str">
        <f t="shared" si="4"/>
        <v>O</v>
      </c>
      <c r="R19" s="7" t="str">
        <f t="shared" si="5"/>
        <v>VER</v>
      </c>
      <c r="S19" s="7" t="str">
        <f t="shared" si="6"/>
        <v>VER</v>
      </c>
      <c r="T19" s="12"/>
    </row>
    <row r="20" spans="1:20" ht="15.75" customHeight="1" x14ac:dyDescent="0.25">
      <c r="A20" s="69"/>
      <c r="B20" s="41" t="s">
        <v>52</v>
      </c>
      <c r="C20" s="4" t="s">
        <v>232</v>
      </c>
      <c r="D20" s="84">
        <v>45660</v>
      </c>
      <c r="E20" s="59">
        <v>9.41</v>
      </c>
      <c r="F20" s="84">
        <v>45792</v>
      </c>
      <c r="G20" s="58">
        <v>13</v>
      </c>
      <c r="H20" s="6">
        <v>11.01</v>
      </c>
      <c r="I20" s="7" t="s">
        <v>93</v>
      </c>
      <c r="J20" s="6"/>
      <c r="K20" s="6"/>
      <c r="L20" s="40" t="s">
        <v>238</v>
      </c>
      <c r="M20" s="47">
        <f t="shared" si="0"/>
        <v>3.59</v>
      </c>
      <c r="N20" s="10">
        <f t="shared" si="1"/>
        <v>10.128</v>
      </c>
      <c r="O20" s="11">
        <f t="shared" si="2"/>
        <v>11.384499999999999</v>
      </c>
      <c r="P20" s="14">
        <f t="shared" si="3"/>
        <v>12.282</v>
      </c>
      <c r="Q20" s="7" t="str">
        <f t="shared" si="4"/>
        <v>O</v>
      </c>
      <c r="R20" s="7" t="str">
        <f t="shared" si="5"/>
        <v>VER</v>
      </c>
      <c r="S20" s="7" t="str">
        <f t="shared" si="6"/>
        <v>VER</v>
      </c>
      <c r="T20" s="12"/>
    </row>
    <row r="21" spans="1:20" ht="15.75" customHeight="1" x14ac:dyDescent="0.25">
      <c r="A21" s="12"/>
      <c r="B21" s="41" t="s">
        <v>99</v>
      </c>
      <c r="C21" s="4" t="s">
        <v>34</v>
      </c>
      <c r="D21" s="84">
        <v>45645</v>
      </c>
      <c r="E21" s="59">
        <v>2.5299999999999998</v>
      </c>
      <c r="F21" s="84">
        <v>45796</v>
      </c>
      <c r="G21" s="58">
        <v>10.74</v>
      </c>
      <c r="H21" s="6">
        <v>7.43</v>
      </c>
      <c r="I21" s="7" t="s">
        <v>93</v>
      </c>
      <c r="J21" s="6">
        <v>6.7</v>
      </c>
      <c r="K21" s="6">
        <v>7.1</v>
      </c>
      <c r="L21" s="40">
        <v>15</v>
      </c>
      <c r="M21" s="47">
        <f t="shared" si="0"/>
        <v>8.2100000000000009</v>
      </c>
      <c r="N21" s="10">
        <f t="shared" si="1"/>
        <v>4.1720000000000006</v>
      </c>
      <c r="O21" s="11">
        <f t="shared" si="2"/>
        <v>7.0454999999999997</v>
      </c>
      <c r="P21" s="14">
        <f t="shared" si="3"/>
        <v>9.097999999999999</v>
      </c>
      <c r="Q21" s="7" t="str">
        <f t="shared" si="4"/>
        <v>O</v>
      </c>
      <c r="R21" s="7" t="str">
        <f t="shared" si="5"/>
        <v>O</v>
      </c>
      <c r="S21" s="7" t="str">
        <f t="shared" si="6"/>
        <v>VER</v>
      </c>
      <c r="T21" s="12"/>
    </row>
    <row r="22" spans="1:20" ht="15.75" customHeight="1" x14ac:dyDescent="0.25">
      <c r="A22" s="12"/>
      <c r="B22" s="41" t="s">
        <v>98</v>
      </c>
      <c r="C22" s="4" t="s">
        <v>67</v>
      </c>
      <c r="D22" s="84">
        <v>45660</v>
      </c>
      <c r="E22" s="59">
        <v>7.44</v>
      </c>
      <c r="F22" s="84">
        <v>45842</v>
      </c>
      <c r="G22" s="58">
        <v>20.65</v>
      </c>
      <c r="H22" s="6">
        <v>16.73</v>
      </c>
      <c r="I22" s="7" t="s">
        <v>92</v>
      </c>
      <c r="J22" s="6"/>
      <c r="K22" s="6"/>
      <c r="L22" s="40">
        <v>20</v>
      </c>
      <c r="M22" s="47">
        <f t="shared" si="0"/>
        <v>13.209999999999997</v>
      </c>
      <c r="N22" s="10">
        <f t="shared" si="1"/>
        <v>10.082000000000001</v>
      </c>
      <c r="O22" s="11">
        <f t="shared" si="2"/>
        <v>14.705500000000001</v>
      </c>
      <c r="P22" s="14">
        <f t="shared" si="3"/>
        <v>18.007999999999999</v>
      </c>
      <c r="Q22" s="7" t="str">
        <f t="shared" si="4"/>
        <v>O</v>
      </c>
      <c r="R22" s="7" t="str">
        <f t="shared" si="5"/>
        <v>O</v>
      </c>
      <c r="S22" s="7" t="str">
        <f t="shared" si="6"/>
        <v>VER</v>
      </c>
      <c r="T22" s="12"/>
    </row>
    <row r="23" spans="1:20" ht="15.75" customHeight="1" x14ac:dyDescent="0.25">
      <c r="A23" s="12"/>
      <c r="B23" s="41" t="s">
        <v>172</v>
      </c>
      <c r="C23" s="94" t="s">
        <v>173</v>
      </c>
      <c r="D23" s="95">
        <v>45754</v>
      </c>
      <c r="E23" s="96">
        <v>9.3699999999999992</v>
      </c>
      <c r="F23" s="95">
        <v>45623</v>
      </c>
      <c r="G23" s="97">
        <v>11.65</v>
      </c>
      <c r="H23" s="11">
        <v>10.54</v>
      </c>
      <c r="I23" s="7" t="s">
        <v>92</v>
      </c>
      <c r="J23" s="6">
        <v>11.36</v>
      </c>
      <c r="K23" s="6">
        <v>11.62</v>
      </c>
      <c r="L23" s="40" t="s">
        <v>189</v>
      </c>
      <c r="M23" s="47">
        <f t="shared" si="0"/>
        <v>2.2800000000000011</v>
      </c>
      <c r="N23" s="10">
        <f t="shared" si="1"/>
        <v>9.8259999999999987</v>
      </c>
      <c r="O23" s="11">
        <f t="shared" si="2"/>
        <v>10.624000000000001</v>
      </c>
      <c r="P23" s="14">
        <f t="shared" si="3"/>
        <v>11.194000000000001</v>
      </c>
      <c r="Q23" s="7" t="str">
        <f t="shared" si="4"/>
        <v>O</v>
      </c>
      <c r="R23" s="7" t="str">
        <f t="shared" si="5"/>
        <v>VER</v>
      </c>
      <c r="S23" s="7" t="str">
        <f t="shared" si="6"/>
        <v>VER</v>
      </c>
      <c r="T23" s="12"/>
    </row>
    <row r="24" spans="1:20" ht="15.75" customHeight="1" x14ac:dyDescent="0.25">
      <c r="A24" s="12"/>
      <c r="B24" s="41" t="s">
        <v>183</v>
      </c>
      <c r="C24" s="94" t="s">
        <v>40</v>
      </c>
      <c r="D24" s="95">
        <v>45665</v>
      </c>
      <c r="E24" s="96">
        <v>4.6399999999999997</v>
      </c>
      <c r="F24" s="95">
        <v>45567</v>
      </c>
      <c r="G24" s="97">
        <v>6.75</v>
      </c>
      <c r="H24" s="11">
        <v>5.08</v>
      </c>
      <c r="I24" s="7" t="s">
        <v>92</v>
      </c>
      <c r="J24" s="6"/>
      <c r="K24" s="6"/>
      <c r="L24" s="40">
        <v>10</v>
      </c>
      <c r="M24" s="47">
        <f t="shared" si="0"/>
        <v>2.1100000000000003</v>
      </c>
      <c r="N24" s="10">
        <f t="shared" si="1"/>
        <v>5.0619999999999994</v>
      </c>
      <c r="O24" s="11">
        <f t="shared" si="2"/>
        <v>5.8004999999999995</v>
      </c>
      <c r="P24" s="14">
        <f t="shared" si="3"/>
        <v>6.3280000000000003</v>
      </c>
      <c r="Q24" s="7" t="str">
        <f t="shared" si="4"/>
        <v>O</v>
      </c>
      <c r="R24" s="7" t="str">
        <f t="shared" si="5"/>
        <v>VER</v>
      </c>
      <c r="S24" s="7" t="str">
        <f t="shared" si="6"/>
        <v>VER</v>
      </c>
      <c r="T24" s="12"/>
    </row>
    <row r="25" spans="1:20" ht="15.75" customHeight="1" x14ac:dyDescent="0.25">
      <c r="A25" s="12"/>
      <c r="B25" s="41" t="s">
        <v>45</v>
      </c>
      <c r="C25" s="4" t="s">
        <v>47</v>
      </c>
      <c r="D25" s="84">
        <v>45644</v>
      </c>
      <c r="E25" s="59">
        <v>0.99</v>
      </c>
      <c r="F25" s="84">
        <v>45812</v>
      </c>
      <c r="G25" s="58">
        <v>3.15</v>
      </c>
      <c r="H25" s="6">
        <v>2.65</v>
      </c>
      <c r="I25" s="7" t="s">
        <v>92</v>
      </c>
      <c r="J25" s="6">
        <v>2.35</v>
      </c>
      <c r="K25" s="6">
        <v>2.42</v>
      </c>
      <c r="L25" s="40">
        <v>7</v>
      </c>
      <c r="M25" s="47">
        <f t="shared" si="0"/>
        <v>2.16</v>
      </c>
      <c r="N25" s="10">
        <f t="shared" si="1"/>
        <v>1.4220000000000002</v>
      </c>
      <c r="O25" s="11">
        <f t="shared" si="2"/>
        <v>2.1779999999999999</v>
      </c>
      <c r="P25" s="14">
        <f t="shared" si="3"/>
        <v>2.718</v>
      </c>
      <c r="Q25" s="7" t="str">
        <f t="shared" si="4"/>
        <v>O</v>
      </c>
      <c r="R25" s="7" t="str">
        <f t="shared" si="5"/>
        <v>O</v>
      </c>
      <c r="S25" s="7" t="str">
        <f t="shared" si="6"/>
        <v>VER</v>
      </c>
      <c r="T25" s="12"/>
    </row>
    <row r="26" spans="1:20" ht="15.75" customHeight="1" x14ac:dyDescent="0.25">
      <c r="A26" s="12"/>
      <c r="B26" s="41" t="s">
        <v>45</v>
      </c>
      <c r="C26" s="4" t="s">
        <v>57</v>
      </c>
      <c r="D26" s="84">
        <v>45645</v>
      </c>
      <c r="E26" s="59">
        <v>2.7</v>
      </c>
      <c r="F26" s="84">
        <v>45828</v>
      </c>
      <c r="G26" s="58">
        <v>5.4</v>
      </c>
      <c r="H26" s="6">
        <v>4.8</v>
      </c>
      <c r="I26" s="7" t="s">
        <v>93</v>
      </c>
      <c r="J26" s="6"/>
      <c r="K26" s="6"/>
      <c r="L26" s="40">
        <v>12</v>
      </c>
      <c r="M26" s="47">
        <f t="shared" si="0"/>
        <v>2.7</v>
      </c>
      <c r="N26" s="10">
        <f t="shared" si="1"/>
        <v>3.24</v>
      </c>
      <c r="O26" s="11">
        <f t="shared" si="2"/>
        <v>4.1850000000000005</v>
      </c>
      <c r="P26" s="14">
        <f t="shared" si="3"/>
        <v>4.8600000000000003</v>
      </c>
      <c r="Q26" s="7" t="str">
        <f t="shared" si="4"/>
        <v>O</v>
      </c>
      <c r="R26" s="7" t="str">
        <f t="shared" si="5"/>
        <v>O</v>
      </c>
      <c r="S26" s="7" t="str">
        <f t="shared" si="6"/>
        <v>VER</v>
      </c>
      <c r="T26" s="12"/>
    </row>
    <row r="27" spans="1:20" ht="15.75" customHeight="1" x14ac:dyDescent="0.25">
      <c r="A27" s="12"/>
      <c r="B27" s="41" t="s">
        <v>106</v>
      </c>
      <c r="C27" s="87" t="s">
        <v>78</v>
      </c>
      <c r="D27" s="88">
        <v>45833</v>
      </c>
      <c r="E27" s="89">
        <v>7.25</v>
      </c>
      <c r="F27" s="88">
        <v>45565</v>
      </c>
      <c r="G27" s="90">
        <v>12.95</v>
      </c>
      <c r="H27" s="10">
        <v>7.84</v>
      </c>
      <c r="I27" s="7" t="s">
        <v>92</v>
      </c>
      <c r="J27" s="6">
        <v>11.25</v>
      </c>
      <c r="K27" s="6">
        <v>11.4</v>
      </c>
      <c r="L27" s="40">
        <v>15</v>
      </c>
      <c r="M27" s="47">
        <f t="shared" si="0"/>
        <v>5.6999999999999993</v>
      </c>
      <c r="N27" s="10">
        <f t="shared" si="1"/>
        <v>8.39</v>
      </c>
      <c r="O27" s="11">
        <f t="shared" si="2"/>
        <v>10.385</v>
      </c>
      <c r="P27" s="14">
        <f t="shared" si="3"/>
        <v>11.809999999999999</v>
      </c>
      <c r="Q27" s="7" t="str">
        <f t="shared" si="4"/>
        <v>VER</v>
      </c>
      <c r="R27" s="7" t="str">
        <f t="shared" si="5"/>
        <v>VER</v>
      </c>
      <c r="S27" s="7" t="str">
        <f t="shared" si="6"/>
        <v>VER</v>
      </c>
      <c r="T27" s="12"/>
    </row>
    <row r="28" spans="1:20" ht="15.75" customHeight="1" x14ac:dyDescent="0.25">
      <c r="A28" s="12"/>
      <c r="B28" s="41" t="s">
        <v>218</v>
      </c>
      <c r="C28" s="4" t="s">
        <v>217</v>
      </c>
      <c r="D28" s="84">
        <v>45660</v>
      </c>
      <c r="E28" s="59">
        <v>16.84</v>
      </c>
      <c r="F28" s="84">
        <v>45818</v>
      </c>
      <c r="G28" s="58">
        <v>30.54</v>
      </c>
      <c r="H28" s="6">
        <v>29.47</v>
      </c>
      <c r="I28" s="7" t="s">
        <v>93</v>
      </c>
      <c r="J28" s="6"/>
      <c r="K28" s="6"/>
      <c r="L28" s="40"/>
      <c r="M28" s="47">
        <f t="shared" si="0"/>
        <v>13.7</v>
      </c>
      <c r="N28" s="10">
        <f t="shared" si="1"/>
        <v>19.579999999999998</v>
      </c>
      <c r="O28" s="11">
        <f t="shared" si="2"/>
        <v>24.375</v>
      </c>
      <c r="P28" s="14">
        <f t="shared" si="3"/>
        <v>27.799999999999997</v>
      </c>
      <c r="Q28" s="7" t="str">
        <f t="shared" si="4"/>
        <v>O</v>
      </c>
      <c r="R28" s="7" t="str">
        <f t="shared" si="5"/>
        <v>O</v>
      </c>
      <c r="S28" s="7" t="str">
        <f t="shared" si="6"/>
        <v>O</v>
      </c>
      <c r="T28" s="12"/>
    </row>
    <row r="29" spans="1:20" ht="15.75" customHeight="1" x14ac:dyDescent="0.25">
      <c r="A29" s="12"/>
      <c r="B29" s="41" t="s">
        <v>65</v>
      </c>
      <c r="C29" s="4" t="s">
        <v>66</v>
      </c>
      <c r="D29" s="84">
        <v>45656</v>
      </c>
      <c r="E29" s="59">
        <v>1.38</v>
      </c>
      <c r="F29" s="84">
        <v>45623</v>
      </c>
      <c r="G29" s="58">
        <v>2.86</v>
      </c>
      <c r="H29" s="6">
        <v>2.44</v>
      </c>
      <c r="I29" s="7" t="s">
        <v>92</v>
      </c>
      <c r="J29" s="6"/>
      <c r="K29" s="6"/>
      <c r="L29" s="40">
        <v>15</v>
      </c>
      <c r="M29" s="47">
        <f t="shared" si="0"/>
        <v>1.48</v>
      </c>
      <c r="N29" s="10">
        <f t="shared" si="1"/>
        <v>1.6759999999999999</v>
      </c>
      <c r="O29" s="11">
        <f t="shared" si="2"/>
        <v>2.194</v>
      </c>
      <c r="P29" s="14">
        <f t="shared" si="3"/>
        <v>2.5640000000000001</v>
      </c>
      <c r="Q29" s="7" t="str">
        <f t="shared" si="4"/>
        <v>O</v>
      </c>
      <c r="R29" s="7" t="str">
        <f t="shared" si="5"/>
        <v>O</v>
      </c>
      <c r="S29" s="7" t="str">
        <f t="shared" si="6"/>
        <v>VER</v>
      </c>
      <c r="T29" s="12"/>
    </row>
    <row r="30" spans="1:20" ht="15.75" customHeight="1" x14ac:dyDescent="0.25">
      <c r="A30" s="12"/>
      <c r="B30" s="41" t="s">
        <v>60</v>
      </c>
      <c r="C30" s="4" t="s">
        <v>80</v>
      </c>
      <c r="D30" s="84">
        <v>45574</v>
      </c>
      <c r="E30" s="59">
        <v>13.49</v>
      </c>
      <c r="F30" s="84">
        <v>45733</v>
      </c>
      <c r="G30" s="58">
        <v>16.02</v>
      </c>
      <c r="H30" s="6">
        <v>14.15</v>
      </c>
      <c r="I30" s="7" t="s">
        <v>93</v>
      </c>
      <c r="J30" s="6">
        <v>10.6</v>
      </c>
      <c r="K30" s="6">
        <v>10.75</v>
      </c>
      <c r="L30" s="40">
        <v>10</v>
      </c>
      <c r="M30" s="47">
        <f t="shared" si="0"/>
        <v>2.5299999999999994</v>
      </c>
      <c r="N30" s="10">
        <f t="shared" si="1"/>
        <v>13.996</v>
      </c>
      <c r="O30" s="11">
        <f t="shared" si="2"/>
        <v>14.881499999999999</v>
      </c>
      <c r="P30" s="14">
        <f t="shared" si="3"/>
        <v>15.513999999999999</v>
      </c>
      <c r="Q30" s="7" t="str">
        <f t="shared" si="4"/>
        <v>O</v>
      </c>
      <c r="R30" s="7" t="str">
        <f t="shared" si="5"/>
        <v>VER</v>
      </c>
      <c r="S30" s="7" t="str">
        <f t="shared" si="6"/>
        <v>VER</v>
      </c>
      <c r="T30" s="12"/>
    </row>
    <row r="31" spans="1:20" ht="15.75" customHeight="1" x14ac:dyDescent="0.25">
      <c r="A31" s="12"/>
      <c r="B31" s="41" t="s">
        <v>111</v>
      </c>
      <c r="C31" s="4" t="s">
        <v>204</v>
      </c>
      <c r="D31" s="84">
        <v>45666</v>
      </c>
      <c r="E31" s="59">
        <v>16.21</v>
      </c>
      <c r="F31" s="84">
        <v>45797</v>
      </c>
      <c r="G31" s="58">
        <v>26.75</v>
      </c>
      <c r="H31" s="6">
        <v>26.23</v>
      </c>
      <c r="I31" s="7" t="s">
        <v>93</v>
      </c>
      <c r="J31" s="6">
        <v>18.2</v>
      </c>
      <c r="K31" s="6">
        <v>18.600000000000001</v>
      </c>
      <c r="L31" s="40">
        <v>50</v>
      </c>
      <c r="M31" s="47">
        <f t="shared" si="0"/>
        <v>10.54</v>
      </c>
      <c r="N31" s="10">
        <f t="shared" si="1"/>
        <v>18.318000000000001</v>
      </c>
      <c r="O31" s="11">
        <f t="shared" si="2"/>
        <v>22.007000000000001</v>
      </c>
      <c r="P31" s="14">
        <f t="shared" si="3"/>
        <v>24.641999999999999</v>
      </c>
      <c r="Q31" s="7" t="str">
        <f t="shared" si="4"/>
        <v>O</v>
      </c>
      <c r="R31" s="7" t="str">
        <f t="shared" si="5"/>
        <v>O</v>
      </c>
      <c r="S31" s="7" t="str">
        <f t="shared" si="6"/>
        <v>O</v>
      </c>
      <c r="T31" s="12"/>
    </row>
    <row r="32" spans="1:20" ht="15.75" customHeight="1" x14ac:dyDescent="0.25">
      <c r="A32" s="12"/>
      <c r="B32" s="41" t="s">
        <v>110</v>
      </c>
      <c r="C32" s="4" t="s">
        <v>4</v>
      </c>
      <c r="D32" s="84">
        <v>45670</v>
      </c>
      <c r="E32" s="59">
        <v>24.15</v>
      </c>
      <c r="F32" s="84">
        <v>45814</v>
      </c>
      <c r="G32" s="58">
        <v>42.17</v>
      </c>
      <c r="H32" s="6">
        <v>40.590000000000003</v>
      </c>
      <c r="I32" s="7" t="s">
        <v>92</v>
      </c>
      <c r="J32" s="6"/>
      <c r="K32" s="6"/>
      <c r="L32" s="40">
        <v>35</v>
      </c>
      <c r="M32" s="47">
        <f t="shared" si="0"/>
        <v>18.020000000000003</v>
      </c>
      <c r="N32" s="10">
        <f t="shared" si="1"/>
        <v>27.753999999999998</v>
      </c>
      <c r="O32" s="11">
        <f t="shared" si="2"/>
        <v>34.061</v>
      </c>
      <c r="P32" s="14">
        <f t="shared" si="3"/>
        <v>38.566000000000003</v>
      </c>
      <c r="Q32" s="7" t="str">
        <f t="shared" si="4"/>
        <v>O</v>
      </c>
      <c r="R32" s="7" t="str">
        <f t="shared" si="5"/>
        <v>O</v>
      </c>
      <c r="S32" s="7" t="str">
        <f t="shared" si="6"/>
        <v>O</v>
      </c>
      <c r="T32" s="12"/>
    </row>
    <row r="33" spans="1:20" ht="15.75" customHeight="1" x14ac:dyDescent="0.25">
      <c r="A33" s="12"/>
      <c r="B33" s="41" t="s">
        <v>53</v>
      </c>
      <c r="C33" s="87" t="s">
        <v>48</v>
      </c>
      <c r="D33" s="88">
        <v>45763</v>
      </c>
      <c r="E33" s="89">
        <v>5.0599999999999996</v>
      </c>
      <c r="F33" s="88">
        <v>45567</v>
      </c>
      <c r="G33" s="90">
        <v>8.6999999999999993</v>
      </c>
      <c r="H33" s="10">
        <v>5.1100000000000003</v>
      </c>
      <c r="I33" s="7" t="s">
        <v>93</v>
      </c>
      <c r="J33" s="6">
        <v>6.55</v>
      </c>
      <c r="K33" s="6">
        <v>6.75</v>
      </c>
      <c r="L33" s="40">
        <v>20</v>
      </c>
      <c r="M33" s="47">
        <f t="shared" si="0"/>
        <v>3.6399999999999997</v>
      </c>
      <c r="N33" s="10">
        <f t="shared" si="1"/>
        <v>5.7879999999999994</v>
      </c>
      <c r="O33" s="11">
        <f t="shared" si="2"/>
        <v>7.0619999999999994</v>
      </c>
      <c r="P33" s="14">
        <f t="shared" si="3"/>
        <v>7.9719999999999995</v>
      </c>
      <c r="Q33" s="7" t="str">
        <f t="shared" si="4"/>
        <v>VER</v>
      </c>
      <c r="R33" s="7" t="str">
        <f t="shared" si="5"/>
        <v>VER</v>
      </c>
      <c r="S33" s="7" t="str">
        <f t="shared" si="6"/>
        <v>VER</v>
      </c>
      <c r="T33" s="12"/>
    </row>
    <row r="34" spans="1:20" ht="15.75" customHeight="1" x14ac:dyDescent="0.25">
      <c r="A34" s="12"/>
      <c r="B34" s="41" t="s">
        <v>17</v>
      </c>
      <c r="C34" s="4" t="s">
        <v>82</v>
      </c>
      <c r="D34" s="84">
        <v>45671</v>
      </c>
      <c r="E34" s="59">
        <v>34.69</v>
      </c>
      <c r="F34" s="84">
        <v>45841</v>
      </c>
      <c r="G34" s="58">
        <v>48.82</v>
      </c>
      <c r="H34" s="6">
        <v>41.72</v>
      </c>
      <c r="I34" s="7" t="s">
        <v>93</v>
      </c>
      <c r="J34" s="6"/>
      <c r="K34" s="6"/>
      <c r="L34" s="40">
        <v>50</v>
      </c>
      <c r="M34" s="47">
        <f t="shared" si="0"/>
        <v>14.130000000000003</v>
      </c>
      <c r="N34" s="10">
        <f t="shared" si="1"/>
        <v>37.515999999999998</v>
      </c>
      <c r="O34" s="11">
        <f t="shared" si="2"/>
        <v>42.461500000000001</v>
      </c>
      <c r="P34" s="14">
        <f t="shared" si="3"/>
        <v>45.994</v>
      </c>
      <c r="Q34" s="7" t="str">
        <f t="shared" si="4"/>
        <v>O</v>
      </c>
      <c r="R34" s="7" t="str">
        <f t="shared" si="5"/>
        <v>VER</v>
      </c>
      <c r="S34" s="7" t="str">
        <f t="shared" si="6"/>
        <v>VER</v>
      </c>
      <c r="T34" s="12"/>
    </row>
    <row r="35" spans="1:20" ht="15.75" customHeight="1" x14ac:dyDescent="0.25">
      <c r="A35" s="12"/>
      <c r="B35" s="41" t="s">
        <v>172</v>
      </c>
      <c r="C35" s="4" t="s">
        <v>16</v>
      </c>
      <c r="D35" s="84">
        <v>45660</v>
      </c>
      <c r="E35" s="59">
        <v>33.549999999999997</v>
      </c>
      <c r="F35" s="84">
        <v>45779</v>
      </c>
      <c r="G35" s="58">
        <v>44.94</v>
      </c>
      <c r="H35" s="6">
        <v>38.99</v>
      </c>
      <c r="I35" s="7" t="s">
        <v>93</v>
      </c>
      <c r="J35" s="6">
        <v>34.1</v>
      </c>
      <c r="K35" s="6">
        <v>34.799999999999997</v>
      </c>
      <c r="L35" s="40">
        <v>80</v>
      </c>
      <c r="M35" s="47">
        <f t="shared" si="0"/>
        <v>11.39</v>
      </c>
      <c r="N35" s="10">
        <f t="shared" si="1"/>
        <v>35.827999999999996</v>
      </c>
      <c r="O35" s="11">
        <f t="shared" si="2"/>
        <v>39.814499999999995</v>
      </c>
      <c r="P35" s="14">
        <f t="shared" si="3"/>
        <v>42.661999999999999</v>
      </c>
      <c r="Q35" s="7" t="str">
        <f t="shared" si="4"/>
        <v>O</v>
      </c>
      <c r="R35" s="7" t="str">
        <f t="shared" si="5"/>
        <v>VER</v>
      </c>
      <c r="S35" s="7" t="str">
        <f t="shared" si="6"/>
        <v>VER</v>
      </c>
      <c r="T35" s="12"/>
    </row>
    <row r="36" spans="1:20" ht="15.75" customHeight="1" x14ac:dyDescent="0.25">
      <c r="A36" s="12"/>
      <c r="B36" s="41" t="s">
        <v>94</v>
      </c>
      <c r="C36" s="4" t="s">
        <v>72</v>
      </c>
      <c r="D36" s="84">
        <v>45568</v>
      </c>
      <c r="E36" s="59">
        <v>45.18</v>
      </c>
      <c r="F36" s="84">
        <v>45841</v>
      </c>
      <c r="G36" s="58">
        <v>83.49</v>
      </c>
      <c r="H36" s="6">
        <v>73.010000000000005</v>
      </c>
      <c r="I36" s="7" t="s">
        <v>93</v>
      </c>
      <c r="J36" s="6"/>
      <c r="K36" s="6"/>
      <c r="L36" s="40">
        <v>35</v>
      </c>
      <c r="M36" s="47">
        <f t="shared" ref="M36:M67" si="7">(G36-E36)</f>
        <v>38.309999999999995</v>
      </c>
      <c r="N36" s="10">
        <f t="shared" ref="N36:N67" si="8">E36+(M36*0.2)</f>
        <v>52.841999999999999</v>
      </c>
      <c r="O36" s="11">
        <f t="shared" ref="O36:O67" si="9">G36-(M36*0.45)</f>
        <v>66.250499999999988</v>
      </c>
      <c r="P36" s="14">
        <f t="shared" ref="P36:P67" si="10">G36-(M36*0.2)</f>
        <v>75.828000000000003</v>
      </c>
      <c r="Q36" s="7" t="str">
        <f t="shared" ref="Q36:Q67" si="11">IF(H36&lt;=(N36),"VER","O")</f>
        <v>O</v>
      </c>
      <c r="R36" s="7" t="str">
        <f t="shared" ref="R36:R67" si="12">IF(H36&lt;=(O36),"VER","O")</f>
        <v>O</v>
      </c>
      <c r="S36" s="7" t="str">
        <f t="shared" ref="S36:S67" si="13">IF(H36&lt;=(P36),"VER","O")</f>
        <v>VER</v>
      </c>
      <c r="T36" s="12"/>
    </row>
    <row r="37" spans="1:20" ht="15.75" customHeight="1" x14ac:dyDescent="0.25">
      <c r="A37" s="12"/>
      <c r="B37" s="41" t="s">
        <v>215</v>
      </c>
      <c r="C37" s="4" t="s">
        <v>214</v>
      </c>
      <c r="D37" s="84">
        <v>45660</v>
      </c>
      <c r="E37" s="59">
        <v>26.15</v>
      </c>
      <c r="F37" s="84">
        <v>45804</v>
      </c>
      <c r="G37" s="58">
        <v>37.299999999999997</v>
      </c>
      <c r="H37" s="6">
        <v>34.380000000000003</v>
      </c>
      <c r="I37" s="7" t="s">
        <v>93</v>
      </c>
      <c r="J37" s="6"/>
      <c r="K37" s="6"/>
      <c r="L37" s="40" t="s">
        <v>219</v>
      </c>
      <c r="M37" s="47">
        <f t="shared" si="7"/>
        <v>11.149999999999999</v>
      </c>
      <c r="N37" s="10">
        <f t="shared" si="8"/>
        <v>28.38</v>
      </c>
      <c r="O37" s="11">
        <f t="shared" si="9"/>
        <v>32.282499999999999</v>
      </c>
      <c r="P37" s="14">
        <f t="shared" si="10"/>
        <v>35.07</v>
      </c>
      <c r="Q37" s="7" t="str">
        <f t="shared" si="11"/>
        <v>O</v>
      </c>
      <c r="R37" s="7" t="str">
        <f t="shared" si="12"/>
        <v>O</v>
      </c>
      <c r="S37" s="7" t="str">
        <f t="shared" si="13"/>
        <v>VER</v>
      </c>
      <c r="T37" s="12"/>
    </row>
    <row r="38" spans="1:20" ht="15.75" customHeight="1" x14ac:dyDescent="0.25">
      <c r="A38" s="12"/>
      <c r="B38" s="41" t="s">
        <v>111</v>
      </c>
      <c r="C38" s="4" t="s">
        <v>7</v>
      </c>
      <c r="D38" s="84">
        <v>45660</v>
      </c>
      <c r="E38" s="59">
        <v>10.5</v>
      </c>
      <c r="F38" s="84">
        <v>45743</v>
      </c>
      <c r="G38" s="58">
        <v>15.59</v>
      </c>
      <c r="H38" s="6">
        <v>13.37</v>
      </c>
      <c r="I38" s="7" t="s">
        <v>93</v>
      </c>
      <c r="J38" s="6">
        <v>14.6</v>
      </c>
      <c r="K38" s="6">
        <v>15.1</v>
      </c>
      <c r="L38" s="40">
        <v>50</v>
      </c>
      <c r="M38" s="47">
        <f t="shared" si="7"/>
        <v>5.09</v>
      </c>
      <c r="N38" s="10">
        <f t="shared" si="8"/>
        <v>11.518000000000001</v>
      </c>
      <c r="O38" s="11">
        <f t="shared" si="9"/>
        <v>13.2995</v>
      </c>
      <c r="P38" s="14">
        <f t="shared" si="10"/>
        <v>14.571999999999999</v>
      </c>
      <c r="Q38" s="7" t="str">
        <f t="shared" si="11"/>
        <v>O</v>
      </c>
      <c r="R38" s="7" t="str">
        <f t="shared" si="12"/>
        <v>O</v>
      </c>
      <c r="S38" s="7" t="str">
        <f t="shared" si="13"/>
        <v>VER</v>
      </c>
      <c r="T38" s="12"/>
    </row>
    <row r="39" spans="1:20" ht="15.75" customHeight="1" x14ac:dyDescent="0.25">
      <c r="A39" s="12"/>
      <c r="B39" s="41" t="s">
        <v>45</v>
      </c>
      <c r="C39" s="4" t="s">
        <v>227</v>
      </c>
      <c r="D39" s="84">
        <v>45716</v>
      </c>
      <c r="E39" s="59">
        <v>10.64</v>
      </c>
      <c r="F39" s="84">
        <v>45540</v>
      </c>
      <c r="G39" s="58">
        <v>15.86</v>
      </c>
      <c r="H39" s="6">
        <v>12.8</v>
      </c>
      <c r="I39" s="7" t="s">
        <v>93</v>
      </c>
      <c r="J39" s="6"/>
      <c r="K39" s="6"/>
      <c r="L39" s="40"/>
      <c r="M39" s="47">
        <f t="shared" si="7"/>
        <v>5.2199999999999989</v>
      </c>
      <c r="N39" s="10">
        <f t="shared" si="8"/>
        <v>11.684000000000001</v>
      </c>
      <c r="O39" s="11">
        <f t="shared" si="9"/>
        <v>13.510999999999999</v>
      </c>
      <c r="P39" s="14">
        <f t="shared" si="10"/>
        <v>14.815999999999999</v>
      </c>
      <c r="Q39" s="7" t="str">
        <f t="shared" si="11"/>
        <v>O</v>
      </c>
      <c r="R39" s="7" t="str">
        <f t="shared" si="12"/>
        <v>VER</v>
      </c>
      <c r="S39" s="7" t="str">
        <f t="shared" si="13"/>
        <v>VER</v>
      </c>
      <c r="T39" s="12"/>
    </row>
    <row r="40" spans="1:20" ht="15.75" customHeight="1" x14ac:dyDescent="0.25">
      <c r="A40" s="12"/>
      <c r="B40" s="41" t="s">
        <v>111</v>
      </c>
      <c r="C40" s="4" t="s">
        <v>28</v>
      </c>
      <c r="D40" s="84">
        <v>45846</v>
      </c>
      <c r="E40" s="59">
        <v>17.91</v>
      </c>
      <c r="F40" s="84">
        <v>45749</v>
      </c>
      <c r="G40" s="58">
        <v>51.6</v>
      </c>
      <c r="H40" s="6">
        <v>18.079999999999998</v>
      </c>
      <c r="I40" s="7" t="s">
        <v>93</v>
      </c>
      <c r="J40" s="6"/>
      <c r="K40" s="6"/>
      <c r="L40" s="40">
        <v>20</v>
      </c>
      <c r="M40" s="47">
        <f t="shared" si="7"/>
        <v>33.69</v>
      </c>
      <c r="N40" s="10">
        <f t="shared" si="8"/>
        <v>24.648</v>
      </c>
      <c r="O40" s="11">
        <f t="shared" si="9"/>
        <v>36.439500000000002</v>
      </c>
      <c r="P40" s="14">
        <f t="shared" si="10"/>
        <v>44.862000000000002</v>
      </c>
      <c r="Q40" s="7" t="str">
        <f t="shared" si="11"/>
        <v>VER</v>
      </c>
      <c r="R40" s="7" t="str">
        <f t="shared" si="12"/>
        <v>VER</v>
      </c>
      <c r="S40" s="7" t="str">
        <f t="shared" si="13"/>
        <v>VER</v>
      </c>
      <c r="T40" s="12"/>
    </row>
    <row r="41" spans="1:20" ht="15.75" customHeight="1" x14ac:dyDescent="0.25">
      <c r="A41" s="12"/>
      <c r="B41" s="41" t="s">
        <v>180</v>
      </c>
      <c r="C41" s="94" t="s">
        <v>176</v>
      </c>
      <c r="D41" s="95">
        <v>45756</v>
      </c>
      <c r="E41" s="96">
        <v>13.8</v>
      </c>
      <c r="F41" s="95">
        <v>45636</v>
      </c>
      <c r="G41" s="97">
        <v>21.02</v>
      </c>
      <c r="H41" s="11">
        <v>16.399999999999999</v>
      </c>
      <c r="I41" s="7" t="s">
        <v>93</v>
      </c>
      <c r="J41" s="6">
        <v>22.81</v>
      </c>
      <c r="K41" s="6">
        <v>23.16</v>
      </c>
      <c r="L41" s="40" t="s">
        <v>136</v>
      </c>
      <c r="M41" s="47">
        <f t="shared" si="7"/>
        <v>7.2199999999999989</v>
      </c>
      <c r="N41" s="10">
        <f t="shared" si="8"/>
        <v>15.244</v>
      </c>
      <c r="O41" s="11">
        <f t="shared" si="9"/>
        <v>17.771000000000001</v>
      </c>
      <c r="P41" s="14">
        <f t="shared" si="10"/>
        <v>19.576000000000001</v>
      </c>
      <c r="Q41" s="7" t="str">
        <f t="shared" si="11"/>
        <v>O</v>
      </c>
      <c r="R41" s="7" t="str">
        <f t="shared" si="12"/>
        <v>VER</v>
      </c>
      <c r="S41" s="7" t="str">
        <f t="shared" si="13"/>
        <v>VER</v>
      </c>
      <c r="T41" s="34"/>
    </row>
    <row r="42" spans="1:20" ht="15.75" customHeight="1" x14ac:dyDescent="0.25">
      <c r="A42" s="12"/>
      <c r="B42" s="41" t="s">
        <v>97</v>
      </c>
      <c r="C42" s="4" t="s">
        <v>75</v>
      </c>
      <c r="D42" s="84">
        <v>45671</v>
      </c>
      <c r="E42" s="59">
        <v>5.84</v>
      </c>
      <c r="F42" s="84">
        <v>45840</v>
      </c>
      <c r="G42" s="58">
        <v>8.24</v>
      </c>
      <c r="H42" s="6">
        <v>7.73</v>
      </c>
      <c r="I42" s="7" t="s">
        <v>92</v>
      </c>
      <c r="J42" s="6"/>
      <c r="K42" s="6"/>
      <c r="L42" s="40">
        <v>15</v>
      </c>
      <c r="M42" s="47">
        <f t="shared" si="7"/>
        <v>2.4000000000000004</v>
      </c>
      <c r="N42" s="10">
        <f t="shared" si="8"/>
        <v>6.32</v>
      </c>
      <c r="O42" s="11">
        <f t="shared" si="9"/>
        <v>7.16</v>
      </c>
      <c r="P42" s="14">
        <f t="shared" si="10"/>
        <v>7.76</v>
      </c>
      <c r="Q42" s="7" t="str">
        <f t="shared" si="11"/>
        <v>O</v>
      </c>
      <c r="R42" s="7" t="str">
        <f t="shared" si="12"/>
        <v>O</v>
      </c>
      <c r="S42" s="7" t="str">
        <f t="shared" si="13"/>
        <v>VER</v>
      </c>
      <c r="T42" s="12"/>
    </row>
    <row r="43" spans="1:20" ht="15.75" customHeight="1" x14ac:dyDescent="0.25">
      <c r="A43" s="12"/>
      <c r="B43" s="41" t="s">
        <v>107</v>
      </c>
      <c r="C43" s="4" t="s">
        <v>49</v>
      </c>
      <c r="D43" s="84">
        <v>45756</v>
      </c>
      <c r="E43" s="59">
        <v>7.73</v>
      </c>
      <c r="F43" s="84">
        <v>45636</v>
      </c>
      <c r="G43" s="58">
        <v>11.88</v>
      </c>
      <c r="H43" s="6">
        <v>9.16</v>
      </c>
      <c r="I43" s="7" t="s">
        <v>93</v>
      </c>
      <c r="J43" s="6">
        <v>10.15</v>
      </c>
      <c r="K43" s="6">
        <v>10.35</v>
      </c>
      <c r="L43" s="40">
        <v>10</v>
      </c>
      <c r="M43" s="47">
        <f t="shared" si="7"/>
        <v>4.1500000000000004</v>
      </c>
      <c r="N43" s="10">
        <f t="shared" si="8"/>
        <v>8.56</v>
      </c>
      <c r="O43" s="11">
        <f t="shared" si="9"/>
        <v>10.012500000000001</v>
      </c>
      <c r="P43" s="14">
        <f t="shared" si="10"/>
        <v>11.05</v>
      </c>
      <c r="Q43" s="7" t="str">
        <f t="shared" si="11"/>
        <v>O</v>
      </c>
      <c r="R43" s="7" t="str">
        <f t="shared" si="12"/>
        <v>VER</v>
      </c>
      <c r="S43" s="7" t="str">
        <f t="shared" si="13"/>
        <v>VER</v>
      </c>
      <c r="T43" s="12"/>
    </row>
    <row r="44" spans="1:20" ht="15.75" customHeight="1" x14ac:dyDescent="0.25">
      <c r="A44" s="12"/>
      <c r="B44" s="41" t="s">
        <v>30</v>
      </c>
      <c r="C44" s="4" t="s">
        <v>31</v>
      </c>
      <c r="D44" s="84">
        <v>45756</v>
      </c>
      <c r="E44" s="59">
        <v>30.15</v>
      </c>
      <c r="F44" s="84">
        <v>45805</v>
      </c>
      <c r="G44" s="58">
        <v>43.8</v>
      </c>
      <c r="H44" s="6">
        <v>33.04</v>
      </c>
      <c r="I44" s="7" t="s">
        <v>92</v>
      </c>
      <c r="J44" s="6">
        <v>3.7</v>
      </c>
      <c r="K44" s="6">
        <v>3.95</v>
      </c>
      <c r="L44" s="40">
        <v>20</v>
      </c>
      <c r="M44" s="47">
        <f t="shared" si="7"/>
        <v>13.649999999999999</v>
      </c>
      <c r="N44" s="10">
        <f t="shared" si="8"/>
        <v>32.879999999999995</v>
      </c>
      <c r="O44" s="11">
        <f t="shared" si="9"/>
        <v>37.657499999999999</v>
      </c>
      <c r="P44" s="14">
        <f t="shared" si="10"/>
        <v>41.07</v>
      </c>
      <c r="Q44" s="7" t="str">
        <f t="shared" si="11"/>
        <v>O</v>
      </c>
      <c r="R44" s="7" t="str">
        <f t="shared" si="12"/>
        <v>VER</v>
      </c>
      <c r="S44" s="7" t="str">
        <f t="shared" si="13"/>
        <v>VER</v>
      </c>
      <c r="T44" s="12"/>
    </row>
    <row r="45" spans="1:20" ht="15.75" customHeight="1" x14ac:dyDescent="0.25">
      <c r="A45" s="12"/>
      <c r="B45" s="41" t="s">
        <v>63</v>
      </c>
      <c r="C45" s="4" t="s">
        <v>62</v>
      </c>
      <c r="D45" s="84">
        <v>45715</v>
      </c>
      <c r="E45" s="59">
        <v>1.61</v>
      </c>
      <c r="F45" s="84">
        <v>45826</v>
      </c>
      <c r="G45" s="58">
        <v>3.87</v>
      </c>
      <c r="H45" s="6">
        <v>3.59</v>
      </c>
      <c r="I45" s="7" t="s">
        <v>93</v>
      </c>
      <c r="J45" s="6">
        <v>3.53</v>
      </c>
      <c r="K45" s="6">
        <v>3.74</v>
      </c>
      <c r="L45" s="40">
        <v>7</v>
      </c>
      <c r="M45" s="47">
        <f t="shared" si="7"/>
        <v>2.2599999999999998</v>
      </c>
      <c r="N45" s="10">
        <f t="shared" si="8"/>
        <v>2.0620000000000003</v>
      </c>
      <c r="O45" s="11">
        <f t="shared" si="9"/>
        <v>2.8530000000000002</v>
      </c>
      <c r="P45" s="14">
        <f t="shared" si="10"/>
        <v>3.4180000000000001</v>
      </c>
      <c r="Q45" s="7" t="str">
        <f t="shared" si="11"/>
        <v>O</v>
      </c>
      <c r="R45" s="7" t="str">
        <f t="shared" si="12"/>
        <v>O</v>
      </c>
      <c r="S45" s="7" t="str">
        <f t="shared" si="13"/>
        <v>O</v>
      </c>
      <c r="T45" s="12"/>
    </row>
    <row r="46" spans="1:20" ht="14.25" customHeight="1" x14ac:dyDescent="0.25">
      <c r="A46" s="12"/>
      <c r="B46" s="41" t="s">
        <v>68</v>
      </c>
      <c r="C46" s="4" t="s">
        <v>79</v>
      </c>
      <c r="D46" s="84">
        <v>45645</v>
      </c>
      <c r="E46" s="59">
        <v>16.23</v>
      </c>
      <c r="F46" s="84">
        <v>45825</v>
      </c>
      <c r="G46" s="58">
        <v>28.11</v>
      </c>
      <c r="H46" s="6">
        <v>27.59</v>
      </c>
      <c r="I46" s="7" t="s">
        <v>93</v>
      </c>
      <c r="J46" s="6">
        <v>30.92</v>
      </c>
      <c r="K46" s="6">
        <v>32.200000000000003</v>
      </c>
      <c r="L46" s="40">
        <v>35</v>
      </c>
      <c r="M46" s="47">
        <f t="shared" si="7"/>
        <v>11.879999999999999</v>
      </c>
      <c r="N46" s="10">
        <f t="shared" si="8"/>
        <v>18.606000000000002</v>
      </c>
      <c r="O46" s="11">
        <f t="shared" si="9"/>
        <v>22.763999999999999</v>
      </c>
      <c r="P46" s="14">
        <f t="shared" si="10"/>
        <v>25.733999999999998</v>
      </c>
      <c r="Q46" s="7" t="str">
        <f t="shared" si="11"/>
        <v>O</v>
      </c>
      <c r="R46" s="7" t="str">
        <f t="shared" si="12"/>
        <v>O</v>
      </c>
      <c r="S46" s="7" t="str">
        <f t="shared" si="13"/>
        <v>O</v>
      </c>
      <c r="T46" s="12"/>
    </row>
    <row r="47" spans="1:20" ht="15.75" customHeight="1" x14ac:dyDescent="0.25">
      <c r="A47" s="12"/>
      <c r="B47" s="41" t="s">
        <v>52</v>
      </c>
      <c r="C47" s="4" t="s">
        <v>51</v>
      </c>
      <c r="D47" s="84">
        <v>45660</v>
      </c>
      <c r="E47" s="59">
        <v>7.96</v>
      </c>
      <c r="F47" s="84">
        <v>45797</v>
      </c>
      <c r="G47" s="58">
        <v>11.29</v>
      </c>
      <c r="H47" s="6">
        <v>10.46</v>
      </c>
      <c r="I47" s="7" t="s">
        <v>93</v>
      </c>
      <c r="J47" s="6"/>
      <c r="K47" s="6"/>
      <c r="L47" s="40">
        <v>10</v>
      </c>
      <c r="M47" s="47">
        <f t="shared" si="7"/>
        <v>3.3299999999999992</v>
      </c>
      <c r="N47" s="10">
        <f t="shared" si="8"/>
        <v>8.6259999999999994</v>
      </c>
      <c r="O47" s="11">
        <f t="shared" si="9"/>
        <v>9.7914999999999992</v>
      </c>
      <c r="P47" s="14">
        <f t="shared" si="10"/>
        <v>10.623999999999999</v>
      </c>
      <c r="Q47" s="7" t="str">
        <f t="shared" si="11"/>
        <v>O</v>
      </c>
      <c r="R47" s="7" t="str">
        <f t="shared" si="12"/>
        <v>O</v>
      </c>
      <c r="S47" s="7" t="str">
        <f t="shared" si="13"/>
        <v>VER</v>
      </c>
      <c r="T47" s="12"/>
    </row>
    <row r="48" spans="1:20" ht="15.75" customHeight="1" x14ac:dyDescent="0.25">
      <c r="A48" s="12"/>
      <c r="B48" s="41" t="s">
        <v>52</v>
      </c>
      <c r="C48" s="4" t="s">
        <v>54</v>
      </c>
      <c r="D48" s="84">
        <v>45660</v>
      </c>
      <c r="E48" s="59">
        <v>25.9</v>
      </c>
      <c r="F48" s="84">
        <v>45797</v>
      </c>
      <c r="G48" s="58">
        <v>38.049999999999997</v>
      </c>
      <c r="H48" s="6">
        <v>35.200000000000003</v>
      </c>
      <c r="I48" s="7" t="s">
        <v>93</v>
      </c>
      <c r="J48" s="6"/>
      <c r="K48" s="6"/>
      <c r="L48" s="40">
        <v>40</v>
      </c>
      <c r="M48" s="47">
        <f t="shared" si="7"/>
        <v>12.149999999999999</v>
      </c>
      <c r="N48" s="10">
        <f t="shared" si="8"/>
        <v>28.33</v>
      </c>
      <c r="O48" s="11">
        <f t="shared" si="9"/>
        <v>32.582499999999996</v>
      </c>
      <c r="P48" s="14">
        <f t="shared" si="10"/>
        <v>35.619999999999997</v>
      </c>
      <c r="Q48" s="7" t="str">
        <f t="shared" si="11"/>
        <v>O</v>
      </c>
      <c r="R48" s="7" t="str">
        <f t="shared" si="12"/>
        <v>O</v>
      </c>
      <c r="S48" s="7" t="str">
        <f t="shared" si="13"/>
        <v>VER</v>
      </c>
      <c r="T48" s="12"/>
    </row>
    <row r="49" spans="1:23" ht="15.75" customHeight="1" x14ac:dyDescent="0.25">
      <c r="A49" s="12"/>
      <c r="B49" s="41" t="s">
        <v>104</v>
      </c>
      <c r="C49" s="4" t="s">
        <v>211</v>
      </c>
      <c r="D49" s="84">
        <v>45852</v>
      </c>
      <c r="E49" s="59">
        <v>3.61</v>
      </c>
      <c r="F49" s="84">
        <v>45554</v>
      </c>
      <c r="G49" s="58">
        <v>6.79</v>
      </c>
      <c r="H49" s="6">
        <v>3.66</v>
      </c>
      <c r="I49" s="7" t="s">
        <v>93</v>
      </c>
      <c r="J49" s="6">
        <v>7.15</v>
      </c>
      <c r="K49" s="6">
        <v>7.33</v>
      </c>
      <c r="L49" s="40" t="s">
        <v>130</v>
      </c>
      <c r="M49" s="47">
        <f t="shared" si="7"/>
        <v>3.18</v>
      </c>
      <c r="N49" s="10">
        <f t="shared" si="8"/>
        <v>4.2460000000000004</v>
      </c>
      <c r="O49" s="11">
        <f t="shared" si="9"/>
        <v>5.359</v>
      </c>
      <c r="P49" s="14">
        <f t="shared" si="10"/>
        <v>6.1539999999999999</v>
      </c>
      <c r="Q49" s="7" t="str">
        <f t="shared" si="11"/>
        <v>VER</v>
      </c>
      <c r="R49" s="7" t="str">
        <f t="shared" si="12"/>
        <v>VER</v>
      </c>
      <c r="S49" s="7" t="str">
        <f t="shared" si="13"/>
        <v>VER</v>
      </c>
      <c r="T49" s="12"/>
      <c r="V49" s="102"/>
      <c r="W49" s="102"/>
    </row>
    <row r="50" spans="1:23" ht="15.75" customHeight="1" x14ac:dyDescent="0.25">
      <c r="A50" s="12"/>
      <c r="B50" s="41" t="s">
        <v>100</v>
      </c>
      <c r="C50" s="4" t="s">
        <v>87</v>
      </c>
      <c r="D50" s="84">
        <v>45723</v>
      </c>
      <c r="E50" s="59">
        <v>30.52</v>
      </c>
      <c r="F50" s="84">
        <v>45775</v>
      </c>
      <c r="G50" s="58">
        <v>44.81</v>
      </c>
      <c r="H50" s="6">
        <v>39.03</v>
      </c>
      <c r="I50" s="7" t="s">
        <v>93</v>
      </c>
      <c r="J50" s="6"/>
      <c r="K50" s="6"/>
      <c r="L50" s="40">
        <v>20</v>
      </c>
      <c r="M50" s="47">
        <f t="shared" si="7"/>
        <v>14.290000000000003</v>
      </c>
      <c r="N50" s="10">
        <f t="shared" si="8"/>
        <v>33.378</v>
      </c>
      <c r="O50" s="11">
        <f t="shared" si="9"/>
        <v>38.3795</v>
      </c>
      <c r="P50" s="14">
        <f t="shared" si="10"/>
        <v>41.951999999999998</v>
      </c>
      <c r="Q50" s="7" t="str">
        <f t="shared" si="11"/>
        <v>O</v>
      </c>
      <c r="R50" s="7" t="str">
        <f t="shared" si="12"/>
        <v>O</v>
      </c>
      <c r="S50" s="7" t="str">
        <f t="shared" si="13"/>
        <v>VER</v>
      </c>
      <c r="T50" s="12"/>
    </row>
    <row r="51" spans="1:23" ht="15.75" customHeight="1" x14ac:dyDescent="0.25">
      <c r="A51" s="12"/>
      <c r="B51" s="41" t="s">
        <v>101</v>
      </c>
      <c r="C51" s="87" t="s">
        <v>26</v>
      </c>
      <c r="D51" s="88">
        <v>45729</v>
      </c>
      <c r="E51" s="89">
        <v>6.95</v>
      </c>
      <c r="F51" s="88">
        <v>45540</v>
      </c>
      <c r="G51" s="90">
        <v>11.35</v>
      </c>
      <c r="H51" s="10">
        <v>7.5</v>
      </c>
      <c r="I51" s="7" t="s">
        <v>92</v>
      </c>
      <c r="J51" s="6"/>
      <c r="K51" s="6"/>
      <c r="L51" s="40">
        <v>30</v>
      </c>
      <c r="M51" s="47">
        <f t="shared" si="7"/>
        <v>4.3999999999999995</v>
      </c>
      <c r="N51" s="10">
        <f t="shared" si="8"/>
        <v>7.83</v>
      </c>
      <c r="O51" s="11">
        <f t="shared" si="9"/>
        <v>9.3699999999999992</v>
      </c>
      <c r="P51" s="14">
        <f t="shared" si="10"/>
        <v>10.469999999999999</v>
      </c>
      <c r="Q51" s="7" t="str">
        <f t="shared" si="11"/>
        <v>VER</v>
      </c>
      <c r="R51" s="7" t="str">
        <f t="shared" si="12"/>
        <v>VER</v>
      </c>
      <c r="S51" s="7" t="str">
        <f t="shared" si="13"/>
        <v>VER</v>
      </c>
      <c r="T51" s="12"/>
      <c r="V51" s="102"/>
      <c r="W51" s="102"/>
    </row>
    <row r="52" spans="1:23" ht="15.75" customHeight="1" x14ac:dyDescent="0.25">
      <c r="A52" s="12"/>
      <c r="B52" s="41" t="s">
        <v>149</v>
      </c>
      <c r="C52" s="87" t="s">
        <v>19</v>
      </c>
      <c r="D52" s="88">
        <v>45828</v>
      </c>
      <c r="E52" s="89">
        <v>17.7</v>
      </c>
      <c r="F52" s="88">
        <v>45643</v>
      </c>
      <c r="G52" s="90">
        <v>23.41</v>
      </c>
      <c r="H52" s="10">
        <v>18.93</v>
      </c>
      <c r="I52" s="7" t="s">
        <v>93</v>
      </c>
      <c r="J52" s="6"/>
      <c r="K52" s="6"/>
      <c r="L52" s="40">
        <v>40</v>
      </c>
      <c r="M52" s="47">
        <f t="shared" si="7"/>
        <v>5.7100000000000009</v>
      </c>
      <c r="N52" s="10">
        <f t="shared" si="8"/>
        <v>18.841999999999999</v>
      </c>
      <c r="O52" s="11">
        <f t="shared" si="9"/>
        <v>20.840499999999999</v>
      </c>
      <c r="P52" s="14">
        <f t="shared" si="10"/>
        <v>22.268000000000001</v>
      </c>
      <c r="Q52" s="7" t="str">
        <f t="shared" si="11"/>
        <v>O</v>
      </c>
      <c r="R52" s="7" t="str">
        <f t="shared" si="12"/>
        <v>VER</v>
      </c>
      <c r="S52" s="7" t="str">
        <f t="shared" si="13"/>
        <v>VER</v>
      </c>
      <c r="T52" s="12"/>
      <c r="V52" s="91"/>
      <c r="W52" s="92"/>
    </row>
    <row r="53" spans="1:23" ht="15.75" customHeight="1" x14ac:dyDescent="0.25">
      <c r="A53" s="12"/>
      <c r="B53" s="41" t="s">
        <v>142</v>
      </c>
      <c r="C53" s="4" t="s">
        <v>105</v>
      </c>
      <c r="D53" s="84">
        <v>45660</v>
      </c>
      <c r="E53" s="59">
        <v>24.51</v>
      </c>
      <c r="F53" s="84">
        <v>45805</v>
      </c>
      <c r="G53" s="58">
        <v>32.630000000000003</v>
      </c>
      <c r="H53" s="6">
        <v>29.19</v>
      </c>
      <c r="I53" s="7" t="s">
        <v>93</v>
      </c>
      <c r="J53" s="6">
        <v>27.5</v>
      </c>
      <c r="K53" s="6">
        <v>30.5</v>
      </c>
      <c r="L53" s="40">
        <v>50</v>
      </c>
      <c r="M53" s="47">
        <f t="shared" si="7"/>
        <v>8.120000000000001</v>
      </c>
      <c r="N53" s="10">
        <f t="shared" si="8"/>
        <v>26.134</v>
      </c>
      <c r="O53" s="11">
        <f t="shared" si="9"/>
        <v>28.976000000000003</v>
      </c>
      <c r="P53" s="14">
        <f t="shared" si="10"/>
        <v>31.006000000000004</v>
      </c>
      <c r="Q53" s="7" t="str">
        <f t="shared" si="11"/>
        <v>O</v>
      </c>
      <c r="R53" s="7" t="str">
        <f t="shared" si="12"/>
        <v>O</v>
      </c>
      <c r="S53" s="7" t="str">
        <f t="shared" si="13"/>
        <v>VER</v>
      </c>
      <c r="T53" s="12"/>
    </row>
    <row r="54" spans="1:23" ht="15.75" customHeight="1" x14ac:dyDescent="0.25">
      <c r="A54" s="12"/>
      <c r="B54" s="41" t="s">
        <v>95</v>
      </c>
      <c r="C54" s="4" t="s">
        <v>27</v>
      </c>
      <c r="D54" s="84">
        <v>45714</v>
      </c>
      <c r="E54" s="59">
        <v>10.65</v>
      </c>
      <c r="F54" s="84">
        <v>45839</v>
      </c>
      <c r="G54" s="58">
        <v>19.48</v>
      </c>
      <c r="H54" s="6">
        <v>18.36</v>
      </c>
      <c r="I54" s="7" t="s">
        <v>93</v>
      </c>
      <c r="J54" s="6"/>
      <c r="K54" s="6"/>
      <c r="L54" s="40">
        <v>20</v>
      </c>
      <c r="M54" s="47">
        <f t="shared" si="7"/>
        <v>8.83</v>
      </c>
      <c r="N54" s="10">
        <f t="shared" si="8"/>
        <v>12.416</v>
      </c>
      <c r="O54" s="11">
        <f t="shared" si="9"/>
        <v>15.506500000000001</v>
      </c>
      <c r="P54" s="14">
        <f t="shared" si="10"/>
        <v>17.713999999999999</v>
      </c>
      <c r="Q54" s="7" t="str">
        <f t="shared" si="11"/>
        <v>O</v>
      </c>
      <c r="R54" s="7" t="str">
        <f t="shared" si="12"/>
        <v>O</v>
      </c>
      <c r="S54" s="7" t="str">
        <f t="shared" si="13"/>
        <v>O</v>
      </c>
      <c r="T54" s="12"/>
    </row>
    <row r="55" spans="1:23" ht="15.75" customHeight="1" x14ac:dyDescent="0.25">
      <c r="A55" s="12"/>
      <c r="B55" s="41" t="s">
        <v>182</v>
      </c>
      <c r="C55" s="4" t="s">
        <v>15</v>
      </c>
      <c r="D55" s="84">
        <v>45734</v>
      </c>
      <c r="E55" s="59">
        <v>2.6</v>
      </c>
      <c r="F55" s="84">
        <v>45622</v>
      </c>
      <c r="G55" s="58">
        <v>4.49</v>
      </c>
      <c r="H55" s="6">
        <v>3.42</v>
      </c>
      <c r="I55" s="7" t="s">
        <v>93</v>
      </c>
      <c r="J55" s="6"/>
      <c r="K55" s="6"/>
      <c r="L55" s="40" t="s">
        <v>127</v>
      </c>
      <c r="M55" s="47">
        <f t="shared" si="7"/>
        <v>1.8900000000000001</v>
      </c>
      <c r="N55" s="10">
        <f t="shared" si="8"/>
        <v>2.9780000000000002</v>
      </c>
      <c r="O55" s="11">
        <f t="shared" si="9"/>
        <v>3.6395</v>
      </c>
      <c r="P55" s="14">
        <f t="shared" si="10"/>
        <v>4.1120000000000001</v>
      </c>
      <c r="Q55" s="7" t="str">
        <f t="shared" si="11"/>
        <v>O</v>
      </c>
      <c r="R55" s="7" t="str">
        <f t="shared" si="12"/>
        <v>VER</v>
      </c>
      <c r="S55" s="7" t="str">
        <f t="shared" si="13"/>
        <v>VER</v>
      </c>
      <c r="T55" s="12"/>
    </row>
    <row r="56" spans="1:23" ht="15.75" customHeight="1" x14ac:dyDescent="0.25">
      <c r="A56" s="12"/>
      <c r="B56" s="41" t="s">
        <v>166</v>
      </c>
      <c r="C56" s="4" t="s">
        <v>165</v>
      </c>
      <c r="D56" s="84">
        <v>45670</v>
      </c>
      <c r="E56" s="59">
        <v>18.97</v>
      </c>
      <c r="F56" s="84">
        <v>45544</v>
      </c>
      <c r="G56" s="58">
        <v>27.16</v>
      </c>
      <c r="H56" s="6">
        <v>25.88</v>
      </c>
      <c r="I56" s="7" t="s">
        <v>93</v>
      </c>
      <c r="J56" s="6">
        <v>36.590000000000003</v>
      </c>
      <c r="K56" s="6">
        <v>37.68</v>
      </c>
      <c r="L56" s="40" t="s">
        <v>190</v>
      </c>
      <c r="M56" s="47">
        <f t="shared" si="7"/>
        <v>8.1900000000000013</v>
      </c>
      <c r="N56" s="10">
        <f t="shared" si="8"/>
        <v>20.608000000000001</v>
      </c>
      <c r="O56" s="11">
        <f t="shared" si="9"/>
        <v>23.474499999999999</v>
      </c>
      <c r="P56" s="14">
        <f t="shared" si="10"/>
        <v>25.521999999999998</v>
      </c>
      <c r="Q56" s="7" t="str">
        <f t="shared" si="11"/>
        <v>O</v>
      </c>
      <c r="R56" s="7" t="str">
        <f t="shared" si="12"/>
        <v>O</v>
      </c>
      <c r="S56" s="7" t="str">
        <f t="shared" si="13"/>
        <v>O</v>
      </c>
      <c r="T56" s="12"/>
    </row>
    <row r="57" spans="1:23" ht="15.75" customHeight="1" x14ac:dyDescent="0.25">
      <c r="A57" s="12"/>
      <c r="B57" s="41" t="s">
        <v>95</v>
      </c>
      <c r="C57" s="4" t="s">
        <v>21</v>
      </c>
      <c r="D57" s="84">
        <v>45670</v>
      </c>
      <c r="E57" s="59">
        <v>5.81</v>
      </c>
      <c r="F57" s="84">
        <v>45760</v>
      </c>
      <c r="G57" s="58">
        <v>11.85</v>
      </c>
      <c r="H57" s="6">
        <v>7.97</v>
      </c>
      <c r="I57" s="7" t="s">
        <v>93</v>
      </c>
      <c r="J57" s="6"/>
      <c r="K57" s="6"/>
      <c r="L57" s="40" t="s">
        <v>128</v>
      </c>
      <c r="M57" s="47">
        <f t="shared" si="7"/>
        <v>6.04</v>
      </c>
      <c r="N57" s="10">
        <f t="shared" si="8"/>
        <v>7.0179999999999998</v>
      </c>
      <c r="O57" s="11">
        <f t="shared" si="9"/>
        <v>9.1319999999999997</v>
      </c>
      <c r="P57" s="14">
        <f t="shared" si="10"/>
        <v>10.641999999999999</v>
      </c>
      <c r="Q57" s="7" t="str">
        <f t="shared" si="11"/>
        <v>O</v>
      </c>
      <c r="R57" s="7" t="str">
        <f t="shared" si="12"/>
        <v>VER</v>
      </c>
      <c r="S57" s="7" t="str">
        <f t="shared" si="13"/>
        <v>VER</v>
      </c>
      <c r="T57" s="12"/>
    </row>
    <row r="58" spans="1:23" ht="15.75" customHeight="1" x14ac:dyDescent="0.25">
      <c r="A58" s="12"/>
      <c r="B58" s="41" t="s">
        <v>73</v>
      </c>
      <c r="C58" s="4" t="s">
        <v>74</v>
      </c>
      <c r="D58" s="84">
        <v>45800</v>
      </c>
      <c r="E58" s="59">
        <v>1</v>
      </c>
      <c r="F58" s="84">
        <v>45541</v>
      </c>
      <c r="G58" s="58">
        <v>1.92</v>
      </c>
      <c r="H58" s="6">
        <v>1.04</v>
      </c>
      <c r="I58" s="7" t="s">
        <v>93</v>
      </c>
      <c r="J58" s="6"/>
      <c r="K58" s="6"/>
      <c r="L58" s="40" t="s">
        <v>129</v>
      </c>
      <c r="M58" s="47">
        <f t="shared" si="7"/>
        <v>0.91999999999999993</v>
      </c>
      <c r="N58" s="10">
        <f t="shared" si="8"/>
        <v>1.1839999999999999</v>
      </c>
      <c r="O58" s="11">
        <f t="shared" si="9"/>
        <v>1.506</v>
      </c>
      <c r="P58" s="14">
        <f t="shared" si="10"/>
        <v>1.736</v>
      </c>
      <c r="Q58" s="7" t="str">
        <f t="shared" si="11"/>
        <v>VER</v>
      </c>
      <c r="R58" s="7" t="str">
        <f t="shared" si="12"/>
        <v>VER</v>
      </c>
      <c r="S58" s="7" t="str">
        <f t="shared" si="13"/>
        <v>VER</v>
      </c>
      <c r="T58" s="12"/>
    </row>
    <row r="59" spans="1:23" ht="15.75" customHeight="1" x14ac:dyDescent="0.25">
      <c r="A59" s="12"/>
      <c r="B59" s="41" t="s">
        <v>143</v>
      </c>
      <c r="C59" s="4" t="s">
        <v>36</v>
      </c>
      <c r="D59" s="84">
        <v>45698</v>
      </c>
      <c r="E59" s="59">
        <v>3.34</v>
      </c>
      <c r="F59" s="84">
        <v>45775</v>
      </c>
      <c r="G59" s="58">
        <v>7.23</v>
      </c>
      <c r="H59" s="6">
        <v>6.27</v>
      </c>
      <c r="I59" s="7" t="s">
        <v>93</v>
      </c>
      <c r="J59" s="6">
        <v>8.6999999999999993</v>
      </c>
      <c r="K59" s="6">
        <v>9.1</v>
      </c>
      <c r="L59" s="40" t="s">
        <v>130</v>
      </c>
      <c r="M59" s="47">
        <f t="shared" si="7"/>
        <v>3.8900000000000006</v>
      </c>
      <c r="N59" s="10">
        <f t="shared" si="8"/>
        <v>4.1180000000000003</v>
      </c>
      <c r="O59" s="11">
        <f t="shared" si="9"/>
        <v>5.4794999999999998</v>
      </c>
      <c r="P59" s="14">
        <f t="shared" si="10"/>
        <v>6.452</v>
      </c>
      <c r="Q59" s="7" t="str">
        <f t="shared" si="11"/>
        <v>O</v>
      </c>
      <c r="R59" s="7" t="str">
        <f t="shared" si="12"/>
        <v>O</v>
      </c>
      <c r="S59" s="7" t="str">
        <f t="shared" si="13"/>
        <v>VER</v>
      </c>
      <c r="T59" s="12"/>
    </row>
    <row r="60" spans="1:23" ht="15.75" customHeight="1" x14ac:dyDescent="0.25">
      <c r="A60" s="12"/>
      <c r="B60" s="41" t="s">
        <v>100</v>
      </c>
      <c r="C60" s="4" t="s">
        <v>13</v>
      </c>
      <c r="D60" s="84">
        <v>45712</v>
      </c>
      <c r="E60" s="59">
        <v>13.46</v>
      </c>
      <c r="F60" s="84">
        <v>45807</v>
      </c>
      <c r="G60" s="58">
        <v>25.97</v>
      </c>
      <c r="H60" s="6">
        <v>23.39</v>
      </c>
      <c r="I60" s="7" t="s">
        <v>93</v>
      </c>
      <c r="J60" s="6"/>
      <c r="K60" s="6"/>
      <c r="L60" s="40">
        <v>15</v>
      </c>
      <c r="M60" s="47">
        <f t="shared" si="7"/>
        <v>12.509999999999998</v>
      </c>
      <c r="N60" s="10">
        <f t="shared" si="8"/>
        <v>15.962</v>
      </c>
      <c r="O60" s="11">
        <f t="shared" si="9"/>
        <v>20.340499999999999</v>
      </c>
      <c r="P60" s="14">
        <f t="shared" si="10"/>
        <v>23.468</v>
      </c>
      <c r="Q60" s="7" t="str">
        <f t="shared" si="11"/>
        <v>O</v>
      </c>
      <c r="R60" s="7" t="str">
        <f t="shared" si="12"/>
        <v>O</v>
      </c>
      <c r="S60" s="7" t="str">
        <f t="shared" si="13"/>
        <v>VER</v>
      </c>
      <c r="T60" s="12"/>
    </row>
    <row r="61" spans="1:23" ht="15.75" customHeight="1" x14ac:dyDescent="0.25">
      <c r="A61" s="12"/>
      <c r="B61" s="41" t="s">
        <v>110</v>
      </c>
      <c r="C61" s="4" t="s">
        <v>205</v>
      </c>
      <c r="D61" s="84">
        <v>45721</v>
      </c>
      <c r="E61" s="59">
        <v>4.4800000000000004</v>
      </c>
      <c r="F61" s="84">
        <v>45819</v>
      </c>
      <c r="G61" s="58">
        <v>6.3</v>
      </c>
      <c r="H61" s="6">
        <v>5.97</v>
      </c>
      <c r="I61" s="7" t="s">
        <v>93</v>
      </c>
      <c r="J61" s="6">
        <v>8.35</v>
      </c>
      <c r="K61" s="6">
        <v>8.65</v>
      </c>
      <c r="L61" s="40">
        <v>30</v>
      </c>
      <c r="M61" s="47">
        <f t="shared" si="7"/>
        <v>1.8199999999999994</v>
      </c>
      <c r="N61" s="10">
        <f t="shared" si="8"/>
        <v>4.8440000000000003</v>
      </c>
      <c r="O61" s="11">
        <f t="shared" si="9"/>
        <v>5.4809999999999999</v>
      </c>
      <c r="P61" s="14">
        <f t="shared" si="10"/>
        <v>5.9359999999999999</v>
      </c>
      <c r="Q61" s="7" t="str">
        <f t="shared" si="11"/>
        <v>O</v>
      </c>
      <c r="R61" s="7" t="str">
        <f t="shared" si="12"/>
        <v>O</v>
      </c>
      <c r="S61" s="7" t="str">
        <f t="shared" si="13"/>
        <v>O</v>
      </c>
      <c r="T61" s="12"/>
    </row>
    <row r="62" spans="1:23" ht="15.75" customHeight="1" x14ac:dyDescent="0.25">
      <c r="A62" s="12"/>
      <c r="B62" s="41" t="s">
        <v>164</v>
      </c>
      <c r="C62" s="4" t="s">
        <v>236</v>
      </c>
      <c r="D62" s="84">
        <v>45784</v>
      </c>
      <c r="E62" s="59">
        <v>8.92</v>
      </c>
      <c r="F62" s="84">
        <v>45839</v>
      </c>
      <c r="G62" s="58">
        <v>11.11</v>
      </c>
      <c r="H62" s="6">
        <v>10.07</v>
      </c>
      <c r="I62" s="7" t="s">
        <v>93</v>
      </c>
      <c r="J62" s="6">
        <v>16.059999999999999</v>
      </c>
      <c r="K62" s="6">
        <v>16.64</v>
      </c>
      <c r="L62" s="40" t="s">
        <v>191</v>
      </c>
      <c r="M62" s="47">
        <f t="shared" si="7"/>
        <v>2.1899999999999995</v>
      </c>
      <c r="N62" s="10">
        <f t="shared" si="8"/>
        <v>9.3580000000000005</v>
      </c>
      <c r="O62" s="11">
        <f t="shared" si="9"/>
        <v>10.124499999999999</v>
      </c>
      <c r="P62" s="14">
        <f t="shared" si="10"/>
        <v>10.671999999999999</v>
      </c>
      <c r="Q62" s="7" t="str">
        <f t="shared" si="11"/>
        <v>O</v>
      </c>
      <c r="R62" s="7" t="str">
        <f t="shared" si="12"/>
        <v>VER</v>
      </c>
      <c r="S62" s="7" t="str">
        <f t="shared" si="13"/>
        <v>VER</v>
      </c>
      <c r="T62" s="12"/>
    </row>
    <row r="63" spans="1:23" ht="15.75" customHeight="1" x14ac:dyDescent="0.25">
      <c r="A63" s="12"/>
      <c r="B63" s="41" t="s">
        <v>30</v>
      </c>
      <c r="C63" s="4" t="s">
        <v>32</v>
      </c>
      <c r="D63" s="84">
        <v>45701</v>
      </c>
      <c r="E63" s="59">
        <v>1.77</v>
      </c>
      <c r="F63" s="84">
        <v>45748</v>
      </c>
      <c r="G63" s="58">
        <v>6.23</v>
      </c>
      <c r="H63" s="6">
        <v>5.29</v>
      </c>
      <c r="I63" s="7" t="s">
        <v>93</v>
      </c>
      <c r="J63" s="6"/>
      <c r="K63" s="6"/>
      <c r="L63" s="40" t="s">
        <v>132</v>
      </c>
      <c r="M63" s="47">
        <f t="shared" si="7"/>
        <v>4.4600000000000009</v>
      </c>
      <c r="N63" s="10">
        <f t="shared" si="8"/>
        <v>2.6620000000000004</v>
      </c>
      <c r="O63" s="11">
        <f t="shared" si="9"/>
        <v>4.2229999999999999</v>
      </c>
      <c r="P63" s="14">
        <f t="shared" si="10"/>
        <v>5.3380000000000001</v>
      </c>
      <c r="Q63" s="7" t="str">
        <f t="shared" si="11"/>
        <v>O</v>
      </c>
      <c r="R63" s="7" t="str">
        <f t="shared" si="12"/>
        <v>O</v>
      </c>
      <c r="S63" s="7" t="str">
        <f t="shared" si="13"/>
        <v>VER</v>
      </c>
      <c r="T63" s="12"/>
    </row>
    <row r="64" spans="1:23" ht="15.75" customHeight="1" x14ac:dyDescent="0.25">
      <c r="A64" s="12"/>
      <c r="B64" s="41" t="s">
        <v>97</v>
      </c>
      <c r="C64" s="94" t="s">
        <v>10</v>
      </c>
      <c r="D64" s="95">
        <v>45645</v>
      </c>
      <c r="E64" s="96">
        <v>2.2400000000000002</v>
      </c>
      <c r="F64" s="95">
        <v>45762</v>
      </c>
      <c r="G64" s="97">
        <v>4</v>
      </c>
      <c r="H64" s="11">
        <v>3.23</v>
      </c>
      <c r="I64" s="7" t="s">
        <v>93</v>
      </c>
      <c r="J64" s="6"/>
      <c r="K64" s="6"/>
      <c r="L64" s="40" t="s">
        <v>133</v>
      </c>
      <c r="M64" s="47">
        <f t="shared" si="7"/>
        <v>1.7599999999999998</v>
      </c>
      <c r="N64" s="10">
        <f t="shared" si="8"/>
        <v>2.5920000000000001</v>
      </c>
      <c r="O64" s="11">
        <f t="shared" si="9"/>
        <v>3.2080000000000002</v>
      </c>
      <c r="P64" s="14">
        <f t="shared" si="10"/>
        <v>3.6480000000000001</v>
      </c>
      <c r="Q64" s="7" t="str">
        <f t="shared" si="11"/>
        <v>O</v>
      </c>
      <c r="R64" s="7" t="str">
        <f t="shared" si="12"/>
        <v>O</v>
      </c>
      <c r="S64" s="7" t="str">
        <f t="shared" si="13"/>
        <v>VER</v>
      </c>
      <c r="T64" s="41"/>
    </row>
    <row r="65" spans="1:20" ht="15.75" customHeight="1" x14ac:dyDescent="0.25">
      <c r="A65" s="12"/>
      <c r="B65" s="41" t="s">
        <v>103</v>
      </c>
      <c r="C65" s="4" t="s">
        <v>81</v>
      </c>
      <c r="D65" s="84">
        <v>45782</v>
      </c>
      <c r="E65" s="59">
        <v>28.82</v>
      </c>
      <c r="F65" s="84">
        <v>45709</v>
      </c>
      <c r="G65" s="58">
        <v>38.53</v>
      </c>
      <c r="H65" s="6">
        <v>31.54</v>
      </c>
      <c r="I65" s="7" t="s">
        <v>93</v>
      </c>
      <c r="J65" s="6"/>
      <c r="K65" s="6"/>
      <c r="L65" s="40" t="s">
        <v>134</v>
      </c>
      <c r="M65" s="47">
        <f t="shared" si="7"/>
        <v>9.7100000000000009</v>
      </c>
      <c r="N65" s="10">
        <f t="shared" si="8"/>
        <v>30.762</v>
      </c>
      <c r="O65" s="11">
        <f t="shared" si="9"/>
        <v>34.160499999999999</v>
      </c>
      <c r="P65" s="14">
        <f t="shared" si="10"/>
        <v>36.588000000000001</v>
      </c>
      <c r="Q65" s="7" t="str">
        <f t="shared" si="11"/>
        <v>O</v>
      </c>
      <c r="R65" s="7" t="str">
        <f t="shared" si="12"/>
        <v>VER</v>
      </c>
      <c r="S65" s="7" t="str">
        <f t="shared" si="13"/>
        <v>VER</v>
      </c>
      <c r="T65" s="12"/>
    </row>
    <row r="66" spans="1:20" ht="15.75" customHeight="1" x14ac:dyDescent="0.25">
      <c r="A66" s="12"/>
      <c r="B66" s="41" t="s">
        <v>95</v>
      </c>
      <c r="C66" s="87" t="s">
        <v>14</v>
      </c>
      <c r="D66" s="88">
        <v>45846</v>
      </c>
      <c r="E66" s="89">
        <v>3.74</v>
      </c>
      <c r="F66" s="88">
        <v>45687</v>
      </c>
      <c r="G66" s="90">
        <v>5.04</v>
      </c>
      <c r="H66" s="10">
        <v>3.87</v>
      </c>
      <c r="I66" s="7" t="s">
        <v>93</v>
      </c>
      <c r="J66" s="6"/>
      <c r="K66" s="6"/>
      <c r="L66" s="40" t="s">
        <v>135</v>
      </c>
      <c r="M66" s="47">
        <f t="shared" si="7"/>
        <v>1.2999999999999998</v>
      </c>
      <c r="N66" s="10">
        <f t="shared" si="8"/>
        <v>4</v>
      </c>
      <c r="O66" s="11">
        <f t="shared" si="9"/>
        <v>4.4550000000000001</v>
      </c>
      <c r="P66" s="14">
        <f t="shared" si="10"/>
        <v>4.78</v>
      </c>
      <c r="Q66" s="7" t="str">
        <f t="shared" si="11"/>
        <v>VER</v>
      </c>
      <c r="R66" s="7" t="str">
        <f t="shared" si="12"/>
        <v>VER</v>
      </c>
      <c r="S66" s="7" t="str">
        <f t="shared" si="13"/>
        <v>VER</v>
      </c>
      <c r="T66" s="12"/>
    </row>
    <row r="67" spans="1:20" ht="15.75" customHeight="1" x14ac:dyDescent="0.25">
      <c r="A67" s="12"/>
      <c r="B67" s="41" t="s">
        <v>110</v>
      </c>
      <c r="C67" s="4" t="s">
        <v>109</v>
      </c>
      <c r="D67" s="84">
        <v>45671</v>
      </c>
      <c r="E67" s="59">
        <v>7.84</v>
      </c>
      <c r="F67" s="84">
        <v>45814</v>
      </c>
      <c r="G67" s="58">
        <v>16.920000000000002</v>
      </c>
      <c r="H67" s="6">
        <v>14.35</v>
      </c>
      <c r="I67" s="7" t="s">
        <v>93</v>
      </c>
      <c r="J67" s="6"/>
      <c r="K67" s="6"/>
      <c r="L67" s="40" t="s">
        <v>132</v>
      </c>
      <c r="M67" s="47">
        <f t="shared" si="7"/>
        <v>9.0800000000000018</v>
      </c>
      <c r="N67" s="10">
        <f t="shared" si="8"/>
        <v>9.6560000000000006</v>
      </c>
      <c r="O67" s="11">
        <f t="shared" si="9"/>
        <v>12.834</v>
      </c>
      <c r="P67" s="14">
        <f t="shared" si="10"/>
        <v>15.104000000000001</v>
      </c>
      <c r="Q67" s="7" t="str">
        <f t="shared" si="11"/>
        <v>O</v>
      </c>
      <c r="R67" s="7" t="str">
        <f t="shared" si="12"/>
        <v>O</v>
      </c>
      <c r="S67" s="7" t="str">
        <f t="shared" si="13"/>
        <v>VER</v>
      </c>
      <c r="T67" s="12"/>
    </row>
    <row r="68" spans="1:20" ht="15.75" customHeight="1" x14ac:dyDescent="0.25">
      <c r="A68" s="12"/>
      <c r="B68" s="41" t="s">
        <v>68</v>
      </c>
      <c r="C68" s="4" t="s">
        <v>70</v>
      </c>
      <c r="D68" s="84">
        <v>45715</v>
      </c>
      <c r="E68" s="59">
        <v>7.82</v>
      </c>
      <c r="F68" s="84">
        <v>45845</v>
      </c>
      <c r="G68" s="58">
        <v>9.7100000000000009</v>
      </c>
      <c r="H68" s="6">
        <v>9.35</v>
      </c>
      <c r="I68" s="7" t="s">
        <v>93</v>
      </c>
      <c r="J68" s="6"/>
      <c r="K68" s="6"/>
      <c r="L68" s="40" t="s">
        <v>132</v>
      </c>
      <c r="M68" s="47">
        <f t="shared" ref="M68:M99" si="14">(G68-E68)</f>
        <v>1.8900000000000006</v>
      </c>
      <c r="N68" s="10">
        <f t="shared" ref="N68:N99" si="15">E68+(M68*0.2)</f>
        <v>8.1980000000000004</v>
      </c>
      <c r="O68" s="11">
        <f t="shared" ref="O68:O99" si="16">G68-(M68*0.45)</f>
        <v>8.8595000000000006</v>
      </c>
      <c r="P68" s="14">
        <f t="shared" ref="P68:P99" si="17">G68-(M68*0.2)</f>
        <v>9.3320000000000007</v>
      </c>
      <c r="Q68" s="7" t="str">
        <f t="shared" ref="Q68:Q103" si="18">IF(H68&lt;=(N68),"VER","O")</f>
        <v>O</v>
      </c>
      <c r="R68" s="7" t="str">
        <f t="shared" ref="R68:R103" si="19">IF(H68&lt;=(O68),"VER","O")</f>
        <v>O</v>
      </c>
      <c r="S68" s="7" t="str">
        <f t="shared" ref="S68:S103" si="20">IF(H68&lt;=(P68),"VER","O")</f>
        <v>O</v>
      </c>
      <c r="T68" s="12"/>
    </row>
    <row r="69" spans="1:20" ht="15.75" customHeight="1" x14ac:dyDescent="0.25">
      <c r="A69" s="12"/>
      <c r="B69" s="41" t="s">
        <v>144</v>
      </c>
      <c r="C69" s="4" t="s">
        <v>41</v>
      </c>
      <c r="D69" s="84">
        <v>45754</v>
      </c>
      <c r="E69" s="59">
        <v>5.85</v>
      </c>
      <c r="F69" s="84">
        <v>45631</v>
      </c>
      <c r="G69" s="58">
        <v>8.73</v>
      </c>
      <c r="H69" s="6">
        <v>8.25</v>
      </c>
      <c r="I69" s="7" t="s">
        <v>93</v>
      </c>
      <c r="J69" s="6"/>
      <c r="K69" s="6"/>
      <c r="L69" s="40" t="s">
        <v>131</v>
      </c>
      <c r="M69" s="47">
        <f t="shared" si="14"/>
        <v>2.8800000000000008</v>
      </c>
      <c r="N69" s="10">
        <f t="shared" si="15"/>
        <v>6.4260000000000002</v>
      </c>
      <c r="O69" s="11">
        <f t="shared" si="16"/>
        <v>7.4340000000000002</v>
      </c>
      <c r="P69" s="14">
        <f t="shared" si="17"/>
        <v>8.1539999999999999</v>
      </c>
      <c r="Q69" s="7" t="str">
        <f t="shared" si="18"/>
        <v>O</v>
      </c>
      <c r="R69" s="7" t="str">
        <f t="shared" si="19"/>
        <v>O</v>
      </c>
      <c r="S69" s="7" t="str">
        <f t="shared" si="20"/>
        <v>O</v>
      </c>
      <c r="T69" s="12"/>
    </row>
    <row r="70" spans="1:20" ht="15.75" customHeight="1" x14ac:dyDescent="0.25">
      <c r="A70" s="12"/>
      <c r="B70" s="41" t="s">
        <v>73</v>
      </c>
      <c r="C70" s="94" t="s">
        <v>221</v>
      </c>
      <c r="D70" s="95">
        <v>45828</v>
      </c>
      <c r="E70" s="96">
        <v>4.25</v>
      </c>
      <c r="F70" s="95">
        <v>45706</v>
      </c>
      <c r="G70" s="97">
        <v>5.87</v>
      </c>
      <c r="H70" s="11">
        <v>4.5999999999999996</v>
      </c>
      <c r="I70" s="7" t="s">
        <v>93</v>
      </c>
      <c r="J70" s="6"/>
      <c r="K70" s="6"/>
      <c r="L70" s="40" t="s">
        <v>229</v>
      </c>
      <c r="M70" s="47">
        <f t="shared" si="14"/>
        <v>1.62</v>
      </c>
      <c r="N70" s="10">
        <f t="shared" si="15"/>
        <v>4.5739999999999998</v>
      </c>
      <c r="O70" s="11">
        <f t="shared" si="16"/>
        <v>5.141</v>
      </c>
      <c r="P70" s="14">
        <f t="shared" si="17"/>
        <v>5.5460000000000003</v>
      </c>
      <c r="Q70" s="7" t="str">
        <f t="shared" si="18"/>
        <v>O</v>
      </c>
      <c r="R70" s="7" t="str">
        <f t="shared" si="19"/>
        <v>VER</v>
      </c>
      <c r="S70" s="7" t="str">
        <f t="shared" si="20"/>
        <v>VER</v>
      </c>
      <c r="T70" s="12"/>
    </row>
    <row r="71" spans="1:20" ht="15.75" customHeight="1" x14ac:dyDescent="0.25">
      <c r="A71" s="12"/>
      <c r="B71" s="41" t="s">
        <v>103</v>
      </c>
      <c r="C71" s="4" t="s">
        <v>76</v>
      </c>
      <c r="D71" s="84">
        <v>45757</v>
      </c>
      <c r="E71" s="59">
        <v>32.89</v>
      </c>
      <c r="F71" s="84">
        <v>45821</v>
      </c>
      <c r="G71" s="58">
        <v>45.65</v>
      </c>
      <c r="H71" s="6">
        <v>42.11</v>
      </c>
      <c r="I71" s="7" t="s">
        <v>93</v>
      </c>
      <c r="J71" s="6">
        <v>43</v>
      </c>
      <c r="K71" s="6">
        <v>44.1</v>
      </c>
      <c r="L71" s="40" t="s">
        <v>132</v>
      </c>
      <c r="M71" s="47">
        <f t="shared" si="14"/>
        <v>12.759999999999998</v>
      </c>
      <c r="N71" s="10">
        <f t="shared" si="15"/>
        <v>35.442</v>
      </c>
      <c r="O71" s="11">
        <f t="shared" si="16"/>
        <v>39.908000000000001</v>
      </c>
      <c r="P71" s="14">
        <f t="shared" si="17"/>
        <v>43.097999999999999</v>
      </c>
      <c r="Q71" s="7" t="str">
        <f t="shared" si="18"/>
        <v>O</v>
      </c>
      <c r="R71" s="7" t="str">
        <f t="shared" si="19"/>
        <v>O</v>
      </c>
      <c r="S71" s="7" t="str">
        <f t="shared" si="20"/>
        <v>VER</v>
      </c>
      <c r="T71" s="12"/>
    </row>
    <row r="72" spans="1:20" ht="15.75" customHeight="1" x14ac:dyDescent="0.25">
      <c r="A72" s="12"/>
      <c r="B72" s="41" t="s">
        <v>60</v>
      </c>
      <c r="C72" s="4" t="s">
        <v>84</v>
      </c>
      <c r="D72" s="84">
        <v>45660</v>
      </c>
      <c r="E72" s="59">
        <v>33.89</v>
      </c>
      <c r="F72" s="84">
        <v>45842</v>
      </c>
      <c r="G72" s="58">
        <v>56.66</v>
      </c>
      <c r="H72" s="6">
        <v>51.61</v>
      </c>
      <c r="I72" s="7" t="s">
        <v>93</v>
      </c>
      <c r="J72" s="6">
        <v>25.36</v>
      </c>
      <c r="K72" s="6">
        <v>25.66</v>
      </c>
      <c r="L72" s="40" t="s">
        <v>136</v>
      </c>
      <c r="M72" s="47">
        <f t="shared" si="14"/>
        <v>22.769999999999996</v>
      </c>
      <c r="N72" s="10">
        <f t="shared" si="15"/>
        <v>38.444000000000003</v>
      </c>
      <c r="O72" s="11">
        <f t="shared" si="16"/>
        <v>46.413499999999999</v>
      </c>
      <c r="P72" s="14">
        <f t="shared" si="17"/>
        <v>52.105999999999995</v>
      </c>
      <c r="Q72" s="7" t="str">
        <f t="shared" si="18"/>
        <v>O</v>
      </c>
      <c r="R72" s="7" t="str">
        <f t="shared" si="19"/>
        <v>O</v>
      </c>
      <c r="S72" s="7" t="str">
        <f t="shared" si="20"/>
        <v>VER</v>
      </c>
      <c r="T72" s="12"/>
    </row>
    <row r="73" spans="1:20" ht="15.75" customHeight="1" x14ac:dyDescent="0.25">
      <c r="A73" s="12"/>
      <c r="B73" s="41" t="s">
        <v>30</v>
      </c>
      <c r="C73" s="4" t="s">
        <v>83</v>
      </c>
      <c r="D73" s="84">
        <v>45670</v>
      </c>
      <c r="E73" s="59">
        <v>1.47</v>
      </c>
      <c r="F73" s="84">
        <v>45797</v>
      </c>
      <c r="G73" s="58">
        <v>2.33</v>
      </c>
      <c r="H73" s="53">
        <v>1.77</v>
      </c>
      <c r="I73" s="7" t="s">
        <v>93</v>
      </c>
      <c r="J73" s="6"/>
      <c r="K73" s="6"/>
      <c r="L73" s="40" t="s">
        <v>130</v>
      </c>
      <c r="M73" s="47">
        <f t="shared" si="14"/>
        <v>0.8600000000000001</v>
      </c>
      <c r="N73" s="10">
        <f t="shared" si="15"/>
        <v>1.6419999999999999</v>
      </c>
      <c r="O73" s="11">
        <f t="shared" si="16"/>
        <v>1.9430000000000001</v>
      </c>
      <c r="P73" s="14">
        <f t="shared" si="17"/>
        <v>2.1579999999999999</v>
      </c>
      <c r="Q73" s="7" t="str">
        <f t="shared" si="18"/>
        <v>O</v>
      </c>
      <c r="R73" s="7" t="str">
        <f t="shared" si="19"/>
        <v>VER</v>
      </c>
      <c r="S73" s="7" t="str">
        <f t="shared" si="20"/>
        <v>VER</v>
      </c>
      <c r="T73" s="12"/>
    </row>
    <row r="74" spans="1:20" ht="15.75" customHeight="1" x14ac:dyDescent="0.25">
      <c r="A74" s="12"/>
      <c r="B74" s="41" t="s">
        <v>68</v>
      </c>
      <c r="C74" s="87" t="s">
        <v>71</v>
      </c>
      <c r="D74" s="88">
        <v>45854</v>
      </c>
      <c r="E74" s="89">
        <v>13.29</v>
      </c>
      <c r="F74" s="88">
        <v>45637</v>
      </c>
      <c r="G74" s="90">
        <v>24.6</v>
      </c>
      <c r="H74" s="10">
        <v>13.29</v>
      </c>
      <c r="I74" s="7" t="s">
        <v>93</v>
      </c>
      <c r="J74" s="6">
        <v>25.7</v>
      </c>
      <c r="K74" s="6">
        <v>26</v>
      </c>
      <c r="L74" s="40" t="s">
        <v>138</v>
      </c>
      <c r="M74" s="47">
        <f t="shared" si="14"/>
        <v>11.310000000000002</v>
      </c>
      <c r="N74" s="10">
        <f t="shared" si="15"/>
        <v>15.552</v>
      </c>
      <c r="O74" s="11">
        <f t="shared" si="16"/>
        <v>19.5105</v>
      </c>
      <c r="P74" s="14">
        <f t="shared" si="17"/>
        <v>22.338000000000001</v>
      </c>
      <c r="Q74" s="7" t="str">
        <f t="shared" si="18"/>
        <v>VER</v>
      </c>
      <c r="R74" s="7" t="str">
        <f t="shared" si="19"/>
        <v>VER</v>
      </c>
      <c r="S74" s="7" t="str">
        <f t="shared" si="20"/>
        <v>VER</v>
      </c>
      <c r="T74" s="12"/>
    </row>
    <row r="75" spans="1:20" ht="15.6" customHeight="1" x14ac:dyDescent="0.25">
      <c r="A75" s="12"/>
      <c r="B75" s="41" t="s">
        <v>203</v>
      </c>
      <c r="C75" s="4" t="s">
        <v>202</v>
      </c>
      <c r="D75" s="84">
        <v>45748</v>
      </c>
      <c r="E75" s="59">
        <v>16.22</v>
      </c>
      <c r="F75" s="84">
        <v>45772</v>
      </c>
      <c r="G75" s="58">
        <v>19.95</v>
      </c>
      <c r="H75" s="6">
        <v>17.27</v>
      </c>
      <c r="I75" s="7" t="s">
        <v>93</v>
      </c>
      <c r="J75" s="6">
        <v>22.22</v>
      </c>
      <c r="K75" s="6">
        <v>22.74</v>
      </c>
      <c r="L75" s="40" t="s">
        <v>185</v>
      </c>
      <c r="M75" s="47">
        <f t="shared" si="14"/>
        <v>3.7300000000000004</v>
      </c>
      <c r="N75" s="10">
        <f t="shared" si="15"/>
        <v>16.965999999999998</v>
      </c>
      <c r="O75" s="11">
        <f t="shared" si="16"/>
        <v>18.2715</v>
      </c>
      <c r="P75" s="14">
        <f t="shared" si="17"/>
        <v>19.204000000000001</v>
      </c>
      <c r="Q75" s="7" t="str">
        <f t="shared" si="18"/>
        <v>O</v>
      </c>
      <c r="R75" s="7" t="str">
        <f t="shared" si="19"/>
        <v>VER</v>
      </c>
      <c r="S75" s="7" t="str">
        <f t="shared" si="20"/>
        <v>VER</v>
      </c>
      <c r="T75" s="12"/>
    </row>
    <row r="76" spans="1:20" ht="15.75" customHeight="1" x14ac:dyDescent="0.25">
      <c r="A76" s="12"/>
      <c r="B76" s="41" t="s">
        <v>104</v>
      </c>
      <c r="C76" s="87" t="s">
        <v>29</v>
      </c>
      <c r="D76" s="88">
        <v>45854</v>
      </c>
      <c r="E76" s="89">
        <v>1.52</v>
      </c>
      <c r="F76" s="88">
        <v>45628</v>
      </c>
      <c r="G76" s="90">
        <v>2.64</v>
      </c>
      <c r="H76" s="10">
        <v>1.52</v>
      </c>
      <c r="I76" s="7" t="s">
        <v>93</v>
      </c>
      <c r="J76" s="6">
        <v>3.35</v>
      </c>
      <c r="K76" s="6"/>
      <c r="L76" s="40" t="s">
        <v>133</v>
      </c>
      <c r="M76" s="47">
        <f t="shared" si="14"/>
        <v>1.1200000000000001</v>
      </c>
      <c r="N76" s="10">
        <f t="shared" si="15"/>
        <v>1.744</v>
      </c>
      <c r="O76" s="11">
        <f t="shared" si="16"/>
        <v>2.1360000000000001</v>
      </c>
      <c r="P76" s="14">
        <f t="shared" si="17"/>
        <v>2.4159999999999999</v>
      </c>
      <c r="Q76" s="7" t="str">
        <f t="shared" si="18"/>
        <v>VER</v>
      </c>
      <c r="R76" s="7" t="str">
        <f t="shared" si="19"/>
        <v>VER</v>
      </c>
      <c r="S76" s="7" t="str">
        <f t="shared" si="20"/>
        <v>VER</v>
      </c>
      <c r="T76" s="12"/>
    </row>
    <row r="77" spans="1:20" ht="15.75" customHeight="1" x14ac:dyDescent="0.25">
      <c r="A77" s="12"/>
      <c r="B77" s="41" t="s">
        <v>212</v>
      </c>
      <c r="C77" s="4" t="s">
        <v>148</v>
      </c>
      <c r="D77" s="84">
        <v>45660</v>
      </c>
      <c r="E77" s="59">
        <v>6.3</v>
      </c>
      <c r="F77" s="84">
        <v>45789</v>
      </c>
      <c r="G77" s="58">
        <v>8.17</v>
      </c>
      <c r="H77" s="6">
        <v>7.2</v>
      </c>
      <c r="I77" s="7" t="s">
        <v>93</v>
      </c>
      <c r="J77" s="6"/>
      <c r="K77" s="6"/>
      <c r="L77" s="40" t="s">
        <v>137</v>
      </c>
      <c r="M77" s="47">
        <f t="shared" si="14"/>
        <v>1.87</v>
      </c>
      <c r="N77" s="10">
        <f t="shared" si="15"/>
        <v>6.6739999999999995</v>
      </c>
      <c r="O77" s="11">
        <f t="shared" si="16"/>
        <v>7.3285</v>
      </c>
      <c r="P77" s="14">
        <f t="shared" si="17"/>
        <v>7.7960000000000003</v>
      </c>
      <c r="Q77" s="7" t="str">
        <f t="shared" si="18"/>
        <v>O</v>
      </c>
      <c r="R77" s="7" t="str">
        <f t="shared" si="19"/>
        <v>VER</v>
      </c>
      <c r="S77" s="7" t="str">
        <f t="shared" si="20"/>
        <v>VER</v>
      </c>
      <c r="T77" s="12"/>
    </row>
    <row r="78" spans="1:20" ht="15.75" customHeight="1" x14ac:dyDescent="0.25">
      <c r="A78" s="12"/>
      <c r="B78" s="41" t="s">
        <v>145</v>
      </c>
      <c r="C78" s="4" t="s">
        <v>44</v>
      </c>
      <c r="D78" s="84">
        <v>45854</v>
      </c>
      <c r="E78" s="59">
        <v>7.88</v>
      </c>
      <c r="F78" s="84">
        <v>45637</v>
      </c>
      <c r="G78" s="58">
        <v>10.56</v>
      </c>
      <c r="H78" s="6">
        <v>7.88</v>
      </c>
      <c r="I78" s="7" t="s">
        <v>93</v>
      </c>
      <c r="J78" s="6"/>
      <c r="K78" s="6"/>
      <c r="L78" s="40" t="s">
        <v>130</v>
      </c>
      <c r="M78" s="47">
        <f t="shared" si="14"/>
        <v>2.6800000000000006</v>
      </c>
      <c r="N78" s="10">
        <f t="shared" si="15"/>
        <v>8.4160000000000004</v>
      </c>
      <c r="O78" s="11">
        <f t="shared" si="16"/>
        <v>9.3539999999999992</v>
      </c>
      <c r="P78" s="14">
        <f t="shared" si="17"/>
        <v>10.024000000000001</v>
      </c>
      <c r="Q78" s="7" t="str">
        <f t="shared" si="18"/>
        <v>VER</v>
      </c>
      <c r="R78" s="7" t="str">
        <f t="shared" si="19"/>
        <v>VER</v>
      </c>
      <c r="S78" s="7" t="str">
        <f t="shared" si="20"/>
        <v>VER</v>
      </c>
      <c r="T78" s="12"/>
    </row>
    <row r="79" spans="1:20" ht="15.75" customHeight="1" x14ac:dyDescent="0.25">
      <c r="A79" s="12"/>
      <c r="B79" s="41" t="s">
        <v>103</v>
      </c>
      <c r="C79" s="4" t="s">
        <v>108</v>
      </c>
      <c r="D79" s="84">
        <v>45782</v>
      </c>
      <c r="E79" s="59">
        <v>11.91</v>
      </c>
      <c r="F79" s="84">
        <v>45672</v>
      </c>
      <c r="G79" s="58">
        <v>17.100000000000001</v>
      </c>
      <c r="H79" s="6">
        <v>13.79</v>
      </c>
      <c r="I79" s="7" t="s">
        <v>93</v>
      </c>
      <c r="J79" s="6"/>
      <c r="K79" s="6"/>
      <c r="L79" s="40" t="s">
        <v>139</v>
      </c>
      <c r="M79" s="47">
        <f t="shared" si="14"/>
        <v>5.1900000000000013</v>
      </c>
      <c r="N79" s="10">
        <f t="shared" si="15"/>
        <v>12.948</v>
      </c>
      <c r="O79" s="11">
        <f t="shared" si="16"/>
        <v>14.764500000000002</v>
      </c>
      <c r="P79" s="14">
        <f t="shared" si="17"/>
        <v>16.062000000000001</v>
      </c>
      <c r="Q79" s="7" t="str">
        <f t="shared" si="18"/>
        <v>O</v>
      </c>
      <c r="R79" s="7" t="str">
        <f t="shared" si="19"/>
        <v>VER</v>
      </c>
      <c r="S79" s="7" t="str">
        <f t="shared" si="20"/>
        <v>VER</v>
      </c>
      <c r="T79" s="12"/>
    </row>
    <row r="80" spans="1:20" ht="15.75" customHeight="1" x14ac:dyDescent="0.25">
      <c r="A80" s="12"/>
      <c r="B80" s="41" t="s">
        <v>143</v>
      </c>
      <c r="C80" s="4" t="s">
        <v>37</v>
      </c>
      <c r="D80" s="84">
        <v>45715</v>
      </c>
      <c r="E80" s="59">
        <v>27.24</v>
      </c>
      <c r="F80" s="84">
        <v>45814</v>
      </c>
      <c r="G80" s="58">
        <v>44.35</v>
      </c>
      <c r="H80" s="6">
        <v>36.4</v>
      </c>
      <c r="I80" s="7" t="s">
        <v>93</v>
      </c>
      <c r="J80" s="6"/>
      <c r="K80" s="6"/>
      <c r="L80" s="40">
        <v>60</v>
      </c>
      <c r="M80" s="47">
        <f t="shared" si="14"/>
        <v>17.110000000000003</v>
      </c>
      <c r="N80" s="10">
        <f t="shared" si="15"/>
        <v>30.661999999999999</v>
      </c>
      <c r="O80" s="11">
        <f t="shared" si="16"/>
        <v>36.650500000000001</v>
      </c>
      <c r="P80" s="14">
        <f t="shared" si="17"/>
        <v>40.927999999999997</v>
      </c>
      <c r="Q80" s="7" t="str">
        <f t="shared" si="18"/>
        <v>O</v>
      </c>
      <c r="R80" s="7" t="str">
        <f t="shared" si="19"/>
        <v>VER</v>
      </c>
      <c r="S80" s="7" t="str">
        <f t="shared" si="20"/>
        <v>VER</v>
      </c>
      <c r="T80" s="12"/>
    </row>
    <row r="81" spans="1:20" ht="15.75" customHeight="1" x14ac:dyDescent="0.25">
      <c r="A81" s="12"/>
      <c r="B81" s="41" t="s">
        <v>52</v>
      </c>
      <c r="C81" s="4" t="s">
        <v>160</v>
      </c>
      <c r="D81" s="84">
        <v>45754</v>
      </c>
      <c r="E81" s="59">
        <v>8.99</v>
      </c>
      <c r="F81" s="84">
        <v>45698</v>
      </c>
      <c r="G81" s="58">
        <v>13.37</v>
      </c>
      <c r="H81" s="6">
        <v>12.64</v>
      </c>
      <c r="I81" s="7" t="s">
        <v>93</v>
      </c>
      <c r="J81" s="6"/>
      <c r="K81" s="6"/>
      <c r="L81" s="40" t="s">
        <v>133</v>
      </c>
      <c r="M81" s="47">
        <f t="shared" si="14"/>
        <v>4.379999999999999</v>
      </c>
      <c r="N81" s="10">
        <f t="shared" si="15"/>
        <v>9.8659999999999997</v>
      </c>
      <c r="O81" s="11">
        <f t="shared" si="16"/>
        <v>11.398999999999999</v>
      </c>
      <c r="P81" s="14">
        <f t="shared" si="17"/>
        <v>12.494</v>
      </c>
      <c r="Q81" s="7" t="str">
        <f t="shared" si="18"/>
        <v>O</v>
      </c>
      <c r="R81" s="7" t="str">
        <f t="shared" si="19"/>
        <v>O</v>
      </c>
      <c r="S81" s="7" t="str">
        <f t="shared" si="20"/>
        <v>O</v>
      </c>
      <c r="T81" s="12"/>
    </row>
    <row r="82" spans="1:20" ht="15.75" customHeight="1" x14ac:dyDescent="0.25">
      <c r="A82" s="12"/>
      <c r="B82" s="41" t="s">
        <v>52</v>
      </c>
      <c r="C82" s="4" t="s">
        <v>89</v>
      </c>
      <c r="D82" s="84">
        <v>45660</v>
      </c>
      <c r="E82" s="59">
        <v>23.42</v>
      </c>
      <c r="F82" s="84">
        <v>45796</v>
      </c>
      <c r="G82" s="58">
        <v>30.56</v>
      </c>
      <c r="H82" s="6">
        <v>27.34</v>
      </c>
      <c r="I82" s="7" t="s">
        <v>93</v>
      </c>
      <c r="J82" s="6">
        <v>27.1</v>
      </c>
      <c r="K82" s="6">
        <v>27.5</v>
      </c>
      <c r="L82" s="40" t="s">
        <v>132</v>
      </c>
      <c r="M82" s="47">
        <f t="shared" si="14"/>
        <v>7.139999999999997</v>
      </c>
      <c r="N82" s="10">
        <f t="shared" si="15"/>
        <v>24.848000000000003</v>
      </c>
      <c r="O82" s="11">
        <f t="shared" si="16"/>
        <v>27.347000000000001</v>
      </c>
      <c r="P82" s="14">
        <f t="shared" si="17"/>
        <v>29.131999999999998</v>
      </c>
      <c r="Q82" s="7" t="str">
        <f t="shared" si="18"/>
        <v>O</v>
      </c>
      <c r="R82" s="7" t="str">
        <f t="shared" si="19"/>
        <v>VER</v>
      </c>
      <c r="S82" s="7" t="str">
        <f t="shared" si="20"/>
        <v>VER</v>
      </c>
      <c r="T82" s="12"/>
    </row>
    <row r="83" spans="1:20" ht="15.75" customHeight="1" x14ac:dyDescent="0.25">
      <c r="A83" s="12"/>
      <c r="B83" s="41" t="s">
        <v>96</v>
      </c>
      <c r="C83" s="4" t="s">
        <v>33</v>
      </c>
      <c r="D83" s="84">
        <v>45714</v>
      </c>
      <c r="E83" s="59">
        <v>9.74</v>
      </c>
      <c r="F83" s="84">
        <v>45846</v>
      </c>
      <c r="G83" s="58">
        <v>12.84</v>
      </c>
      <c r="H83" s="6">
        <v>12.18</v>
      </c>
      <c r="I83" s="7" t="s">
        <v>93</v>
      </c>
      <c r="J83" s="6"/>
      <c r="K83" s="6"/>
      <c r="L83" s="40" t="s">
        <v>137</v>
      </c>
      <c r="M83" s="47">
        <f t="shared" si="14"/>
        <v>3.0999999999999996</v>
      </c>
      <c r="N83" s="10">
        <f t="shared" si="15"/>
        <v>10.36</v>
      </c>
      <c r="O83" s="11">
        <f t="shared" si="16"/>
        <v>11.445</v>
      </c>
      <c r="P83" s="14">
        <f t="shared" si="17"/>
        <v>12.22</v>
      </c>
      <c r="Q83" s="7" t="str">
        <f t="shared" si="18"/>
        <v>O</v>
      </c>
      <c r="R83" s="7" t="str">
        <f t="shared" si="19"/>
        <v>O</v>
      </c>
      <c r="S83" s="7" t="str">
        <f t="shared" si="20"/>
        <v>VER</v>
      </c>
      <c r="T83" s="12"/>
    </row>
    <row r="84" spans="1:20" ht="15.75" customHeight="1" x14ac:dyDescent="0.25">
      <c r="A84" s="12"/>
      <c r="B84" s="41" t="s">
        <v>224</v>
      </c>
      <c r="C84" s="4" t="s">
        <v>222</v>
      </c>
      <c r="D84" s="84">
        <v>46014</v>
      </c>
      <c r="E84" s="59">
        <v>86.37</v>
      </c>
      <c r="F84" s="84">
        <v>45840</v>
      </c>
      <c r="G84" s="58">
        <v>120.79</v>
      </c>
      <c r="H84" s="6">
        <v>111.51</v>
      </c>
      <c r="I84" s="7" t="s">
        <v>93</v>
      </c>
      <c r="J84" s="6"/>
      <c r="K84" s="6"/>
      <c r="L84" s="40" t="s">
        <v>223</v>
      </c>
      <c r="M84" s="47">
        <f t="shared" si="14"/>
        <v>34.42</v>
      </c>
      <c r="N84" s="10">
        <f t="shared" si="15"/>
        <v>93.254000000000005</v>
      </c>
      <c r="O84" s="11">
        <f t="shared" si="16"/>
        <v>105.301</v>
      </c>
      <c r="P84" s="14">
        <f t="shared" si="17"/>
        <v>113.90600000000001</v>
      </c>
      <c r="Q84" s="7" t="str">
        <f t="shared" si="18"/>
        <v>O</v>
      </c>
      <c r="R84" s="7" t="str">
        <f t="shared" si="19"/>
        <v>O</v>
      </c>
      <c r="S84" s="7" t="str">
        <f t="shared" si="20"/>
        <v>VER</v>
      </c>
      <c r="T84" s="12"/>
    </row>
    <row r="85" spans="1:20" ht="15.75" customHeight="1" x14ac:dyDescent="0.25">
      <c r="A85" s="12"/>
      <c r="B85" s="41" t="s">
        <v>45</v>
      </c>
      <c r="C85" s="4" t="s">
        <v>58</v>
      </c>
      <c r="D85" s="84">
        <v>45671</v>
      </c>
      <c r="E85" s="59">
        <v>4.08</v>
      </c>
      <c r="F85" s="84">
        <v>45819</v>
      </c>
      <c r="G85" s="58">
        <v>10.55</v>
      </c>
      <c r="H85" s="6">
        <v>8.82</v>
      </c>
      <c r="I85" s="7" t="s">
        <v>93</v>
      </c>
      <c r="J85" s="6"/>
      <c r="K85" s="6"/>
      <c r="L85" s="40" t="s">
        <v>130</v>
      </c>
      <c r="M85" s="47">
        <f t="shared" si="14"/>
        <v>6.4700000000000006</v>
      </c>
      <c r="N85" s="10">
        <f t="shared" si="15"/>
        <v>5.3740000000000006</v>
      </c>
      <c r="O85" s="11">
        <f t="shared" si="16"/>
        <v>7.6385000000000005</v>
      </c>
      <c r="P85" s="14">
        <f t="shared" si="17"/>
        <v>9.2560000000000002</v>
      </c>
      <c r="Q85" s="7" t="str">
        <f t="shared" si="18"/>
        <v>O</v>
      </c>
      <c r="R85" s="7" t="str">
        <f t="shared" si="19"/>
        <v>O</v>
      </c>
      <c r="S85" s="7" t="str">
        <f t="shared" si="20"/>
        <v>VER</v>
      </c>
      <c r="T85" s="12"/>
    </row>
    <row r="86" spans="1:20" ht="15.75" customHeight="1" x14ac:dyDescent="0.25">
      <c r="A86" s="12"/>
      <c r="B86" s="41" t="s">
        <v>174</v>
      </c>
      <c r="C86" s="4" t="s">
        <v>91</v>
      </c>
      <c r="D86" s="84">
        <v>45721</v>
      </c>
      <c r="E86" s="59">
        <v>3.03</v>
      </c>
      <c r="F86" s="84">
        <v>45826</v>
      </c>
      <c r="G86" s="58">
        <v>6</v>
      </c>
      <c r="H86" s="6">
        <v>4.4000000000000004</v>
      </c>
      <c r="I86" s="7" t="s">
        <v>93</v>
      </c>
      <c r="J86" s="6"/>
      <c r="K86" s="6"/>
      <c r="L86" s="40" t="s">
        <v>132</v>
      </c>
      <c r="M86" s="47">
        <f t="shared" si="14"/>
        <v>2.97</v>
      </c>
      <c r="N86" s="10">
        <f t="shared" si="15"/>
        <v>3.6239999999999997</v>
      </c>
      <c r="O86" s="11">
        <f t="shared" si="16"/>
        <v>4.6635</v>
      </c>
      <c r="P86" s="14">
        <f t="shared" si="17"/>
        <v>5.4059999999999997</v>
      </c>
      <c r="Q86" s="7" t="str">
        <f t="shared" si="18"/>
        <v>O</v>
      </c>
      <c r="R86" s="7" t="str">
        <f t="shared" si="19"/>
        <v>VER</v>
      </c>
      <c r="S86" s="7" t="str">
        <f t="shared" si="20"/>
        <v>VER</v>
      </c>
      <c r="T86" s="12"/>
    </row>
    <row r="87" spans="1:20" ht="15.75" customHeight="1" x14ac:dyDescent="0.25">
      <c r="A87" s="12"/>
      <c r="B87" s="41" t="s">
        <v>102</v>
      </c>
      <c r="C87" s="94" t="s">
        <v>85</v>
      </c>
      <c r="D87" s="95">
        <v>45660</v>
      </c>
      <c r="E87" s="96">
        <v>17.02</v>
      </c>
      <c r="F87" s="95">
        <v>45762</v>
      </c>
      <c r="G87" s="97">
        <v>20.3</v>
      </c>
      <c r="H87" s="11">
        <v>18.23</v>
      </c>
      <c r="I87" s="7" t="s">
        <v>93</v>
      </c>
      <c r="J87" s="6">
        <v>36.4</v>
      </c>
      <c r="K87" s="6">
        <v>36.700000000000003</v>
      </c>
      <c r="L87" s="40">
        <v>50</v>
      </c>
      <c r="M87" s="47">
        <f t="shared" si="14"/>
        <v>3.2800000000000011</v>
      </c>
      <c r="N87" s="10">
        <f t="shared" si="15"/>
        <v>17.675999999999998</v>
      </c>
      <c r="O87" s="11">
        <f t="shared" si="16"/>
        <v>18.824000000000002</v>
      </c>
      <c r="P87" s="14">
        <f t="shared" si="17"/>
        <v>19.644000000000002</v>
      </c>
      <c r="Q87" s="7" t="str">
        <f t="shared" si="18"/>
        <v>O</v>
      </c>
      <c r="R87" s="7" t="str">
        <f t="shared" si="19"/>
        <v>VER</v>
      </c>
      <c r="S87" s="7" t="str">
        <f t="shared" si="20"/>
        <v>VER</v>
      </c>
      <c r="T87" s="12"/>
    </row>
    <row r="88" spans="1:20" ht="15.75" customHeight="1" x14ac:dyDescent="0.25">
      <c r="A88" s="12"/>
      <c r="B88" s="41" t="s">
        <v>104</v>
      </c>
      <c r="C88" s="87" t="s">
        <v>77</v>
      </c>
      <c r="D88" s="88">
        <v>45840</v>
      </c>
      <c r="E88" s="89">
        <v>17.25</v>
      </c>
      <c r="F88" s="88">
        <v>45835</v>
      </c>
      <c r="G88" s="90">
        <v>25.77</v>
      </c>
      <c r="H88" s="10">
        <v>17.489999999999998</v>
      </c>
      <c r="I88" s="7" t="s">
        <v>93</v>
      </c>
      <c r="J88" s="6">
        <v>35.200000000000003</v>
      </c>
      <c r="K88" s="6">
        <v>36</v>
      </c>
      <c r="L88" s="40">
        <v>50</v>
      </c>
      <c r="M88" s="47">
        <f t="shared" si="14"/>
        <v>8.52</v>
      </c>
      <c r="N88" s="10">
        <f t="shared" si="15"/>
        <v>18.954000000000001</v>
      </c>
      <c r="O88" s="11">
        <f t="shared" si="16"/>
        <v>21.936</v>
      </c>
      <c r="P88" s="14">
        <f t="shared" si="17"/>
        <v>24.065999999999999</v>
      </c>
      <c r="Q88" s="7" t="str">
        <f t="shared" si="18"/>
        <v>VER</v>
      </c>
      <c r="R88" s="7" t="str">
        <f t="shared" si="19"/>
        <v>VER</v>
      </c>
      <c r="S88" s="7" t="str">
        <f t="shared" si="20"/>
        <v>VER</v>
      </c>
      <c r="T88" s="12" t="s">
        <v>237</v>
      </c>
    </row>
    <row r="89" spans="1:20" ht="15.75" customHeight="1" x14ac:dyDescent="0.25">
      <c r="A89" s="12"/>
      <c r="B89" s="41" t="s">
        <v>149</v>
      </c>
      <c r="C89" s="87" t="s">
        <v>20</v>
      </c>
      <c r="D89" s="88">
        <v>45786</v>
      </c>
      <c r="E89" s="89">
        <v>49.26</v>
      </c>
      <c r="F89" s="88">
        <v>45636</v>
      </c>
      <c r="G89" s="90">
        <v>64.680000000000007</v>
      </c>
      <c r="H89" s="10">
        <v>50.2</v>
      </c>
      <c r="I89" s="7" t="s">
        <v>93</v>
      </c>
      <c r="J89" s="6"/>
      <c r="K89" s="6"/>
      <c r="L89" s="40" t="s">
        <v>140</v>
      </c>
      <c r="M89" s="47">
        <f t="shared" si="14"/>
        <v>15.420000000000009</v>
      </c>
      <c r="N89" s="10">
        <f t="shared" si="15"/>
        <v>52.344000000000001</v>
      </c>
      <c r="O89" s="11">
        <f t="shared" si="16"/>
        <v>57.741</v>
      </c>
      <c r="P89" s="14">
        <f t="shared" si="17"/>
        <v>61.596000000000004</v>
      </c>
      <c r="Q89" s="7" t="str">
        <f t="shared" si="18"/>
        <v>VER</v>
      </c>
      <c r="R89" s="7" t="str">
        <f t="shared" si="19"/>
        <v>VER</v>
      </c>
      <c r="S89" s="7" t="str">
        <f t="shared" si="20"/>
        <v>VER</v>
      </c>
      <c r="T89" s="12"/>
    </row>
    <row r="90" spans="1:20" ht="15.75" customHeight="1" x14ac:dyDescent="0.25">
      <c r="A90" s="12"/>
      <c r="B90" s="41" t="s">
        <v>110</v>
      </c>
      <c r="C90" s="4" t="s">
        <v>6</v>
      </c>
      <c r="D90" s="84">
        <v>45674</v>
      </c>
      <c r="E90" s="59">
        <v>11.94</v>
      </c>
      <c r="F90" s="84">
        <v>45818</v>
      </c>
      <c r="G90" s="58">
        <v>25.08</v>
      </c>
      <c r="H90" s="6">
        <v>23.3</v>
      </c>
      <c r="I90" s="7" t="s">
        <v>93</v>
      </c>
      <c r="J90" s="6"/>
      <c r="K90" s="6"/>
      <c r="L90" s="40" t="s">
        <v>134</v>
      </c>
      <c r="M90" s="47">
        <f t="shared" si="14"/>
        <v>13.139999999999999</v>
      </c>
      <c r="N90" s="10">
        <f t="shared" si="15"/>
        <v>14.568</v>
      </c>
      <c r="O90" s="11">
        <f t="shared" si="16"/>
        <v>19.166999999999998</v>
      </c>
      <c r="P90" s="14">
        <f t="shared" si="17"/>
        <v>22.451999999999998</v>
      </c>
      <c r="Q90" s="7" t="str">
        <f t="shared" si="18"/>
        <v>O</v>
      </c>
      <c r="R90" s="7" t="str">
        <f t="shared" si="19"/>
        <v>O</v>
      </c>
      <c r="S90" s="7" t="str">
        <f t="shared" si="20"/>
        <v>O</v>
      </c>
      <c r="T90" s="12"/>
    </row>
    <row r="91" spans="1:20" ht="15.75" customHeight="1" x14ac:dyDescent="0.25">
      <c r="A91" s="12"/>
      <c r="B91" s="41" t="s">
        <v>64</v>
      </c>
      <c r="C91" s="4" t="s">
        <v>184</v>
      </c>
      <c r="D91" s="84">
        <v>45671</v>
      </c>
      <c r="E91" s="59">
        <v>12.96</v>
      </c>
      <c r="F91" s="84">
        <v>45841</v>
      </c>
      <c r="G91" s="58">
        <v>22.6</v>
      </c>
      <c r="H91" s="6">
        <v>20.65</v>
      </c>
      <c r="I91" s="7" t="s">
        <v>93</v>
      </c>
      <c r="J91" s="6">
        <v>17.12</v>
      </c>
      <c r="K91" s="6">
        <v>17.46</v>
      </c>
      <c r="L91" s="40" t="s">
        <v>193</v>
      </c>
      <c r="M91" s="47">
        <f t="shared" si="14"/>
        <v>9.64</v>
      </c>
      <c r="N91" s="10">
        <f t="shared" si="15"/>
        <v>14.888000000000002</v>
      </c>
      <c r="O91" s="11">
        <f t="shared" si="16"/>
        <v>18.262</v>
      </c>
      <c r="P91" s="14">
        <f t="shared" si="17"/>
        <v>20.672000000000001</v>
      </c>
      <c r="Q91" s="7" t="str">
        <f t="shared" si="18"/>
        <v>O</v>
      </c>
      <c r="R91" s="7" t="str">
        <f t="shared" si="19"/>
        <v>O</v>
      </c>
      <c r="S91" s="7" t="str">
        <f t="shared" si="20"/>
        <v>VER</v>
      </c>
      <c r="T91" s="12"/>
    </row>
    <row r="92" spans="1:20" ht="15.75" customHeight="1" x14ac:dyDescent="0.25">
      <c r="A92" s="12"/>
      <c r="B92" s="41" t="s">
        <v>35</v>
      </c>
      <c r="C92" s="4" t="s">
        <v>25</v>
      </c>
      <c r="D92" s="84">
        <v>45660</v>
      </c>
      <c r="E92" s="59">
        <v>26.03</v>
      </c>
      <c r="F92" s="84">
        <v>45805</v>
      </c>
      <c r="G92" s="58">
        <v>43.44</v>
      </c>
      <c r="H92" s="6">
        <v>42.29</v>
      </c>
      <c r="I92" s="7" t="s">
        <v>93</v>
      </c>
      <c r="J92" s="6">
        <v>25.65</v>
      </c>
      <c r="K92" s="6">
        <v>26</v>
      </c>
      <c r="L92" s="40" t="s">
        <v>138</v>
      </c>
      <c r="M92" s="47">
        <f t="shared" si="14"/>
        <v>17.409999999999997</v>
      </c>
      <c r="N92" s="10">
        <f t="shared" si="15"/>
        <v>29.512</v>
      </c>
      <c r="O92" s="11">
        <f t="shared" si="16"/>
        <v>35.605499999999999</v>
      </c>
      <c r="P92" s="14">
        <f t="shared" si="17"/>
        <v>39.957999999999998</v>
      </c>
      <c r="Q92" s="7" t="str">
        <f t="shared" si="18"/>
        <v>O</v>
      </c>
      <c r="R92" s="7" t="str">
        <f t="shared" si="19"/>
        <v>O</v>
      </c>
      <c r="S92" s="7" t="str">
        <f t="shared" si="20"/>
        <v>O</v>
      </c>
      <c r="T92" s="12"/>
    </row>
    <row r="93" spans="1:20" ht="15.75" customHeight="1" x14ac:dyDescent="0.25">
      <c r="A93" s="12"/>
      <c r="B93" s="49" t="s">
        <v>207</v>
      </c>
      <c r="C93" s="4" t="s">
        <v>206</v>
      </c>
      <c r="D93" s="84">
        <v>45660</v>
      </c>
      <c r="E93" s="59">
        <v>12.92</v>
      </c>
      <c r="F93" s="84">
        <v>45705</v>
      </c>
      <c r="G93" s="58">
        <v>16.52</v>
      </c>
      <c r="H93" s="6">
        <v>13.38</v>
      </c>
      <c r="I93" s="7" t="s">
        <v>92</v>
      </c>
      <c r="J93" s="6"/>
      <c r="K93" s="6"/>
      <c r="L93" s="40" t="s">
        <v>210</v>
      </c>
      <c r="M93" s="47">
        <f t="shared" si="14"/>
        <v>3.5999999999999996</v>
      </c>
      <c r="N93" s="10">
        <f t="shared" si="15"/>
        <v>13.64</v>
      </c>
      <c r="O93" s="11">
        <f t="shared" si="16"/>
        <v>14.9</v>
      </c>
      <c r="P93" s="14">
        <f t="shared" si="17"/>
        <v>15.799999999999999</v>
      </c>
      <c r="Q93" s="7" t="str">
        <f t="shared" si="18"/>
        <v>VER</v>
      </c>
      <c r="R93" s="7" t="str">
        <f t="shared" si="19"/>
        <v>VER</v>
      </c>
      <c r="S93" s="7" t="str">
        <f t="shared" si="20"/>
        <v>VER</v>
      </c>
      <c r="T93" s="12"/>
    </row>
    <row r="94" spans="1:20" ht="15.75" customHeight="1" x14ac:dyDescent="0.25">
      <c r="A94" s="12"/>
      <c r="B94" s="49" t="s">
        <v>146</v>
      </c>
      <c r="C94" s="87" t="s">
        <v>43</v>
      </c>
      <c r="D94" s="88">
        <v>45764</v>
      </c>
      <c r="E94" s="89">
        <v>17.190000000000001</v>
      </c>
      <c r="F94" s="88">
        <v>45769</v>
      </c>
      <c r="G94" s="90">
        <v>23.71</v>
      </c>
      <c r="H94" s="10">
        <v>17.23</v>
      </c>
      <c r="I94" s="7" t="s">
        <v>93</v>
      </c>
      <c r="J94" s="6"/>
      <c r="K94" s="6"/>
      <c r="L94" s="40" t="s">
        <v>134</v>
      </c>
      <c r="M94" s="47">
        <f t="shared" si="14"/>
        <v>6.52</v>
      </c>
      <c r="N94" s="10">
        <f t="shared" si="15"/>
        <v>18.494</v>
      </c>
      <c r="O94" s="11">
        <f t="shared" si="16"/>
        <v>20.776</v>
      </c>
      <c r="P94" s="14">
        <f t="shared" si="17"/>
        <v>22.406000000000002</v>
      </c>
      <c r="Q94" s="7" t="str">
        <f t="shared" si="18"/>
        <v>VER</v>
      </c>
      <c r="R94" s="7" t="str">
        <f t="shared" si="19"/>
        <v>VER</v>
      </c>
      <c r="S94" s="7" t="str">
        <f t="shared" si="20"/>
        <v>VER</v>
      </c>
      <c r="T94" s="12"/>
    </row>
    <row r="95" spans="1:20" ht="15.75" customHeight="1" x14ac:dyDescent="0.25">
      <c r="A95" s="12"/>
      <c r="B95" s="49" t="s">
        <v>168</v>
      </c>
      <c r="C95" s="4" t="s">
        <v>167</v>
      </c>
      <c r="D95" s="84">
        <v>45671</v>
      </c>
      <c r="E95" s="59">
        <v>14.98</v>
      </c>
      <c r="F95" s="84">
        <v>45775</v>
      </c>
      <c r="G95" s="58">
        <v>18.100000000000001</v>
      </c>
      <c r="H95" s="6">
        <v>16.399999999999999</v>
      </c>
      <c r="I95" s="7" t="s">
        <v>93</v>
      </c>
      <c r="J95" s="6"/>
      <c r="K95" s="6"/>
      <c r="L95" s="40" t="s">
        <v>130</v>
      </c>
      <c r="M95" s="47">
        <f t="shared" si="14"/>
        <v>3.120000000000001</v>
      </c>
      <c r="N95" s="10">
        <f t="shared" si="15"/>
        <v>15.604000000000001</v>
      </c>
      <c r="O95" s="11">
        <f t="shared" si="16"/>
        <v>16.696000000000002</v>
      </c>
      <c r="P95" s="14">
        <f t="shared" si="17"/>
        <v>17.476000000000003</v>
      </c>
      <c r="Q95" s="7" t="str">
        <f t="shared" si="18"/>
        <v>O</v>
      </c>
      <c r="R95" s="7" t="str">
        <f t="shared" si="19"/>
        <v>VER</v>
      </c>
      <c r="S95" s="7" t="str">
        <f t="shared" si="20"/>
        <v>VER</v>
      </c>
      <c r="T95" s="12"/>
    </row>
    <row r="96" spans="1:20" ht="15.75" customHeight="1" x14ac:dyDescent="0.25">
      <c r="A96" s="12"/>
      <c r="B96" s="49" t="s">
        <v>180</v>
      </c>
      <c r="C96" s="87" t="s">
        <v>177</v>
      </c>
      <c r="D96" s="88">
        <v>45834</v>
      </c>
      <c r="E96" s="89">
        <v>4.0199999999999996</v>
      </c>
      <c r="F96" s="88">
        <v>45771</v>
      </c>
      <c r="G96" s="90">
        <v>6.15</v>
      </c>
      <c r="H96" s="10">
        <v>4.03</v>
      </c>
      <c r="I96" s="7" t="s">
        <v>93</v>
      </c>
      <c r="J96" s="6">
        <v>8.7799999999999994</v>
      </c>
      <c r="K96" s="6">
        <v>8.98</v>
      </c>
      <c r="L96" s="40" t="s">
        <v>194</v>
      </c>
      <c r="M96" s="47">
        <f t="shared" si="14"/>
        <v>2.1300000000000008</v>
      </c>
      <c r="N96" s="10">
        <f t="shared" si="15"/>
        <v>4.4459999999999997</v>
      </c>
      <c r="O96" s="11">
        <f t="shared" si="16"/>
        <v>5.1914999999999996</v>
      </c>
      <c r="P96" s="14">
        <f t="shared" si="17"/>
        <v>5.7240000000000002</v>
      </c>
      <c r="Q96" s="7" t="str">
        <f t="shared" si="18"/>
        <v>VER</v>
      </c>
      <c r="R96" s="7" t="str">
        <f t="shared" si="19"/>
        <v>VER</v>
      </c>
      <c r="S96" s="7" t="str">
        <f t="shared" si="20"/>
        <v>VER</v>
      </c>
      <c r="T96" s="12"/>
    </row>
    <row r="97" spans="1:20" ht="15.75" customHeight="1" x14ac:dyDescent="0.25">
      <c r="A97" s="12"/>
      <c r="B97" s="49" t="s">
        <v>106</v>
      </c>
      <c r="C97" s="4" t="s">
        <v>178</v>
      </c>
      <c r="D97" s="84">
        <v>45756</v>
      </c>
      <c r="E97" s="59">
        <v>49.15</v>
      </c>
      <c r="F97" s="84">
        <v>45743</v>
      </c>
      <c r="G97" s="58">
        <v>58.15</v>
      </c>
      <c r="H97" s="6">
        <v>54.22</v>
      </c>
      <c r="I97" s="7" t="s">
        <v>93</v>
      </c>
      <c r="J97" s="6">
        <v>74.12</v>
      </c>
      <c r="K97" s="6">
        <v>75.05</v>
      </c>
      <c r="L97" s="40" t="s">
        <v>195</v>
      </c>
      <c r="M97" s="47">
        <f t="shared" si="14"/>
        <v>9</v>
      </c>
      <c r="N97" s="10">
        <f t="shared" si="15"/>
        <v>50.949999999999996</v>
      </c>
      <c r="O97" s="11">
        <f t="shared" si="16"/>
        <v>54.1</v>
      </c>
      <c r="P97" s="14">
        <f t="shared" si="17"/>
        <v>56.35</v>
      </c>
      <c r="Q97" s="7" t="str">
        <f t="shared" si="18"/>
        <v>O</v>
      </c>
      <c r="R97" s="7" t="str">
        <f t="shared" si="19"/>
        <v>O</v>
      </c>
      <c r="S97" s="7" t="str">
        <f t="shared" si="20"/>
        <v>VER</v>
      </c>
      <c r="T97" s="12"/>
    </row>
    <row r="98" spans="1:20" ht="15.75" customHeight="1" x14ac:dyDescent="0.25">
      <c r="A98" s="12"/>
      <c r="B98" s="49" t="s">
        <v>181</v>
      </c>
      <c r="C98" s="4" t="s">
        <v>42</v>
      </c>
      <c r="D98" s="84">
        <v>45729</v>
      </c>
      <c r="E98" s="59">
        <v>3.58</v>
      </c>
      <c r="F98" s="84">
        <v>45767</v>
      </c>
      <c r="G98" s="58">
        <v>5.44</v>
      </c>
      <c r="H98" s="6">
        <v>3.93</v>
      </c>
      <c r="I98" s="7" t="s">
        <v>93</v>
      </c>
      <c r="J98" s="6">
        <v>7.75</v>
      </c>
      <c r="K98" s="6">
        <v>8</v>
      </c>
      <c r="L98" s="40" t="s">
        <v>134</v>
      </c>
      <c r="M98" s="47">
        <f t="shared" si="14"/>
        <v>1.8600000000000003</v>
      </c>
      <c r="N98" s="10">
        <f t="shared" si="15"/>
        <v>3.952</v>
      </c>
      <c r="O98" s="11">
        <f t="shared" si="16"/>
        <v>4.6029999999999998</v>
      </c>
      <c r="P98" s="14">
        <f t="shared" si="17"/>
        <v>5.0680000000000005</v>
      </c>
      <c r="Q98" s="7" t="str">
        <f t="shared" si="18"/>
        <v>VER</v>
      </c>
      <c r="R98" s="7" t="str">
        <f t="shared" si="19"/>
        <v>VER</v>
      </c>
      <c r="S98" s="7" t="str">
        <f t="shared" si="20"/>
        <v>VER</v>
      </c>
      <c r="T98" s="12"/>
    </row>
    <row r="99" spans="1:20" ht="15.75" customHeight="1" x14ac:dyDescent="0.25">
      <c r="A99" s="12"/>
      <c r="B99" s="49" t="s">
        <v>159</v>
      </c>
      <c r="C99" s="94" t="s">
        <v>158</v>
      </c>
      <c r="D99" s="95">
        <v>45831</v>
      </c>
      <c r="E99" s="96">
        <v>4.3499999999999996</v>
      </c>
      <c r="F99" s="95">
        <v>45705</v>
      </c>
      <c r="G99" s="97">
        <v>5.7</v>
      </c>
      <c r="H99" s="11">
        <v>5.14</v>
      </c>
      <c r="I99" s="7" t="s">
        <v>93</v>
      </c>
      <c r="J99" s="6"/>
      <c r="K99" s="6"/>
      <c r="L99" s="40" t="s">
        <v>137</v>
      </c>
      <c r="M99" s="47">
        <f t="shared" si="14"/>
        <v>1.3500000000000005</v>
      </c>
      <c r="N99" s="10">
        <f t="shared" si="15"/>
        <v>4.62</v>
      </c>
      <c r="O99" s="11">
        <f t="shared" si="16"/>
        <v>5.0925000000000002</v>
      </c>
      <c r="P99" s="14">
        <f t="shared" si="17"/>
        <v>5.43</v>
      </c>
      <c r="Q99" s="7" t="str">
        <f t="shared" si="18"/>
        <v>O</v>
      </c>
      <c r="R99" s="7" t="str">
        <f t="shared" si="19"/>
        <v>O</v>
      </c>
      <c r="S99" s="7" t="str">
        <f t="shared" si="20"/>
        <v>VER</v>
      </c>
      <c r="T99" s="12"/>
    </row>
    <row r="100" spans="1:20" ht="15.75" customHeight="1" x14ac:dyDescent="0.25">
      <c r="A100" s="12"/>
      <c r="B100" s="49" t="s">
        <v>197</v>
      </c>
      <c r="C100" s="4" t="s">
        <v>196</v>
      </c>
      <c r="D100" s="84">
        <v>45721</v>
      </c>
      <c r="E100" s="59">
        <v>16.649999999999999</v>
      </c>
      <c r="F100" s="84">
        <v>45845</v>
      </c>
      <c r="G100" s="58">
        <v>27.33</v>
      </c>
      <c r="H100" s="6">
        <v>25.1</v>
      </c>
      <c r="I100" s="7" t="s">
        <v>92</v>
      </c>
      <c r="J100" s="6">
        <v>33.24</v>
      </c>
      <c r="K100" s="6">
        <v>34.200000000000003</v>
      </c>
      <c r="L100" s="40" t="s">
        <v>198</v>
      </c>
      <c r="M100" s="47">
        <f t="shared" ref="M100:M109" si="21">(G100-E100)</f>
        <v>10.68</v>
      </c>
      <c r="N100" s="10">
        <f t="shared" ref="N100:N109" si="22">E100+(M100*0.2)</f>
        <v>18.785999999999998</v>
      </c>
      <c r="O100" s="11">
        <f t="shared" ref="O100:O109" si="23">G100-(M100*0.45)</f>
        <v>22.523999999999997</v>
      </c>
      <c r="P100" s="14">
        <f t="shared" ref="P100:P109" si="24">G100-(M100*0.2)</f>
        <v>25.193999999999999</v>
      </c>
      <c r="Q100" s="7" t="str">
        <f t="shared" si="18"/>
        <v>O</v>
      </c>
      <c r="R100" s="7" t="str">
        <f t="shared" si="19"/>
        <v>O</v>
      </c>
      <c r="S100" s="7" t="str">
        <f t="shared" si="20"/>
        <v>VER</v>
      </c>
      <c r="T100" s="12"/>
    </row>
    <row r="101" spans="1:20" ht="15.75" customHeight="1" x14ac:dyDescent="0.25">
      <c r="A101" s="12"/>
      <c r="B101" s="49" t="s">
        <v>170</v>
      </c>
      <c r="C101" s="4" t="s">
        <v>213</v>
      </c>
      <c r="D101" s="84">
        <v>45756</v>
      </c>
      <c r="E101" s="59">
        <v>14.7</v>
      </c>
      <c r="F101" s="84">
        <v>45845</v>
      </c>
      <c r="G101" s="58">
        <v>21.88</v>
      </c>
      <c r="H101" s="6">
        <v>19.66</v>
      </c>
      <c r="I101" s="7" t="s">
        <v>93</v>
      </c>
      <c r="J101" s="6"/>
      <c r="K101" s="6"/>
      <c r="L101" s="40" t="s">
        <v>192</v>
      </c>
      <c r="M101" s="47">
        <f t="shared" si="21"/>
        <v>7.18</v>
      </c>
      <c r="N101" s="10">
        <f t="shared" si="22"/>
        <v>16.135999999999999</v>
      </c>
      <c r="O101" s="11">
        <f t="shared" si="23"/>
        <v>18.649000000000001</v>
      </c>
      <c r="P101" s="14">
        <f t="shared" si="24"/>
        <v>20.443999999999999</v>
      </c>
      <c r="Q101" s="7" t="str">
        <f t="shared" si="18"/>
        <v>O</v>
      </c>
      <c r="R101" s="7" t="str">
        <f t="shared" si="19"/>
        <v>O</v>
      </c>
      <c r="S101" s="7" t="str">
        <f t="shared" si="20"/>
        <v>VER</v>
      </c>
      <c r="T101" s="12"/>
    </row>
    <row r="102" spans="1:20" ht="15.75" customHeight="1" x14ac:dyDescent="0.25">
      <c r="A102" s="12"/>
      <c r="B102" s="49" t="s">
        <v>17</v>
      </c>
      <c r="C102" s="87" t="s">
        <v>88</v>
      </c>
      <c r="D102" s="88">
        <v>45854</v>
      </c>
      <c r="E102" s="89">
        <v>40.200000000000003</v>
      </c>
      <c r="F102" s="88">
        <v>45637</v>
      </c>
      <c r="G102" s="90">
        <v>58.55</v>
      </c>
      <c r="H102" s="10">
        <v>40.200000000000003</v>
      </c>
      <c r="I102" s="7" t="s">
        <v>93</v>
      </c>
      <c r="J102" s="6">
        <v>31.5</v>
      </c>
      <c r="K102" s="6">
        <v>32.5</v>
      </c>
      <c r="L102" s="40" t="s">
        <v>140</v>
      </c>
      <c r="M102" s="47">
        <f t="shared" si="21"/>
        <v>18.349999999999994</v>
      </c>
      <c r="N102" s="10">
        <f t="shared" si="22"/>
        <v>43.870000000000005</v>
      </c>
      <c r="O102" s="11">
        <f t="shared" si="23"/>
        <v>50.292499999999997</v>
      </c>
      <c r="P102" s="14">
        <f t="shared" si="24"/>
        <v>54.879999999999995</v>
      </c>
      <c r="Q102" s="7" t="str">
        <f t="shared" si="18"/>
        <v>VER</v>
      </c>
      <c r="R102" s="7" t="str">
        <f t="shared" si="19"/>
        <v>VER</v>
      </c>
      <c r="S102" s="7" t="str">
        <f t="shared" si="20"/>
        <v>VER</v>
      </c>
      <c r="T102" s="12"/>
    </row>
    <row r="103" spans="1:20" ht="15.75" customHeight="1" x14ac:dyDescent="0.25">
      <c r="A103" s="12"/>
      <c r="B103" s="49" t="s">
        <v>45</v>
      </c>
      <c r="C103" s="4" t="s">
        <v>46</v>
      </c>
      <c r="D103" s="84">
        <v>45660</v>
      </c>
      <c r="E103" s="59">
        <v>7.73</v>
      </c>
      <c r="F103" s="84">
        <v>45813</v>
      </c>
      <c r="G103" s="58">
        <v>17.600000000000001</v>
      </c>
      <c r="H103" s="6">
        <v>13.6</v>
      </c>
      <c r="I103" s="7" t="s">
        <v>93</v>
      </c>
      <c r="J103" s="6"/>
      <c r="K103" s="6"/>
      <c r="L103" s="40" t="s">
        <v>138</v>
      </c>
      <c r="M103" s="47">
        <f t="shared" si="21"/>
        <v>9.870000000000001</v>
      </c>
      <c r="N103" s="10">
        <f t="shared" si="22"/>
        <v>9.7040000000000006</v>
      </c>
      <c r="O103" s="11">
        <f t="shared" si="23"/>
        <v>13.1585</v>
      </c>
      <c r="P103" s="14">
        <f t="shared" si="24"/>
        <v>15.626000000000001</v>
      </c>
      <c r="Q103" s="7" t="str">
        <f t="shared" si="18"/>
        <v>O</v>
      </c>
      <c r="R103" s="7" t="str">
        <f t="shared" si="19"/>
        <v>O</v>
      </c>
      <c r="S103" s="7" t="str">
        <f t="shared" si="20"/>
        <v>VER</v>
      </c>
      <c r="T103" s="12"/>
    </row>
    <row r="104" spans="1:20" ht="15.75" customHeight="1" x14ac:dyDescent="0.25">
      <c r="A104" s="69"/>
      <c r="B104" s="49"/>
      <c r="C104" s="4"/>
      <c r="D104" s="84"/>
      <c r="E104" s="59"/>
      <c r="F104" s="84"/>
      <c r="G104" s="58"/>
      <c r="H104" s="6"/>
      <c r="I104" s="7"/>
      <c r="J104" s="6"/>
      <c r="K104" s="6"/>
      <c r="L104" s="40"/>
      <c r="M104" s="47">
        <f t="shared" si="21"/>
        <v>0</v>
      </c>
      <c r="N104" s="10">
        <f t="shared" si="22"/>
        <v>0</v>
      </c>
      <c r="O104" s="11">
        <f t="shared" si="23"/>
        <v>0</v>
      </c>
      <c r="P104" s="14">
        <f t="shared" si="24"/>
        <v>0</v>
      </c>
      <c r="Q104" s="7"/>
      <c r="R104" s="7"/>
      <c r="S104" s="7"/>
      <c r="T104" s="12"/>
    </row>
    <row r="105" spans="1:20" ht="15.75" customHeight="1" x14ac:dyDescent="0.25">
      <c r="A105" s="12"/>
      <c r="B105" s="49"/>
      <c r="C105" s="4"/>
      <c r="D105" s="84"/>
      <c r="E105" s="59"/>
      <c r="F105" s="84"/>
      <c r="G105" s="58"/>
      <c r="H105" s="6"/>
      <c r="I105" s="7"/>
      <c r="J105" s="6"/>
      <c r="K105" s="6"/>
      <c r="L105" s="40"/>
      <c r="M105" s="47">
        <f t="shared" si="21"/>
        <v>0</v>
      </c>
      <c r="N105" s="10">
        <f t="shared" si="22"/>
        <v>0</v>
      </c>
      <c r="O105" s="11">
        <f t="shared" si="23"/>
        <v>0</v>
      </c>
      <c r="P105" s="14">
        <f t="shared" si="24"/>
        <v>0</v>
      </c>
      <c r="Q105" s="7"/>
      <c r="R105" s="7"/>
      <c r="S105" s="7"/>
      <c r="T105" s="12"/>
    </row>
    <row r="106" spans="1:20" ht="15.75" customHeight="1" x14ac:dyDescent="0.25">
      <c r="A106" s="12"/>
      <c r="B106" s="49"/>
      <c r="C106" s="4"/>
      <c r="D106" s="84"/>
      <c r="E106" s="59"/>
      <c r="F106" s="84"/>
      <c r="G106" s="58"/>
      <c r="H106" s="6"/>
      <c r="I106" s="7"/>
      <c r="J106" s="6"/>
      <c r="K106" s="6"/>
      <c r="L106" s="40"/>
      <c r="M106" s="47">
        <f t="shared" si="21"/>
        <v>0</v>
      </c>
      <c r="N106" s="10">
        <f t="shared" si="22"/>
        <v>0</v>
      </c>
      <c r="O106" s="11">
        <f t="shared" si="23"/>
        <v>0</v>
      </c>
      <c r="P106" s="14">
        <f t="shared" si="24"/>
        <v>0</v>
      </c>
      <c r="Q106" s="7"/>
      <c r="R106" s="7"/>
      <c r="S106" s="7"/>
      <c r="T106" s="12"/>
    </row>
    <row r="107" spans="1:20" ht="15.75" customHeight="1" x14ac:dyDescent="0.25">
      <c r="A107" s="12"/>
      <c r="B107" s="49"/>
      <c r="C107" s="4"/>
      <c r="D107" s="84"/>
      <c r="E107" s="59"/>
      <c r="F107" s="84"/>
      <c r="G107" s="58"/>
      <c r="H107" s="6"/>
      <c r="I107" s="7"/>
      <c r="J107" s="6"/>
      <c r="K107" s="6"/>
      <c r="L107" s="40"/>
      <c r="M107" s="47">
        <f t="shared" si="21"/>
        <v>0</v>
      </c>
      <c r="N107" s="10">
        <f t="shared" si="22"/>
        <v>0</v>
      </c>
      <c r="O107" s="11">
        <f t="shared" si="23"/>
        <v>0</v>
      </c>
      <c r="P107" s="14">
        <f t="shared" si="24"/>
        <v>0</v>
      </c>
      <c r="Q107" s="7"/>
      <c r="R107" s="7"/>
      <c r="S107" s="7"/>
      <c r="T107" s="12"/>
    </row>
    <row r="108" spans="1:20" ht="15.75" customHeight="1" x14ac:dyDescent="0.25">
      <c r="A108" s="12"/>
      <c r="B108" s="49"/>
      <c r="C108" s="4"/>
      <c r="D108" s="84"/>
      <c r="E108" s="59"/>
      <c r="F108" s="84"/>
      <c r="G108" s="58"/>
      <c r="H108" s="6"/>
      <c r="I108" s="7"/>
      <c r="J108" s="6"/>
      <c r="K108" s="6"/>
      <c r="L108" s="40"/>
      <c r="M108" s="47">
        <f t="shared" si="21"/>
        <v>0</v>
      </c>
      <c r="N108" s="10">
        <f t="shared" si="22"/>
        <v>0</v>
      </c>
      <c r="O108" s="11">
        <f t="shared" si="23"/>
        <v>0</v>
      </c>
      <c r="P108" s="14">
        <f t="shared" si="24"/>
        <v>0</v>
      </c>
      <c r="Q108" s="7"/>
      <c r="R108" s="7"/>
      <c r="S108" s="7"/>
      <c r="T108" s="12"/>
    </row>
    <row r="109" spans="1:20" ht="15.75" customHeight="1" x14ac:dyDescent="0.25">
      <c r="A109" s="12"/>
      <c r="B109" s="49"/>
      <c r="C109" s="4"/>
      <c r="D109" s="84"/>
      <c r="E109" s="59"/>
      <c r="F109" s="84"/>
      <c r="G109" s="58"/>
      <c r="H109" s="6"/>
      <c r="I109" s="7"/>
      <c r="J109" s="6"/>
      <c r="K109" s="6"/>
      <c r="L109" s="40"/>
      <c r="M109" s="47">
        <f t="shared" si="21"/>
        <v>0</v>
      </c>
      <c r="N109" s="10">
        <f t="shared" si="22"/>
        <v>0</v>
      </c>
      <c r="O109" s="11">
        <f t="shared" si="23"/>
        <v>0</v>
      </c>
      <c r="P109" s="14">
        <f t="shared" si="24"/>
        <v>0</v>
      </c>
      <c r="Q109" s="7"/>
      <c r="R109" s="7"/>
      <c r="S109" s="7"/>
      <c r="T109" s="12"/>
    </row>
    <row r="110" spans="1:20" ht="15.75" customHeight="1" x14ac:dyDescent="0.25">
      <c r="B110" s="8"/>
      <c r="I110" s="13"/>
      <c r="J110" s="8"/>
      <c r="K110" s="8"/>
      <c r="L110" s="32"/>
      <c r="M110" s="48"/>
      <c r="N110" s="32"/>
      <c r="O110" s="32"/>
      <c r="P110" s="32"/>
      <c r="R110" s="8"/>
    </row>
    <row r="111" spans="1:20" ht="15.75" customHeight="1" x14ac:dyDescent="0.25">
      <c r="B111" s="8"/>
      <c r="I111" s="13"/>
      <c r="J111" s="8"/>
      <c r="K111" s="8"/>
      <c r="L111" s="32"/>
      <c r="M111" s="48"/>
      <c r="N111" s="32"/>
      <c r="O111" s="32"/>
      <c r="P111" s="32"/>
      <c r="R111" s="8"/>
    </row>
    <row r="112" spans="1:20" ht="15.75" customHeight="1" x14ac:dyDescent="0.25">
      <c r="B112" s="8"/>
      <c r="I112" s="13"/>
      <c r="J112" s="8"/>
      <c r="K112" s="8"/>
      <c r="L112" s="32"/>
      <c r="M112" s="48"/>
      <c r="N112" s="32"/>
      <c r="O112" s="32"/>
      <c r="P112" s="32"/>
      <c r="R112" s="8"/>
    </row>
    <row r="113" spans="1:20" ht="15.75" customHeight="1" x14ac:dyDescent="0.25">
      <c r="B113" s="8"/>
      <c r="I113" s="13"/>
      <c r="J113" s="8"/>
      <c r="K113" s="8"/>
      <c r="L113" s="32"/>
      <c r="M113" s="48"/>
      <c r="N113" s="32"/>
      <c r="O113" s="32"/>
      <c r="P113" s="32"/>
      <c r="R113" s="8"/>
    </row>
    <row r="114" spans="1:20" ht="15.75" customHeight="1" x14ac:dyDescent="0.25">
      <c r="B114" s="8"/>
      <c r="D114" s="85" t="s">
        <v>230</v>
      </c>
      <c r="E114" s="92"/>
      <c r="F114" s="91"/>
      <c r="G114" s="93"/>
      <c r="I114" s="13"/>
      <c r="J114" s="8"/>
      <c r="K114" s="8"/>
      <c r="L114" s="32"/>
      <c r="M114" s="48"/>
      <c r="N114" s="32"/>
      <c r="O114" s="32"/>
      <c r="P114" s="32"/>
      <c r="R114" s="8"/>
    </row>
    <row r="115" spans="1:20" ht="15.75" customHeight="1" x14ac:dyDescent="0.25">
      <c r="A115" s="12"/>
      <c r="B115" s="49" t="s">
        <v>95</v>
      </c>
      <c r="C115" s="4" t="s">
        <v>24</v>
      </c>
      <c r="D115" s="84">
        <v>45398</v>
      </c>
      <c r="E115" s="59">
        <v>0.5</v>
      </c>
      <c r="F115" s="84">
        <v>45383</v>
      </c>
      <c r="G115" s="58">
        <v>0.66</v>
      </c>
      <c r="H115" s="6">
        <v>0.56000000000000005</v>
      </c>
      <c r="I115" s="7" t="s">
        <v>93</v>
      </c>
      <c r="J115" s="6"/>
      <c r="K115" s="6"/>
      <c r="L115" s="40">
        <v>4</v>
      </c>
      <c r="M115" s="47">
        <f>(G115-E115)</f>
        <v>0.16000000000000003</v>
      </c>
      <c r="N115" s="10">
        <f>E115+(M115*0.2)</f>
        <v>0.53200000000000003</v>
      </c>
      <c r="O115" s="11">
        <f>G115-(M115*0.45)</f>
        <v>0.58799999999999997</v>
      </c>
      <c r="P115" s="14">
        <f>G115-(M115*0.2)</f>
        <v>0.628</v>
      </c>
      <c r="Q115" s="7" t="str">
        <f>IF(H115&lt;=(N115),"VER","O")</f>
        <v>O</v>
      </c>
      <c r="R115" s="7" t="str">
        <f>IF(H115&lt;=(O115),"VER","O")</f>
        <v>VER</v>
      </c>
      <c r="S115" s="7" t="str">
        <f>IF(H115&lt;=(P115),"VER","O")</f>
        <v>VER</v>
      </c>
      <c r="T115" s="12"/>
    </row>
    <row r="116" spans="1:20" ht="15.75" customHeight="1" x14ac:dyDescent="0.25">
      <c r="A116" s="12"/>
      <c r="B116" s="49" t="s">
        <v>170</v>
      </c>
      <c r="C116" s="4" t="s">
        <v>169</v>
      </c>
      <c r="D116" s="84">
        <v>45426</v>
      </c>
      <c r="E116" s="59">
        <v>46.83</v>
      </c>
      <c r="F116" s="84">
        <v>45379</v>
      </c>
      <c r="G116" s="58">
        <v>64.27</v>
      </c>
      <c r="H116" s="6">
        <v>50.49</v>
      </c>
      <c r="I116" s="7" t="s">
        <v>93</v>
      </c>
      <c r="J116" s="6">
        <v>58.46</v>
      </c>
      <c r="K116" s="6">
        <v>61.37</v>
      </c>
      <c r="L116" s="40" t="s">
        <v>186</v>
      </c>
      <c r="M116" s="47">
        <f>(G116-E116)</f>
        <v>17.439999999999998</v>
      </c>
      <c r="N116" s="10">
        <f>E116+(M116*0.2)</f>
        <v>50.317999999999998</v>
      </c>
      <c r="O116" s="11">
        <f>G116-(M116*0.45)</f>
        <v>56.421999999999997</v>
      </c>
      <c r="P116" s="14">
        <f>G116-(M116*0.2)</f>
        <v>60.781999999999996</v>
      </c>
      <c r="Q116" s="7" t="str">
        <f>IF(H116&lt;=(N116),"VER","O")</f>
        <v>O</v>
      </c>
      <c r="R116" s="7" t="str">
        <f>IF(H116&lt;=(O116),"VER","O")</f>
        <v>VER</v>
      </c>
      <c r="S116" s="7" t="str">
        <f>IF(H116&lt;=(P116),"VER","O")</f>
        <v>VER</v>
      </c>
      <c r="T116" s="12"/>
    </row>
    <row r="117" spans="1:20" ht="15.75" customHeight="1" x14ac:dyDescent="0.25">
      <c r="B117" s="8"/>
      <c r="C117" s="4" t="s">
        <v>23</v>
      </c>
      <c r="D117" s="84">
        <v>45649</v>
      </c>
      <c r="E117" s="59">
        <v>3.3</v>
      </c>
      <c r="F117" s="84">
        <v>45573</v>
      </c>
      <c r="G117" s="58">
        <v>6.6</v>
      </c>
      <c r="H117" s="6">
        <v>1.03</v>
      </c>
      <c r="I117" s="7" t="s">
        <v>93</v>
      </c>
      <c r="J117" s="6"/>
      <c r="K117" s="6"/>
      <c r="L117" s="40">
        <v>50</v>
      </c>
      <c r="M117" s="47">
        <f>(G117-E117)</f>
        <v>3.3</v>
      </c>
      <c r="N117" s="10">
        <f>E117+(M117*0.2)</f>
        <v>3.96</v>
      </c>
      <c r="O117" s="11">
        <f>G117-(M117*0.45)</f>
        <v>5.1150000000000002</v>
      </c>
      <c r="P117" s="14">
        <f>G117-(M117*0.2)</f>
        <v>5.9399999999999995</v>
      </c>
      <c r="Q117" s="7" t="str">
        <f>IF(H117&lt;=(N117),"VER","O")</f>
        <v>VER</v>
      </c>
      <c r="R117" s="7" t="str">
        <f>IF(H117&lt;=(O117),"VER","O")</f>
        <v>VER</v>
      </c>
      <c r="S117" s="7" t="str">
        <f>IF(H117&lt;=(P117),"VER","O")</f>
        <v>VER</v>
      </c>
      <c r="T117" s="12"/>
    </row>
    <row r="118" spans="1:20" ht="15.75" customHeight="1" x14ac:dyDescent="0.25">
      <c r="A118" s="12"/>
      <c r="B118" s="49"/>
      <c r="C118" s="4" t="s">
        <v>228</v>
      </c>
      <c r="D118" s="84">
        <v>45344</v>
      </c>
      <c r="E118" s="59">
        <v>94.73</v>
      </c>
      <c r="F118" s="84">
        <v>45384</v>
      </c>
      <c r="G118" s="58">
        <v>126.56</v>
      </c>
      <c r="H118" s="6">
        <v>120</v>
      </c>
      <c r="I118" s="7" t="s">
        <v>92</v>
      </c>
      <c r="J118" s="6"/>
      <c r="K118" s="6"/>
      <c r="L118" s="40"/>
      <c r="M118" s="47">
        <f t="shared" ref="M118:M123" si="25">(G118-E118)</f>
        <v>31.83</v>
      </c>
      <c r="N118" s="10">
        <f t="shared" ref="N118:N123" si="26">E118+(M118*0.2)</f>
        <v>101.096</v>
      </c>
      <c r="O118" s="11">
        <f t="shared" ref="O118:O123" si="27">G118-(M118*0.45)</f>
        <v>112.23650000000001</v>
      </c>
      <c r="P118" s="14">
        <f t="shared" ref="P118:P123" si="28">G118-(M118*0.2)</f>
        <v>120.194</v>
      </c>
      <c r="Q118" s="7" t="str">
        <f t="shared" ref="Q118:Q123" si="29">IF(H118&lt;=(N118),"VER","O")</f>
        <v>O</v>
      </c>
      <c r="R118" s="7" t="str">
        <f t="shared" ref="R118:R123" si="30">IF(H118&lt;=(O118),"VER","O")</f>
        <v>O</v>
      </c>
      <c r="S118" s="7" t="str">
        <f t="shared" ref="S118:S123" si="31">IF(H118&lt;=(P118),"VER","O")</f>
        <v>VER</v>
      </c>
      <c r="T118" s="12"/>
    </row>
    <row r="119" spans="1:20" x14ac:dyDescent="0.25">
      <c r="A119" s="12"/>
      <c r="B119" s="80"/>
      <c r="C119" s="4" t="s">
        <v>39</v>
      </c>
      <c r="D119" s="84">
        <v>45309</v>
      </c>
      <c r="E119" s="59">
        <v>4.33</v>
      </c>
      <c r="F119" s="84">
        <v>45497</v>
      </c>
      <c r="G119" s="58">
        <v>5.75</v>
      </c>
      <c r="H119" s="6">
        <v>5.83</v>
      </c>
      <c r="I119" s="7" t="s">
        <v>92</v>
      </c>
      <c r="J119" s="6"/>
      <c r="K119" s="6"/>
      <c r="L119" s="40">
        <v>15</v>
      </c>
      <c r="M119" s="47">
        <f t="shared" si="25"/>
        <v>1.42</v>
      </c>
      <c r="N119" s="10">
        <f t="shared" si="26"/>
        <v>4.6139999999999999</v>
      </c>
      <c r="O119" s="11">
        <f t="shared" si="27"/>
        <v>5.1109999999999998</v>
      </c>
      <c r="P119" s="14">
        <f t="shared" si="28"/>
        <v>5.4660000000000002</v>
      </c>
      <c r="Q119" s="7" t="str">
        <f t="shared" si="29"/>
        <v>O</v>
      </c>
      <c r="R119" s="7" t="str">
        <f t="shared" si="30"/>
        <v>O</v>
      </c>
      <c r="S119" s="7" t="str">
        <f t="shared" si="31"/>
        <v>O</v>
      </c>
      <c r="T119" s="12"/>
    </row>
    <row r="120" spans="1:20" x14ac:dyDescent="0.25">
      <c r="A120" s="12"/>
      <c r="B120" s="80"/>
      <c r="C120" s="4" t="s">
        <v>8</v>
      </c>
      <c r="D120" s="84">
        <v>45670</v>
      </c>
      <c r="E120" s="59">
        <v>5.25</v>
      </c>
      <c r="F120" s="84">
        <v>45784</v>
      </c>
      <c r="G120" s="58">
        <v>8.68</v>
      </c>
      <c r="H120" s="6">
        <v>8.48</v>
      </c>
      <c r="I120" s="7" t="s">
        <v>93</v>
      </c>
      <c r="J120" s="6">
        <v>10.54</v>
      </c>
      <c r="K120" s="6">
        <v>10.65</v>
      </c>
      <c r="L120" s="40">
        <v>30</v>
      </c>
      <c r="M120" s="47">
        <f>(G120-E120)</f>
        <v>3.4299999999999997</v>
      </c>
      <c r="N120" s="10">
        <f>E120+(M120*0.2)</f>
        <v>5.9359999999999999</v>
      </c>
      <c r="O120" s="11">
        <f>G120-(M120*0.45)</f>
        <v>7.1364999999999998</v>
      </c>
      <c r="P120" s="14">
        <f>G120-(M120*0.2)</f>
        <v>7.9939999999999998</v>
      </c>
      <c r="Q120" s="7" t="str">
        <f>IF(H120&lt;=(N120),"VER","O")</f>
        <v>O</v>
      </c>
      <c r="R120" s="7" t="str">
        <f>IF(H120&lt;=(O120),"VER","O")</f>
        <v>O</v>
      </c>
      <c r="S120" s="7" t="str">
        <f>IF(H120&lt;=(P120),"VER","O")</f>
        <v>O</v>
      </c>
      <c r="T120" s="12"/>
    </row>
    <row r="121" spans="1:20" ht="15.75" customHeight="1" x14ac:dyDescent="0.25">
      <c r="A121" s="12"/>
      <c r="B121" s="49" t="s">
        <v>64</v>
      </c>
      <c r="C121" s="4" t="s">
        <v>69</v>
      </c>
      <c r="D121" s="84">
        <v>45327</v>
      </c>
      <c r="E121" s="59">
        <v>1.49</v>
      </c>
      <c r="F121" s="84">
        <v>45331</v>
      </c>
      <c r="G121" s="58">
        <v>2.04</v>
      </c>
      <c r="H121" s="6">
        <v>1.86</v>
      </c>
      <c r="I121" s="7" t="s">
        <v>93</v>
      </c>
      <c r="J121" s="6"/>
      <c r="K121" s="6"/>
      <c r="L121" s="40" t="s">
        <v>129</v>
      </c>
      <c r="M121" s="47">
        <f t="shared" si="25"/>
        <v>0.55000000000000004</v>
      </c>
      <c r="N121" s="10">
        <f t="shared" si="26"/>
        <v>1.6</v>
      </c>
      <c r="O121" s="11">
        <f t="shared" si="27"/>
        <v>1.7925</v>
      </c>
      <c r="P121" s="14">
        <f t="shared" si="28"/>
        <v>1.93</v>
      </c>
      <c r="Q121" s="7" t="str">
        <f t="shared" si="29"/>
        <v>O</v>
      </c>
      <c r="R121" s="7" t="str">
        <f t="shared" si="30"/>
        <v>O</v>
      </c>
      <c r="S121" s="7" t="str">
        <f t="shared" si="31"/>
        <v>VER</v>
      </c>
      <c r="T121" s="12"/>
    </row>
    <row r="122" spans="1:20" x14ac:dyDescent="0.25">
      <c r="A122" s="12"/>
      <c r="B122" s="49" t="s">
        <v>98</v>
      </c>
      <c r="C122" s="4" t="s">
        <v>55</v>
      </c>
      <c r="D122" s="84">
        <v>45427</v>
      </c>
      <c r="E122" s="59">
        <v>5.5</v>
      </c>
      <c r="F122" s="84">
        <v>45327</v>
      </c>
      <c r="G122" s="58">
        <v>8.1999999999999993</v>
      </c>
      <c r="H122" s="6">
        <v>6.14</v>
      </c>
      <c r="I122" s="7" t="s">
        <v>93</v>
      </c>
      <c r="J122" s="6">
        <v>5.3</v>
      </c>
      <c r="K122" s="6">
        <v>5.45</v>
      </c>
      <c r="L122" s="40" t="s">
        <v>130</v>
      </c>
      <c r="M122" s="47">
        <f t="shared" si="25"/>
        <v>2.6999999999999993</v>
      </c>
      <c r="N122" s="10">
        <f t="shared" si="26"/>
        <v>6.04</v>
      </c>
      <c r="O122" s="11">
        <f t="shared" si="27"/>
        <v>6.9849999999999994</v>
      </c>
      <c r="P122" s="14">
        <f t="shared" si="28"/>
        <v>7.6599999999999993</v>
      </c>
      <c r="Q122" s="7" t="str">
        <f t="shared" si="29"/>
        <v>O</v>
      </c>
      <c r="R122" s="7" t="str">
        <f t="shared" si="30"/>
        <v>VER</v>
      </c>
      <c r="S122" s="7" t="str">
        <f t="shared" si="31"/>
        <v>VER</v>
      </c>
      <c r="T122" s="12"/>
    </row>
    <row r="123" spans="1:20" x14ac:dyDescent="0.25">
      <c r="A123" s="12"/>
      <c r="B123" s="80"/>
      <c r="C123" s="4" t="s">
        <v>216</v>
      </c>
      <c r="D123" s="84">
        <v>45590</v>
      </c>
      <c r="E123" s="59">
        <v>4.99</v>
      </c>
      <c r="F123" s="84">
        <v>45383</v>
      </c>
      <c r="G123" s="58">
        <v>7.32</v>
      </c>
      <c r="H123" s="6">
        <v>7.32</v>
      </c>
      <c r="I123" s="7"/>
      <c r="J123" s="6"/>
      <c r="K123" s="6"/>
      <c r="L123" s="40"/>
      <c r="M123" s="47">
        <f t="shared" si="25"/>
        <v>2.33</v>
      </c>
      <c r="N123" s="10">
        <f t="shared" si="26"/>
        <v>5.4560000000000004</v>
      </c>
      <c r="O123" s="11">
        <f t="shared" si="27"/>
        <v>6.2715000000000005</v>
      </c>
      <c r="P123" s="14">
        <f t="shared" si="28"/>
        <v>6.8540000000000001</v>
      </c>
      <c r="Q123" s="7" t="str">
        <f t="shared" si="29"/>
        <v>O</v>
      </c>
      <c r="R123" s="7" t="str">
        <f t="shared" si="30"/>
        <v>O</v>
      </c>
      <c r="S123" s="7" t="str">
        <f t="shared" si="31"/>
        <v>O</v>
      </c>
      <c r="T123" s="12"/>
    </row>
    <row r="124" spans="1:20" x14ac:dyDescent="0.25">
      <c r="A124" s="12"/>
      <c r="B124" s="49"/>
      <c r="C124" s="4" t="s">
        <v>22</v>
      </c>
      <c r="D124" s="84">
        <v>45567</v>
      </c>
      <c r="E124" s="59">
        <v>1.02</v>
      </c>
      <c r="F124" s="84">
        <v>45673</v>
      </c>
      <c r="G124" s="58">
        <v>1.85</v>
      </c>
      <c r="H124" s="6">
        <v>1.38</v>
      </c>
      <c r="I124" s="7" t="s">
        <v>93</v>
      </c>
      <c r="J124" s="6"/>
      <c r="K124" s="6"/>
      <c r="L124" s="40">
        <v>25</v>
      </c>
      <c r="M124" s="47">
        <f>(G124-E124)</f>
        <v>0.83000000000000007</v>
      </c>
      <c r="N124" s="10">
        <f>E124+(M124*0.2)</f>
        <v>1.1859999999999999</v>
      </c>
      <c r="O124" s="11">
        <f>G124-(M124*0.45)</f>
        <v>1.4765000000000001</v>
      </c>
      <c r="P124" s="14">
        <f>G124-(M124*0.2)</f>
        <v>1.6840000000000002</v>
      </c>
      <c r="Q124" s="7" t="str">
        <f>IF(H124&lt;=(N124),"VER","O")</f>
        <v>O</v>
      </c>
      <c r="R124" s="7" t="str">
        <f>IF(H124&lt;=(O124),"VER","O")</f>
        <v>VER</v>
      </c>
      <c r="S124" s="7" t="str">
        <f>IF(H124&lt;=(P124),"VER","O")</f>
        <v>VER</v>
      </c>
      <c r="T124" s="12"/>
    </row>
    <row r="125" spans="1:20" x14ac:dyDescent="0.25">
      <c r="A125" s="12"/>
      <c r="B125" s="80"/>
      <c r="C125" s="4" t="s">
        <v>171</v>
      </c>
      <c r="D125" s="84">
        <v>45574</v>
      </c>
      <c r="E125" s="59">
        <v>23.78</v>
      </c>
      <c r="F125" s="84">
        <v>45433</v>
      </c>
      <c r="G125" s="58">
        <v>27.75</v>
      </c>
      <c r="H125" s="6">
        <v>0</v>
      </c>
      <c r="I125" s="7" t="s">
        <v>93</v>
      </c>
      <c r="J125" s="6">
        <v>26.01</v>
      </c>
      <c r="K125" s="6">
        <v>26.16</v>
      </c>
      <c r="L125" s="40" t="s">
        <v>192</v>
      </c>
      <c r="M125" s="47">
        <f>(G125-E125)</f>
        <v>3.9699999999999989</v>
      </c>
      <c r="N125" s="10">
        <f>E125+(M125*0.2)</f>
        <v>24.574000000000002</v>
      </c>
      <c r="O125" s="11">
        <f>G125-(M125*0.45)</f>
        <v>25.9635</v>
      </c>
      <c r="P125" s="14">
        <f>G125-(M125*0.2)</f>
        <v>26.956</v>
      </c>
      <c r="Q125" s="7" t="str">
        <f>IF(H125&lt;=(N125),"VER","O")</f>
        <v>VER</v>
      </c>
      <c r="R125" s="7" t="str">
        <f>IF(H125&lt;=(O125),"VER","O")</f>
        <v>VER</v>
      </c>
      <c r="S125" s="7" t="str">
        <f>IF(H125&lt;=(P125),"VER","O")</f>
        <v>VER</v>
      </c>
      <c r="T125" s="12"/>
    </row>
    <row r="126" spans="1:20" x14ac:dyDescent="0.25">
      <c r="A126" s="12"/>
      <c r="B126" s="49"/>
      <c r="C126" s="4"/>
      <c r="D126" s="84"/>
      <c r="E126" s="73"/>
      <c r="F126" s="84"/>
      <c r="G126" s="74"/>
      <c r="H126" s="49"/>
      <c r="I126" s="4"/>
      <c r="J126" s="49"/>
      <c r="K126" s="49"/>
      <c r="L126" s="40"/>
      <c r="M126" s="101"/>
      <c r="N126" s="99"/>
      <c r="O126" s="98"/>
      <c r="P126" s="100"/>
      <c r="Q126" s="49"/>
      <c r="R126" s="49"/>
      <c r="S126" s="49"/>
      <c r="T126" s="12"/>
    </row>
    <row r="127" spans="1:20" x14ac:dyDescent="0.25">
      <c r="A127" s="12"/>
      <c r="B127" s="49"/>
      <c r="C127" s="4"/>
      <c r="D127" s="84"/>
      <c r="E127" s="73"/>
      <c r="F127" s="84"/>
      <c r="G127" s="74"/>
      <c r="H127" s="49"/>
      <c r="I127" s="4"/>
      <c r="J127" s="49"/>
      <c r="K127" s="49"/>
      <c r="L127" s="40"/>
      <c r="M127" s="101"/>
      <c r="N127" s="99"/>
      <c r="O127" s="98"/>
      <c r="P127" s="100"/>
      <c r="Q127" s="49"/>
      <c r="R127" s="49"/>
      <c r="S127" s="49"/>
      <c r="T127" s="12"/>
    </row>
    <row r="128" spans="1:20" x14ac:dyDescent="0.25">
      <c r="A128" s="12"/>
      <c r="B128" s="49"/>
      <c r="C128" s="4"/>
      <c r="D128" s="84"/>
      <c r="E128" s="73"/>
      <c r="F128" s="84"/>
      <c r="G128" s="74"/>
      <c r="H128" s="49"/>
      <c r="I128" s="4"/>
      <c r="J128" s="49"/>
      <c r="K128" s="49"/>
      <c r="L128" s="40"/>
      <c r="M128" s="101"/>
      <c r="N128" s="99"/>
      <c r="O128" s="98"/>
      <c r="P128" s="100"/>
      <c r="Q128" s="49"/>
      <c r="R128" s="49"/>
      <c r="S128" s="49"/>
      <c r="T128" s="12"/>
    </row>
    <row r="129" spans="2:18" x14ac:dyDescent="0.25">
      <c r="B129" s="8"/>
      <c r="I129" s="13"/>
      <c r="J129" s="8"/>
      <c r="K129" s="8"/>
      <c r="L129" s="32"/>
      <c r="M129" s="48"/>
      <c r="N129" s="32"/>
      <c r="O129" s="32"/>
      <c r="P129" s="32"/>
      <c r="R129" s="8"/>
    </row>
    <row r="130" spans="2:18" x14ac:dyDescent="0.25">
      <c r="B130" s="8"/>
      <c r="I130" s="13"/>
      <c r="J130" s="8"/>
      <c r="K130" s="8"/>
      <c r="L130" s="32"/>
      <c r="M130" s="48"/>
      <c r="N130" s="32"/>
      <c r="O130" s="32"/>
      <c r="P130" s="32"/>
      <c r="R130" s="8"/>
    </row>
    <row r="131" spans="2:18" x14ac:dyDescent="0.25">
      <c r="B131" s="8"/>
      <c r="I131" s="13"/>
      <c r="J131" s="8"/>
      <c r="K131" s="8"/>
      <c r="L131" s="32"/>
      <c r="M131" s="48"/>
      <c r="N131" s="32"/>
      <c r="O131" s="32"/>
      <c r="P131" s="32"/>
      <c r="R131" s="8"/>
    </row>
    <row r="132" spans="2:18" x14ac:dyDescent="0.25">
      <c r="B132" s="8"/>
      <c r="I132" s="13"/>
      <c r="J132" s="8"/>
      <c r="K132" s="8"/>
      <c r="L132" s="32"/>
      <c r="M132" s="48"/>
      <c r="N132" s="32"/>
      <c r="O132" s="32"/>
      <c r="P132" s="32"/>
      <c r="R132" s="8"/>
    </row>
    <row r="133" spans="2:18" x14ac:dyDescent="0.25">
      <c r="B133" s="8"/>
      <c r="I133" s="13"/>
      <c r="J133" s="8"/>
      <c r="K133" s="8"/>
      <c r="L133" s="32"/>
      <c r="M133" s="48"/>
      <c r="N133" s="32"/>
      <c r="O133" s="32"/>
      <c r="P133" s="32"/>
      <c r="R133" s="8"/>
    </row>
    <row r="134" spans="2:18" x14ac:dyDescent="0.25">
      <c r="B134" s="8"/>
      <c r="I134" s="13"/>
      <c r="J134" s="8"/>
      <c r="K134" s="8"/>
      <c r="L134" s="32"/>
      <c r="M134" s="48"/>
      <c r="N134" s="32"/>
      <c r="O134" s="32"/>
      <c r="P134" s="32"/>
      <c r="R134" s="8"/>
    </row>
    <row r="135" spans="2:18" x14ac:dyDescent="0.25">
      <c r="B135" s="8"/>
      <c r="I135" s="13"/>
      <c r="J135" s="8"/>
      <c r="K135" s="8"/>
      <c r="L135" s="32"/>
      <c r="M135" s="48"/>
      <c r="N135" s="32"/>
      <c r="O135" s="32"/>
      <c r="P135" s="32"/>
      <c r="R135" s="8"/>
    </row>
    <row r="136" spans="2:18" x14ac:dyDescent="0.25">
      <c r="B136" s="8"/>
      <c r="I136" s="13"/>
      <c r="J136" s="8"/>
      <c r="K136" s="8"/>
      <c r="L136" s="32"/>
      <c r="M136" s="48"/>
      <c r="N136" s="32"/>
      <c r="O136" s="32"/>
      <c r="P136" s="32"/>
      <c r="R136" s="8"/>
    </row>
    <row r="137" spans="2:18" x14ac:dyDescent="0.25">
      <c r="B137" s="8"/>
      <c r="I137" s="13"/>
      <c r="J137" s="8"/>
      <c r="K137" s="8"/>
      <c r="L137" s="32"/>
      <c r="M137" s="48"/>
      <c r="N137" s="32"/>
      <c r="O137" s="32"/>
      <c r="P137" s="32"/>
      <c r="R137" s="8"/>
    </row>
    <row r="138" spans="2:18" x14ac:dyDescent="0.25">
      <c r="B138" s="8"/>
      <c r="I138" s="13"/>
      <c r="J138" s="8"/>
      <c r="K138" s="8"/>
      <c r="L138" s="32"/>
      <c r="M138" s="48"/>
      <c r="N138" s="32"/>
      <c r="O138" s="32"/>
      <c r="P138" s="32"/>
      <c r="R138" s="8"/>
    </row>
    <row r="139" spans="2:18" x14ac:dyDescent="0.25">
      <c r="B139" s="8"/>
      <c r="I139" s="13"/>
      <c r="J139" s="8"/>
      <c r="K139" s="8"/>
      <c r="L139" s="32"/>
      <c r="M139" s="48"/>
      <c r="N139" s="32"/>
      <c r="O139" s="32"/>
      <c r="P139" s="32"/>
      <c r="R139" s="8"/>
    </row>
    <row r="140" spans="2:18" x14ac:dyDescent="0.25">
      <c r="B140" s="8"/>
      <c r="I140" s="13"/>
      <c r="J140" s="8"/>
      <c r="K140" s="8"/>
      <c r="L140" s="32"/>
      <c r="M140" s="48"/>
      <c r="N140" s="32"/>
      <c r="O140" s="32"/>
      <c r="P140" s="32"/>
      <c r="R140" s="8"/>
    </row>
    <row r="141" spans="2:18" x14ac:dyDescent="0.25">
      <c r="B141" s="8"/>
      <c r="I141" s="13"/>
      <c r="J141" s="8"/>
      <c r="K141" s="8"/>
      <c r="L141" s="32"/>
      <c r="M141" s="48"/>
      <c r="N141" s="32"/>
      <c r="O141" s="32"/>
      <c r="P141" s="32"/>
      <c r="R141" s="8"/>
    </row>
    <row r="142" spans="2:18" x14ac:dyDescent="0.25">
      <c r="B142" s="8"/>
      <c r="I142" s="13"/>
      <c r="J142" s="8"/>
      <c r="K142" s="8"/>
      <c r="L142" s="32"/>
      <c r="M142" s="48"/>
      <c r="N142" s="32"/>
      <c r="O142" s="32"/>
      <c r="P142" s="32"/>
      <c r="R142" s="8"/>
    </row>
    <row r="143" spans="2:18" x14ac:dyDescent="0.25">
      <c r="B143" s="8"/>
      <c r="I143" s="13"/>
      <c r="J143" s="8"/>
      <c r="K143" s="8"/>
      <c r="L143" s="32"/>
      <c r="M143" s="48"/>
      <c r="N143" s="32"/>
      <c r="O143" s="32"/>
      <c r="P143" s="32"/>
      <c r="R143" s="8"/>
    </row>
    <row r="144" spans="2:18" x14ac:dyDescent="0.25">
      <c r="B144" s="8"/>
      <c r="I144" s="13"/>
      <c r="J144" s="8"/>
      <c r="K144" s="8"/>
      <c r="L144" s="32"/>
      <c r="M144" s="48"/>
      <c r="N144" s="32"/>
      <c r="O144" s="32"/>
      <c r="P144" s="32"/>
      <c r="R144" s="8"/>
    </row>
    <row r="145" spans="2:18" x14ac:dyDescent="0.25">
      <c r="B145" s="8"/>
      <c r="I145" s="13"/>
      <c r="J145" s="8"/>
      <c r="K145" s="8"/>
      <c r="L145" s="32"/>
      <c r="M145" s="48"/>
      <c r="N145" s="32"/>
      <c r="O145" s="32"/>
      <c r="P145" s="32"/>
      <c r="R145" s="8"/>
    </row>
    <row r="146" spans="2:18" x14ac:dyDescent="0.25">
      <c r="B146" s="8"/>
      <c r="I146" s="13"/>
      <c r="J146" s="8"/>
      <c r="K146" s="8"/>
      <c r="L146" s="32"/>
      <c r="M146" s="48"/>
      <c r="N146" s="32"/>
      <c r="O146" s="32"/>
      <c r="P146" s="32"/>
      <c r="R146" s="8"/>
    </row>
    <row r="147" spans="2:18" x14ac:dyDescent="0.25">
      <c r="B147" s="8"/>
      <c r="I147" s="13"/>
      <c r="J147" s="8"/>
      <c r="K147" s="8"/>
      <c r="L147" s="32"/>
      <c r="M147" s="48"/>
      <c r="N147" s="32"/>
      <c r="O147" s="32"/>
      <c r="P147" s="32"/>
      <c r="R147" s="8"/>
    </row>
    <row r="148" spans="2:18" x14ac:dyDescent="0.25">
      <c r="B148" s="8"/>
      <c r="I148" s="13"/>
      <c r="J148" s="8"/>
      <c r="K148" s="8"/>
      <c r="L148" s="32"/>
      <c r="M148" s="48"/>
      <c r="N148" s="32"/>
      <c r="O148" s="32"/>
      <c r="P148" s="32"/>
      <c r="R148" s="8"/>
    </row>
    <row r="149" spans="2:18" x14ac:dyDescent="0.25">
      <c r="B149" s="8"/>
      <c r="I149" s="13"/>
      <c r="J149" s="8"/>
      <c r="K149" s="8"/>
      <c r="L149" s="32"/>
      <c r="M149" s="48"/>
      <c r="N149" s="32"/>
      <c r="O149" s="32"/>
      <c r="P149" s="32"/>
      <c r="R149" s="8"/>
    </row>
    <row r="150" spans="2:18" x14ac:dyDescent="0.25">
      <c r="B150" s="8"/>
      <c r="I150" s="13"/>
      <c r="J150" s="8"/>
      <c r="K150" s="8"/>
      <c r="L150" s="32"/>
      <c r="M150" s="48"/>
      <c r="N150" s="32"/>
      <c r="O150" s="32"/>
      <c r="P150" s="32"/>
      <c r="R150" s="8"/>
    </row>
    <row r="151" spans="2:18" x14ac:dyDescent="0.25">
      <c r="B151" s="8"/>
      <c r="I151" s="13"/>
      <c r="J151" s="8"/>
      <c r="K151" s="8"/>
      <c r="L151" s="32"/>
      <c r="M151" s="48"/>
      <c r="N151" s="32"/>
      <c r="O151" s="32"/>
      <c r="P151" s="32"/>
      <c r="R151" s="8"/>
    </row>
    <row r="152" spans="2:18" x14ac:dyDescent="0.25">
      <c r="B152" s="8"/>
      <c r="I152" s="13"/>
      <c r="J152" s="8"/>
      <c r="K152" s="8"/>
      <c r="L152" s="32"/>
      <c r="M152" s="48"/>
      <c r="N152" s="32"/>
      <c r="O152" s="32"/>
      <c r="P152" s="32"/>
      <c r="R152" s="8"/>
    </row>
    <row r="153" spans="2:18" x14ac:dyDescent="0.25">
      <c r="B153" s="8"/>
      <c r="I153" s="13"/>
      <c r="J153" s="8"/>
      <c r="K153" s="8"/>
      <c r="L153" s="32"/>
      <c r="M153" s="48"/>
      <c r="N153" s="32"/>
      <c r="O153" s="32"/>
      <c r="P153" s="32"/>
      <c r="R153" s="8"/>
    </row>
    <row r="154" spans="2:18" x14ac:dyDescent="0.25">
      <c r="B154" s="8"/>
      <c r="I154" s="13"/>
      <c r="J154" s="8"/>
      <c r="K154" s="8"/>
      <c r="L154" s="32"/>
      <c r="M154" s="48"/>
      <c r="N154" s="32"/>
      <c r="O154" s="32"/>
      <c r="P154" s="32"/>
      <c r="R154" s="8"/>
    </row>
    <row r="155" spans="2:18" x14ac:dyDescent="0.25">
      <c r="B155" s="8"/>
      <c r="I155" s="13"/>
      <c r="J155" s="8"/>
      <c r="K155" s="8"/>
      <c r="L155" s="32"/>
      <c r="M155" s="48"/>
      <c r="N155" s="32"/>
      <c r="O155" s="32"/>
      <c r="P155" s="32"/>
      <c r="R155" s="8"/>
    </row>
    <row r="156" spans="2:18" x14ac:dyDescent="0.25">
      <c r="B156" s="8"/>
      <c r="I156" s="13"/>
      <c r="J156" s="8"/>
      <c r="K156" s="8"/>
      <c r="L156" s="32"/>
      <c r="M156" s="48"/>
      <c r="N156" s="32"/>
      <c r="O156" s="32"/>
      <c r="P156" s="32"/>
      <c r="R156" s="8"/>
    </row>
    <row r="157" spans="2:18" x14ac:dyDescent="0.25">
      <c r="B157" s="8"/>
      <c r="I157" s="13"/>
      <c r="J157" s="8"/>
      <c r="K157" s="8"/>
      <c r="L157" s="32"/>
      <c r="M157" s="48"/>
      <c r="N157" s="32"/>
      <c r="O157" s="32"/>
      <c r="P157" s="32"/>
      <c r="R157" s="8"/>
    </row>
    <row r="158" spans="2:18" x14ac:dyDescent="0.25">
      <c r="B158" s="8"/>
      <c r="I158" s="13"/>
      <c r="J158" s="8"/>
      <c r="K158" s="8"/>
      <c r="L158" s="32"/>
      <c r="M158" s="48"/>
      <c r="N158" s="32"/>
      <c r="O158" s="32"/>
      <c r="P158" s="32"/>
      <c r="R158" s="8"/>
    </row>
    <row r="159" spans="2:18" x14ac:dyDescent="0.25">
      <c r="B159" s="8"/>
      <c r="I159" s="13"/>
      <c r="J159" s="8"/>
      <c r="K159" s="8"/>
      <c r="L159" s="32"/>
      <c r="M159" s="48"/>
      <c r="N159" s="32"/>
      <c r="O159" s="32"/>
      <c r="P159" s="32"/>
      <c r="R159" s="8"/>
    </row>
    <row r="160" spans="2:18" x14ac:dyDescent="0.25">
      <c r="B160" s="8"/>
      <c r="I160" s="13"/>
      <c r="J160" s="8"/>
      <c r="K160" s="8"/>
      <c r="L160" s="32"/>
      <c r="M160" s="48"/>
      <c r="N160" s="32"/>
      <c r="O160" s="32"/>
      <c r="P160" s="32"/>
      <c r="R160" s="8"/>
    </row>
    <row r="161" spans="2:18" x14ac:dyDescent="0.25">
      <c r="B161" s="8"/>
      <c r="I161" s="13"/>
      <c r="J161" s="8"/>
      <c r="K161" s="8"/>
      <c r="L161" s="32"/>
      <c r="M161" s="48"/>
      <c r="N161" s="32"/>
      <c r="O161" s="32"/>
      <c r="P161" s="32"/>
      <c r="R161" s="8"/>
    </row>
    <row r="162" spans="2:18" x14ac:dyDescent="0.25">
      <c r="B162" s="8"/>
      <c r="I162" s="13"/>
      <c r="J162" s="8"/>
      <c r="K162" s="8"/>
      <c r="L162" s="32"/>
      <c r="M162" s="48"/>
      <c r="N162" s="32"/>
      <c r="O162" s="32"/>
      <c r="P162" s="32"/>
      <c r="R162" s="8"/>
    </row>
    <row r="163" spans="2:18" x14ac:dyDescent="0.25">
      <c r="B163" s="8"/>
      <c r="I163" s="13"/>
      <c r="J163" s="8"/>
      <c r="K163" s="8"/>
      <c r="L163" s="32"/>
      <c r="M163" s="48"/>
      <c r="N163" s="32"/>
      <c r="O163" s="32"/>
      <c r="P163" s="32"/>
      <c r="R163" s="8"/>
    </row>
    <row r="164" spans="2:18" x14ac:dyDescent="0.25">
      <c r="B164" s="8"/>
      <c r="I164" s="13"/>
      <c r="J164" s="8"/>
      <c r="K164" s="8"/>
      <c r="L164" s="32"/>
      <c r="M164" s="48"/>
      <c r="N164" s="32"/>
      <c r="O164" s="32"/>
      <c r="P164" s="32"/>
      <c r="R164" s="8"/>
    </row>
    <row r="165" spans="2:18" x14ac:dyDescent="0.25">
      <c r="B165" s="8"/>
      <c r="I165" s="13"/>
      <c r="J165" s="8"/>
      <c r="K165" s="8"/>
      <c r="L165" s="32"/>
      <c r="M165" s="48"/>
      <c r="N165" s="32"/>
      <c r="O165" s="32"/>
      <c r="P165" s="32"/>
      <c r="R165" s="8"/>
    </row>
    <row r="166" spans="2:18" x14ac:dyDescent="0.25">
      <c r="B166" s="8"/>
      <c r="I166" s="13"/>
      <c r="J166" s="8"/>
      <c r="K166" s="8"/>
      <c r="L166" s="32"/>
      <c r="M166" s="48"/>
      <c r="N166" s="32"/>
      <c r="O166" s="32"/>
      <c r="P166" s="32"/>
      <c r="R166" s="8"/>
    </row>
    <row r="167" spans="2:18" x14ac:dyDescent="0.25">
      <c r="B167" s="8"/>
      <c r="I167" s="13"/>
      <c r="J167" s="8"/>
      <c r="K167" s="8"/>
      <c r="L167" s="32"/>
      <c r="M167" s="48"/>
      <c r="N167" s="32"/>
      <c r="O167" s="32"/>
      <c r="P167" s="32"/>
      <c r="R167" s="8"/>
    </row>
    <row r="168" spans="2:18" x14ac:dyDescent="0.25">
      <c r="B168" s="8"/>
      <c r="I168" s="13"/>
      <c r="J168" s="8"/>
      <c r="K168" s="8"/>
      <c r="L168" s="32"/>
      <c r="M168" s="48"/>
      <c r="N168" s="32"/>
      <c r="O168" s="32"/>
      <c r="P168" s="32"/>
      <c r="R168" s="8"/>
    </row>
    <row r="169" spans="2:18" x14ac:dyDescent="0.25">
      <c r="B169" s="8"/>
      <c r="I169" s="13"/>
      <c r="J169" s="8"/>
      <c r="K169" s="8"/>
      <c r="L169" s="32"/>
      <c r="M169" s="48"/>
      <c r="N169" s="32"/>
      <c r="O169" s="32"/>
      <c r="P169" s="32"/>
      <c r="R169" s="8"/>
    </row>
    <row r="170" spans="2:18" x14ac:dyDescent="0.25">
      <c r="B170" s="8"/>
      <c r="I170" s="13"/>
      <c r="J170" s="8"/>
      <c r="K170" s="8"/>
      <c r="L170" s="32"/>
      <c r="M170" s="48"/>
      <c r="N170" s="32"/>
      <c r="O170" s="32"/>
      <c r="P170" s="32"/>
      <c r="R170" s="8"/>
    </row>
    <row r="171" spans="2:18" x14ac:dyDescent="0.25">
      <c r="B171" s="8"/>
      <c r="I171" s="13"/>
      <c r="J171" s="8"/>
      <c r="K171" s="8"/>
      <c r="L171" s="32"/>
      <c r="M171" s="48"/>
      <c r="N171" s="32"/>
      <c r="O171" s="32"/>
      <c r="P171" s="32"/>
      <c r="R171" s="8"/>
    </row>
    <row r="172" spans="2:18" x14ac:dyDescent="0.25">
      <c r="B172" s="8"/>
      <c r="I172" s="13"/>
      <c r="J172" s="8"/>
      <c r="K172" s="8"/>
      <c r="L172" s="32"/>
      <c r="M172" s="48"/>
      <c r="N172" s="32"/>
      <c r="O172" s="32"/>
      <c r="P172" s="32"/>
      <c r="R172" s="8"/>
    </row>
    <row r="173" spans="2:18" x14ac:dyDescent="0.25">
      <c r="B173" s="8"/>
      <c r="I173" s="13"/>
      <c r="J173" s="8"/>
      <c r="K173" s="8"/>
      <c r="L173" s="32"/>
      <c r="M173" s="48"/>
      <c r="N173" s="32"/>
      <c r="O173" s="32"/>
      <c r="P173" s="32"/>
      <c r="R173" s="8"/>
    </row>
    <row r="174" spans="2:18" x14ac:dyDescent="0.25">
      <c r="B174" s="8"/>
      <c r="I174" s="13"/>
      <c r="J174" s="8"/>
      <c r="K174" s="8"/>
      <c r="L174" s="32"/>
      <c r="M174" s="48"/>
      <c r="N174" s="32"/>
      <c r="O174" s="32"/>
      <c r="P174" s="32"/>
      <c r="R174" s="8"/>
    </row>
    <row r="175" spans="2:18" x14ac:dyDescent="0.25">
      <c r="B175" s="8"/>
      <c r="I175" s="13"/>
      <c r="J175" s="8"/>
      <c r="K175" s="8"/>
      <c r="L175" s="32"/>
      <c r="M175" s="48"/>
      <c r="N175" s="32"/>
      <c r="O175" s="32"/>
      <c r="P175" s="32"/>
      <c r="R175" s="8"/>
    </row>
    <row r="176" spans="2:18" x14ac:dyDescent="0.25">
      <c r="B176" s="8"/>
      <c r="I176" s="13"/>
      <c r="J176" s="8"/>
      <c r="K176" s="8"/>
      <c r="L176" s="32"/>
      <c r="M176" s="48"/>
      <c r="N176" s="32"/>
      <c r="O176" s="32"/>
      <c r="P176" s="32"/>
      <c r="R176" s="8"/>
    </row>
    <row r="177" spans="2:18" x14ac:dyDescent="0.25">
      <c r="B177" s="8"/>
      <c r="I177" s="13"/>
      <c r="J177" s="8"/>
      <c r="K177" s="8"/>
      <c r="L177" s="32"/>
      <c r="M177" s="48"/>
      <c r="N177" s="32"/>
      <c r="O177" s="32"/>
      <c r="P177" s="32"/>
      <c r="R177" s="8"/>
    </row>
    <row r="178" spans="2:18" x14ac:dyDescent="0.25">
      <c r="B178" s="8"/>
      <c r="I178" s="13"/>
      <c r="J178" s="8"/>
      <c r="K178" s="8"/>
      <c r="L178" s="32"/>
      <c r="M178" s="48"/>
      <c r="N178" s="32"/>
      <c r="O178" s="32"/>
      <c r="P178" s="32"/>
      <c r="R178" s="8"/>
    </row>
    <row r="179" spans="2:18" x14ac:dyDescent="0.25">
      <c r="B179" s="8"/>
      <c r="I179" s="13"/>
      <c r="J179" s="8"/>
      <c r="K179" s="8"/>
      <c r="L179" s="32"/>
      <c r="M179" s="48"/>
      <c r="N179" s="32"/>
      <c r="O179" s="32"/>
      <c r="P179" s="32"/>
      <c r="R179" s="8"/>
    </row>
    <row r="180" spans="2:18" x14ac:dyDescent="0.25">
      <c r="B180" s="8"/>
      <c r="I180" s="13"/>
      <c r="J180" s="8"/>
      <c r="K180" s="8"/>
      <c r="L180" s="32"/>
      <c r="M180" s="48"/>
      <c r="N180" s="32"/>
      <c r="O180" s="32"/>
      <c r="P180" s="32"/>
      <c r="R180" s="8"/>
    </row>
    <row r="181" spans="2:18" x14ac:dyDescent="0.25">
      <c r="B181" s="8"/>
      <c r="I181" s="13"/>
      <c r="J181" s="8"/>
      <c r="K181" s="8"/>
      <c r="L181" s="32"/>
      <c r="M181" s="48"/>
      <c r="N181" s="32"/>
      <c r="O181" s="32"/>
      <c r="P181" s="32"/>
      <c r="R181" s="8"/>
    </row>
    <row r="182" spans="2:18" x14ac:dyDescent="0.25">
      <c r="B182" s="8"/>
      <c r="I182" s="13"/>
      <c r="J182" s="8"/>
      <c r="K182" s="8"/>
      <c r="L182" s="32"/>
      <c r="M182" s="48"/>
      <c r="N182" s="32"/>
      <c r="O182" s="32"/>
      <c r="P182" s="32"/>
      <c r="R182" s="8"/>
    </row>
    <row r="183" spans="2:18" x14ac:dyDescent="0.25">
      <c r="B183" s="8"/>
      <c r="I183" s="13"/>
      <c r="J183" s="8"/>
      <c r="K183" s="8"/>
      <c r="L183" s="32"/>
      <c r="M183" s="48"/>
      <c r="N183" s="32"/>
      <c r="O183" s="32"/>
      <c r="P183" s="32"/>
      <c r="R183" s="8"/>
    </row>
    <row r="184" spans="2:18" x14ac:dyDescent="0.25">
      <c r="B184" s="8"/>
      <c r="I184" s="13"/>
      <c r="J184" s="8"/>
      <c r="K184" s="8"/>
      <c r="L184" s="32"/>
      <c r="M184" s="48"/>
      <c r="N184" s="32"/>
      <c r="O184" s="32"/>
      <c r="P184" s="32"/>
      <c r="R184" s="8"/>
    </row>
    <row r="185" spans="2:18" x14ac:dyDescent="0.25">
      <c r="B185" s="8"/>
      <c r="I185" s="13"/>
      <c r="J185" s="8"/>
      <c r="K185" s="8"/>
      <c r="L185" s="32"/>
      <c r="M185" s="48"/>
      <c r="N185" s="32"/>
      <c r="O185" s="32"/>
      <c r="P185" s="32"/>
      <c r="R185" s="8"/>
    </row>
    <row r="186" spans="2:18" x14ac:dyDescent="0.25">
      <c r="B186" s="8"/>
      <c r="I186" s="13"/>
      <c r="J186" s="8"/>
      <c r="K186" s="8"/>
      <c r="L186" s="32"/>
      <c r="M186" s="48"/>
      <c r="N186" s="32"/>
      <c r="O186" s="32"/>
      <c r="P186" s="32"/>
      <c r="R186" s="8"/>
    </row>
    <row r="187" spans="2:18" x14ac:dyDescent="0.25">
      <c r="B187" s="8"/>
      <c r="I187" s="13"/>
      <c r="J187" s="8"/>
      <c r="K187" s="8"/>
      <c r="L187" s="32"/>
      <c r="M187" s="48"/>
      <c r="N187" s="32"/>
      <c r="O187" s="32"/>
      <c r="P187" s="32"/>
      <c r="R187" s="8"/>
    </row>
    <row r="188" spans="2:18" x14ac:dyDescent="0.25">
      <c r="B188" s="8"/>
      <c r="I188" s="13"/>
      <c r="J188" s="8"/>
      <c r="K188" s="8"/>
      <c r="L188" s="32"/>
      <c r="M188" s="48"/>
      <c r="N188" s="32"/>
      <c r="O188" s="32"/>
      <c r="P188" s="32"/>
      <c r="R188" s="8"/>
    </row>
    <row r="189" spans="2:18" x14ac:dyDescent="0.25">
      <c r="B189" s="8"/>
      <c r="I189" s="13"/>
      <c r="J189" s="8"/>
      <c r="K189" s="8"/>
      <c r="L189" s="32"/>
      <c r="M189" s="48"/>
      <c r="N189" s="32"/>
      <c r="O189" s="32"/>
      <c r="P189" s="32"/>
      <c r="R189" s="8"/>
    </row>
    <row r="190" spans="2:18" x14ac:dyDescent="0.25">
      <c r="B190" s="8"/>
      <c r="I190" s="13"/>
      <c r="J190" s="8"/>
      <c r="K190" s="8"/>
      <c r="L190" s="32"/>
      <c r="M190" s="48"/>
      <c r="N190" s="32"/>
      <c r="O190" s="32"/>
      <c r="P190" s="32"/>
      <c r="R190" s="8"/>
    </row>
    <row r="191" spans="2:18" x14ac:dyDescent="0.25">
      <c r="B191" s="8"/>
      <c r="I191" s="13"/>
      <c r="J191" s="8"/>
      <c r="K191" s="8"/>
      <c r="L191" s="32"/>
      <c r="M191" s="48"/>
      <c r="N191" s="32"/>
      <c r="O191" s="32"/>
      <c r="P191" s="32"/>
      <c r="R191" s="8"/>
    </row>
    <row r="192" spans="2:18" x14ac:dyDescent="0.25">
      <c r="B192" s="8"/>
      <c r="I192" s="13"/>
      <c r="J192" s="8"/>
      <c r="K192" s="8"/>
      <c r="L192" s="32"/>
      <c r="M192" s="48"/>
      <c r="N192" s="32"/>
      <c r="O192" s="32"/>
      <c r="P192" s="32"/>
      <c r="R192" s="8"/>
    </row>
    <row r="193" spans="2:18" x14ac:dyDescent="0.25">
      <c r="B193" s="8"/>
      <c r="I193" s="13"/>
      <c r="J193" s="8"/>
      <c r="K193" s="8"/>
      <c r="L193" s="32"/>
      <c r="M193" s="48"/>
      <c r="N193" s="32"/>
      <c r="O193" s="32"/>
      <c r="P193" s="32"/>
      <c r="R193" s="8"/>
    </row>
    <row r="194" spans="2:18" x14ac:dyDescent="0.25">
      <c r="B194" s="8"/>
      <c r="I194" s="13"/>
      <c r="J194" s="8"/>
      <c r="K194" s="8"/>
      <c r="L194" s="32"/>
      <c r="M194" s="48"/>
      <c r="N194" s="32"/>
      <c r="O194" s="32"/>
      <c r="P194" s="32"/>
      <c r="R194" s="8"/>
    </row>
    <row r="195" spans="2:18" x14ac:dyDescent="0.25">
      <c r="B195" s="8"/>
      <c r="I195" s="13"/>
      <c r="J195" s="8"/>
      <c r="K195" s="8"/>
      <c r="L195" s="32"/>
      <c r="M195" s="48"/>
      <c r="N195" s="32"/>
      <c r="O195" s="32"/>
      <c r="P195" s="32"/>
      <c r="R195" s="8"/>
    </row>
    <row r="196" spans="2:18" x14ac:dyDescent="0.25">
      <c r="B196" s="8"/>
      <c r="I196" s="13"/>
      <c r="J196" s="8"/>
      <c r="K196" s="8"/>
      <c r="L196" s="32"/>
      <c r="M196" s="48"/>
      <c r="N196" s="32"/>
      <c r="O196" s="32"/>
      <c r="P196" s="32"/>
      <c r="R196" s="8"/>
    </row>
    <row r="197" spans="2:18" x14ac:dyDescent="0.25">
      <c r="B197" s="8"/>
      <c r="I197" s="13"/>
      <c r="J197" s="8"/>
      <c r="K197" s="8"/>
      <c r="L197" s="32"/>
      <c r="M197" s="48"/>
      <c r="N197" s="32"/>
      <c r="O197" s="32"/>
      <c r="P197" s="32"/>
      <c r="R197" s="8"/>
    </row>
  </sheetData>
  <autoFilter ref="B3:T109">
    <sortState ref="B4:T109">
      <sortCondition ref="C3:C109"/>
    </sortState>
  </autoFilter>
  <sortState ref="A117:T128">
    <sortCondition ref="C117:C128"/>
  </sortState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65" zoomScale="110" zoomScaleNormal="110" workbookViewId="0">
      <selection activeCell="F91" sqref="F91"/>
    </sheetView>
  </sheetViews>
  <sheetFormatPr defaultRowHeight="15" x14ac:dyDescent="0.25"/>
  <cols>
    <col min="1" max="1" width="12.5703125" customWidth="1"/>
    <col min="2" max="2" width="11.7109375" style="24" customWidth="1"/>
    <col min="3" max="4" width="10.5703125" customWidth="1"/>
    <col min="5" max="5" width="11.7109375" style="24" customWidth="1"/>
    <col min="6" max="8" width="10.5703125" customWidth="1"/>
    <col min="9" max="9" width="10.5703125" style="24" customWidth="1"/>
    <col min="10" max="12" width="10.5703125" customWidth="1"/>
    <col min="15" max="15" width="9.7109375" bestFit="1" customWidth="1"/>
    <col min="17" max="17" width="9.7109375" bestFit="1" customWidth="1"/>
  </cols>
  <sheetData>
    <row r="1" spans="1:16" x14ac:dyDescent="0.25">
      <c r="A1" t="s">
        <v>235</v>
      </c>
      <c r="E1" s="52" t="s">
        <v>208</v>
      </c>
      <c r="G1" s="61" t="s">
        <v>209</v>
      </c>
      <c r="H1" s="61"/>
      <c r="J1" s="68" t="s">
        <v>225</v>
      </c>
    </row>
    <row r="3" spans="1:16" s="16" customFormat="1" ht="30" customHeight="1" x14ac:dyDescent="0.25">
      <c r="A3" s="17" t="s">
        <v>150</v>
      </c>
      <c r="B3" s="25" t="s">
        <v>120</v>
      </c>
      <c r="C3" s="17" t="s">
        <v>121</v>
      </c>
      <c r="D3" s="63" t="s">
        <v>125</v>
      </c>
      <c r="E3" s="25" t="s">
        <v>126</v>
      </c>
      <c r="F3" s="17" t="s">
        <v>122</v>
      </c>
      <c r="G3" s="62" t="s">
        <v>118</v>
      </c>
      <c r="H3" s="62" t="s">
        <v>123</v>
      </c>
      <c r="I3" s="67" t="s">
        <v>151</v>
      </c>
      <c r="J3" s="62" t="s">
        <v>119</v>
      </c>
      <c r="K3" s="62" t="s">
        <v>152</v>
      </c>
      <c r="L3" s="62" t="s">
        <v>124</v>
      </c>
      <c r="M3" s="26"/>
      <c r="N3" s="26"/>
      <c r="O3" s="26"/>
    </row>
    <row r="4" spans="1:16" s="9" customFormat="1" x14ac:dyDescent="0.25">
      <c r="A4" s="35" t="s">
        <v>178</v>
      </c>
      <c r="B4" s="36">
        <v>300</v>
      </c>
      <c r="C4" s="37">
        <v>90.47</v>
      </c>
      <c r="D4" s="64">
        <f>B4*C4</f>
        <v>27141</v>
      </c>
      <c r="E4" s="36">
        <v>300</v>
      </c>
      <c r="F4" s="37">
        <v>56.9</v>
      </c>
      <c r="G4" s="64">
        <f>E4*F4</f>
        <v>17070</v>
      </c>
      <c r="H4" s="64">
        <f>D4+G4</f>
        <v>44211</v>
      </c>
      <c r="I4" s="65">
        <f>B4+E4</f>
        <v>600</v>
      </c>
      <c r="J4" s="66">
        <f>H4/I4</f>
        <v>73.685000000000002</v>
      </c>
      <c r="K4" s="64">
        <f>I4*J4</f>
        <v>44211</v>
      </c>
      <c r="L4" s="64">
        <f>K4-H4</f>
        <v>0</v>
      </c>
      <c r="M4" s="30"/>
      <c r="N4" s="30"/>
      <c r="O4" s="30"/>
      <c r="P4" s="30"/>
    </row>
    <row r="5" spans="1:16" s="9" customFormat="1" x14ac:dyDescent="0.25">
      <c r="A5" s="35" t="s">
        <v>178</v>
      </c>
      <c r="B5" s="36">
        <f>I4</f>
        <v>600</v>
      </c>
      <c r="C5" s="66">
        <f>J4</f>
        <v>73.685000000000002</v>
      </c>
      <c r="D5" s="64">
        <f>B5*C5</f>
        <v>44211</v>
      </c>
      <c r="E5" s="70">
        <v>100</v>
      </c>
      <c r="F5" s="71">
        <v>56.66</v>
      </c>
      <c r="G5" s="64">
        <f>E5*F5</f>
        <v>5666</v>
      </c>
      <c r="H5" s="64">
        <f>D5+G5</f>
        <v>49877</v>
      </c>
      <c r="I5" s="65">
        <f>B5+E5</f>
        <v>700</v>
      </c>
      <c r="J5" s="66">
        <f>H5/I5</f>
        <v>71.252857142857138</v>
      </c>
      <c r="K5" s="64">
        <f>I5*J5</f>
        <v>49877</v>
      </c>
      <c r="L5" s="64">
        <f>K5-H5</f>
        <v>0</v>
      </c>
      <c r="M5" s="30"/>
      <c r="N5" s="30"/>
      <c r="O5" s="30"/>
      <c r="P5" s="30"/>
    </row>
    <row r="6" spans="1:16" s="9" customFormat="1" x14ac:dyDescent="0.25">
      <c r="A6" s="72" t="s">
        <v>178</v>
      </c>
      <c r="B6" s="36">
        <f t="shared" ref="B6:B11" si="0">I5</f>
        <v>700</v>
      </c>
      <c r="C6" s="66">
        <f t="shared" ref="C6:C11" si="1">J5</f>
        <v>71.252857142857138</v>
      </c>
      <c r="D6" s="64">
        <f>B6*C6</f>
        <v>49877</v>
      </c>
      <c r="E6" s="70">
        <v>300</v>
      </c>
      <c r="F6" s="71">
        <v>56.61</v>
      </c>
      <c r="G6" s="64">
        <f t="shared" ref="G6" si="2">E6*F6</f>
        <v>16983</v>
      </c>
      <c r="H6" s="64">
        <f t="shared" ref="H6" si="3">D6+G6</f>
        <v>66860</v>
      </c>
      <c r="I6" s="65">
        <f t="shared" ref="I6" si="4">B6+E6</f>
        <v>1000</v>
      </c>
      <c r="J6" s="66">
        <f t="shared" ref="J6" si="5">H6/I6</f>
        <v>66.86</v>
      </c>
      <c r="K6" s="64">
        <f t="shared" ref="K6" si="6">I6*J6</f>
        <v>66860</v>
      </c>
      <c r="L6" s="64">
        <f t="shared" ref="L6" si="7">K6-H6</f>
        <v>0</v>
      </c>
      <c r="M6" s="30"/>
      <c r="N6" s="30"/>
      <c r="O6" s="30"/>
      <c r="P6" s="30"/>
    </row>
    <row r="7" spans="1:16" s="9" customFormat="1" x14ac:dyDescent="0.25">
      <c r="A7" s="72" t="s">
        <v>178</v>
      </c>
      <c r="B7" s="36">
        <f t="shared" si="0"/>
        <v>1000</v>
      </c>
      <c r="C7" s="66">
        <f t="shared" si="1"/>
        <v>66.86</v>
      </c>
      <c r="D7" s="64">
        <f t="shared" ref="D7:D8" si="8">B7*C7</f>
        <v>66860</v>
      </c>
      <c r="E7" s="28">
        <v>1000</v>
      </c>
      <c r="F7" s="29"/>
      <c r="G7" s="64">
        <f t="shared" ref="G7:G11" si="9">E7*F7</f>
        <v>0</v>
      </c>
      <c r="H7" s="64">
        <f t="shared" ref="H7:H11" si="10">D7+G7</f>
        <v>66860</v>
      </c>
      <c r="I7" s="65">
        <f t="shared" ref="I7:I11" si="11">B7+E7</f>
        <v>2000</v>
      </c>
      <c r="J7" s="66">
        <f t="shared" ref="J7:J11" si="12">H7/I7</f>
        <v>33.43</v>
      </c>
      <c r="K7" s="64">
        <f t="shared" ref="K7:K11" si="13">I7*J7</f>
        <v>66860</v>
      </c>
      <c r="L7" s="64">
        <f t="shared" ref="L7:L11" si="14">K7-H7</f>
        <v>0</v>
      </c>
      <c r="M7" s="30"/>
      <c r="N7" s="30"/>
      <c r="O7" s="30"/>
      <c r="P7" s="30"/>
    </row>
    <row r="8" spans="1:16" s="9" customFormat="1" x14ac:dyDescent="0.25">
      <c r="A8" s="27" t="s">
        <v>178</v>
      </c>
      <c r="B8" s="28">
        <f t="shared" si="0"/>
        <v>2000</v>
      </c>
      <c r="C8" s="66">
        <f t="shared" si="1"/>
        <v>33.43</v>
      </c>
      <c r="D8" s="64">
        <f t="shared" si="8"/>
        <v>66860</v>
      </c>
      <c r="E8" s="28"/>
      <c r="F8" s="29"/>
      <c r="G8" s="64">
        <f t="shared" ref="G8" si="15">E8*F8</f>
        <v>0</v>
      </c>
      <c r="H8" s="64">
        <f t="shared" ref="H8" si="16">D8+G8</f>
        <v>66860</v>
      </c>
      <c r="I8" s="65">
        <f t="shared" ref="I8" si="17">B8+E8</f>
        <v>2000</v>
      </c>
      <c r="J8" s="66">
        <f t="shared" ref="J8" si="18">H8/I8</f>
        <v>33.43</v>
      </c>
      <c r="K8" s="64">
        <f t="shared" ref="K8" si="19">I8*J8</f>
        <v>66860</v>
      </c>
      <c r="L8" s="64">
        <f t="shared" ref="L8" si="20">K8-H8</f>
        <v>0</v>
      </c>
      <c r="M8" s="30"/>
      <c r="N8" s="30"/>
      <c r="O8" s="30"/>
      <c r="P8" s="30"/>
    </row>
    <row r="9" spans="1:16" s="9" customFormat="1" x14ac:dyDescent="0.25">
      <c r="A9" s="27"/>
      <c r="B9" s="28">
        <f t="shared" si="0"/>
        <v>2000</v>
      </c>
      <c r="C9" s="66">
        <f t="shared" si="1"/>
        <v>33.43</v>
      </c>
      <c r="D9" s="64">
        <f t="shared" ref="D9:D11" si="21">B9*C9</f>
        <v>66860</v>
      </c>
      <c r="E9" s="28"/>
      <c r="F9" s="29"/>
      <c r="G9" s="64">
        <f t="shared" si="9"/>
        <v>0</v>
      </c>
      <c r="H9" s="64">
        <f t="shared" si="10"/>
        <v>66860</v>
      </c>
      <c r="I9" s="65">
        <f t="shared" si="11"/>
        <v>2000</v>
      </c>
      <c r="J9" s="66">
        <f t="shared" si="12"/>
        <v>33.43</v>
      </c>
      <c r="K9" s="64">
        <f t="shared" si="13"/>
        <v>66860</v>
      </c>
      <c r="L9" s="64">
        <f t="shared" si="14"/>
        <v>0</v>
      </c>
      <c r="M9" s="30"/>
      <c r="N9" s="30"/>
      <c r="O9" s="30"/>
      <c r="P9" s="30"/>
    </row>
    <row r="10" spans="1:16" s="9" customFormat="1" x14ac:dyDescent="0.25">
      <c r="A10" s="27"/>
      <c r="B10" s="28">
        <f t="shared" si="0"/>
        <v>2000</v>
      </c>
      <c r="C10" s="66">
        <f t="shared" si="1"/>
        <v>33.43</v>
      </c>
      <c r="D10" s="64">
        <f t="shared" ref="D10" si="22">B10*C10</f>
        <v>66860</v>
      </c>
      <c r="E10" s="28"/>
      <c r="F10" s="29"/>
      <c r="G10" s="64">
        <f t="shared" ref="G10" si="23">E10*F10</f>
        <v>0</v>
      </c>
      <c r="H10" s="64">
        <f t="shared" ref="H10" si="24">D10+G10</f>
        <v>66860</v>
      </c>
      <c r="I10" s="65">
        <f t="shared" ref="I10" si="25">B10+E10</f>
        <v>2000</v>
      </c>
      <c r="J10" s="66">
        <f t="shared" ref="J10" si="26">H10/I10</f>
        <v>33.43</v>
      </c>
      <c r="K10" s="64">
        <f t="shared" ref="K10" si="27">I10*J10</f>
        <v>66860</v>
      </c>
      <c r="L10" s="64">
        <f t="shared" ref="L10" si="28">K10-H10</f>
        <v>0</v>
      </c>
      <c r="M10" s="30"/>
      <c r="N10" s="30"/>
      <c r="O10" s="30"/>
      <c r="P10" s="30"/>
    </row>
    <row r="11" spans="1:16" s="9" customFormat="1" x14ac:dyDescent="0.25">
      <c r="A11" s="27"/>
      <c r="B11" s="28">
        <f t="shared" si="0"/>
        <v>2000</v>
      </c>
      <c r="C11" s="66">
        <f t="shared" si="1"/>
        <v>33.43</v>
      </c>
      <c r="D11" s="64">
        <f t="shared" si="21"/>
        <v>66860</v>
      </c>
      <c r="E11" s="28"/>
      <c r="F11" s="29"/>
      <c r="G11" s="64">
        <f t="shared" si="9"/>
        <v>0</v>
      </c>
      <c r="H11" s="64">
        <f t="shared" si="10"/>
        <v>66860</v>
      </c>
      <c r="I11" s="65">
        <f t="shared" si="11"/>
        <v>2000</v>
      </c>
      <c r="J11" s="66">
        <f t="shared" si="12"/>
        <v>33.43</v>
      </c>
      <c r="K11" s="64">
        <f t="shared" si="13"/>
        <v>66860</v>
      </c>
      <c r="L11" s="64">
        <f t="shared" si="14"/>
        <v>0</v>
      </c>
      <c r="M11" s="30"/>
      <c r="N11" s="30"/>
      <c r="O11" s="30"/>
      <c r="P11" s="30"/>
    </row>
    <row r="12" spans="1:16" s="9" customFormat="1" x14ac:dyDescent="0.25">
      <c r="A12" s="12"/>
      <c r="B12" s="23"/>
      <c r="C12" s="20"/>
      <c r="D12" s="22"/>
      <c r="E12" s="23"/>
      <c r="F12" s="20"/>
      <c r="G12" s="22"/>
      <c r="H12" s="22"/>
      <c r="I12" s="23"/>
      <c r="J12" s="20"/>
      <c r="K12" s="22"/>
      <c r="L12" s="22"/>
    </row>
    <row r="13" spans="1:16" s="9" customFormat="1" x14ac:dyDescent="0.25">
      <c r="A13" s="35" t="s">
        <v>81</v>
      </c>
      <c r="B13" s="36">
        <v>1000</v>
      </c>
      <c r="C13" s="37">
        <v>30.65</v>
      </c>
      <c r="D13" s="64">
        <f>B13*C13</f>
        <v>30650</v>
      </c>
      <c r="E13" s="36">
        <v>800</v>
      </c>
      <c r="F13" s="37">
        <v>30.31</v>
      </c>
      <c r="G13" s="64">
        <f>E13*F13</f>
        <v>24248</v>
      </c>
      <c r="H13" s="64">
        <f>D13+G13</f>
        <v>54898</v>
      </c>
      <c r="I13" s="65">
        <f>B13+E13</f>
        <v>1800</v>
      </c>
      <c r="J13" s="66">
        <f>H13/I13</f>
        <v>30.498888888888889</v>
      </c>
      <c r="K13" s="64">
        <f>I13*J13</f>
        <v>54898</v>
      </c>
      <c r="L13" s="64">
        <f>K13-H13</f>
        <v>0</v>
      </c>
    </row>
    <row r="14" spans="1:16" s="9" customFormat="1" x14ac:dyDescent="0.25">
      <c r="A14" s="35" t="s">
        <v>81</v>
      </c>
      <c r="B14" s="36">
        <f>I13</f>
        <v>1800</v>
      </c>
      <c r="C14" s="66">
        <f>J13</f>
        <v>30.498888888888889</v>
      </c>
      <c r="D14" s="64">
        <f>B14*C14</f>
        <v>54898</v>
      </c>
      <c r="E14" s="36">
        <v>200</v>
      </c>
      <c r="F14" s="37">
        <v>30.03</v>
      </c>
      <c r="G14" s="64">
        <f>E14*F14</f>
        <v>6006</v>
      </c>
      <c r="H14" s="64">
        <f>D14+G14</f>
        <v>60904</v>
      </c>
      <c r="I14" s="65">
        <f>B14+E14</f>
        <v>2000</v>
      </c>
      <c r="J14" s="66">
        <f>H14/I14</f>
        <v>30.452000000000002</v>
      </c>
      <c r="K14" s="64">
        <f>I14*J14</f>
        <v>60904</v>
      </c>
      <c r="L14" s="64">
        <f>K14-H14</f>
        <v>0</v>
      </c>
    </row>
    <row r="15" spans="1:16" s="9" customFormat="1" x14ac:dyDescent="0.25">
      <c r="A15" s="35" t="s">
        <v>81</v>
      </c>
      <c r="B15" s="36">
        <f t="shared" ref="B15:B21" si="29">I14</f>
        <v>2000</v>
      </c>
      <c r="C15" s="66">
        <f t="shared" ref="C15:C18" si="30">J14</f>
        <v>30.452000000000002</v>
      </c>
      <c r="D15" s="64">
        <f t="shared" ref="D15:D21" si="31">B15*C15</f>
        <v>60904</v>
      </c>
      <c r="E15" s="36">
        <v>1000</v>
      </c>
      <c r="F15" s="37">
        <v>30.01</v>
      </c>
      <c r="G15" s="64">
        <f t="shared" ref="G15:G21" si="32">E15*F15</f>
        <v>30010</v>
      </c>
      <c r="H15" s="64">
        <f t="shared" ref="H15:H21" si="33">D15+G15</f>
        <v>90914</v>
      </c>
      <c r="I15" s="65">
        <f t="shared" ref="I15:I21" si="34">B15+E15</f>
        <v>3000</v>
      </c>
      <c r="J15" s="66">
        <f t="shared" ref="J15:J21" si="35">H15/I15</f>
        <v>30.304666666666666</v>
      </c>
      <c r="K15" s="64">
        <f t="shared" ref="K15:K21" si="36">I15*J15</f>
        <v>90914</v>
      </c>
      <c r="L15" s="64">
        <f t="shared" ref="L15:L21" si="37">K15-H15</f>
        <v>0</v>
      </c>
    </row>
    <row r="16" spans="1:16" s="9" customFormat="1" x14ac:dyDescent="0.25">
      <c r="A16" s="35" t="s">
        <v>81</v>
      </c>
      <c r="B16" s="36">
        <f t="shared" si="29"/>
        <v>3000</v>
      </c>
      <c r="C16" s="66">
        <f t="shared" si="30"/>
        <v>30.304666666666666</v>
      </c>
      <c r="D16" s="64">
        <f t="shared" si="31"/>
        <v>90914</v>
      </c>
      <c r="E16" s="36">
        <v>1000</v>
      </c>
      <c r="F16" s="37">
        <v>29.85</v>
      </c>
      <c r="G16" s="64">
        <f t="shared" si="32"/>
        <v>29850</v>
      </c>
      <c r="H16" s="64">
        <f t="shared" si="33"/>
        <v>120764</v>
      </c>
      <c r="I16" s="65">
        <f t="shared" si="34"/>
        <v>4000</v>
      </c>
      <c r="J16" s="66">
        <f t="shared" si="35"/>
        <v>30.190999999999999</v>
      </c>
      <c r="K16" s="64">
        <f t="shared" si="36"/>
        <v>120764</v>
      </c>
      <c r="L16" s="64">
        <f t="shared" si="37"/>
        <v>0</v>
      </c>
    </row>
    <row r="17" spans="1:12" s="9" customFormat="1" x14ac:dyDescent="0.25">
      <c r="A17" s="35" t="s">
        <v>81</v>
      </c>
      <c r="B17" s="36">
        <f t="shared" si="29"/>
        <v>4000</v>
      </c>
      <c r="C17" s="66">
        <f t="shared" si="30"/>
        <v>30.190999999999999</v>
      </c>
      <c r="D17" s="64">
        <f t="shared" si="31"/>
        <v>120764</v>
      </c>
      <c r="E17" s="36">
        <v>1000</v>
      </c>
      <c r="F17" s="37">
        <v>29.5</v>
      </c>
      <c r="G17" s="64">
        <f t="shared" si="32"/>
        <v>29500</v>
      </c>
      <c r="H17" s="64">
        <f t="shared" si="33"/>
        <v>150264</v>
      </c>
      <c r="I17" s="65">
        <f t="shared" si="34"/>
        <v>5000</v>
      </c>
      <c r="J17" s="66">
        <f t="shared" si="35"/>
        <v>30.052800000000001</v>
      </c>
      <c r="K17" s="64">
        <f t="shared" si="36"/>
        <v>150264</v>
      </c>
      <c r="L17" s="64">
        <f t="shared" si="37"/>
        <v>0</v>
      </c>
    </row>
    <row r="18" spans="1:12" s="9" customFormat="1" x14ac:dyDescent="0.25">
      <c r="A18" s="35" t="s">
        <v>81</v>
      </c>
      <c r="B18" s="36">
        <f t="shared" si="29"/>
        <v>5000</v>
      </c>
      <c r="C18" s="66">
        <f t="shared" si="30"/>
        <v>30.052800000000001</v>
      </c>
      <c r="D18" s="64">
        <f t="shared" si="31"/>
        <v>150264</v>
      </c>
      <c r="E18" s="28"/>
      <c r="F18" s="29"/>
      <c r="G18" s="64">
        <f t="shared" si="32"/>
        <v>0</v>
      </c>
      <c r="H18" s="64">
        <f t="shared" si="33"/>
        <v>150264</v>
      </c>
      <c r="I18" s="65">
        <f t="shared" si="34"/>
        <v>5000</v>
      </c>
      <c r="J18" s="66">
        <f t="shared" si="35"/>
        <v>30.052800000000001</v>
      </c>
      <c r="K18" s="64">
        <f t="shared" si="36"/>
        <v>150264</v>
      </c>
      <c r="L18" s="64">
        <f t="shared" si="37"/>
        <v>0</v>
      </c>
    </row>
    <row r="19" spans="1:12" s="9" customFormat="1" x14ac:dyDescent="0.25">
      <c r="A19" s="27"/>
      <c r="B19" s="28">
        <f>I17</f>
        <v>5000</v>
      </c>
      <c r="C19" s="66">
        <f>J16</f>
        <v>30.190999999999999</v>
      </c>
      <c r="D19" s="64">
        <f t="shared" ref="D19" si="38">B19*C19</f>
        <v>150955</v>
      </c>
      <c r="E19" s="28"/>
      <c r="F19" s="29"/>
      <c r="G19" s="64">
        <f t="shared" ref="G19" si="39">E19*F19</f>
        <v>0</v>
      </c>
      <c r="H19" s="64">
        <f t="shared" ref="H19" si="40">D19+G19</f>
        <v>150955</v>
      </c>
      <c r="I19" s="65">
        <f t="shared" ref="I19" si="41">B19+E19</f>
        <v>5000</v>
      </c>
      <c r="J19" s="66">
        <f t="shared" ref="J19" si="42">H19/I19</f>
        <v>30.190999999999999</v>
      </c>
      <c r="K19" s="64">
        <f t="shared" ref="K19" si="43">I19*J19</f>
        <v>150955</v>
      </c>
      <c r="L19" s="64">
        <f t="shared" ref="L19" si="44">K19-H19</f>
        <v>0</v>
      </c>
    </row>
    <row r="20" spans="1:12" s="9" customFormat="1" x14ac:dyDescent="0.25">
      <c r="A20" s="27"/>
      <c r="B20" s="28">
        <f>I18</f>
        <v>5000</v>
      </c>
      <c r="C20" s="66">
        <f>J17</f>
        <v>30.052800000000001</v>
      </c>
      <c r="D20" s="64">
        <f t="shared" si="31"/>
        <v>150264</v>
      </c>
      <c r="E20" s="28"/>
      <c r="F20" s="29"/>
      <c r="G20" s="64">
        <f t="shared" si="32"/>
        <v>0</v>
      </c>
      <c r="H20" s="64">
        <f t="shared" si="33"/>
        <v>150264</v>
      </c>
      <c r="I20" s="65">
        <f t="shared" si="34"/>
        <v>5000</v>
      </c>
      <c r="J20" s="66">
        <f t="shared" si="35"/>
        <v>30.052800000000001</v>
      </c>
      <c r="K20" s="64">
        <f t="shared" si="36"/>
        <v>150264</v>
      </c>
      <c r="L20" s="64">
        <f t="shared" si="37"/>
        <v>0</v>
      </c>
    </row>
    <row r="21" spans="1:12" s="9" customFormat="1" x14ac:dyDescent="0.25">
      <c r="A21" s="27"/>
      <c r="B21" s="28">
        <f t="shared" si="29"/>
        <v>5000</v>
      </c>
      <c r="C21" s="66">
        <f>J18</f>
        <v>30.052800000000001</v>
      </c>
      <c r="D21" s="64">
        <f t="shared" si="31"/>
        <v>150264</v>
      </c>
      <c r="E21" s="28"/>
      <c r="F21" s="29"/>
      <c r="G21" s="64">
        <f t="shared" si="32"/>
        <v>0</v>
      </c>
      <c r="H21" s="64">
        <f t="shared" si="33"/>
        <v>150264</v>
      </c>
      <c r="I21" s="65">
        <f t="shared" si="34"/>
        <v>5000</v>
      </c>
      <c r="J21" s="66">
        <f t="shared" si="35"/>
        <v>30.052800000000001</v>
      </c>
      <c r="K21" s="64">
        <f t="shared" si="36"/>
        <v>150264</v>
      </c>
      <c r="L21" s="64">
        <f t="shared" si="37"/>
        <v>0</v>
      </c>
    </row>
    <row r="23" spans="1:12" s="9" customFormat="1" x14ac:dyDescent="0.25">
      <c r="A23" s="35" t="s">
        <v>59</v>
      </c>
      <c r="B23" s="36">
        <v>1000</v>
      </c>
      <c r="C23" s="37">
        <v>25.11</v>
      </c>
      <c r="D23" s="64">
        <f>B23*C23</f>
        <v>25110</v>
      </c>
      <c r="E23" s="28">
        <v>1000</v>
      </c>
      <c r="F23" s="29">
        <v>25.03</v>
      </c>
      <c r="G23" s="64">
        <f>E23*F23</f>
        <v>25030</v>
      </c>
      <c r="H23" s="64">
        <f>D23+G23</f>
        <v>50140</v>
      </c>
      <c r="I23" s="65">
        <f>B23+E23</f>
        <v>2000</v>
      </c>
      <c r="J23" s="66">
        <f>H23/I23</f>
        <v>25.07</v>
      </c>
      <c r="K23" s="64">
        <f>I23*J23</f>
        <v>50140</v>
      </c>
      <c r="L23" s="64">
        <f>K23-H23</f>
        <v>0</v>
      </c>
    </row>
    <row r="24" spans="1:12" s="9" customFormat="1" x14ac:dyDescent="0.25">
      <c r="A24" s="35" t="s">
        <v>59</v>
      </c>
      <c r="B24" s="36">
        <f>I23</f>
        <v>2000</v>
      </c>
      <c r="C24" s="66">
        <f>J23</f>
        <v>25.07</v>
      </c>
      <c r="D24" s="64">
        <f>B24*C24</f>
        <v>50140</v>
      </c>
      <c r="E24" s="28">
        <v>1000</v>
      </c>
      <c r="F24" s="29">
        <v>23.71</v>
      </c>
      <c r="G24" s="64">
        <f>E24*F24</f>
        <v>23710</v>
      </c>
      <c r="H24" s="64">
        <f>D24+G24</f>
        <v>73850</v>
      </c>
      <c r="I24" s="65">
        <f>B24+E24</f>
        <v>3000</v>
      </c>
      <c r="J24" s="66">
        <f>H24/I24</f>
        <v>24.616666666666667</v>
      </c>
      <c r="K24" s="64">
        <f>I24*J24</f>
        <v>73850</v>
      </c>
      <c r="L24" s="64">
        <f>K24-H24</f>
        <v>0</v>
      </c>
    </row>
    <row r="25" spans="1:12" s="9" customFormat="1" x14ac:dyDescent="0.25">
      <c r="A25" s="35" t="s">
        <v>59</v>
      </c>
      <c r="B25" s="36">
        <f t="shared" ref="B25:B30" si="45">I24</f>
        <v>3000</v>
      </c>
      <c r="C25" s="66">
        <f t="shared" ref="C25:C28" si="46">J24</f>
        <v>24.616666666666667</v>
      </c>
      <c r="D25" s="64">
        <f t="shared" ref="D25:D30" si="47">B25*C25</f>
        <v>73850</v>
      </c>
      <c r="E25" s="28">
        <v>1000</v>
      </c>
      <c r="F25" s="29">
        <v>22.61</v>
      </c>
      <c r="G25" s="64">
        <f t="shared" ref="G25:G30" si="48">E25*F25</f>
        <v>22610</v>
      </c>
      <c r="H25" s="64">
        <f t="shared" ref="H25:H30" si="49">D25+G25</f>
        <v>96460</v>
      </c>
      <c r="I25" s="65">
        <f t="shared" ref="I25:I30" si="50">B25+E25</f>
        <v>4000</v>
      </c>
      <c r="J25" s="66">
        <f t="shared" ref="J25:J30" si="51">H25/I25</f>
        <v>24.114999999999998</v>
      </c>
      <c r="K25" s="64">
        <f t="shared" ref="K25:K30" si="52">I25*J25</f>
        <v>96460</v>
      </c>
      <c r="L25" s="64">
        <f t="shared" ref="L25:L30" si="53">K25-H25</f>
        <v>0</v>
      </c>
    </row>
    <row r="26" spans="1:12" s="9" customFormat="1" x14ac:dyDescent="0.25">
      <c r="A26" s="35" t="s">
        <v>59</v>
      </c>
      <c r="B26" s="36">
        <f t="shared" si="45"/>
        <v>4000</v>
      </c>
      <c r="C26" s="66">
        <f t="shared" si="46"/>
        <v>24.114999999999998</v>
      </c>
      <c r="D26" s="64">
        <f t="shared" si="47"/>
        <v>96460</v>
      </c>
      <c r="E26" s="28">
        <v>1000</v>
      </c>
      <c r="F26" s="29">
        <v>21.52</v>
      </c>
      <c r="G26" s="64">
        <f t="shared" si="48"/>
        <v>21520</v>
      </c>
      <c r="H26" s="64">
        <f t="shared" si="49"/>
        <v>117980</v>
      </c>
      <c r="I26" s="65">
        <f t="shared" si="50"/>
        <v>5000</v>
      </c>
      <c r="J26" s="66">
        <f t="shared" si="51"/>
        <v>23.596</v>
      </c>
      <c r="K26" s="64">
        <f t="shared" si="52"/>
        <v>117980</v>
      </c>
      <c r="L26" s="64">
        <f t="shared" si="53"/>
        <v>0</v>
      </c>
    </row>
    <row r="27" spans="1:12" s="9" customFormat="1" x14ac:dyDescent="0.25">
      <c r="A27" s="35" t="s">
        <v>59</v>
      </c>
      <c r="B27" s="36">
        <f t="shared" si="45"/>
        <v>5000</v>
      </c>
      <c r="C27" s="66">
        <f t="shared" si="46"/>
        <v>23.596</v>
      </c>
      <c r="D27" s="64">
        <f t="shared" si="47"/>
        <v>117980</v>
      </c>
      <c r="E27" s="28"/>
      <c r="F27" s="29"/>
      <c r="G27" s="64">
        <f t="shared" si="48"/>
        <v>0</v>
      </c>
      <c r="H27" s="64">
        <f t="shared" si="49"/>
        <v>117980</v>
      </c>
      <c r="I27" s="65">
        <f t="shared" si="50"/>
        <v>5000</v>
      </c>
      <c r="J27" s="66">
        <f t="shared" si="51"/>
        <v>23.596</v>
      </c>
      <c r="K27" s="64">
        <f t="shared" si="52"/>
        <v>117980</v>
      </c>
      <c r="L27" s="64">
        <f t="shared" si="53"/>
        <v>0</v>
      </c>
    </row>
    <row r="28" spans="1:12" s="9" customFormat="1" x14ac:dyDescent="0.25">
      <c r="A28" s="27"/>
      <c r="B28" s="28">
        <f t="shared" si="45"/>
        <v>5000</v>
      </c>
      <c r="C28" s="66">
        <f t="shared" si="46"/>
        <v>23.596</v>
      </c>
      <c r="D28" s="64">
        <f t="shared" si="47"/>
        <v>117980</v>
      </c>
      <c r="E28" s="28"/>
      <c r="F28" s="29"/>
      <c r="G28" s="64">
        <f t="shared" si="48"/>
        <v>0</v>
      </c>
      <c r="H28" s="64">
        <f t="shared" si="49"/>
        <v>117980</v>
      </c>
      <c r="I28" s="65">
        <f t="shared" si="50"/>
        <v>5000</v>
      </c>
      <c r="J28" s="66">
        <f t="shared" si="51"/>
        <v>23.596</v>
      </c>
      <c r="K28" s="64">
        <f t="shared" si="52"/>
        <v>117980</v>
      </c>
      <c r="L28" s="64">
        <f t="shared" si="53"/>
        <v>0</v>
      </c>
    </row>
    <row r="29" spans="1:12" s="9" customFormat="1" x14ac:dyDescent="0.25">
      <c r="A29" s="27"/>
      <c r="B29" s="28">
        <f t="shared" si="45"/>
        <v>5000</v>
      </c>
      <c r="C29" s="66">
        <f>J27</f>
        <v>23.596</v>
      </c>
      <c r="D29" s="64">
        <f t="shared" si="47"/>
        <v>117980</v>
      </c>
      <c r="E29" s="28"/>
      <c r="F29" s="29"/>
      <c r="G29" s="64">
        <f t="shared" si="48"/>
        <v>0</v>
      </c>
      <c r="H29" s="64">
        <f t="shared" si="49"/>
        <v>117980</v>
      </c>
      <c r="I29" s="65">
        <f t="shared" si="50"/>
        <v>5000</v>
      </c>
      <c r="J29" s="66">
        <f t="shared" si="51"/>
        <v>23.596</v>
      </c>
      <c r="K29" s="64">
        <f t="shared" si="52"/>
        <v>117980</v>
      </c>
      <c r="L29" s="64">
        <f t="shared" si="53"/>
        <v>0</v>
      </c>
    </row>
    <row r="30" spans="1:12" s="9" customFormat="1" x14ac:dyDescent="0.25">
      <c r="A30" s="27"/>
      <c r="B30" s="28">
        <f t="shared" si="45"/>
        <v>5000</v>
      </c>
      <c r="C30" s="66">
        <f>J28</f>
        <v>23.596</v>
      </c>
      <c r="D30" s="64">
        <f t="shared" si="47"/>
        <v>117980</v>
      </c>
      <c r="E30" s="28"/>
      <c r="F30" s="29"/>
      <c r="G30" s="64">
        <f t="shared" si="48"/>
        <v>0</v>
      </c>
      <c r="H30" s="64">
        <f t="shared" si="49"/>
        <v>117980</v>
      </c>
      <c r="I30" s="65">
        <f t="shared" si="50"/>
        <v>5000</v>
      </c>
      <c r="J30" s="66">
        <f t="shared" si="51"/>
        <v>23.596</v>
      </c>
      <c r="K30" s="64">
        <f t="shared" si="52"/>
        <v>117980</v>
      </c>
      <c r="L30" s="64">
        <f t="shared" si="53"/>
        <v>0</v>
      </c>
    </row>
    <row r="32" spans="1:12" s="9" customFormat="1" x14ac:dyDescent="0.25">
      <c r="A32" s="35" t="s">
        <v>211</v>
      </c>
      <c r="B32" s="36">
        <v>1000</v>
      </c>
      <c r="C32" s="37">
        <v>5.91</v>
      </c>
      <c r="D32" s="64">
        <f>B32*C32</f>
        <v>5910</v>
      </c>
      <c r="E32" s="28">
        <v>1000</v>
      </c>
      <c r="F32" s="29">
        <v>3.51</v>
      </c>
      <c r="G32" s="64">
        <f>E32*F32</f>
        <v>3510</v>
      </c>
      <c r="H32" s="64">
        <f>D32+G32</f>
        <v>9420</v>
      </c>
      <c r="I32" s="65">
        <f>B32+E32</f>
        <v>2000</v>
      </c>
      <c r="J32" s="66">
        <f>H32/I32</f>
        <v>4.71</v>
      </c>
      <c r="K32" s="64">
        <f>I32*J32</f>
        <v>9420</v>
      </c>
      <c r="L32" s="64">
        <f>K32-H32</f>
        <v>0</v>
      </c>
    </row>
    <row r="33" spans="1:12" s="9" customFormat="1" x14ac:dyDescent="0.25">
      <c r="A33" s="27"/>
      <c r="B33" s="28">
        <f>I32</f>
        <v>2000</v>
      </c>
      <c r="C33" s="66">
        <f>J32</f>
        <v>4.71</v>
      </c>
      <c r="D33" s="64">
        <f>B33*C33</f>
        <v>9420</v>
      </c>
      <c r="E33" s="28">
        <v>1000</v>
      </c>
      <c r="F33" s="29">
        <v>3.51</v>
      </c>
      <c r="G33" s="64">
        <f>E33*F33</f>
        <v>3510</v>
      </c>
      <c r="H33" s="64">
        <f>D33+G33</f>
        <v>12930</v>
      </c>
      <c r="I33" s="65">
        <f>B33+E33</f>
        <v>3000</v>
      </c>
      <c r="J33" s="66">
        <f>H33/I33</f>
        <v>4.3099999999999996</v>
      </c>
      <c r="K33" s="64">
        <f>I33*J33</f>
        <v>12929.999999999998</v>
      </c>
      <c r="L33" s="64">
        <f>K33-H33</f>
        <v>0</v>
      </c>
    </row>
    <row r="34" spans="1:12" s="9" customFormat="1" x14ac:dyDescent="0.25">
      <c r="A34" s="27"/>
      <c r="B34" s="28">
        <f t="shared" ref="B34:B39" si="54">I33</f>
        <v>3000</v>
      </c>
      <c r="C34" s="66">
        <f t="shared" ref="C34:C37" si="55">J33</f>
        <v>4.3099999999999996</v>
      </c>
      <c r="D34" s="64">
        <f t="shared" ref="D34:D39" si="56">B34*C34</f>
        <v>12929.999999999998</v>
      </c>
      <c r="E34" s="28"/>
      <c r="F34" s="29"/>
      <c r="G34" s="64">
        <f t="shared" ref="G34:G39" si="57">E34*F34</f>
        <v>0</v>
      </c>
      <c r="H34" s="64">
        <f t="shared" ref="H34:H39" si="58">D34+G34</f>
        <v>12929.999999999998</v>
      </c>
      <c r="I34" s="65">
        <f t="shared" ref="I34:I39" si="59">B34+E34</f>
        <v>3000</v>
      </c>
      <c r="J34" s="66">
        <f t="shared" ref="J34:J39" si="60">H34/I34</f>
        <v>4.3099999999999996</v>
      </c>
      <c r="K34" s="64">
        <f t="shared" ref="K34:K39" si="61">I34*J34</f>
        <v>12929.999999999998</v>
      </c>
      <c r="L34" s="64">
        <f t="shared" ref="L34:L39" si="62">K34-H34</f>
        <v>0</v>
      </c>
    </row>
    <row r="35" spans="1:12" s="9" customFormat="1" x14ac:dyDescent="0.25">
      <c r="A35" s="27"/>
      <c r="B35" s="28">
        <f t="shared" si="54"/>
        <v>3000</v>
      </c>
      <c r="C35" s="66">
        <f t="shared" si="55"/>
        <v>4.3099999999999996</v>
      </c>
      <c r="D35" s="64">
        <f t="shared" si="56"/>
        <v>12929.999999999998</v>
      </c>
      <c r="E35" s="28"/>
      <c r="F35" s="29"/>
      <c r="G35" s="64">
        <f t="shared" si="57"/>
        <v>0</v>
      </c>
      <c r="H35" s="64">
        <f t="shared" si="58"/>
        <v>12929.999999999998</v>
      </c>
      <c r="I35" s="65">
        <f t="shared" si="59"/>
        <v>3000</v>
      </c>
      <c r="J35" s="66">
        <f t="shared" si="60"/>
        <v>4.3099999999999996</v>
      </c>
      <c r="K35" s="64">
        <f t="shared" si="61"/>
        <v>12929.999999999998</v>
      </c>
      <c r="L35" s="64">
        <f t="shared" si="62"/>
        <v>0</v>
      </c>
    </row>
    <row r="36" spans="1:12" s="9" customFormat="1" x14ac:dyDescent="0.25">
      <c r="A36" s="27"/>
      <c r="B36" s="28">
        <f t="shared" si="54"/>
        <v>3000</v>
      </c>
      <c r="C36" s="66">
        <f t="shared" si="55"/>
        <v>4.3099999999999996</v>
      </c>
      <c r="D36" s="64">
        <f t="shared" si="56"/>
        <v>12929.999999999998</v>
      </c>
      <c r="E36" s="28"/>
      <c r="F36" s="29"/>
      <c r="G36" s="64">
        <f t="shared" si="57"/>
        <v>0</v>
      </c>
      <c r="H36" s="64">
        <f t="shared" si="58"/>
        <v>12929.999999999998</v>
      </c>
      <c r="I36" s="65">
        <f t="shared" si="59"/>
        <v>3000</v>
      </c>
      <c r="J36" s="66">
        <f t="shared" si="60"/>
        <v>4.3099999999999996</v>
      </c>
      <c r="K36" s="64">
        <f t="shared" si="61"/>
        <v>12929.999999999998</v>
      </c>
      <c r="L36" s="64">
        <f t="shared" si="62"/>
        <v>0</v>
      </c>
    </row>
    <row r="37" spans="1:12" s="9" customFormat="1" x14ac:dyDescent="0.25">
      <c r="A37" s="27"/>
      <c r="B37" s="28">
        <f t="shared" si="54"/>
        <v>3000</v>
      </c>
      <c r="C37" s="66">
        <f t="shared" si="55"/>
        <v>4.3099999999999996</v>
      </c>
      <c r="D37" s="64">
        <f t="shared" si="56"/>
        <v>12929.999999999998</v>
      </c>
      <c r="E37" s="28"/>
      <c r="F37" s="29"/>
      <c r="G37" s="64">
        <f t="shared" si="57"/>
        <v>0</v>
      </c>
      <c r="H37" s="64">
        <f t="shared" si="58"/>
        <v>12929.999999999998</v>
      </c>
      <c r="I37" s="65">
        <f t="shared" si="59"/>
        <v>3000</v>
      </c>
      <c r="J37" s="66">
        <f t="shared" si="60"/>
        <v>4.3099999999999996</v>
      </c>
      <c r="K37" s="64">
        <f t="shared" si="61"/>
        <v>12929.999999999998</v>
      </c>
      <c r="L37" s="64">
        <f t="shared" si="62"/>
        <v>0</v>
      </c>
    </row>
    <row r="38" spans="1:12" s="9" customFormat="1" x14ac:dyDescent="0.25">
      <c r="A38" s="27"/>
      <c r="B38" s="28">
        <f t="shared" si="54"/>
        <v>3000</v>
      </c>
      <c r="C38" s="66">
        <f>J36</f>
        <v>4.3099999999999996</v>
      </c>
      <c r="D38" s="64">
        <f t="shared" si="56"/>
        <v>12929.999999999998</v>
      </c>
      <c r="E38" s="28"/>
      <c r="F38" s="29"/>
      <c r="G38" s="64">
        <f t="shared" si="57"/>
        <v>0</v>
      </c>
      <c r="H38" s="64">
        <f t="shared" si="58"/>
        <v>12929.999999999998</v>
      </c>
      <c r="I38" s="65">
        <f t="shared" si="59"/>
        <v>3000</v>
      </c>
      <c r="J38" s="66">
        <f t="shared" si="60"/>
        <v>4.3099999999999996</v>
      </c>
      <c r="K38" s="64">
        <f t="shared" si="61"/>
        <v>12929.999999999998</v>
      </c>
      <c r="L38" s="64">
        <f t="shared" si="62"/>
        <v>0</v>
      </c>
    </row>
    <row r="39" spans="1:12" s="9" customFormat="1" x14ac:dyDescent="0.25">
      <c r="A39" s="27"/>
      <c r="B39" s="28">
        <f t="shared" si="54"/>
        <v>3000</v>
      </c>
      <c r="C39" s="66">
        <f>J37</f>
        <v>4.3099999999999996</v>
      </c>
      <c r="D39" s="64">
        <f t="shared" si="56"/>
        <v>12929.999999999998</v>
      </c>
      <c r="E39" s="28"/>
      <c r="F39" s="29"/>
      <c r="G39" s="64">
        <f t="shared" si="57"/>
        <v>0</v>
      </c>
      <c r="H39" s="64">
        <f t="shared" si="58"/>
        <v>12929.999999999998</v>
      </c>
      <c r="I39" s="65">
        <f t="shared" si="59"/>
        <v>3000</v>
      </c>
      <c r="J39" s="66">
        <f t="shared" si="60"/>
        <v>4.3099999999999996</v>
      </c>
      <c r="K39" s="64">
        <f t="shared" si="61"/>
        <v>12929.999999999998</v>
      </c>
      <c r="L39" s="64">
        <f t="shared" si="62"/>
        <v>0</v>
      </c>
    </row>
    <row r="40" spans="1:12" s="19" customFormat="1" x14ac:dyDescent="0.25">
      <c r="A40" s="18"/>
      <c r="B40" s="21"/>
      <c r="C40" s="18"/>
      <c r="D40" s="18"/>
      <c r="E40" s="21"/>
      <c r="F40" s="18"/>
      <c r="G40" s="18"/>
      <c r="H40" s="18"/>
      <c r="I40" s="21"/>
      <c r="J40" s="18"/>
      <c r="K40" s="18"/>
      <c r="L40" s="18"/>
    </row>
    <row r="41" spans="1:12" s="9" customFormat="1" x14ac:dyDescent="0.25">
      <c r="A41" s="35" t="s">
        <v>28</v>
      </c>
      <c r="B41" s="36">
        <v>2000</v>
      </c>
      <c r="C41" s="37">
        <v>6.43</v>
      </c>
      <c r="D41" s="64">
        <f>B41*C41</f>
        <v>12860</v>
      </c>
      <c r="E41" s="28">
        <v>2000</v>
      </c>
      <c r="F41" s="29">
        <v>1.25</v>
      </c>
      <c r="G41" s="64">
        <f>E41*F41</f>
        <v>2500</v>
      </c>
      <c r="H41" s="64">
        <f>D41+G41</f>
        <v>15360</v>
      </c>
      <c r="I41" s="65">
        <f>B41+E41</f>
        <v>4000</v>
      </c>
      <c r="J41" s="66">
        <f>H41/I41</f>
        <v>3.84</v>
      </c>
      <c r="K41" s="64">
        <f>I41*J41</f>
        <v>15360</v>
      </c>
      <c r="L41" s="64">
        <f>K41-H41</f>
        <v>0</v>
      </c>
    </row>
    <row r="42" spans="1:12" s="9" customFormat="1" x14ac:dyDescent="0.25">
      <c r="A42" s="27"/>
      <c r="B42" s="28">
        <f>I41</f>
        <v>4000</v>
      </c>
      <c r="C42" s="66">
        <f>J41</f>
        <v>3.84</v>
      </c>
      <c r="D42" s="64">
        <f>B42*C42</f>
        <v>15360</v>
      </c>
      <c r="E42" s="28">
        <v>2000</v>
      </c>
      <c r="F42" s="29">
        <v>1.25</v>
      </c>
      <c r="G42" s="64">
        <f>E42*F42</f>
        <v>2500</v>
      </c>
      <c r="H42" s="64">
        <f>D42+G42</f>
        <v>17860</v>
      </c>
      <c r="I42" s="65">
        <f>B42+E42</f>
        <v>6000</v>
      </c>
      <c r="J42" s="66">
        <f>H42/I42</f>
        <v>2.9766666666666666</v>
      </c>
      <c r="K42" s="64">
        <f>I42*J42</f>
        <v>17860</v>
      </c>
      <c r="L42" s="64">
        <f>K42-H42</f>
        <v>0</v>
      </c>
    </row>
    <row r="43" spans="1:12" s="9" customFormat="1" x14ac:dyDescent="0.25">
      <c r="A43" s="27"/>
      <c r="B43" s="28">
        <f t="shared" ref="B43:B50" si="63">I42</f>
        <v>6000</v>
      </c>
      <c r="C43" s="66">
        <f t="shared" ref="C43:C50" si="64">J42</f>
        <v>2.9766666666666666</v>
      </c>
      <c r="D43" s="64">
        <f t="shared" ref="D43:D50" si="65">B43*C43</f>
        <v>17860</v>
      </c>
      <c r="E43" s="28">
        <v>2000</v>
      </c>
      <c r="F43" s="29">
        <v>1.25</v>
      </c>
      <c r="G43" s="64">
        <f t="shared" ref="G43:G50" si="66">E43*F43</f>
        <v>2500</v>
      </c>
      <c r="H43" s="64">
        <f t="shared" ref="H43:H50" si="67">D43+G43</f>
        <v>20360</v>
      </c>
      <c r="I43" s="65">
        <f t="shared" ref="I43:I50" si="68">B43+E43</f>
        <v>8000</v>
      </c>
      <c r="J43" s="66">
        <f t="shared" ref="J43:J50" si="69">H43/I43</f>
        <v>2.5449999999999999</v>
      </c>
      <c r="K43" s="64">
        <f t="shared" ref="K43:K50" si="70">I43*J43</f>
        <v>20360</v>
      </c>
      <c r="L43" s="64">
        <f t="shared" ref="L43:L50" si="71">K43-H43</f>
        <v>0</v>
      </c>
    </row>
    <row r="44" spans="1:12" s="9" customFormat="1" x14ac:dyDescent="0.25">
      <c r="A44" s="27"/>
      <c r="B44" s="28">
        <f t="shared" si="63"/>
        <v>8000</v>
      </c>
      <c r="C44" s="66">
        <f t="shared" si="64"/>
        <v>2.5449999999999999</v>
      </c>
      <c r="D44" s="64">
        <f t="shared" si="65"/>
        <v>20360</v>
      </c>
      <c r="E44" s="28">
        <v>2000</v>
      </c>
      <c r="F44" s="29">
        <v>1.25</v>
      </c>
      <c r="G44" s="64">
        <f t="shared" si="66"/>
        <v>2500</v>
      </c>
      <c r="H44" s="64">
        <f t="shared" si="67"/>
        <v>22860</v>
      </c>
      <c r="I44" s="65">
        <f t="shared" si="68"/>
        <v>10000</v>
      </c>
      <c r="J44" s="66">
        <f t="shared" si="69"/>
        <v>2.286</v>
      </c>
      <c r="K44" s="64">
        <f t="shared" si="70"/>
        <v>22860</v>
      </c>
      <c r="L44" s="64">
        <f t="shared" si="71"/>
        <v>0</v>
      </c>
    </row>
    <row r="45" spans="1:12" s="9" customFormat="1" x14ac:dyDescent="0.25">
      <c r="A45" s="27"/>
      <c r="B45" s="28">
        <f t="shared" si="63"/>
        <v>10000</v>
      </c>
      <c r="C45" s="66">
        <f t="shared" si="64"/>
        <v>2.286</v>
      </c>
      <c r="D45" s="64">
        <f t="shared" si="65"/>
        <v>22860</v>
      </c>
      <c r="E45" s="28">
        <v>2000</v>
      </c>
      <c r="F45" s="29">
        <v>1.25</v>
      </c>
      <c r="G45" s="64">
        <f t="shared" si="66"/>
        <v>2500</v>
      </c>
      <c r="H45" s="64">
        <f t="shared" si="67"/>
        <v>25360</v>
      </c>
      <c r="I45" s="65">
        <f t="shared" si="68"/>
        <v>12000</v>
      </c>
      <c r="J45" s="66">
        <f t="shared" si="69"/>
        <v>2.1133333333333333</v>
      </c>
      <c r="K45" s="64">
        <f t="shared" si="70"/>
        <v>25360</v>
      </c>
      <c r="L45" s="64">
        <f t="shared" si="71"/>
        <v>0</v>
      </c>
    </row>
    <row r="46" spans="1:12" s="9" customFormat="1" x14ac:dyDescent="0.25">
      <c r="A46" s="27"/>
      <c r="B46" s="28">
        <f t="shared" si="63"/>
        <v>12000</v>
      </c>
      <c r="C46" s="66">
        <f t="shared" si="64"/>
        <v>2.1133333333333333</v>
      </c>
      <c r="D46" s="64">
        <f t="shared" si="65"/>
        <v>25360</v>
      </c>
      <c r="E46" s="28">
        <v>2000</v>
      </c>
      <c r="F46" s="29">
        <v>1.25</v>
      </c>
      <c r="G46" s="64">
        <f t="shared" si="66"/>
        <v>2500</v>
      </c>
      <c r="H46" s="64">
        <f t="shared" si="67"/>
        <v>27860</v>
      </c>
      <c r="I46" s="65">
        <f t="shared" si="68"/>
        <v>14000</v>
      </c>
      <c r="J46" s="66">
        <f t="shared" si="69"/>
        <v>1.99</v>
      </c>
      <c r="K46" s="64">
        <f t="shared" si="70"/>
        <v>27860</v>
      </c>
      <c r="L46" s="64">
        <f t="shared" si="71"/>
        <v>0</v>
      </c>
    </row>
    <row r="47" spans="1:12" s="9" customFormat="1" x14ac:dyDescent="0.25">
      <c r="A47" s="27"/>
      <c r="B47" s="28">
        <f t="shared" si="63"/>
        <v>14000</v>
      </c>
      <c r="C47" s="66">
        <f t="shared" si="64"/>
        <v>1.99</v>
      </c>
      <c r="D47" s="64">
        <f t="shared" si="65"/>
        <v>27860</v>
      </c>
      <c r="E47" s="28">
        <v>2000</v>
      </c>
      <c r="F47" s="29">
        <v>1.25</v>
      </c>
      <c r="G47" s="64">
        <f t="shared" si="66"/>
        <v>2500</v>
      </c>
      <c r="H47" s="64">
        <f t="shared" si="67"/>
        <v>30360</v>
      </c>
      <c r="I47" s="65">
        <f t="shared" si="68"/>
        <v>16000</v>
      </c>
      <c r="J47" s="66">
        <f t="shared" si="69"/>
        <v>1.8975</v>
      </c>
      <c r="K47" s="64">
        <f t="shared" si="70"/>
        <v>30360</v>
      </c>
      <c r="L47" s="64">
        <f t="shared" si="71"/>
        <v>0</v>
      </c>
    </row>
    <row r="48" spans="1:12" s="9" customFormat="1" x14ac:dyDescent="0.25">
      <c r="A48" s="27"/>
      <c r="B48" s="28">
        <f t="shared" si="63"/>
        <v>16000</v>
      </c>
      <c r="C48" s="66">
        <f t="shared" si="64"/>
        <v>1.8975</v>
      </c>
      <c r="D48" s="64">
        <f t="shared" si="65"/>
        <v>30360</v>
      </c>
      <c r="E48" s="28">
        <v>2000</v>
      </c>
      <c r="F48" s="29">
        <v>1.25</v>
      </c>
      <c r="G48" s="64">
        <f t="shared" ref="G48:G49" si="72">E48*F48</f>
        <v>2500</v>
      </c>
      <c r="H48" s="64">
        <f t="shared" ref="H48:H49" si="73">D48+G48</f>
        <v>32860</v>
      </c>
      <c r="I48" s="65">
        <f t="shared" ref="I48:I49" si="74">B48+E48</f>
        <v>18000</v>
      </c>
      <c r="J48" s="66">
        <f t="shared" ref="J48:J49" si="75">H48/I48</f>
        <v>1.8255555555555556</v>
      </c>
      <c r="K48" s="64">
        <f t="shared" ref="K48:K49" si="76">I48*J48</f>
        <v>32860</v>
      </c>
      <c r="L48" s="64">
        <f t="shared" ref="L48:L49" si="77">K48-H48</f>
        <v>0</v>
      </c>
    </row>
    <row r="49" spans="1:12" s="9" customFormat="1" x14ac:dyDescent="0.25">
      <c r="A49" s="27"/>
      <c r="B49" s="28">
        <f t="shared" si="63"/>
        <v>18000</v>
      </c>
      <c r="C49" s="66">
        <f t="shared" si="64"/>
        <v>1.8255555555555556</v>
      </c>
      <c r="D49" s="64">
        <f t="shared" si="65"/>
        <v>32860</v>
      </c>
      <c r="E49" s="28">
        <v>2000</v>
      </c>
      <c r="F49" s="29">
        <v>1.25</v>
      </c>
      <c r="G49" s="64">
        <f t="shared" si="72"/>
        <v>2500</v>
      </c>
      <c r="H49" s="64">
        <f t="shared" si="73"/>
        <v>35360</v>
      </c>
      <c r="I49" s="65">
        <f t="shared" si="74"/>
        <v>20000</v>
      </c>
      <c r="J49" s="66">
        <f t="shared" si="75"/>
        <v>1.768</v>
      </c>
      <c r="K49" s="64">
        <f t="shared" si="76"/>
        <v>35360</v>
      </c>
      <c r="L49" s="64">
        <f t="shared" si="77"/>
        <v>0</v>
      </c>
    </row>
    <row r="50" spans="1:12" s="9" customFormat="1" x14ac:dyDescent="0.25">
      <c r="A50" s="27"/>
      <c r="B50" s="28">
        <f t="shared" si="63"/>
        <v>20000</v>
      </c>
      <c r="C50" s="66">
        <f t="shared" si="64"/>
        <v>1.768</v>
      </c>
      <c r="D50" s="64">
        <f t="shared" si="65"/>
        <v>35360</v>
      </c>
      <c r="E50" s="28">
        <v>2000</v>
      </c>
      <c r="F50" s="29">
        <v>1.25</v>
      </c>
      <c r="G50" s="64">
        <f t="shared" si="66"/>
        <v>2500</v>
      </c>
      <c r="H50" s="64">
        <f t="shared" si="67"/>
        <v>37860</v>
      </c>
      <c r="I50" s="65">
        <f t="shared" si="68"/>
        <v>22000</v>
      </c>
      <c r="J50" s="66">
        <f t="shared" si="69"/>
        <v>1.7209090909090909</v>
      </c>
      <c r="K50" s="64">
        <f t="shared" si="70"/>
        <v>37860</v>
      </c>
      <c r="L50" s="64">
        <f t="shared" si="71"/>
        <v>0</v>
      </c>
    </row>
    <row r="51" spans="1:12" s="9" customFormat="1" x14ac:dyDescent="0.25">
      <c r="A51" s="18"/>
      <c r="B51" s="21"/>
      <c r="C51" s="18"/>
      <c r="D51" s="18"/>
      <c r="E51" s="21"/>
      <c r="F51" s="18"/>
      <c r="G51" s="18"/>
      <c r="H51" s="18"/>
      <c r="I51" s="21"/>
      <c r="J51" s="18"/>
      <c r="K51" s="18"/>
      <c r="L51" s="18"/>
    </row>
    <row r="52" spans="1:12" s="9" customFormat="1" x14ac:dyDescent="0.25">
      <c r="A52" s="35" t="s">
        <v>234</v>
      </c>
      <c r="B52" s="36">
        <v>1151</v>
      </c>
      <c r="C52" s="37">
        <v>0.81</v>
      </c>
      <c r="D52" s="64">
        <f>B52*C52</f>
        <v>932.31000000000006</v>
      </c>
      <c r="E52" s="28">
        <v>49</v>
      </c>
      <c r="F52" s="29">
        <v>0.26</v>
      </c>
      <c r="G52" s="64">
        <f>E52*F52</f>
        <v>12.74</v>
      </c>
      <c r="H52" s="64">
        <f>D52+G52</f>
        <v>945.05000000000007</v>
      </c>
      <c r="I52" s="65">
        <f>B52+E52</f>
        <v>1200</v>
      </c>
      <c r="J52" s="66">
        <f>H52/I52</f>
        <v>0.7875416666666667</v>
      </c>
      <c r="K52" s="64">
        <f>I52*J52</f>
        <v>945.05000000000007</v>
      </c>
      <c r="L52" s="64">
        <f>K52-H52</f>
        <v>0</v>
      </c>
    </row>
    <row r="53" spans="1:12" s="9" customFormat="1" x14ac:dyDescent="0.25">
      <c r="A53" s="35" t="s">
        <v>234</v>
      </c>
      <c r="B53" s="36">
        <f>I52</f>
        <v>1200</v>
      </c>
      <c r="C53" s="66">
        <f>J52</f>
        <v>0.7875416666666667</v>
      </c>
      <c r="D53" s="64">
        <f>B53*C53</f>
        <v>945.05000000000007</v>
      </c>
      <c r="E53" s="28">
        <v>300</v>
      </c>
      <c r="F53" s="29">
        <v>0.25</v>
      </c>
      <c r="G53" s="64">
        <f>E53*F53</f>
        <v>75</v>
      </c>
      <c r="H53" s="64">
        <f>D53+G53</f>
        <v>1020.0500000000001</v>
      </c>
      <c r="I53" s="65">
        <f>B53+E53</f>
        <v>1500</v>
      </c>
      <c r="J53" s="66">
        <f>H53/I53</f>
        <v>0.68003333333333338</v>
      </c>
      <c r="K53" s="64">
        <f>I53*J53</f>
        <v>1020.0500000000001</v>
      </c>
      <c r="L53" s="64">
        <f>K53-H53</f>
        <v>0</v>
      </c>
    </row>
    <row r="54" spans="1:12" s="9" customFormat="1" x14ac:dyDescent="0.25">
      <c r="A54" s="35" t="s">
        <v>234</v>
      </c>
      <c r="B54" s="36">
        <f t="shared" ref="B54:B59" si="78">I53</f>
        <v>1500</v>
      </c>
      <c r="C54" s="66">
        <f t="shared" ref="C54:C57" si="79">J53</f>
        <v>0.68003333333333338</v>
      </c>
      <c r="D54" s="64">
        <f t="shared" ref="D54:D59" si="80">B54*C54</f>
        <v>1020.0500000000001</v>
      </c>
      <c r="E54" s="28">
        <v>3500</v>
      </c>
      <c r="F54" s="29">
        <v>0.25</v>
      </c>
      <c r="G54" s="64">
        <f t="shared" ref="G54:G59" si="81">E54*F54</f>
        <v>875</v>
      </c>
      <c r="H54" s="64">
        <f t="shared" ref="H54:H59" si="82">D54+G54</f>
        <v>1895.0500000000002</v>
      </c>
      <c r="I54" s="65">
        <f t="shared" ref="I54:I59" si="83">B54+E54</f>
        <v>5000</v>
      </c>
      <c r="J54" s="66">
        <f t="shared" ref="J54:J59" si="84">H54/I54</f>
        <v>0.37901000000000001</v>
      </c>
      <c r="K54" s="64">
        <f t="shared" ref="K54:K59" si="85">I54*J54</f>
        <v>1895.05</v>
      </c>
      <c r="L54" s="64">
        <f t="shared" ref="L54:L59" si="86">K54-H54</f>
        <v>0</v>
      </c>
    </row>
    <row r="55" spans="1:12" s="9" customFormat="1" x14ac:dyDescent="0.25">
      <c r="A55" s="35" t="s">
        <v>234</v>
      </c>
      <c r="B55" s="36">
        <f t="shared" si="78"/>
        <v>5000</v>
      </c>
      <c r="C55" s="66">
        <f t="shared" si="79"/>
        <v>0.37901000000000001</v>
      </c>
      <c r="D55" s="64">
        <f t="shared" si="80"/>
        <v>1895.05</v>
      </c>
      <c r="E55" s="28"/>
      <c r="F55" s="29"/>
      <c r="G55" s="64">
        <f t="shared" si="81"/>
        <v>0</v>
      </c>
      <c r="H55" s="64">
        <f t="shared" si="82"/>
        <v>1895.05</v>
      </c>
      <c r="I55" s="65">
        <f t="shared" si="83"/>
        <v>5000</v>
      </c>
      <c r="J55" s="66">
        <f t="shared" si="84"/>
        <v>0.37901000000000001</v>
      </c>
      <c r="K55" s="64">
        <f t="shared" si="85"/>
        <v>1895.05</v>
      </c>
      <c r="L55" s="64">
        <f t="shared" si="86"/>
        <v>0</v>
      </c>
    </row>
    <row r="56" spans="1:12" s="9" customFormat="1" x14ac:dyDescent="0.25">
      <c r="A56" s="27"/>
      <c r="B56" s="28">
        <f t="shared" si="78"/>
        <v>5000</v>
      </c>
      <c r="C56" s="66">
        <f t="shared" si="79"/>
        <v>0.37901000000000001</v>
      </c>
      <c r="D56" s="64">
        <f t="shared" si="80"/>
        <v>1895.05</v>
      </c>
      <c r="E56" s="28"/>
      <c r="F56" s="29"/>
      <c r="G56" s="64">
        <f t="shared" si="81"/>
        <v>0</v>
      </c>
      <c r="H56" s="64">
        <f t="shared" si="82"/>
        <v>1895.05</v>
      </c>
      <c r="I56" s="65">
        <f t="shared" si="83"/>
        <v>5000</v>
      </c>
      <c r="J56" s="66">
        <f t="shared" si="84"/>
        <v>0.37901000000000001</v>
      </c>
      <c r="K56" s="64">
        <f t="shared" si="85"/>
        <v>1895.05</v>
      </c>
      <c r="L56" s="64">
        <f t="shared" si="86"/>
        <v>0</v>
      </c>
    </row>
    <row r="57" spans="1:12" s="9" customFormat="1" x14ac:dyDescent="0.25">
      <c r="A57" s="27"/>
      <c r="B57" s="28">
        <f t="shared" si="78"/>
        <v>5000</v>
      </c>
      <c r="C57" s="66">
        <f t="shared" si="79"/>
        <v>0.37901000000000001</v>
      </c>
      <c r="D57" s="64">
        <f t="shared" si="80"/>
        <v>1895.05</v>
      </c>
      <c r="E57" s="28"/>
      <c r="F57" s="29"/>
      <c r="G57" s="64">
        <f t="shared" si="81"/>
        <v>0</v>
      </c>
      <c r="H57" s="64">
        <f t="shared" si="82"/>
        <v>1895.05</v>
      </c>
      <c r="I57" s="65">
        <f t="shared" si="83"/>
        <v>5000</v>
      </c>
      <c r="J57" s="66">
        <f t="shared" si="84"/>
        <v>0.37901000000000001</v>
      </c>
      <c r="K57" s="64">
        <f t="shared" si="85"/>
        <v>1895.05</v>
      </c>
      <c r="L57" s="64">
        <f t="shared" si="86"/>
        <v>0</v>
      </c>
    </row>
    <row r="58" spans="1:12" s="9" customFormat="1" x14ac:dyDescent="0.25">
      <c r="A58" s="27"/>
      <c r="B58" s="28">
        <f t="shared" si="78"/>
        <v>5000</v>
      </c>
      <c r="C58" s="66">
        <f>J56</f>
        <v>0.37901000000000001</v>
      </c>
      <c r="D58" s="64">
        <f t="shared" si="80"/>
        <v>1895.05</v>
      </c>
      <c r="E58" s="28"/>
      <c r="F58" s="29"/>
      <c r="G58" s="64">
        <f t="shared" si="81"/>
        <v>0</v>
      </c>
      <c r="H58" s="64">
        <f t="shared" si="82"/>
        <v>1895.05</v>
      </c>
      <c r="I58" s="65">
        <f t="shared" si="83"/>
        <v>5000</v>
      </c>
      <c r="J58" s="66">
        <f t="shared" si="84"/>
        <v>0.37901000000000001</v>
      </c>
      <c r="K58" s="64">
        <f t="shared" si="85"/>
        <v>1895.05</v>
      </c>
      <c r="L58" s="64">
        <f t="shared" si="86"/>
        <v>0</v>
      </c>
    </row>
    <row r="59" spans="1:12" s="9" customFormat="1" x14ac:dyDescent="0.25">
      <c r="A59" s="27"/>
      <c r="B59" s="28">
        <f t="shared" si="78"/>
        <v>5000</v>
      </c>
      <c r="C59" s="66">
        <f>J57</f>
        <v>0.37901000000000001</v>
      </c>
      <c r="D59" s="64">
        <f t="shared" si="80"/>
        <v>1895.05</v>
      </c>
      <c r="E59" s="28"/>
      <c r="F59" s="29"/>
      <c r="G59" s="64">
        <f t="shared" si="81"/>
        <v>0</v>
      </c>
      <c r="H59" s="64">
        <f t="shared" si="82"/>
        <v>1895.05</v>
      </c>
      <c r="I59" s="65">
        <f t="shared" si="83"/>
        <v>5000</v>
      </c>
      <c r="J59" s="66">
        <f t="shared" si="84"/>
        <v>0.37901000000000001</v>
      </c>
      <c r="K59" s="64">
        <f t="shared" si="85"/>
        <v>1895.05</v>
      </c>
      <c r="L59" s="64">
        <f t="shared" si="86"/>
        <v>0</v>
      </c>
    </row>
    <row r="61" spans="1:12" s="9" customFormat="1" x14ac:dyDescent="0.25">
      <c r="A61" s="35" t="s">
        <v>71</v>
      </c>
      <c r="B61" s="36">
        <v>1000</v>
      </c>
      <c r="C61" s="37">
        <v>14.89</v>
      </c>
      <c r="D61" s="64">
        <f>B61*C61</f>
        <v>14890</v>
      </c>
      <c r="E61" s="28">
        <v>1000</v>
      </c>
      <c r="F61" s="29">
        <v>13.71</v>
      </c>
      <c r="G61" s="64">
        <f>E61*F61</f>
        <v>13710</v>
      </c>
      <c r="H61" s="64">
        <f>D61+G61</f>
        <v>28600</v>
      </c>
      <c r="I61" s="65">
        <f>B61+E61</f>
        <v>2000</v>
      </c>
      <c r="J61" s="66">
        <f>H61/I61</f>
        <v>14.3</v>
      </c>
      <c r="K61" s="64">
        <f>I61*J61</f>
        <v>28600</v>
      </c>
      <c r="L61" s="64">
        <f>K61-H61</f>
        <v>0</v>
      </c>
    </row>
    <row r="62" spans="1:12" s="9" customFormat="1" x14ac:dyDescent="0.25">
      <c r="A62" s="27"/>
      <c r="B62" s="28">
        <f>I61</f>
        <v>2000</v>
      </c>
      <c r="C62" s="66">
        <f>J61</f>
        <v>14.3</v>
      </c>
      <c r="D62" s="64">
        <f>B62*C62</f>
        <v>28600</v>
      </c>
      <c r="E62" s="28"/>
      <c r="F62" s="29"/>
      <c r="G62" s="64">
        <f>E62*F62</f>
        <v>0</v>
      </c>
      <c r="H62" s="64">
        <f>D62+G62</f>
        <v>28600</v>
      </c>
      <c r="I62" s="65">
        <f>B62+E62</f>
        <v>2000</v>
      </c>
      <c r="J62" s="66">
        <f>H62/I62</f>
        <v>14.3</v>
      </c>
      <c r="K62" s="64">
        <f>I62*J62</f>
        <v>28600</v>
      </c>
      <c r="L62" s="64">
        <f>K62-H62</f>
        <v>0</v>
      </c>
    </row>
    <row r="63" spans="1:12" s="9" customFormat="1" x14ac:dyDescent="0.25">
      <c r="A63" s="27"/>
      <c r="B63" s="28">
        <f t="shared" ref="B63:B68" si="87">I62</f>
        <v>2000</v>
      </c>
      <c r="C63" s="66">
        <f t="shared" ref="C63:C66" si="88">J62</f>
        <v>14.3</v>
      </c>
      <c r="D63" s="64">
        <f t="shared" ref="D63:D68" si="89">B63*C63</f>
        <v>28600</v>
      </c>
      <c r="E63" s="28"/>
      <c r="F63" s="29"/>
      <c r="G63" s="64">
        <f t="shared" ref="G63:G68" si="90">E63*F63</f>
        <v>0</v>
      </c>
      <c r="H63" s="64">
        <f t="shared" ref="H63:H68" si="91">D63+G63</f>
        <v>28600</v>
      </c>
      <c r="I63" s="65">
        <f t="shared" ref="I63:I68" si="92">B63+E63</f>
        <v>2000</v>
      </c>
      <c r="J63" s="66">
        <f t="shared" ref="J63:J68" si="93">H63/I63</f>
        <v>14.3</v>
      </c>
      <c r="K63" s="64">
        <f t="shared" ref="K63:K68" si="94">I63*J63</f>
        <v>28600</v>
      </c>
      <c r="L63" s="64">
        <f t="shared" ref="L63:L68" si="95">K63-H63</f>
        <v>0</v>
      </c>
    </row>
    <row r="64" spans="1:12" s="9" customFormat="1" x14ac:dyDescent="0.25">
      <c r="A64" s="27"/>
      <c r="B64" s="28">
        <f t="shared" si="87"/>
        <v>2000</v>
      </c>
      <c r="C64" s="66">
        <f t="shared" si="88"/>
        <v>14.3</v>
      </c>
      <c r="D64" s="64">
        <f t="shared" si="89"/>
        <v>28600</v>
      </c>
      <c r="E64" s="28"/>
      <c r="F64" s="29"/>
      <c r="G64" s="64">
        <f t="shared" si="90"/>
        <v>0</v>
      </c>
      <c r="H64" s="64">
        <f t="shared" si="91"/>
        <v>28600</v>
      </c>
      <c r="I64" s="65">
        <f t="shared" si="92"/>
        <v>2000</v>
      </c>
      <c r="J64" s="66">
        <f t="shared" si="93"/>
        <v>14.3</v>
      </c>
      <c r="K64" s="64">
        <f t="shared" si="94"/>
        <v>28600</v>
      </c>
      <c r="L64" s="64">
        <f t="shared" si="95"/>
        <v>0</v>
      </c>
    </row>
    <row r="65" spans="1:12" s="9" customFormat="1" x14ac:dyDescent="0.25">
      <c r="A65" s="27"/>
      <c r="B65" s="28">
        <f t="shared" si="87"/>
        <v>2000</v>
      </c>
      <c r="C65" s="66">
        <f t="shared" si="88"/>
        <v>14.3</v>
      </c>
      <c r="D65" s="64">
        <f t="shared" si="89"/>
        <v>28600</v>
      </c>
      <c r="E65" s="28"/>
      <c r="F65" s="29"/>
      <c r="G65" s="64">
        <f t="shared" si="90"/>
        <v>0</v>
      </c>
      <c r="H65" s="64">
        <f t="shared" si="91"/>
        <v>28600</v>
      </c>
      <c r="I65" s="65">
        <f t="shared" si="92"/>
        <v>2000</v>
      </c>
      <c r="J65" s="66">
        <f t="shared" si="93"/>
        <v>14.3</v>
      </c>
      <c r="K65" s="64">
        <f t="shared" si="94"/>
        <v>28600</v>
      </c>
      <c r="L65" s="64">
        <f t="shared" si="95"/>
        <v>0</v>
      </c>
    </row>
    <row r="66" spans="1:12" s="9" customFormat="1" x14ac:dyDescent="0.25">
      <c r="A66" s="27"/>
      <c r="B66" s="28">
        <f t="shared" si="87"/>
        <v>2000</v>
      </c>
      <c r="C66" s="66">
        <f t="shared" si="88"/>
        <v>14.3</v>
      </c>
      <c r="D66" s="64">
        <f t="shared" si="89"/>
        <v>28600</v>
      </c>
      <c r="E66" s="28"/>
      <c r="F66" s="29"/>
      <c r="G66" s="64">
        <f t="shared" si="90"/>
        <v>0</v>
      </c>
      <c r="H66" s="64">
        <f t="shared" si="91"/>
        <v>28600</v>
      </c>
      <c r="I66" s="65">
        <f t="shared" si="92"/>
        <v>2000</v>
      </c>
      <c r="J66" s="66">
        <f t="shared" si="93"/>
        <v>14.3</v>
      </c>
      <c r="K66" s="64">
        <f t="shared" si="94"/>
        <v>28600</v>
      </c>
      <c r="L66" s="64">
        <f t="shared" si="95"/>
        <v>0</v>
      </c>
    </row>
    <row r="67" spans="1:12" s="9" customFormat="1" x14ac:dyDescent="0.25">
      <c r="A67" s="27"/>
      <c r="B67" s="28">
        <f t="shared" si="87"/>
        <v>2000</v>
      </c>
      <c r="C67" s="66">
        <f>J65</f>
        <v>14.3</v>
      </c>
      <c r="D67" s="64">
        <f t="shared" si="89"/>
        <v>28600</v>
      </c>
      <c r="E67" s="28"/>
      <c r="F67" s="29"/>
      <c r="G67" s="64">
        <f t="shared" si="90"/>
        <v>0</v>
      </c>
      <c r="H67" s="64">
        <f t="shared" si="91"/>
        <v>28600</v>
      </c>
      <c r="I67" s="65">
        <f t="shared" si="92"/>
        <v>2000</v>
      </c>
      <c r="J67" s="66">
        <f t="shared" si="93"/>
        <v>14.3</v>
      </c>
      <c r="K67" s="64">
        <f t="shared" si="94"/>
        <v>28600</v>
      </c>
      <c r="L67" s="64">
        <f t="shared" si="95"/>
        <v>0</v>
      </c>
    </row>
    <row r="68" spans="1:12" s="9" customFormat="1" x14ac:dyDescent="0.25">
      <c r="A68" s="27"/>
      <c r="B68" s="28">
        <f t="shared" si="87"/>
        <v>2000</v>
      </c>
      <c r="C68" s="66">
        <f>J66</f>
        <v>14.3</v>
      </c>
      <c r="D68" s="64">
        <f t="shared" si="89"/>
        <v>28600</v>
      </c>
      <c r="E68" s="28"/>
      <c r="F68" s="29"/>
      <c r="G68" s="64">
        <f t="shared" si="90"/>
        <v>0</v>
      </c>
      <c r="H68" s="64">
        <f t="shared" si="91"/>
        <v>28600</v>
      </c>
      <c r="I68" s="65">
        <f t="shared" si="92"/>
        <v>2000</v>
      </c>
      <c r="J68" s="66">
        <f t="shared" si="93"/>
        <v>14.3</v>
      </c>
      <c r="K68" s="64">
        <f t="shared" si="94"/>
        <v>28600</v>
      </c>
      <c r="L68" s="64">
        <f t="shared" si="95"/>
        <v>0</v>
      </c>
    </row>
    <row r="70" spans="1:12" s="9" customFormat="1" x14ac:dyDescent="0.25">
      <c r="A70" s="35" t="s">
        <v>42</v>
      </c>
      <c r="B70" s="36">
        <v>1000</v>
      </c>
      <c r="C70" s="37">
        <v>6.92</v>
      </c>
      <c r="D70" s="64">
        <f>B70*C70</f>
        <v>6920</v>
      </c>
      <c r="E70" s="28">
        <v>1000</v>
      </c>
      <c r="F70" s="29">
        <v>3.71</v>
      </c>
      <c r="G70" s="64">
        <f>E70*F70</f>
        <v>3710</v>
      </c>
      <c r="H70" s="64">
        <f>D70+G70</f>
        <v>10630</v>
      </c>
      <c r="I70" s="65">
        <f>B70+E70</f>
        <v>2000</v>
      </c>
      <c r="J70" s="66">
        <f>H70/I70</f>
        <v>5.3150000000000004</v>
      </c>
      <c r="K70" s="64">
        <f>I70*J70</f>
        <v>10630</v>
      </c>
      <c r="L70" s="64">
        <f>K70-H70</f>
        <v>0</v>
      </c>
    </row>
    <row r="71" spans="1:12" s="9" customFormat="1" x14ac:dyDescent="0.25">
      <c r="A71" s="27"/>
      <c r="B71" s="28">
        <f>I70</f>
        <v>2000</v>
      </c>
      <c r="C71" s="66">
        <f>J70</f>
        <v>5.3150000000000004</v>
      </c>
      <c r="D71" s="64">
        <f>B71*C71</f>
        <v>10630</v>
      </c>
      <c r="E71" s="28">
        <v>1000</v>
      </c>
      <c r="F71" s="29">
        <v>3.8</v>
      </c>
      <c r="G71" s="64">
        <f>E71*F71</f>
        <v>3800</v>
      </c>
      <c r="H71" s="64">
        <f>D71+G71</f>
        <v>14430</v>
      </c>
      <c r="I71" s="65">
        <f>B71+E71</f>
        <v>3000</v>
      </c>
      <c r="J71" s="66">
        <f>H71/I71</f>
        <v>4.8099999999999996</v>
      </c>
      <c r="K71" s="64">
        <f>I71*J71</f>
        <v>14429.999999999998</v>
      </c>
      <c r="L71" s="64">
        <f>K71-H71</f>
        <v>0</v>
      </c>
    </row>
    <row r="72" spans="1:12" s="9" customFormat="1" x14ac:dyDescent="0.25">
      <c r="A72" s="27"/>
      <c r="B72" s="28">
        <f t="shared" ref="B72:B77" si="96">I71</f>
        <v>3000</v>
      </c>
      <c r="C72" s="66">
        <f t="shared" ref="C72:C75" si="97">J71</f>
        <v>4.8099999999999996</v>
      </c>
      <c r="D72" s="64">
        <f t="shared" ref="D72:D77" si="98">B72*C72</f>
        <v>14429.999999999998</v>
      </c>
      <c r="E72" s="28">
        <v>1000</v>
      </c>
      <c r="F72" s="29">
        <v>3.8</v>
      </c>
      <c r="G72" s="64">
        <f t="shared" ref="G72:G77" si="99">E72*F72</f>
        <v>3800</v>
      </c>
      <c r="H72" s="64">
        <f t="shared" ref="H72:H77" si="100">D72+G72</f>
        <v>18230</v>
      </c>
      <c r="I72" s="65">
        <f t="shared" ref="I72:I77" si="101">B72+E72</f>
        <v>4000</v>
      </c>
      <c r="J72" s="66">
        <f t="shared" ref="J72:J77" si="102">H72/I72</f>
        <v>4.5575000000000001</v>
      </c>
      <c r="K72" s="64">
        <f t="shared" ref="K72:K77" si="103">I72*J72</f>
        <v>18230</v>
      </c>
      <c r="L72" s="64">
        <f t="shared" ref="L72:L77" si="104">K72-H72</f>
        <v>0</v>
      </c>
    </row>
    <row r="73" spans="1:12" s="9" customFormat="1" x14ac:dyDescent="0.25">
      <c r="A73" s="27"/>
      <c r="B73" s="28">
        <f t="shared" si="96"/>
        <v>4000</v>
      </c>
      <c r="C73" s="66">
        <f t="shared" si="97"/>
        <v>4.5575000000000001</v>
      </c>
      <c r="D73" s="64">
        <f t="shared" si="98"/>
        <v>18230</v>
      </c>
      <c r="E73" s="28"/>
      <c r="F73" s="29"/>
      <c r="G73" s="64">
        <f t="shared" si="99"/>
        <v>0</v>
      </c>
      <c r="H73" s="64">
        <f t="shared" si="100"/>
        <v>18230</v>
      </c>
      <c r="I73" s="65">
        <f t="shared" si="101"/>
        <v>4000</v>
      </c>
      <c r="J73" s="66">
        <f t="shared" si="102"/>
        <v>4.5575000000000001</v>
      </c>
      <c r="K73" s="64">
        <f t="shared" si="103"/>
        <v>18230</v>
      </c>
      <c r="L73" s="64">
        <f t="shared" si="104"/>
        <v>0</v>
      </c>
    </row>
    <row r="74" spans="1:12" s="9" customFormat="1" x14ac:dyDescent="0.25">
      <c r="A74" s="27"/>
      <c r="B74" s="28">
        <f t="shared" si="96"/>
        <v>4000</v>
      </c>
      <c r="C74" s="66">
        <f t="shared" si="97"/>
        <v>4.5575000000000001</v>
      </c>
      <c r="D74" s="64">
        <f t="shared" si="98"/>
        <v>18230</v>
      </c>
      <c r="E74" s="28"/>
      <c r="F74" s="29"/>
      <c r="G74" s="64">
        <f t="shared" si="99"/>
        <v>0</v>
      </c>
      <c r="H74" s="64">
        <f t="shared" si="100"/>
        <v>18230</v>
      </c>
      <c r="I74" s="65">
        <f t="shared" si="101"/>
        <v>4000</v>
      </c>
      <c r="J74" s="66">
        <f t="shared" si="102"/>
        <v>4.5575000000000001</v>
      </c>
      <c r="K74" s="64">
        <f t="shared" si="103"/>
        <v>18230</v>
      </c>
      <c r="L74" s="64">
        <f t="shared" si="104"/>
        <v>0</v>
      </c>
    </row>
    <row r="75" spans="1:12" s="9" customFormat="1" x14ac:dyDescent="0.25">
      <c r="A75" s="27"/>
      <c r="B75" s="28">
        <f t="shared" si="96"/>
        <v>4000</v>
      </c>
      <c r="C75" s="66">
        <f t="shared" si="97"/>
        <v>4.5575000000000001</v>
      </c>
      <c r="D75" s="64">
        <f t="shared" si="98"/>
        <v>18230</v>
      </c>
      <c r="E75" s="28"/>
      <c r="F75" s="29"/>
      <c r="G75" s="64">
        <f t="shared" si="99"/>
        <v>0</v>
      </c>
      <c r="H75" s="64">
        <f t="shared" si="100"/>
        <v>18230</v>
      </c>
      <c r="I75" s="65">
        <f t="shared" si="101"/>
        <v>4000</v>
      </c>
      <c r="J75" s="66">
        <f t="shared" si="102"/>
        <v>4.5575000000000001</v>
      </c>
      <c r="K75" s="64">
        <f t="shared" si="103"/>
        <v>18230</v>
      </c>
      <c r="L75" s="64">
        <f t="shared" si="104"/>
        <v>0</v>
      </c>
    </row>
    <row r="76" spans="1:12" s="9" customFormat="1" x14ac:dyDescent="0.25">
      <c r="A76" s="27"/>
      <c r="B76" s="28">
        <f t="shared" si="96"/>
        <v>4000</v>
      </c>
      <c r="C76" s="66">
        <f>J74</f>
        <v>4.5575000000000001</v>
      </c>
      <c r="D76" s="64">
        <f t="shared" si="98"/>
        <v>18230</v>
      </c>
      <c r="E76" s="28"/>
      <c r="F76" s="29"/>
      <c r="G76" s="64">
        <f t="shared" si="99"/>
        <v>0</v>
      </c>
      <c r="H76" s="64">
        <f t="shared" si="100"/>
        <v>18230</v>
      </c>
      <c r="I76" s="65">
        <f t="shared" si="101"/>
        <v>4000</v>
      </c>
      <c r="J76" s="66">
        <f t="shared" si="102"/>
        <v>4.5575000000000001</v>
      </c>
      <c r="K76" s="64">
        <f t="shared" si="103"/>
        <v>18230</v>
      </c>
      <c r="L76" s="64">
        <f t="shared" si="104"/>
        <v>0</v>
      </c>
    </row>
    <row r="77" spans="1:12" s="9" customFormat="1" x14ac:dyDescent="0.25">
      <c r="A77" s="27"/>
      <c r="B77" s="28">
        <f t="shared" si="96"/>
        <v>4000</v>
      </c>
      <c r="C77" s="66">
        <f>J75</f>
        <v>4.5575000000000001</v>
      </c>
      <c r="D77" s="64">
        <f t="shared" si="98"/>
        <v>18230</v>
      </c>
      <c r="E77" s="28"/>
      <c r="F77" s="29"/>
      <c r="G77" s="64">
        <f t="shared" si="99"/>
        <v>0</v>
      </c>
      <c r="H77" s="64">
        <f t="shared" si="100"/>
        <v>18230</v>
      </c>
      <c r="I77" s="65">
        <f t="shared" si="101"/>
        <v>4000</v>
      </c>
      <c r="J77" s="66">
        <f t="shared" si="102"/>
        <v>4.5575000000000001</v>
      </c>
      <c r="K77" s="64">
        <f t="shared" si="103"/>
        <v>18230</v>
      </c>
      <c r="L77" s="64">
        <f t="shared" si="104"/>
        <v>0</v>
      </c>
    </row>
    <row r="80" spans="1:12" s="9" customFormat="1" x14ac:dyDescent="0.25">
      <c r="A80" s="35" t="s">
        <v>88</v>
      </c>
      <c r="B80" s="36">
        <v>1000</v>
      </c>
      <c r="C80" s="37">
        <v>41.75</v>
      </c>
      <c r="D80" s="64">
        <f>B80*C80</f>
        <v>41750</v>
      </c>
      <c r="E80" s="28">
        <v>1000</v>
      </c>
      <c r="F80" s="29">
        <v>39.36</v>
      </c>
      <c r="G80" s="64">
        <f>E80*F80</f>
        <v>39360</v>
      </c>
      <c r="H80" s="64">
        <f>D80+G80</f>
        <v>81110</v>
      </c>
      <c r="I80" s="65">
        <f>B80+E80</f>
        <v>2000</v>
      </c>
      <c r="J80" s="66">
        <f>H80/I80</f>
        <v>40.555</v>
      </c>
      <c r="K80" s="64">
        <f>I80*J80</f>
        <v>81110</v>
      </c>
      <c r="L80" s="64">
        <f>K80-H80</f>
        <v>0</v>
      </c>
    </row>
    <row r="81" spans="1:12" s="9" customFormat="1" x14ac:dyDescent="0.25">
      <c r="A81" s="27"/>
      <c r="B81" s="28">
        <f>I80</f>
        <v>2000</v>
      </c>
      <c r="C81" s="66">
        <f>J80</f>
        <v>40.555</v>
      </c>
      <c r="D81" s="64">
        <f>B81*C81</f>
        <v>81110</v>
      </c>
      <c r="E81" s="28">
        <v>1000</v>
      </c>
      <c r="F81" s="29"/>
      <c r="G81" s="64">
        <f>E81*F81</f>
        <v>0</v>
      </c>
      <c r="H81" s="64">
        <f>D81+G81</f>
        <v>81110</v>
      </c>
      <c r="I81" s="65">
        <f>B81+E81</f>
        <v>3000</v>
      </c>
      <c r="J81" s="66">
        <f>H81/I81</f>
        <v>27.036666666666665</v>
      </c>
      <c r="K81" s="64">
        <f>I81*J81</f>
        <v>81110</v>
      </c>
      <c r="L81" s="64">
        <f>K81-H81</f>
        <v>0</v>
      </c>
    </row>
    <row r="82" spans="1:12" s="9" customFormat="1" x14ac:dyDescent="0.25">
      <c r="A82" s="27"/>
      <c r="B82" s="28">
        <f t="shared" ref="B82:B87" si="105">I81</f>
        <v>3000</v>
      </c>
      <c r="C82" s="66">
        <f t="shared" ref="C82:C85" si="106">J81</f>
        <v>27.036666666666665</v>
      </c>
      <c r="D82" s="64">
        <f t="shared" ref="D82:D87" si="107">B82*C82</f>
        <v>81110</v>
      </c>
      <c r="E82" s="28">
        <v>1000</v>
      </c>
      <c r="F82" s="29"/>
      <c r="G82" s="64">
        <f t="shared" ref="G82:G87" si="108">E82*F82</f>
        <v>0</v>
      </c>
      <c r="H82" s="64">
        <f t="shared" ref="H82:H87" si="109">D82+G82</f>
        <v>81110</v>
      </c>
      <c r="I82" s="65">
        <f t="shared" ref="I82:I87" si="110">B82+E82</f>
        <v>4000</v>
      </c>
      <c r="J82" s="66">
        <f t="shared" ref="J82:J87" si="111">H82/I82</f>
        <v>20.2775</v>
      </c>
      <c r="K82" s="64">
        <f t="shared" ref="K82:K87" si="112">I82*J82</f>
        <v>81110</v>
      </c>
      <c r="L82" s="64">
        <f t="shared" ref="L82:L87" si="113">K82-H82</f>
        <v>0</v>
      </c>
    </row>
    <row r="83" spans="1:12" s="9" customFormat="1" x14ac:dyDescent="0.25">
      <c r="A83" s="27"/>
      <c r="B83" s="28">
        <f t="shared" si="105"/>
        <v>4000</v>
      </c>
      <c r="C83" s="66">
        <f t="shared" si="106"/>
        <v>20.2775</v>
      </c>
      <c r="D83" s="64">
        <f t="shared" si="107"/>
        <v>81110</v>
      </c>
      <c r="E83" s="28"/>
      <c r="F83" s="29"/>
      <c r="G83" s="64">
        <f t="shared" si="108"/>
        <v>0</v>
      </c>
      <c r="H83" s="64">
        <f t="shared" si="109"/>
        <v>81110</v>
      </c>
      <c r="I83" s="65">
        <f t="shared" si="110"/>
        <v>4000</v>
      </c>
      <c r="J83" s="66">
        <f t="shared" si="111"/>
        <v>20.2775</v>
      </c>
      <c r="K83" s="64">
        <f t="shared" si="112"/>
        <v>81110</v>
      </c>
      <c r="L83" s="64">
        <f t="shared" si="113"/>
        <v>0</v>
      </c>
    </row>
    <row r="84" spans="1:12" s="9" customFormat="1" x14ac:dyDescent="0.25">
      <c r="A84" s="27"/>
      <c r="B84" s="28">
        <f t="shared" si="105"/>
        <v>4000</v>
      </c>
      <c r="C84" s="66">
        <f t="shared" si="106"/>
        <v>20.2775</v>
      </c>
      <c r="D84" s="64">
        <f t="shared" si="107"/>
        <v>81110</v>
      </c>
      <c r="E84" s="28"/>
      <c r="F84" s="29"/>
      <c r="G84" s="64">
        <f t="shared" si="108"/>
        <v>0</v>
      </c>
      <c r="H84" s="64">
        <f t="shared" si="109"/>
        <v>81110</v>
      </c>
      <c r="I84" s="65">
        <f t="shared" si="110"/>
        <v>4000</v>
      </c>
      <c r="J84" s="66">
        <f t="shared" si="111"/>
        <v>20.2775</v>
      </c>
      <c r="K84" s="64">
        <f t="shared" si="112"/>
        <v>81110</v>
      </c>
      <c r="L84" s="64">
        <f t="shared" si="113"/>
        <v>0</v>
      </c>
    </row>
    <row r="85" spans="1:12" s="9" customFormat="1" x14ac:dyDescent="0.25">
      <c r="A85" s="27"/>
      <c r="B85" s="28">
        <f t="shared" si="105"/>
        <v>4000</v>
      </c>
      <c r="C85" s="66">
        <f t="shared" si="106"/>
        <v>20.2775</v>
      </c>
      <c r="D85" s="64">
        <f t="shared" si="107"/>
        <v>81110</v>
      </c>
      <c r="E85" s="28"/>
      <c r="F85" s="29"/>
      <c r="G85" s="64">
        <f t="shared" si="108"/>
        <v>0</v>
      </c>
      <c r="H85" s="64">
        <f t="shared" si="109"/>
        <v>81110</v>
      </c>
      <c r="I85" s="65">
        <f t="shared" si="110"/>
        <v>4000</v>
      </c>
      <c r="J85" s="66">
        <f t="shared" si="111"/>
        <v>20.2775</v>
      </c>
      <c r="K85" s="64">
        <f t="shared" si="112"/>
        <v>81110</v>
      </c>
      <c r="L85" s="64">
        <f t="shared" si="113"/>
        <v>0</v>
      </c>
    </row>
    <row r="86" spans="1:12" s="9" customFormat="1" x14ac:dyDescent="0.25">
      <c r="A86" s="27"/>
      <c r="B86" s="28">
        <f t="shared" si="105"/>
        <v>4000</v>
      </c>
      <c r="C86" s="66">
        <f>J84</f>
        <v>20.2775</v>
      </c>
      <c r="D86" s="64">
        <f t="shared" si="107"/>
        <v>81110</v>
      </c>
      <c r="E86" s="28"/>
      <c r="F86" s="29"/>
      <c r="G86" s="64">
        <f t="shared" si="108"/>
        <v>0</v>
      </c>
      <c r="H86" s="64">
        <f t="shared" si="109"/>
        <v>81110</v>
      </c>
      <c r="I86" s="65">
        <f t="shared" si="110"/>
        <v>4000</v>
      </c>
      <c r="J86" s="66">
        <f t="shared" si="111"/>
        <v>20.2775</v>
      </c>
      <c r="K86" s="64">
        <f t="shared" si="112"/>
        <v>81110</v>
      </c>
      <c r="L86" s="64">
        <f t="shared" si="113"/>
        <v>0</v>
      </c>
    </row>
    <row r="87" spans="1:12" s="9" customFormat="1" x14ac:dyDescent="0.25">
      <c r="A87" s="27"/>
      <c r="B87" s="28">
        <f t="shared" si="105"/>
        <v>4000</v>
      </c>
      <c r="C87" s="66">
        <f>J85</f>
        <v>20.2775</v>
      </c>
      <c r="D87" s="64">
        <f t="shared" si="107"/>
        <v>81110</v>
      </c>
      <c r="E87" s="28"/>
      <c r="F87" s="29"/>
      <c r="G87" s="64">
        <f t="shared" si="108"/>
        <v>0</v>
      </c>
      <c r="H87" s="64">
        <f t="shared" si="109"/>
        <v>81110</v>
      </c>
      <c r="I87" s="65">
        <f t="shared" si="110"/>
        <v>4000</v>
      </c>
      <c r="J87" s="66">
        <f t="shared" si="111"/>
        <v>20.2775</v>
      </c>
      <c r="K87" s="64">
        <f t="shared" si="112"/>
        <v>81110</v>
      </c>
      <c r="L87" s="64">
        <f t="shared" si="113"/>
        <v>0</v>
      </c>
    </row>
    <row r="89" spans="1:12" s="9" customFormat="1" x14ac:dyDescent="0.25">
      <c r="A89" s="35" t="s">
        <v>74</v>
      </c>
      <c r="B89" s="36">
        <v>1000</v>
      </c>
      <c r="C89" s="37">
        <v>1.56</v>
      </c>
      <c r="D89" s="64">
        <f>B89*C89</f>
        <v>1560</v>
      </c>
      <c r="E89" s="28">
        <v>1000</v>
      </c>
      <c r="F89" s="29">
        <v>1.01</v>
      </c>
      <c r="G89" s="64">
        <f>E89*F89</f>
        <v>1010</v>
      </c>
      <c r="H89" s="64">
        <f>D89+G89</f>
        <v>2570</v>
      </c>
      <c r="I89" s="65">
        <f>B89+E89</f>
        <v>2000</v>
      </c>
      <c r="J89" s="66">
        <f>H89/I89</f>
        <v>1.2849999999999999</v>
      </c>
      <c r="K89" s="64">
        <f>I89*J89</f>
        <v>2570</v>
      </c>
      <c r="L89" s="64">
        <f>K89-H89</f>
        <v>0</v>
      </c>
    </row>
    <row r="90" spans="1:12" s="9" customFormat="1" x14ac:dyDescent="0.25">
      <c r="A90" s="27"/>
      <c r="B90" s="28">
        <f>I89</f>
        <v>2000</v>
      </c>
      <c r="C90" s="66">
        <f>J89</f>
        <v>1.2849999999999999</v>
      </c>
      <c r="D90" s="64">
        <f>B90*C90</f>
        <v>2570</v>
      </c>
      <c r="E90" s="28">
        <v>1000</v>
      </c>
      <c r="F90" s="29">
        <v>1.01</v>
      </c>
      <c r="G90" s="64">
        <f>E90*F90</f>
        <v>1010</v>
      </c>
      <c r="H90" s="64">
        <f>D90+G90</f>
        <v>3580</v>
      </c>
      <c r="I90" s="65">
        <f>B90+E90</f>
        <v>3000</v>
      </c>
      <c r="J90" s="66">
        <f>H90/I90</f>
        <v>1.1933333333333334</v>
      </c>
      <c r="K90" s="64">
        <f>I90*J90</f>
        <v>3580</v>
      </c>
      <c r="L90" s="64">
        <f>K90-H90</f>
        <v>0</v>
      </c>
    </row>
    <row r="91" spans="1:12" s="9" customFormat="1" x14ac:dyDescent="0.25">
      <c r="A91" s="27"/>
      <c r="B91" s="28">
        <f t="shared" ref="B91:B96" si="114">I90</f>
        <v>3000</v>
      </c>
      <c r="C91" s="66">
        <f t="shared" ref="C91:C94" si="115">J90</f>
        <v>1.1933333333333334</v>
      </c>
      <c r="D91" s="64">
        <f t="shared" ref="D91:D96" si="116">B91*C91</f>
        <v>3580</v>
      </c>
      <c r="E91" s="28">
        <v>1000</v>
      </c>
      <c r="F91" s="29"/>
      <c r="G91" s="64">
        <f t="shared" ref="G91:G96" si="117">E91*F91</f>
        <v>0</v>
      </c>
      <c r="H91" s="64">
        <f t="shared" ref="H91:H96" si="118">D91+G91</f>
        <v>3580</v>
      </c>
      <c r="I91" s="65">
        <f t="shared" ref="I91:I96" si="119">B91+E91</f>
        <v>4000</v>
      </c>
      <c r="J91" s="66">
        <f t="shared" ref="J91:J96" si="120">H91/I91</f>
        <v>0.89500000000000002</v>
      </c>
      <c r="K91" s="64">
        <f t="shared" ref="K91:K96" si="121">I91*J91</f>
        <v>3580</v>
      </c>
      <c r="L91" s="64">
        <f t="shared" ref="L91:L96" si="122">K91-H91</f>
        <v>0</v>
      </c>
    </row>
    <row r="92" spans="1:12" s="9" customFormat="1" x14ac:dyDescent="0.25">
      <c r="A92" s="27"/>
      <c r="B92" s="28">
        <f t="shared" si="114"/>
        <v>4000</v>
      </c>
      <c r="C92" s="66">
        <f t="shared" si="115"/>
        <v>0.89500000000000002</v>
      </c>
      <c r="D92" s="64">
        <f t="shared" si="116"/>
        <v>3580</v>
      </c>
      <c r="E92" s="28"/>
      <c r="F92" s="29"/>
      <c r="G92" s="64">
        <f t="shared" si="117"/>
        <v>0</v>
      </c>
      <c r="H92" s="64">
        <f t="shared" si="118"/>
        <v>3580</v>
      </c>
      <c r="I92" s="65">
        <f t="shared" si="119"/>
        <v>4000</v>
      </c>
      <c r="J92" s="66">
        <f t="shared" si="120"/>
        <v>0.89500000000000002</v>
      </c>
      <c r="K92" s="64">
        <f t="shared" si="121"/>
        <v>3580</v>
      </c>
      <c r="L92" s="64">
        <f t="shared" si="122"/>
        <v>0</v>
      </c>
    </row>
    <row r="93" spans="1:12" s="9" customFormat="1" x14ac:dyDescent="0.25">
      <c r="A93" s="27"/>
      <c r="B93" s="28">
        <f t="shared" si="114"/>
        <v>4000</v>
      </c>
      <c r="C93" s="66">
        <f t="shared" si="115"/>
        <v>0.89500000000000002</v>
      </c>
      <c r="D93" s="64">
        <f t="shared" si="116"/>
        <v>3580</v>
      </c>
      <c r="E93" s="28"/>
      <c r="F93" s="29"/>
      <c r="G93" s="64">
        <f t="shared" si="117"/>
        <v>0</v>
      </c>
      <c r="H93" s="64">
        <f t="shared" si="118"/>
        <v>3580</v>
      </c>
      <c r="I93" s="65">
        <f t="shared" si="119"/>
        <v>4000</v>
      </c>
      <c r="J93" s="66">
        <f t="shared" si="120"/>
        <v>0.89500000000000002</v>
      </c>
      <c r="K93" s="64">
        <f t="shared" si="121"/>
        <v>3580</v>
      </c>
      <c r="L93" s="64">
        <f t="shared" si="122"/>
        <v>0</v>
      </c>
    </row>
    <row r="94" spans="1:12" s="9" customFormat="1" x14ac:dyDescent="0.25">
      <c r="A94" s="27"/>
      <c r="B94" s="28">
        <f t="shared" si="114"/>
        <v>4000</v>
      </c>
      <c r="C94" s="66">
        <f t="shared" si="115"/>
        <v>0.89500000000000002</v>
      </c>
      <c r="D94" s="64">
        <f t="shared" si="116"/>
        <v>3580</v>
      </c>
      <c r="E94" s="28"/>
      <c r="F94" s="29"/>
      <c r="G94" s="64">
        <f t="shared" si="117"/>
        <v>0</v>
      </c>
      <c r="H94" s="64">
        <f t="shared" si="118"/>
        <v>3580</v>
      </c>
      <c r="I94" s="65">
        <f t="shared" si="119"/>
        <v>4000</v>
      </c>
      <c r="J94" s="66">
        <f t="shared" si="120"/>
        <v>0.89500000000000002</v>
      </c>
      <c r="K94" s="64">
        <f t="shared" si="121"/>
        <v>3580</v>
      </c>
      <c r="L94" s="64">
        <f t="shared" si="122"/>
        <v>0</v>
      </c>
    </row>
    <row r="95" spans="1:12" s="9" customFormat="1" x14ac:dyDescent="0.25">
      <c r="A95" s="27"/>
      <c r="B95" s="28">
        <f t="shared" si="114"/>
        <v>4000</v>
      </c>
      <c r="C95" s="66">
        <f>J93</f>
        <v>0.89500000000000002</v>
      </c>
      <c r="D95" s="64">
        <f t="shared" si="116"/>
        <v>3580</v>
      </c>
      <c r="E95" s="28"/>
      <c r="F95" s="29"/>
      <c r="G95" s="64">
        <f t="shared" si="117"/>
        <v>0</v>
      </c>
      <c r="H95" s="64">
        <f t="shared" si="118"/>
        <v>3580</v>
      </c>
      <c r="I95" s="65">
        <f t="shared" si="119"/>
        <v>4000</v>
      </c>
      <c r="J95" s="66">
        <f t="shared" si="120"/>
        <v>0.89500000000000002</v>
      </c>
      <c r="K95" s="64">
        <f t="shared" si="121"/>
        <v>3580</v>
      </c>
      <c r="L95" s="64">
        <f t="shared" si="122"/>
        <v>0</v>
      </c>
    </row>
    <row r="96" spans="1:12" s="9" customFormat="1" x14ac:dyDescent="0.25">
      <c r="A96" s="27"/>
      <c r="B96" s="28">
        <f t="shared" si="114"/>
        <v>4000</v>
      </c>
      <c r="C96" s="66">
        <f>J94</f>
        <v>0.89500000000000002</v>
      </c>
      <c r="D96" s="64">
        <f t="shared" si="116"/>
        <v>3580</v>
      </c>
      <c r="E96" s="28"/>
      <c r="F96" s="29"/>
      <c r="G96" s="64">
        <f t="shared" si="117"/>
        <v>0</v>
      </c>
      <c r="H96" s="64">
        <f t="shared" si="118"/>
        <v>3580</v>
      </c>
      <c r="I96" s="65">
        <f t="shared" si="119"/>
        <v>4000</v>
      </c>
      <c r="J96" s="66">
        <f t="shared" si="120"/>
        <v>0.89500000000000002</v>
      </c>
      <c r="K96" s="64">
        <f t="shared" si="121"/>
        <v>3580</v>
      </c>
      <c r="L96" s="64">
        <f t="shared" si="122"/>
        <v>0</v>
      </c>
    </row>
    <row r="98" spans="1:12" s="9" customFormat="1" x14ac:dyDescent="0.25">
      <c r="A98" s="35"/>
      <c r="B98" s="36">
        <v>1000</v>
      </c>
      <c r="C98" s="37"/>
      <c r="D98" s="64">
        <f>B98*C98</f>
        <v>0</v>
      </c>
      <c r="E98" s="28">
        <v>1000</v>
      </c>
      <c r="F98" s="29"/>
      <c r="G98" s="64">
        <f>E98*F98</f>
        <v>0</v>
      </c>
      <c r="H98" s="64">
        <f>D98+G98</f>
        <v>0</v>
      </c>
      <c r="I98" s="65">
        <f>B98+E98</f>
        <v>2000</v>
      </c>
      <c r="J98" s="66">
        <f>H98/I98</f>
        <v>0</v>
      </c>
      <c r="K98" s="64">
        <f>I98*J98</f>
        <v>0</v>
      </c>
      <c r="L98" s="64">
        <f>K98-H98</f>
        <v>0</v>
      </c>
    </row>
    <row r="99" spans="1:12" s="9" customFormat="1" x14ac:dyDescent="0.25">
      <c r="A99" s="27"/>
      <c r="B99" s="28">
        <f>I98</f>
        <v>2000</v>
      </c>
      <c r="C99" s="66">
        <f>J98</f>
        <v>0</v>
      </c>
      <c r="D99" s="64">
        <f>B99*C99</f>
        <v>0</v>
      </c>
      <c r="E99" s="28">
        <v>1000</v>
      </c>
      <c r="F99" s="29"/>
      <c r="G99" s="64">
        <f>E99*F99</f>
        <v>0</v>
      </c>
      <c r="H99" s="64">
        <f>D99+G99</f>
        <v>0</v>
      </c>
      <c r="I99" s="65">
        <f>B99+E99</f>
        <v>3000</v>
      </c>
      <c r="J99" s="66">
        <f>H99/I99</f>
        <v>0</v>
      </c>
      <c r="K99" s="64">
        <f>I99*J99</f>
        <v>0</v>
      </c>
      <c r="L99" s="64">
        <f>K99-H99</f>
        <v>0</v>
      </c>
    </row>
    <row r="100" spans="1:12" s="9" customFormat="1" x14ac:dyDescent="0.25">
      <c r="A100" s="27"/>
      <c r="B100" s="28">
        <f t="shared" ref="B100:B105" si="123">I99</f>
        <v>3000</v>
      </c>
      <c r="C100" s="66">
        <f t="shared" ref="C100:C103" si="124">J99</f>
        <v>0</v>
      </c>
      <c r="D100" s="64">
        <f t="shared" ref="D100:D105" si="125">B100*C100</f>
        <v>0</v>
      </c>
      <c r="E100" s="28">
        <v>1000</v>
      </c>
      <c r="F100" s="29"/>
      <c r="G100" s="64">
        <f t="shared" ref="G100:G105" si="126">E100*F100</f>
        <v>0</v>
      </c>
      <c r="H100" s="64">
        <f t="shared" ref="H100:H105" si="127">D100+G100</f>
        <v>0</v>
      </c>
      <c r="I100" s="65">
        <f t="shared" ref="I100:I105" si="128">B100+E100</f>
        <v>4000</v>
      </c>
      <c r="J100" s="66">
        <f t="shared" ref="J100:J105" si="129">H100/I100</f>
        <v>0</v>
      </c>
      <c r="K100" s="64">
        <f t="shared" ref="K100:K105" si="130">I100*J100</f>
        <v>0</v>
      </c>
      <c r="L100" s="64">
        <f t="shared" ref="L100:L105" si="131">K100-H100</f>
        <v>0</v>
      </c>
    </row>
    <row r="101" spans="1:12" s="9" customFormat="1" x14ac:dyDescent="0.25">
      <c r="A101" s="27"/>
      <c r="B101" s="28">
        <f t="shared" si="123"/>
        <v>4000</v>
      </c>
      <c r="C101" s="66">
        <f t="shared" si="124"/>
        <v>0</v>
      </c>
      <c r="D101" s="64">
        <f t="shared" si="125"/>
        <v>0</v>
      </c>
      <c r="E101" s="28"/>
      <c r="F101" s="29"/>
      <c r="G101" s="64">
        <f t="shared" si="126"/>
        <v>0</v>
      </c>
      <c r="H101" s="64">
        <f t="shared" si="127"/>
        <v>0</v>
      </c>
      <c r="I101" s="65">
        <f t="shared" si="128"/>
        <v>4000</v>
      </c>
      <c r="J101" s="66">
        <f t="shared" si="129"/>
        <v>0</v>
      </c>
      <c r="K101" s="64">
        <f t="shared" si="130"/>
        <v>0</v>
      </c>
      <c r="L101" s="64">
        <f t="shared" si="131"/>
        <v>0</v>
      </c>
    </row>
    <row r="102" spans="1:12" s="9" customFormat="1" x14ac:dyDescent="0.25">
      <c r="A102" s="27"/>
      <c r="B102" s="28">
        <f t="shared" si="123"/>
        <v>4000</v>
      </c>
      <c r="C102" s="66">
        <f t="shared" si="124"/>
        <v>0</v>
      </c>
      <c r="D102" s="64">
        <f t="shared" si="125"/>
        <v>0</v>
      </c>
      <c r="E102" s="28"/>
      <c r="F102" s="29"/>
      <c r="G102" s="64">
        <f t="shared" si="126"/>
        <v>0</v>
      </c>
      <c r="H102" s="64">
        <f t="shared" si="127"/>
        <v>0</v>
      </c>
      <c r="I102" s="65">
        <f t="shared" si="128"/>
        <v>4000</v>
      </c>
      <c r="J102" s="66">
        <f t="shared" si="129"/>
        <v>0</v>
      </c>
      <c r="K102" s="64">
        <f t="shared" si="130"/>
        <v>0</v>
      </c>
      <c r="L102" s="64">
        <f t="shared" si="131"/>
        <v>0</v>
      </c>
    </row>
    <row r="103" spans="1:12" s="9" customFormat="1" x14ac:dyDescent="0.25">
      <c r="A103" s="27"/>
      <c r="B103" s="28">
        <f t="shared" si="123"/>
        <v>4000</v>
      </c>
      <c r="C103" s="66">
        <f t="shared" si="124"/>
        <v>0</v>
      </c>
      <c r="D103" s="64">
        <f t="shared" si="125"/>
        <v>0</v>
      </c>
      <c r="E103" s="28"/>
      <c r="F103" s="29"/>
      <c r="G103" s="64">
        <f t="shared" si="126"/>
        <v>0</v>
      </c>
      <c r="H103" s="64">
        <f t="shared" si="127"/>
        <v>0</v>
      </c>
      <c r="I103" s="65">
        <f t="shared" si="128"/>
        <v>4000</v>
      </c>
      <c r="J103" s="66">
        <f t="shared" si="129"/>
        <v>0</v>
      </c>
      <c r="K103" s="64">
        <f t="shared" si="130"/>
        <v>0</v>
      </c>
      <c r="L103" s="64">
        <f t="shared" si="131"/>
        <v>0</v>
      </c>
    </row>
    <row r="104" spans="1:12" s="9" customFormat="1" x14ac:dyDescent="0.25">
      <c r="A104" s="27"/>
      <c r="B104" s="28">
        <f t="shared" si="123"/>
        <v>4000</v>
      </c>
      <c r="C104" s="66">
        <f>J102</f>
        <v>0</v>
      </c>
      <c r="D104" s="64">
        <f t="shared" si="125"/>
        <v>0</v>
      </c>
      <c r="E104" s="28"/>
      <c r="F104" s="29"/>
      <c r="G104" s="64">
        <f t="shared" si="126"/>
        <v>0</v>
      </c>
      <c r="H104" s="64">
        <f t="shared" si="127"/>
        <v>0</v>
      </c>
      <c r="I104" s="65">
        <f t="shared" si="128"/>
        <v>4000</v>
      </c>
      <c r="J104" s="66">
        <f t="shared" si="129"/>
        <v>0</v>
      </c>
      <c r="K104" s="64">
        <f t="shared" si="130"/>
        <v>0</v>
      </c>
      <c r="L104" s="64">
        <f t="shared" si="131"/>
        <v>0</v>
      </c>
    </row>
    <row r="105" spans="1:12" s="9" customFormat="1" x14ac:dyDescent="0.25">
      <c r="A105" s="27"/>
      <c r="B105" s="28">
        <f t="shared" si="123"/>
        <v>4000</v>
      </c>
      <c r="C105" s="66">
        <f>J103</f>
        <v>0</v>
      </c>
      <c r="D105" s="64">
        <f t="shared" si="125"/>
        <v>0</v>
      </c>
      <c r="E105" s="28"/>
      <c r="F105" s="29"/>
      <c r="G105" s="64">
        <f t="shared" si="126"/>
        <v>0</v>
      </c>
      <c r="H105" s="64">
        <f t="shared" si="127"/>
        <v>0</v>
      </c>
      <c r="I105" s="65">
        <f t="shared" si="128"/>
        <v>4000</v>
      </c>
      <c r="J105" s="66">
        <f t="shared" si="129"/>
        <v>0</v>
      </c>
      <c r="K105" s="64">
        <f t="shared" si="130"/>
        <v>0</v>
      </c>
      <c r="L105" s="64">
        <f t="shared" si="131"/>
        <v>0</v>
      </c>
    </row>
    <row r="107" spans="1:12" s="9" customFormat="1" x14ac:dyDescent="0.25">
      <c r="A107" s="35"/>
      <c r="B107" s="36">
        <v>1000</v>
      </c>
      <c r="C107" s="37"/>
      <c r="D107" s="64">
        <f>B107*C107</f>
        <v>0</v>
      </c>
      <c r="E107" s="28">
        <v>1000</v>
      </c>
      <c r="F107" s="29"/>
      <c r="G107" s="64">
        <f>E107*F107</f>
        <v>0</v>
      </c>
      <c r="H107" s="64">
        <f>D107+G107</f>
        <v>0</v>
      </c>
      <c r="I107" s="65">
        <f>B107+E107</f>
        <v>2000</v>
      </c>
      <c r="J107" s="66">
        <f>H107/I107</f>
        <v>0</v>
      </c>
      <c r="K107" s="64">
        <f>I107*J107</f>
        <v>0</v>
      </c>
      <c r="L107" s="64">
        <f>K107-H107</f>
        <v>0</v>
      </c>
    </row>
    <row r="108" spans="1:12" s="9" customFormat="1" x14ac:dyDescent="0.25">
      <c r="A108" s="27"/>
      <c r="B108" s="28">
        <f>I107</f>
        <v>2000</v>
      </c>
      <c r="C108" s="66">
        <f>J107</f>
        <v>0</v>
      </c>
      <c r="D108" s="64">
        <f>B108*C108</f>
        <v>0</v>
      </c>
      <c r="E108" s="28">
        <v>1000</v>
      </c>
      <c r="F108" s="29"/>
      <c r="G108" s="64">
        <f>E108*F108</f>
        <v>0</v>
      </c>
      <c r="H108" s="64">
        <f>D108+G108</f>
        <v>0</v>
      </c>
      <c r="I108" s="65">
        <f>B108+E108</f>
        <v>3000</v>
      </c>
      <c r="J108" s="66">
        <f>H108/I108</f>
        <v>0</v>
      </c>
      <c r="K108" s="64">
        <f>I108*J108</f>
        <v>0</v>
      </c>
      <c r="L108" s="64">
        <f>K108-H108</f>
        <v>0</v>
      </c>
    </row>
    <row r="109" spans="1:12" s="9" customFormat="1" x14ac:dyDescent="0.25">
      <c r="A109" s="27"/>
      <c r="B109" s="28">
        <f t="shared" ref="B109:B114" si="132">I108</f>
        <v>3000</v>
      </c>
      <c r="C109" s="66">
        <f t="shared" ref="C109:C112" si="133">J108</f>
        <v>0</v>
      </c>
      <c r="D109" s="64">
        <f t="shared" ref="D109:D114" si="134">B109*C109</f>
        <v>0</v>
      </c>
      <c r="E109" s="28">
        <v>1000</v>
      </c>
      <c r="F109" s="29"/>
      <c r="G109" s="64">
        <f t="shared" ref="G109:G114" si="135">E109*F109</f>
        <v>0</v>
      </c>
      <c r="H109" s="64">
        <f t="shared" ref="H109:H114" si="136">D109+G109</f>
        <v>0</v>
      </c>
      <c r="I109" s="65">
        <f t="shared" ref="I109:I114" si="137">B109+E109</f>
        <v>4000</v>
      </c>
      <c r="J109" s="66">
        <f t="shared" ref="J109:J114" si="138">H109/I109</f>
        <v>0</v>
      </c>
      <c r="K109" s="64">
        <f t="shared" ref="K109:K114" si="139">I109*J109</f>
        <v>0</v>
      </c>
      <c r="L109" s="64">
        <f t="shared" ref="L109:L114" si="140">K109-H109</f>
        <v>0</v>
      </c>
    </row>
    <row r="110" spans="1:12" s="9" customFormat="1" x14ac:dyDescent="0.25">
      <c r="A110" s="27"/>
      <c r="B110" s="28">
        <f t="shared" si="132"/>
        <v>4000</v>
      </c>
      <c r="C110" s="66">
        <f t="shared" si="133"/>
        <v>0</v>
      </c>
      <c r="D110" s="64">
        <f t="shared" si="134"/>
        <v>0</v>
      </c>
      <c r="E110" s="28"/>
      <c r="F110" s="29"/>
      <c r="G110" s="64">
        <f t="shared" si="135"/>
        <v>0</v>
      </c>
      <c r="H110" s="64">
        <f t="shared" si="136"/>
        <v>0</v>
      </c>
      <c r="I110" s="65">
        <f t="shared" si="137"/>
        <v>4000</v>
      </c>
      <c r="J110" s="66">
        <f t="shared" si="138"/>
        <v>0</v>
      </c>
      <c r="K110" s="64">
        <f t="shared" si="139"/>
        <v>0</v>
      </c>
      <c r="L110" s="64">
        <f t="shared" si="140"/>
        <v>0</v>
      </c>
    </row>
    <row r="111" spans="1:12" s="9" customFormat="1" x14ac:dyDescent="0.25">
      <c r="A111" s="27"/>
      <c r="B111" s="28">
        <f t="shared" si="132"/>
        <v>4000</v>
      </c>
      <c r="C111" s="66">
        <f t="shared" si="133"/>
        <v>0</v>
      </c>
      <c r="D111" s="64">
        <f t="shared" si="134"/>
        <v>0</v>
      </c>
      <c r="E111" s="28"/>
      <c r="F111" s="29"/>
      <c r="G111" s="64">
        <f t="shared" si="135"/>
        <v>0</v>
      </c>
      <c r="H111" s="64">
        <f t="shared" si="136"/>
        <v>0</v>
      </c>
      <c r="I111" s="65">
        <f t="shared" si="137"/>
        <v>4000</v>
      </c>
      <c r="J111" s="66">
        <f t="shared" si="138"/>
        <v>0</v>
      </c>
      <c r="K111" s="64">
        <f t="shared" si="139"/>
        <v>0</v>
      </c>
      <c r="L111" s="64">
        <f t="shared" si="140"/>
        <v>0</v>
      </c>
    </row>
    <row r="112" spans="1:12" s="9" customFormat="1" x14ac:dyDescent="0.25">
      <c r="A112" s="27"/>
      <c r="B112" s="28">
        <f t="shared" si="132"/>
        <v>4000</v>
      </c>
      <c r="C112" s="66">
        <f t="shared" si="133"/>
        <v>0</v>
      </c>
      <c r="D112" s="64">
        <f t="shared" si="134"/>
        <v>0</v>
      </c>
      <c r="E112" s="28"/>
      <c r="F112" s="29"/>
      <c r="G112" s="64">
        <f t="shared" si="135"/>
        <v>0</v>
      </c>
      <c r="H112" s="64">
        <f t="shared" si="136"/>
        <v>0</v>
      </c>
      <c r="I112" s="65">
        <f t="shared" si="137"/>
        <v>4000</v>
      </c>
      <c r="J112" s="66">
        <f t="shared" si="138"/>
        <v>0</v>
      </c>
      <c r="K112" s="64">
        <f t="shared" si="139"/>
        <v>0</v>
      </c>
      <c r="L112" s="64">
        <f t="shared" si="140"/>
        <v>0</v>
      </c>
    </row>
    <row r="113" spans="1:12" s="9" customFormat="1" x14ac:dyDescent="0.25">
      <c r="A113" s="27"/>
      <c r="B113" s="28">
        <f t="shared" si="132"/>
        <v>4000</v>
      </c>
      <c r="C113" s="66">
        <f>J111</f>
        <v>0</v>
      </c>
      <c r="D113" s="64">
        <f t="shared" si="134"/>
        <v>0</v>
      </c>
      <c r="E113" s="28"/>
      <c r="F113" s="29"/>
      <c r="G113" s="64">
        <f t="shared" si="135"/>
        <v>0</v>
      </c>
      <c r="H113" s="64">
        <f t="shared" si="136"/>
        <v>0</v>
      </c>
      <c r="I113" s="65">
        <f t="shared" si="137"/>
        <v>4000</v>
      </c>
      <c r="J113" s="66">
        <f t="shared" si="138"/>
        <v>0</v>
      </c>
      <c r="K113" s="64">
        <f t="shared" si="139"/>
        <v>0</v>
      </c>
      <c r="L113" s="64">
        <f t="shared" si="140"/>
        <v>0</v>
      </c>
    </row>
    <row r="114" spans="1:12" s="9" customFormat="1" x14ac:dyDescent="0.25">
      <c r="A114" s="27"/>
      <c r="B114" s="28">
        <f t="shared" si="132"/>
        <v>4000</v>
      </c>
      <c r="C114" s="66">
        <f>J112</f>
        <v>0</v>
      </c>
      <c r="D114" s="64">
        <f t="shared" si="134"/>
        <v>0</v>
      </c>
      <c r="E114" s="28"/>
      <c r="F114" s="29"/>
      <c r="G114" s="64">
        <f t="shared" si="135"/>
        <v>0</v>
      </c>
      <c r="H114" s="64">
        <f t="shared" si="136"/>
        <v>0</v>
      </c>
      <c r="I114" s="65">
        <f t="shared" si="137"/>
        <v>4000</v>
      </c>
      <c r="J114" s="66">
        <f t="shared" si="138"/>
        <v>0</v>
      </c>
      <c r="K114" s="64">
        <f t="shared" si="139"/>
        <v>0</v>
      </c>
      <c r="L114" s="64">
        <f t="shared" si="140"/>
        <v>0</v>
      </c>
    </row>
    <row r="116" spans="1:12" s="9" customFormat="1" x14ac:dyDescent="0.25">
      <c r="A116" s="35"/>
      <c r="B116" s="36">
        <v>1000</v>
      </c>
      <c r="C116" s="37"/>
      <c r="D116" s="64">
        <f>B116*C116</f>
        <v>0</v>
      </c>
      <c r="E116" s="28">
        <v>1000</v>
      </c>
      <c r="F116" s="29"/>
      <c r="G116" s="64">
        <f>E116*F116</f>
        <v>0</v>
      </c>
      <c r="H116" s="64">
        <f>D116+G116</f>
        <v>0</v>
      </c>
      <c r="I116" s="65">
        <f>B116+E116</f>
        <v>2000</v>
      </c>
      <c r="J116" s="66">
        <f>H116/I116</f>
        <v>0</v>
      </c>
      <c r="K116" s="64">
        <f>I116*J116</f>
        <v>0</v>
      </c>
      <c r="L116" s="64">
        <f>K116-H116</f>
        <v>0</v>
      </c>
    </row>
    <row r="117" spans="1:12" s="9" customFormat="1" x14ac:dyDescent="0.25">
      <c r="A117" s="27"/>
      <c r="B117" s="28">
        <f>I116</f>
        <v>2000</v>
      </c>
      <c r="C117" s="66">
        <f>J116</f>
        <v>0</v>
      </c>
      <c r="D117" s="64">
        <f>B117*C117</f>
        <v>0</v>
      </c>
      <c r="E117" s="28">
        <v>1000</v>
      </c>
      <c r="F117" s="29"/>
      <c r="G117" s="64">
        <f>E117*F117</f>
        <v>0</v>
      </c>
      <c r="H117" s="64">
        <f>D117+G117</f>
        <v>0</v>
      </c>
      <c r="I117" s="65">
        <f>B117+E117</f>
        <v>3000</v>
      </c>
      <c r="J117" s="66">
        <f>H117/I117</f>
        <v>0</v>
      </c>
      <c r="K117" s="64">
        <f>I117*J117</f>
        <v>0</v>
      </c>
      <c r="L117" s="64">
        <f>K117-H117</f>
        <v>0</v>
      </c>
    </row>
    <row r="118" spans="1:12" s="9" customFormat="1" x14ac:dyDescent="0.25">
      <c r="A118" s="27"/>
      <c r="B118" s="28">
        <f t="shared" ref="B118:B123" si="141">I117</f>
        <v>3000</v>
      </c>
      <c r="C118" s="66">
        <f t="shared" ref="C118:C121" si="142">J117</f>
        <v>0</v>
      </c>
      <c r="D118" s="64">
        <f t="shared" ref="D118:D123" si="143">B118*C118</f>
        <v>0</v>
      </c>
      <c r="E118" s="28">
        <v>1000</v>
      </c>
      <c r="F118" s="29"/>
      <c r="G118" s="64">
        <f t="shared" ref="G118:G123" si="144">E118*F118</f>
        <v>0</v>
      </c>
      <c r="H118" s="64">
        <f t="shared" ref="H118:H123" si="145">D118+G118</f>
        <v>0</v>
      </c>
      <c r="I118" s="65">
        <f t="shared" ref="I118:I123" si="146">B118+E118</f>
        <v>4000</v>
      </c>
      <c r="J118" s="66">
        <f t="shared" ref="J118:J123" si="147">H118/I118</f>
        <v>0</v>
      </c>
      <c r="K118" s="64">
        <f t="shared" ref="K118:K123" si="148">I118*J118</f>
        <v>0</v>
      </c>
      <c r="L118" s="64">
        <f t="shared" ref="L118:L123" si="149">K118-H118</f>
        <v>0</v>
      </c>
    </row>
    <row r="119" spans="1:12" s="9" customFormat="1" x14ac:dyDescent="0.25">
      <c r="A119" s="27"/>
      <c r="B119" s="28">
        <f t="shared" si="141"/>
        <v>4000</v>
      </c>
      <c r="C119" s="66">
        <f t="shared" si="142"/>
        <v>0</v>
      </c>
      <c r="D119" s="64">
        <f t="shared" si="143"/>
        <v>0</v>
      </c>
      <c r="E119" s="28"/>
      <c r="F119" s="29"/>
      <c r="G119" s="64">
        <f t="shared" si="144"/>
        <v>0</v>
      </c>
      <c r="H119" s="64">
        <f t="shared" si="145"/>
        <v>0</v>
      </c>
      <c r="I119" s="65">
        <f t="shared" si="146"/>
        <v>4000</v>
      </c>
      <c r="J119" s="66">
        <f t="shared" si="147"/>
        <v>0</v>
      </c>
      <c r="K119" s="64">
        <f t="shared" si="148"/>
        <v>0</v>
      </c>
      <c r="L119" s="64">
        <f t="shared" si="149"/>
        <v>0</v>
      </c>
    </row>
    <row r="120" spans="1:12" s="9" customFormat="1" x14ac:dyDescent="0.25">
      <c r="A120" s="27"/>
      <c r="B120" s="28">
        <f t="shared" si="141"/>
        <v>4000</v>
      </c>
      <c r="C120" s="66">
        <f t="shared" si="142"/>
        <v>0</v>
      </c>
      <c r="D120" s="64">
        <f t="shared" si="143"/>
        <v>0</v>
      </c>
      <c r="E120" s="28"/>
      <c r="F120" s="29"/>
      <c r="G120" s="64">
        <f t="shared" si="144"/>
        <v>0</v>
      </c>
      <c r="H120" s="64">
        <f t="shared" si="145"/>
        <v>0</v>
      </c>
      <c r="I120" s="65">
        <f t="shared" si="146"/>
        <v>4000</v>
      </c>
      <c r="J120" s="66">
        <f t="shared" si="147"/>
        <v>0</v>
      </c>
      <c r="K120" s="64">
        <f t="shared" si="148"/>
        <v>0</v>
      </c>
      <c r="L120" s="64">
        <f t="shared" si="149"/>
        <v>0</v>
      </c>
    </row>
    <row r="121" spans="1:12" s="9" customFormat="1" x14ac:dyDescent="0.25">
      <c r="A121" s="27"/>
      <c r="B121" s="28">
        <f t="shared" si="141"/>
        <v>4000</v>
      </c>
      <c r="C121" s="66">
        <f t="shared" si="142"/>
        <v>0</v>
      </c>
      <c r="D121" s="64">
        <f t="shared" si="143"/>
        <v>0</v>
      </c>
      <c r="E121" s="28"/>
      <c r="F121" s="29"/>
      <c r="G121" s="64">
        <f t="shared" si="144"/>
        <v>0</v>
      </c>
      <c r="H121" s="64">
        <f t="shared" si="145"/>
        <v>0</v>
      </c>
      <c r="I121" s="65">
        <f t="shared" si="146"/>
        <v>4000</v>
      </c>
      <c r="J121" s="66">
        <f t="shared" si="147"/>
        <v>0</v>
      </c>
      <c r="K121" s="64">
        <f t="shared" si="148"/>
        <v>0</v>
      </c>
      <c r="L121" s="64">
        <f t="shared" si="149"/>
        <v>0</v>
      </c>
    </row>
    <row r="122" spans="1:12" s="9" customFormat="1" x14ac:dyDescent="0.25">
      <c r="A122" s="27"/>
      <c r="B122" s="28">
        <f t="shared" si="141"/>
        <v>4000</v>
      </c>
      <c r="C122" s="66">
        <f>J120</f>
        <v>0</v>
      </c>
      <c r="D122" s="64">
        <f t="shared" si="143"/>
        <v>0</v>
      </c>
      <c r="E122" s="28"/>
      <c r="F122" s="29"/>
      <c r="G122" s="64">
        <f t="shared" si="144"/>
        <v>0</v>
      </c>
      <c r="H122" s="64">
        <f t="shared" si="145"/>
        <v>0</v>
      </c>
      <c r="I122" s="65">
        <f t="shared" si="146"/>
        <v>4000</v>
      </c>
      <c r="J122" s="66">
        <f t="shared" si="147"/>
        <v>0</v>
      </c>
      <c r="K122" s="64">
        <f t="shared" si="148"/>
        <v>0</v>
      </c>
      <c r="L122" s="64">
        <f t="shared" si="149"/>
        <v>0</v>
      </c>
    </row>
    <row r="123" spans="1:12" s="9" customFormat="1" x14ac:dyDescent="0.25">
      <c r="A123" s="27"/>
      <c r="B123" s="28">
        <f t="shared" si="141"/>
        <v>4000</v>
      </c>
      <c r="C123" s="66">
        <f>J121</f>
        <v>0</v>
      </c>
      <c r="D123" s="64">
        <f t="shared" si="143"/>
        <v>0</v>
      </c>
      <c r="E123" s="28"/>
      <c r="F123" s="29"/>
      <c r="G123" s="64">
        <f t="shared" si="144"/>
        <v>0</v>
      </c>
      <c r="H123" s="64">
        <f t="shared" si="145"/>
        <v>0</v>
      </c>
      <c r="I123" s="65">
        <f t="shared" si="146"/>
        <v>4000</v>
      </c>
      <c r="J123" s="66">
        <f t="shared" si="147"/>
        <v>0</v>
      </c>
      <c r="K123" s="64">
        <f t="shared" si="148"/>
        <v>0</v>
      </c>
      <c r="L123" s="64">
        <f t="shared" si="149"/>
        <v>0</v>
      </c>
    </row>
    <row r="125" spans="1:12" s="9" customFormat="1" x14ac:dyDescent="0.25">
      <c r="A125" s="35"/>
      <c r="B125" s="36">
        <v>1000</v>
      </c>
      <c r="C125" s="37"/>
      <c r="D125" s="64">
        <f>B125*C125</f>
        <v>0</v>
      </c>
      <c r="E125" s="28">
        <v>1000</v>
      </c>
      <c r="F125" s="29"/>
      <c r="G125" s="64">
        <f>E125*F125</f>
        <v>0</v>
      </c>
      <c r="H125" s="64">
        <f>D125+G125</f>
        <v>0</v>
      </c>
      <c r="I125" s="65">
        <f>B125+E125</f>
        <v>2000</v>
      </c>
      <c r="J125" s="66">
        <f>H125/I125</f>
        <v>0</v>
      </c>
      <c r="K125" s="64">
        <f>I125*J125</f>
        <v>0</v>
      </c>
      <c r="L125" s="64">
        <f>K125-H125</f>
        <v>0</v>
      </c>
    </row>
    <row r="126" spans="1:12" s="9" customFormat="1" x14ac:dyDescent="0.25">
      <c r="A126" s="27"/>
      <c r="B126" s="28">
        <f>I125</f>
        <v>2000</v>
      </c>
      <c r="C126" s="66">
        <f>J125</f>
        <v>0</v>
      </c>
      <c r="D126" s="64">
        <f>B126*C126</f>
        <v>0</v>
      </c>
      <c r="E126" s="28">
        <v>1000</v>
      </c>
      <c r="F126" s="29"/>
      <c r="G126" s="64">
        <f>E126*F126</f>
        <v>0</v>
      </c>
      <c r="H126" s="64">
        <f>D126+G126</f>
        <v>0</v>
      </c>
      <c r="I126" s="65">
        <f>B126+E126</f>
        <v>3000</v>
      </c>
      <c r="J126" s="66">
        <f>H126/I126</f>
        <v>0</v>
      </c>
      <c r="K126" s="64">
        <f>I126*J126</f>
        <v>0</v>
      </c>
      <c r="L126" s="64">
        <f>K126-H126</f>
        <v>0</v>
      </c>
    </row>
    <row r="127" spans="1:12" s="9" customFormat="1" x14ac:dyDescent="0.25">
      <c r="A127" s="27"/>
      <c r="B127" s="28">
        <f t="shared" ref="B127:B132" si="150">I126</f>
        <v>3000</v>
      </c>
      <c r="C127" s="66">
        <f t="shared" ref="C127:C130" si="151">J126</f>
        <v>0</v>
      </c>
      <c r="D127" s="64">
        <f t="shared" ref="D127:D132" si="152">B127*C127</f>
        <v>0</v>
      </c>
      <c r="E127" s="28">
        <v>1000</v>
      </c>
      <c r="F127" s="29"/>
      <c r="G127" s="64">
        <f t="shared" ref="G127:G132" si="153">E127*F127</f>
        <v>0</v>
      </c>
      <c r="H127" s="64">
        <f t="shared" ref="H127:H132" si="154">D127+G127</f>
        <v>0</v>
      </c>
      <c r="I127" s="65">
        <f t="shared" ref="I127:I132" si="155">B127+E127</f>
        <v>4000</v>
      </c>
      <c r="J127" s="66">
        <f t="shared" ref="J127:J132" si="156">H127/I127</f>
        <v>0</v>
      </c>
      <c r="K127" s="64">
        <f t="shared" ref="K127:K132" si="157">I127*J127</f>
        <v>0</v>
      </c>
      <c r="L127" s="64">
        <f t="shared" ref="L127:L132" si="158">K127-H127</f>
        <v>0</v>
      </c>
    </row>
    <row r="128" spans="1:12" s="9" customFormat="1" x14ac:dyDescent="0.25">
      <c r="A128" s="27"/>
      <c r="B128" s="28">
        <f t="shared" si="150"/>
        <v>4000</v>
      </c>
      <c r="C128" s="66">
        <f t="shared" si="151"/>
        <v>0</v>
      </c>
      <c r="D128" s="64">
        <f t="shared" si="152"/>
        <v>0</v>
      </c>
      <c r="E128" s="28"/>
      <c r="F128" s="29"/>
      <c r="G128" s="64">
        <f t="shared" si="153"/>
        <v>0</v>
      </c>
      <c r="H128" s="64">
        <f t="shared" si="154"/>
        <v>0</v>
      </c>
      <c r="I128" s="65">
        <f t="shared" si="155"/>
        <v>4000</v>
      </c>
      <c r="J128" s="66">
        <f t="shared" si="156"/>
        <v>0</v>
      </c>
      <c r="K128" s="64">
        <f t="shared" si="157"/>
        <v>0</v>
      </c>
      <c r="L128" s="64">
        <f t="shared" si="158"/>
        <v>0</v>
      </c>
    </row>
    <row r="129" spans="1:12" s="9" customFormat="1" x14ac:dyDescent="0.25">
      <c r="A129" s="27"/>
      <c r="B129" s="28">
        <f t="shared" si="150"/>
        <v>4000</v>
      </c>
      <c r="C129" s="66">
        <f t="shared" si="151"/>
        <v>0</v>
      </c>
      <c r="D129" s="64">
        <f t="shared" si="152"/>
        <v>0</v>
      </c>
      <c r="E129" s="28"/>
      <c r="F129" s="29"/>
      <c r="G129" s="64">
        <f t="shared" si="153"/>
        <v>0</v>
      </c>
      <c r="H129" s="64">
        <f t="shared" si="154"/>
        <v>0</v>
      </c>
      <c r="I129" s="65">
        <f t="shared" si="155"/>
        <v>4000</v>
      </c>
      <c r="J129" s="66">
        <f t="shared" si="156"/>
        <v>0</v>
      </c>
      <c r="K129" s="64">
        <f t="shared" si="157"/>
        <v>0</v>
      </c>
      <c r="L129" s="64">
        <f t="shared" si="158"/>
        <v>0</v>
      </c>
    </row>
    <row r="130" spans="1:12" s="9" customFormat="1" x14ac:dyDescent="0.25">
      <c r="A130" s="27"/>
      <c r="B130" s="28">
        <f t="shared" si="150"/>
        <v>4000</v>
      </c>
      <c r="C130" s="66">
        <f t="shared" si="151"/>
        <v>0</v>
      </c>
      <c r="D130" s="64">
        <f t="shared" si="152"/>
        <v>0</v>
      </c>
      <c r="E130" s="28"/>
      <c r="F130" s="29"/>
      <c r="G130" s="64">
        <f t="shared" si="153"/>
        <v>0</v>
      </c>
      <c r="H130" s="64">
        <f t="shared" si="154"/>
        <v>0</v>
      </c>
      <c r="I130" s="65">
        <f t="shared" si="155"/>
        <v>4000</v>
      </c>
      <c r="J130" s="66">
        <f t="shared" si="156"/>
        <v>0</v>
      </c>
      <c r="K130" s="64">
        <f t="shared" si="157"/>
        <v>0</v>
      </c>
      <c r="L130" s="64">
        <f t="shared" si="158"/>
        <v>0</v>
      </c>
    </row>
    <row r="131" spans="1:12" s="9" customFormat="1" x14ac:dyDescent="0.25">
      <c r="A131" s="27"/>
      <c r="B131" s="28">
        <f t="shared" si="150"/>
        <v>4000</v>
      </c>
      <c r="C131" s="66">
        <f>J129</f>
        <v>0</v>
      </c>
      <c r="D131" s="64">
        <f t="shared" si="152"/>
        <v>0</v>
      </c>
      <c r="E131" s="28"/>
      <c r="F131" s="29"/>
      <c r="G131" s="64">
        <f t="shared" si="153"/>
        <v>0</v>
      </c>
      <c r="H131" s="64">
        <f t="shared" si="154"/>
        <v>0</v>
      </c>
      <c r="I131" s="65">
        <f t="shared" si="155"/>
        <v>4000</v>
      </c>
      <c r="J131" s="66">
        <f t="shared" si="156"/>
        <v>0</v>
      </c>
      <c r="K131" s="64">
        <f t="shared" si="157"/>
        <v>0</v>
      </c>
      <c r="L131" s="64">
        <f t="shared" si="158"/>
        <v>0</v>
      </c>
    </row>
    <row r="132" spans="1:12" s="9" customFormat="1" x14ac:dyDescent="0.25">
      <c r="A132" s="27"/>
      <c r="B132" s="28">
        <f t="shared" si="150"/>
        <v>4000</v>
      </c>
      <c r="C132" s="66">
        <f>J130</f>
        <v>0</v>
      </c>
      <c r="D132" s="64">
        <f t="shared" si="152"/>
        <v>0</v>
      </c>
      <c r="E132" s="28"/>
      <c r="F132" s="29"/>
      <c r="G132" s="64">
        <f t="shared" si="153"/>
        <v>0</v>
      </c>
      <c r="H132" s="64">
        <f t="shared" si="154"/>
        <v>0</v>
      </c>
      <c r="I132" s="65">
        <f t="shared" si="155"/>
        <v>4000</v>
      </c>
      <c r="J132" s="66">
        <f t="shared" si="156"/>
        <v>0</v>
      </c>
      <c r="K132" s="64">
        <f t="shared" si="157"/>
        <v>0</v>
      </c>
      <c r="L132" s="64">
        <f t="shared" si="1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Análise de preço</vt:lpstr>
      <vt:lpstr>Compra quando cai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CJM10-107</dc:creator>
  <cp:lastModifiedBy>Rodolfo Rosa Telles Menezes</cp:lastModifiedBy>
  <cp:lastPrinted>2024-10-21T20:21:43Z</cp:lastPrinted>
  <dcterms:created xsi:type="dcterms:W3CDTF">2023-08-01T00:01:46Z</dcterms:created>
  <dcterms:modified xsi:type="dcterms:W3CDTF">2025-07-16T15:15:00Z</dcterms:modified>
</cp:coreProperties>
</file>