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User\Documents\Bonfire\Homework\"/>
    </mc:Choice>
  </mc:AlternateContent>
  <xr:revisionPtr revIDLastSave="0" documentId="8_{F5E69A27-96A4-4BCC-AFAE-EA4AC5BF4E17}" xr6:coauthVersionLast="47" xr6:coauthVersionMax="47" xr10:uidLastSave="{00000000-0000-0000-0000-000000000000}"/>
  <bookViews>
    <workbookView xWindow="-108" yWindow="-108" windowWidth="23256" windowHeight="12576" xr2:uid="{17911AAC-8BFE-4944-A57E-831814A8EABE}"/>
  </bookViews>
  <sheets>
    <sheet name="Dashboard" sheetId="1" r:id="rId1"/>
    <sheet name="Sheet10" sheetId="10" r:id="rId2"/>
    <sheet name="Monthly expenses tracker" sheetId="2" r:id="rId3"/>
  </sheets>
  <definedNames>
    <definedName name="Slicer_Month">#N/A</definedName>
  </definedNames>
  <calcPr calcId="191029"/>
  <pivotCaches>
    <pivotCache cacheId="7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5" i="2" l="1"/>
  <c r="P6" i="2"/>
  <c r="P7" i="2"/>
  <c r="P8" i="2"/>
  <c r="P9" i="2"/>
  <c r="P10" i="2"/>
  <c r="P11" i="2"/>
  <c r="P12" i="2"/>
  <c r="P13" i="2"/>
  <c r="P14" i="2"/>
  <c r="P15" i="2"/>
  <c r="P16" i="2"/>
  <c r="P4" i="2"/>
  <c r="O5" i="2"/>
  <c r="O6" i="2"/>
  <c r="O7" i="2"/>
  <c r="O8" i="2"/>
  <c r="O9" i="2"/>
  <c r="O10" i="2"/>
  <c r="O11" i="2"/>
  <c r="O12" i="2"/>
  <c r="O13" i="2"/>
  <c r="O14" i="2"/>
  <c r="O15" i="2"/>
  <c r="O16" i="2"/>
  <c r="O4" i="2"/>
  <c r="F16" i="2"/>
  <c r="E16" i="2"/>
  <c r="F15" i="2"/>
  <c r="E15" i="2"/>
  <c r="F14" i="2"/>
  <c r="E14" i="2"/>
  <c r="F13" i="2"/>
  <c r="E13" i="2"/>
  <c r="F12" i="2"/>
  <c r="E12" i="2"/>
  <c r="F11" i="2"/>
  <c r="E11" i="2"/>
  <c r="F10" i="2"/>
  <c r="E10" i="2"/>
  <c r="F9" i="2"/>
  <c r="E9" i="2"/>
  <c r="F8" i="2"/>
  <c r="E8" i="2"/>
  <c r="F7" i="2"/>
  <c r="E7" i="2"/>
  <c r="F6" i="2"/>
  <c r="E6" i="2"/>
  <c r="F5" i="2"/>
  <c r="E5" i="2"/>
  <c r="I4" i="2"/>
  <c r="F4" i="2"/>
  <c r="E4" i="2"/>
</calcChain>
</file>

<file path=xl/sharedStrings.xml><?xml version="1.0" encoding="utf-8"?>
<sst xmlns="http://schemas.openxmlformats.org/spreadsheetml/2006/main" count="51" uniqueCount="49">
  <si>
    <t>Groceries</t>
  </si>
  <si>
    <t>Rent</t>
  </si>
  <si>
    <t>Utilities</t>
  </si>
  <si>
    <t>Streaming</t>
  </si>
  <si>
    <t>Subscriptions</t>
  </si>
  <si>
    <t>Total</t>
  </si>
  <si>
    <t>January</t>
  </si>
  <si>
    <t>February</t>
  </si>
  <si>
    <t>March</t>
  </si>
  <si>
    <t>April</t>
  </si>
  <si>
    <t>May</t>
  </si>
  <si>
    <t>June</t>
  </si>
  <si>
    <t>July</t>
  </si>
  <si>
    <t>August</t>
  </si>
  <si>
    <t>September</t>
  </si>
  <si>
    <t>October</t>
  </si>
  <si>
    <t>November</t>
  </si>
  <si>
    <t>December</t>
  </si>
  <si>
    <t>Savings</t>
  </si>
  <si>
    <t>Grand Total</t>
  </si>
  <si>
    <t>Estimated monthly budget</t>
  </si>
  <si>
    <t>Type of expense</t>
  </si>
  <si>
    <t xml:space="preserve">Gym </t>
  </si>
  <si>
    <t>Haircut</t>
  </si>
  <si>
    <t>Gas</t>
  </si>
  <si>
    <t>Entertainment</t>
  </si>
  <si>
    <t>Phone Bill</t>
  </si>
  <si>
    <t>Car Payment</t>
  </si>
  <si>
    <t>Internet Bill</t>
  </si>
  <si>
    <t>Misc</t>
  </si>
  <si>
    <t>Monthly Pay</t>
  </si>
  <si>
    <t>Column Labels</t>
  </si>
  <si>
    <t>Month</t>
  </si>
  <si>
    <t>Average of Rent</t>
  </si>
  <si>
    <t>Average of Utilities</t>
  </si>
  <si>
    <t>Average of Groceries</t>
  </si>
  <si>
    <t>Average of Streaming</t>
  </si>
  <si>
    <t>Average of Subscriptions</t>
  </si>
  <si>
    <t xml:space="preserve">Average of Gym </t>
  </si>
  <si>
    <t>Average of Haircut</t>
  </si>
  <si>
    <t>Average of Savings</t>
  </si>
  <si>
    <t>Average of Total</t>
  </si>
  <si>
    <t>Average of Misc</t>
  </si>
  <si>
    <t>Average of Gas</t>
  </si>
  <si>
    <t>Average of Phone Bill</t>
  </si>
  <si>
    <t>Average of Internet Bill</t>
  </si>
  <si>
    <t>Average of Car Payment</t>
  </si>
  <si>
    <t>Average of Entertainment</t>
  </si>
  <si>
    <t>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</si>
</sst>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6" formatCode="[$-F800]dddd\,\ mmmm\ dd\,\ yyyy"/>
    <numFmt numFmtId="167" formatCode="&quot;$&quot;#,##0.00"/>
  </numFmts>
  <fonts count="3" x14ac:knownFonts="1">
    <font>
      <sz val="11"/>
      <color theme="1"/>
      <name val="Calibri"/>
      <family val="2"/>
      <scheme val="minor"/>
    </font>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0">
    <xf numFmtId="0" fontId="0" fillId="0" borderId="0" xfId="0"/>
    <xf numFmtId="0" fontId="0" fillId="2" borderId="0" xfId="0" applyFill="1"/>
    <xf numFmtId="0" fontId="0" fillId="0" borderId="0" xfId="0" pivotButton="1"/>
    <xf numFmtId="0" fontId="0" fillId="0" borderId="0" xfId="0" applyAlignment="1">
      <alignment horizontal="left"/>
    </xf>
    <xf numFmtId="0" fontId="0" fillId="0" borderId="0" xfId="0" applyNumberFormat="1"/>
    <xf numFmtId="44" fontId="0" fillId="0" borderId="0" xfId="0" applyNumberFormat="1" applyFill="1"/>
    <xf numFmtId="0" fontId="0" fillId="0" borderId="0" xfId="0" applyFill="1"/>
    <xf numFmtId="44" fontId="0" fillId="0" borderId="0" xfId="1" applyFont="1" applyFill="1"/>
    <xf numFmtId="167" fontId="0" fillId="0" borderId="0" xfId="0" applyNumberFormat="1"/>
    <xf numFmtId="166" fontId="0" fillId="0" borderId="0" xfId="0" applyNumberFormat="1"/>
  </cellXfs>
  <cellStyles count="2">
    <cellStyle name="Currency" xfId="1" builtinId="4"/>
    <cellStyle name="Normal" xfId="0" builtinId="0"/>
  </cellStyles>
  <dxfs count="45">
    <dxf>
      <numFmt numFmtId="166" formatCode="[$-F800]dddd\,\ mmmm\ dd\,\ yyyy"/>
    </dxf>
    <dxf>
      <numFmt numFmtId="167" formatCode="&quot;$&quot;#,##0.00"/>
    </dxf>
    <dxf>
      <numFmt numFmtId="167" formatCode="&quot;$&quot;#,##0.00"/>
    </dxf>
    <dxf>
      <numFmt numFmtId="166" formatCode="[$-F800]dddd\,\ mmmm\ dd\,\ yyyy"/>
    </dxf>
    <dxf>
      <numFmt numFmtId="167" formatCode="&quot;$&quot;#,##0.00"/>
    </dxf>
    <dxf>
      <numFmt numFmtId="167" formatCode="&quot;$&quot;#,##0.00"/>
    </dxf>
    <dxf>
      <numFmt numFmtId="166" formatCode="[$-F800]dddd\,\ mmmm\ dd\,\ yyyy"/>
    </dxf>
    <dxf>
      <numFmt numFmtId="167" formatCode="&quot;$&quot;#,##0.00"/>
    </dxf>
    <dxf>
      <numFmt numFmtId="167" formatCode="&quot;$&quot;#,##0.00"/>
    </dxf>
    <dxf>
      <numFmt numFmtId="166" formatCode="[$-F800]dddd\,\ mmmm\ dd\,\ yyyy"/>
    </dxf>
    <dxf>
      <numFmt numFmtId="167" formatCode="&quot;$&quot;#,##0.00"/>
    </dxf>
    <dxf>
      <numFmt numFmtId="167" formatCode="&quot;$&quot;#,##0.00"/>
    </dxf>
    <dxf>
      <numFmt numFmtId="166" formatCode="[$-F800]dddd\,\ mmmm\ dd\,\ yyyy"/>
    </dxf>
    <dxf>
      <numFmt numFmtId="167" formatCode="&quot;$&quot;#,##0.00"/>
    </dxf>
    <dxf>
      <numFmt numFmtId="167" formatCode="&quot;$&quot;#,##0.00"/>
    </dxf>
    <dxf>
      <numFmt numFmtId="166" formatCode="[$-F800]dddd\,\ mmmm\ dd\,\ yyyy"/>
    </dxf>
    <dxf>
      <numFmt numFmtId="167" formatCode="&quot;$&quot;#,##0.00"/>
    </dxf>
    <dxf>
      <numFmt numFmtId="167" formatCode="&quot;$&quot;#,##0.00"/>
    </dxf>
    <dxf>
      <numFmt numFmtId="166" formatCode="[$-F800]dddd\,\ mmmm\ dd\,\ yyyy"/>
    </dxf>
    <dxf>
      <numFmt numFmtId="167" formatCode="&quot;$&quot;#,##0.00"/>
    </dxf>
    <dxf>
      <numFmt numFmtId="167" formatCode="&quot;$&quot;#,##0.00"/>
    </dxf>
    <dxf>
      <numFmt numFmtId="166" formatCode="[$-F800]dddd\,\ mmmm\ dd\,\ yyyy"/>
    </dxf>
    <dxf>
      <numFmt numFmtId="167" formatCode="&quot;$&quot;#,##0.00"/>
    </dxf>
    <dxf>
      <numFmt numFmtId="167" formatCode="&quot;$&quot;#,##0.00"/>
    </dxf>
    <dxf>
      <numFmt numFmtId="166" formatCode="[$-F800]dddd\,\ mmmm\ dd\,\ yyyy"/>
    </dxf>
    <dxf>
      <numFmt numFmtId="167" formatCode="&quot;$&quot;#,##0.00"/>
    </dxf>
    <dxf>
      <numFmt numFmtId="167" formatCode="&quot;$&quot;#,##0.00"/>
    </dxf>
    <dxf>
      <numFmt numFmtId="166" formatCode="[$-F800]dddd\,\ mmmm\ dd\,\ yyyy"/>
    </dxf>
    <dxf>
      <numFmt numFmtId="167" formatCode="&quot;$&quot;#,##0.00"/>
    </dxf>
    <dxf>
      <numFmt numFmtId="167" formatCode="&quot;$&quot;#,##0.00"/>
    </dxf>
    <dxf>
      <numFmt numFmtId="166" formatCode="[$-F800]dddd\,\ mmmm\ dd\,\ yyyy"/>
    </dxf>
    <dxf>
      <numFmt numFmtId="167" formatCode="&quot;$&quot;#,##0.00"/>
    </dxf>
    <dxf>
      <numFmt numFmtId="167" formatCode="&quot;$&quot;#,##0.00"/>
    </dxf>
    <dxf>
      <numFmt numFmtId="166" formatCode="[$-F800]dddd\,\ mmmm\ dd\,\ yyyy"/>
    </dxf>
    <dxf>
      <numFmt numFmtId="167" formatCode="&quot;$&quot;#,##0.00"/>
    </dxf>
    <dxf>
      <numFmt numFmtId="167" formatCode="&quot;$&quot;#,##0.00"/>
    </dxf>
    <dxf>
      <numFmt numFmtId="166" formatCode="[$-F800]dddd\,\ mmmm\ dd\,\ yyyy"/>
    </dxf>
    <dxf>
      <numFmt numFmtId="167" formatCode="&quot;$&quot;#,##0.00"/>
    </dxf>
    <dxf>
      <numFmt numFmtId="167" formatCode="&quot;$&quot;#,##0.00"/>
    </dxf>
    <dxf>
      <numFmt numFmtId="166" formatCode="[$-F800]dddd\,\ mmmm\ dd\,\ yyyy"/>
    </dxf>
    <dxf>
      <numFmt numFmtId="167" formatCode="&quot;$&quot;#,##0.00"/>
    </dxf>
    <dxf>
      <numFmt numFmtId="167" formatCode="&quot;$&quot;#,##0.00"/>
    </dxf>
    <dxf>
      <numFmt numFmtId="167" formatCode="&quot;$&quot;#,##0.00"/>
    </dxf>
    <dxf>
      <numFmt numFmtId="167" formatCode="&quot;$&quot;#,##0.00"/>
    </dxf>
    <dxf>
      <numFmt numFmtId="166" formatCode="[$-F800]dddd\,\ mmmm\ dd\,\ 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[ExpenseTracker.xlsx]Sheet10!PivotTable19</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030446194225721"/>
          <c:y val="0.14249781277340332"/>
          <c:w val="0.50439173228346457"/>
          <c:h val="0.77325094779819192"/>
        </c:manualLayout>
      </c:layout>
      <c:barChart>
        <c:barDir val="bar"/>
        <c:grouping val="clustered"/>
        <c:varyColors val="0"/>
        <c:ser>
          <c:idx val="0"/>
          <c:order val="0"/>
          <c:tx>
            <c:strRef>
              <c:f>Sheet10!$B$3:$B$4</c:f>
              <c:strCache>
                <c:ptCount val="1"/>
                <c:pt idx="0">
                  <c:v>April</c:v>
                </c:pt>
              </c:strCache>
            </c:strRef>
          </c:tx>
          <c:spPr>
            <a:solidFill>
              <a:schemeClr val="accent1"/>
            </a:solidFill>
            <a:ln>
              <a:noFill/>
            </a:ln>
            <a:effectLst/>
          </c:spPr>
          <c:invertIfNegative val="0"/>
          <c:cat>
            <c:strRef>
              <c:f>Sheet10!$A$5:$A$19</c:f>
              <c:strCache>
                <c:ptCount val="15"/>
                <c:pt idx="0">
                  <c:v>Average of Rent</c:v>
                </c:pt>
                <c:pt idx="1">
                  <c:v>Average of Utilities</c:v>
                </c:pt>
                <c:pt idx="2">
                  <c:v>Average of Groceries</c:v>
                </c:pt>
                <c:pt idx="3">
                  <c:v>Average of Streaming</c:v>
                </c:pt>
                <c:pt idx="4">
                  <c:v>Average of Subscriptions</c:v>
                </c:pt>
                <c:pt idx="5">
                  <c:v>Average of Gym </c:v>
                </c:pt>
                <c:pt idx="6">
                  <c:v>Average of Haircut</c:v>
                </c:pt>
                <c:pt idx="7">
                  <c:v>Average of Misc</c:v>
                </c:pt>
                <c:pt idx="8">
                  <c:v>Average of Internet Bill</c:v>
                </c:pt>
                <c:pt idx="9">
                  <c:v>Average of Car Payment</c:v>
                </c:pt>
                <c:pt idx="10">
                  <c:v>Average of Entertainment</c:v>
                </c:pt>
                <c:pt idx="11">
                  <c:v>Average of Phone Bill</c:v>
                </c:pt>
                <c:pt idx="12">
                  <c:v>Average of Gas</c:v>
                </c:pt>
                <c:pt idx="13">
                  <c:v>Average of Total</c:v>
                </c:pt>
                <c:pt idx="14">
                  <c:v>Average of Savings</c:v>
                </c:pt>
              </c:strCache>
            </c:strRef>
          </c:cat>
          <c:val>
            <c:numRef>
              <c:f>Sheet10!$B$5:$B$19</c:f>
              <c:numCache>
                <c:formatCode>"$"#,##0.00</c:formatCode>
                <c:ptCount val="15"/>
                <c:pt idx="0">
                  <c:v>1200</c:v>
                </c:pt>
                <c:pt idx="1">
                  <c:v>115</c:v>
                </c:pt>
                <c:pt idx="2">
                  <c:v>500</c:v>
                </c:pt>
                <c:pt idx="3">
                  <c:v>27.98</c:v>
                </c:pt>
                <c:pt idx="4">
                  <c:v>34.97</c:v>
                </c:pt>
                <c:pt idx="5">
                  <c:v>25</c:v>
                </c:pt>
                <c:pt idx="6">
                  <c:v>55</c:v>
                </c:pt>
                <c:pt idx="7">
                  <c:v>300</c:v>
                </c:pt>
                <c:pt idx="8">
                  <c:v>50</c:v>
                </c:pt>
                <c:pt idx="9">
                  <c:v>300</c:v>
                </c:pt>
                <c:pt idx="10">
                  <c:v>300</c:v>
                </c:pt>
                <c:pt idx="11">
                  <c:v>25</c:v>
                </c:pt>
                <c:pt idx="12">
                  <c:v>260</c:v>
                </c:pt>
                <c:pt idx="13">
                  <c:v>3192.95</c:v>
                </c:pt>
                <c:pt idx="14">
                  <c:v>1307.0500000000002</c:v>
                </c:pt>
              </c:numCache>
            </c:numRef>
          </c:val>
          <c:extLst>
            <c:ext xmlns:c16="http://schemas.microsoft.com/office/drawing/2014/chart" uri="{C3380CC4-5D6E-409C-BE32-E72D297353CC}">
              <c16:uniqueId val="{00000000-19DB-4157-9496-3C7B12DA1EB2}"/>
            </c:ext>
          </c:extLst>
        </c:ser>
        <c:ser>
          <c:idx val="1"/>
          <c:order val="1"/>
          <c:tx>
            <c:strRef>
              <c:f>Sheet10!$C$3:$C$4</c:f>
              <c:strCache>
                <c:ptCount val="1"/>
                <c:pt idx="0">
                  <c:v>Estimated monthly budget</c:v>
                </c:pt>
              </c:strCache>
            </c:strRef>
          </c:tx>
          <c:spPr>
            <a:solidFill>
              <a:schemeClr val="accent2"/>
            </a:solidFill>
            <a:ln>
              <a:noFill/>
            </a:ln>
            <a:effectLst/>
          </c:spPr>
          <c:invertIfNegative val="0"/>
          <c:cat>
            <c:strRef>
              <c:f>Sheet10!$A$5:$A$19</c:f>
              <c:strCache>
                <c:ptCount val="15"/>
                <c:pt idx="0">
                  <c:v>Average of Rent</c:v>
                </c:pt>
                <c:pt idx="1">
                  <c:v>Average of Utilities</c:v>
                </c:pt>
                <c:pt idx="2">
                  <c:v>Average of Groceries</c:v>
                </c:pt>
                <c:pt idx="3">
                  <c:v>Average of Streaming</c:v>
                </c:pt>
                <c:pt idx="4">
                  <c:v>Average of Subscriptions</c:v>
                </c:pt>
                <c:pt idx="5">
                  <c:v>Average of Gym </c:v>
                </c:pt>
                <c:pt idx="6">
                  <c:v>Average of Haircut</c:v>
                </c:pt>
                <c:pt idx="7">
                  <c:v>Average of Misc</c:v>
                </c:pt>
                <c:pt idx="8">
                  <c:v>Average of Internet Bill</c:v>
                </c:pt>
                <c:pt idx="9">
                  <c:v>Average of Car Payment</c:v>
                </c:pt>
                <c:pt idx="10">
                  <c:v>Average of Entertainment</c:v>
                </c:pt>
                <c:pt idx="11">
                  <c:v>Average of Phone Bill</c:v>
                </c:pt>
                <c:pt idx="12">
                  <c:v>Average of Gas</c:v>
                </c:pt>
                <c:pt idx="13">
                  <c:v>Average of Total</c:v>
                </c:pt>
                <c:pt idx="14">
                  <c:v>Average of Savings</c:v>
                </c:pt>
              </c:strCache>
            </c:strRef>
          </c:cat>
          <c:val>
            <c:numRef>
              <c:f>Sheet10!$C$5:$C$19</c:f>
              <c:numCache>
                <c:formatCode>"$"#,##0.00</c:formatCode>
                <c:ptCount val="15"/>
                <c:pt idx="0">
                  <c:v>1200</c:v>
                </c:pt>
                <c:pt idx="1">
                  <c:v>115</c:v>
                </c:pt>
                <c:pt idx="2">
                  <c:v>500</c:v>
                </c:pt>
                <c:pt idx="3">
                  <c:v>27.98</c:v>
                </c:pt>
                <c:pt idx="4">
                  <c:v>34.97</c:v>
                </c:pt>
                <c:pt idx="5">
                  <c:v>25</c:v>
                </c:pt>
                <c:pt idx="6">
                  <c:v>50</c:v>
                </c:pt>
                <c:pt idx="7">
                  <c:v>400</c:v>
                </c:pt>
                <c:pt idx="8">
                  <c:v>50</c:v>
                </c:pt>
                <c:pt idx="9">
                  <c:v>300</c:v>
                </c:pt>
                <c:pt idx="10">
                  <c:v>200</c:v>
                </c:pt>
                <c:pt idx="11">
                  <c:v>25</c:v>
                </c:pt>
                <c:pt idx="12">
                  <c:v>280</c:v>
                </c:pt>
                <c:pt idx="13">
                  <c:v>3207.95</c:v>
                </c:pt>
                <c:pt idx="14">
                  <c:v>1292.0500000000002</c:v>
                </c:pt>
              </c:numCache>
            </c:numRef>
          </c:val>
          <c:extLst>
            <c:ext xmlns:c16="http://schemas.microsoft.com/office/drawing/2014/chart" uri="{C3380CC4-5D6E-409C-BE32-E72D297353CC}">
              <c16:uniqueId val="{0000000E-19DB-4157-9496-3C7B12DA1EB2}"/>
            </c:ext>
          </c:extLst>
        </c:ser>
        <c:dLbls>
          <c:showLegendKey val="0"/>
          <c:showVal val="0"/>
          <c:showCatName val="0"/>
          <c:showSerName val="0"/>
          <c:showPercent val="0"/>
          <c:showBubbleSize val="0"/>
        </c:dLbls>
        <c:gapWidth val="182"/>
        <c:axId val="915409519"/>
        <c:axId val="915407599"/>
      </c:barChart>
      <c:catAx>
        <c:axId val="915409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915407599"/>
        <c:crosses val="autoZero"/>
        <c:auto val="1"/>
        <c:lblAlgn val="ctr"/>
        <c:lblOffset val="100"/>
        <c:noMultiLvlLbl val="0"/>
      </c:catAx>
      <c:valAx>
        <c:axId val="91540759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915409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289560</xdr:colOff>
      <xdr:row>20</xdr:row>
      <xdr:rowOff>38100</xdr:rowOff>
    </xdr:to>
    <xdr:graphicFrame macro="">
      <xdr:nvGraphicFramePr>
        <xdr:cNvPr id="22" name="Chart 3">
          <a:extLst>
            <a:ext uri="{FF2B5EF4-FFF2-40B4-BE49-F238E27FC236}">
              <a16:creationId xmlns:a16="http://schemas.microsoft.com/office/drawing/2014/main" id="{414689F4-AE5D-A106-844C-9844470CDC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304800</xdr:colOff>
      <xdr:row>0</xdr:row>
      <xdr:rowOff>15240</xdr:rowOff>
    </xdr:from>
    <xdr:to>
      <xdr:col>14</xdr:col>
      <xdr:colOff>350520</xdr:colOff>
      <xdr:row>20</xdr:row>
      <xdr:rowOff>45720</xdr:rowOff>
    </xdr:to>
    <mc:AlternateContent xmlns:mc="http://schemas.openxmlformats.org/markup-compatibility/2006">
      <mc:Choice xmlns:a14="http://schemas.microsoft.com/office/drawing/2010/main" Requires="a14">
        <xdr:graphicFrame macro="">
          <xdr:nvGraphicFramePr>
            <xdr:cNvPr id="23" name="Month">
              <a:extLst>
                <a:ext uri="{FF2B5EF4-FFF2-40B4-BE49-F238E27FC236}">
                  <a16:creationId xmlns:a16="http://schemas.microsoft.com/office/drawing/2014/main" id="{658F893F-22A8-565E-4DDC-A1510688F7E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7010400" y="15240"/>
              <a:ext cx="1874520" cy="3688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dic Trivedi" refreshedDate="45118.960240393521" createdVersion="8" refreshedVersion="8" minRefreshableVersion="3" recordCount="13" xr:uid="{8E8C005D-2B01-432F-AF25-40D98881836A}">
  <cacheSource type="worksheet">
    <worksheetSource ref="A3:P16" sheet="Monthly expenses tracker"/>
  </cacheSource>
  <cacheFields count="16">
    <cacheField name="Month" numFmtId="0">
      <sharedItems count="13">
        <s v="Estimated monthly budget"/>
        <s v="January"/>
        <s v="February"/>
        <s v="March"/>
        <s v="April"/>
        <s v="May"/>
        <s v="June"/>
        <s v="July"/>
        <s v="August"/>
        <s v="September"/>
        <s v="October"/>
        <s v="November"/>
        <s v="December"/>
      </sharedItems>
    </cacheField>
    <cacheField name="Rent" numFmtId="44">
      <sharedItems containsSemiMixedTypes="0" containsString="0" containsNumber="1" containsInteger="1" minValue="1200" maxValue="1200"/>
    </cacheField>
    <cacheField name="Utilities" numFmtId="44">
      <sharedItems containsSemiMixedTypes="0" containsString="0" containsNumber="1" containsInteger="1" minValue="110" maxValue="150"/>
    </cacheField>
    <cacheField name="Groceries" numFmtId="44">
      <sharedItems containsSemiMixedTypes="0" containsString="0" containsNumber="1" containsInteger="1" minValue="400" maxValue="550"/>
    </cacheField>
    <cacheField name="Streaming" numFmtId="44">
      <sharedItems containsSemiMixedTypes="0" containsString="0" containsNumber="1" minValue="27.98" maxValue="27.98"/>
    </cacheField>
    <cacheField name="Subscriptions" numFmtId="44">
      <sharedItems containsSemiMixedTypes="0" containsString="0" containsNumber="1" minValue="34.97" maxValue="34.97"/>
    </cacheField>
    <cacheField name="Gym " numFmtId="44">
      <sharedItems containsSemiMixedTypes="0" containsString="0" containsNumber="1" containsInteger="1" minValue="25" maxValue="25"/>
    </cacheField>
    <cacheField name="Haircut" numFmtId="44">
      <sharedItems containsSemiMixedTypes="0" containsString="0" containsNumber="1" containsInteger="1" minValue="50" maxValue="60"/>
    </cacheField>
    <cacheField name="Gas" numFmtId="44">
      <sharedItems containsSemiMixedTypes="0" containsString="0" containsNumber="1" containsInteger="1" minValue="260" maxValue="320"/>
    </cacheField>
    <cacheField name="Phone Bill" numFmtId="44">
      <sharedItems containsSemiMixedTypes="0" containsString="0" containsNumber="1" containsInteger="1" minValue="25" maxValue="25"/>
    </cacheField>
    <cacheField name="Entertainment" numFmtId="44">
      <sharedItems containsSemiMixedTypes="0" containsString="0" containsNumber="1" containsInteger="1" minValue="130" maxValue="300"/>
    </cacheField>
    <cacheField name="Car Payment" numFmtId="44">
      <sharedItems containsSemiMixedTypes="0" containsString="0" containsNumber="1" containsInteger="1" minValue="300" maxValue="300"/>
    </cacheField>
    <cacheField name="Internet Bill" numFmtId="44">
      <sharedItems containsSemiMixedTypes="0" containsString="0" containsNumber="1" containsInteger="1" minValue="50" maxValue="50"/>
    </cacheField>
    <cacheField name="Misc" numFmtId="44">
      <sharedItems containsSemiMixedTypes="0" containsString="0" containsNumber="1" containsInteger="1" minValue="100" maxValue="1000"/>
    </cacheField>
    <cacheField name="Total" numFmtId="44">
      <sharedItems containsSemiMixedTypes="0" containsString="0" containsNumber="1" minValue="2889.95" maxValue="3860.95"/>
    </cacheField>
    <cacheField name="Savings" numFmtId="44">
      <sharedItems containsSemiMixedTypes="0" containsString="0" containsNumber="1" minValue="639.05000000000018" maxValue="1610.0500000000002"/>
    </cacheField>
  </cacheFields>
  <extLst>
    <ext xmlns:x14="http://schemas.microsoft.com/office/spreadsheetml/2009/9/main" uri="{725AE2AE-9491-48be-B2B4-4EB974FC3084}">
      <x14:pivotCacheDefinition pivotCacheId="15118312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n v="1200"/>
    <n v="115"/>
    <n v="500"/>
    <n v="27.98"/>
    <n v="34.97"/>
    <n v="25"/>
    <n v="50"/>
    <n v="280"/>
    <n v="25"/>
    <n v="200"/>
    <n v="300"/>
    <n v="50"/>
    <n v="400"/>
    <n v="3207.95"/>
    <n v="1292.0500000000002"/>
  </r>
  <r>
    <x v="1"/>
    <n v="1200"/>
    <n v="130"/>
    <n v="550"/>
    <n v="27.98"/>
    <n v="34.97"/>
    <n v="25"/>
    <n v="60"/>
    <n v="300"/>
    <n v="25"/>
    <n v="300"/>
    <n v="300"/>
    <n v="50"/>
    <n v="450"/>
    <n v="3452.95"/>
    <n v="1047.0500000000002"/>
  </r>
  <r>
    <x v="2"/>
    <n v="1200"/>
    <n v="110"/>
    <n v="400"/>
    <n v="27.98"/>
    <n v="34.97"/>
    <n v="25"/>
    <n v="55"/>
    <n v="275"/>
    <n v="25"/>
    <n v="200"/>
    <n v="300"/>
    <n v="50"/>
    <n v="239"/>
    <n v="2941.95"/>
    <n v="1558.0500000000002"/>
  </r>
  <r>
    <x v="3"/>
    <n v="1200"/>
    <n v="117"/>
    <n v="450"/>
    <n v="27.98"/>
    <n v="34.97"/>
    <n v="25"/>
    <n v="50"/>
    <n v="280"/>
    <n v="25"/>
    <n v="155"/>
    <n v="300"/>
    <n v="50"/>
    <n v="175"/>
    <n v="2889.95"/>
    <n v="1610.0500000000002"/>
  </r>
  <r>
    <x v="4"/>
    <n v="1200"/>
    <n v="115"/>
    <n v="500"/>
    <n v="27.98"/>
    <n v="34.97"/>
    <n v="25"/>
    <n v="55"/>
    <n v="260"/>
    <n v="25"/>
    <n v="300"/>
    <n v="300"/>
    <n v="50"/>
    <n v="300"/>
    <n v="3192.95"/>
    <n v="1307.0500000000002"/>
  </r>
  <r>
    <x v="5"/>
    <n v="1200"/>
    <n v="110"/>
    <n v="500"/>
    <n v="27.98"/>
    <n v="34.97"/>
    <n v="25"/>
    <n v="55"/>
    <n v="260"/>
    <n v="25"/>
    <n v="270"/>
    <n v="300"/>
    <n v="50"/>
    <n v="236"/>
    <n v="3093.95"/>
    <n v="1406.0500000000002"/>
  </r>
  <r>
    <x v="6"/>
    <n v="1200"/>
    <n v="150"/>
    <n v="479"/>
    <n v="27.98"/>
    <n v="34.97"/>
    <n v="25"/>
    <n v="55"/>
    <n v="300"/>
    <n v="25"/>
    <n v="300"/>
    <n v="300"/>
    <n v="50"/>
    <n v="400"/>
    <n v="3346.95"/>
    <n v="1153.0500000000002"/>
  </r>
  <r>
    <x v="7"/>
    <n v="1200"/>
    <n v="130"/>
    <n v="463"/>
    <n v="27.98"/>
    <n v="34.97"/>
    <n v="25"/>
    <n v="55"/>
    <n v="320"/>
    <n v="25"/>
    <n v="230"/>
    <n v="300"/>
    <n v="50"/>
    <n v="1000"/>
    <n v="3860.95"/>
    <n v="639.05000000000018"/>
  </r>
  <r>
    <x v="8"/>
    <n v="1200"/>
    <n v="120"/>
    <n v="523"/>
    <n v="27.98"/>
    <n v="34.97"/>
    <n v="25"/>
    <n v="60"/>
    <n v="280"/>
    <n v="25"/>
    <n v="235"/>
    <n v="300"/>
    <n v="50"/>
    <n v="170"/>
    <n v="3050.95"/>
    <n v="1449.0500000000002"/>
  </r>
  <r>
    <x v="9"/>
    <n v="1200"/>
    <n v="113"/>
    <n v="517"/>
    <n v="27.98"/>
    <n v="34.97"/>
    <n v="25"/>
    <n v="60"/>
    <n v="280"/>
    <n v="25"/>
    <n v="300"/>
    <n v="300"/>
    <n v="50"/>
    <n v="100"/>
    <n v="3032.95"/>
    <n v="1467.0500000000002"/>
  </r>
  <r>
    <x v="10"/>
    <n v="1200"/>
    <n v="115"/>
    <n v="500"/>
    <n v="27.98"/>
    <n v="34.97"/>
    <n v="25"/>
    <n v="60"/>
    <n v="260"/>
    <n v="25"/>
    <n v="250"/>
    <n v="300"/>
    <n v="50"/>
    <n v="400"/>
    <n v="3247.95"/>
    <n v="1252.0500000000002"/>
  </r>
  <r>
    <x v="11"/>
    <n v="1200"/>
    <n v="115"/>
    <n v="488"/>
    <n v="27.98"/>
    <n v="34.97"/>
    <n v="25"/>
    <n v="60"/>
    <n v="265"/>
    <n v="25"/>
    <n v="150"/>
    <n v="300"/>
    <n v="50"/>
    <n v="376"/>
    <n v="3116.95"/>
    <n v="1383.0500000000002"/>
  </r>
  <r>
    <x v="12"/>
    <n v="1200"/>
    <n v="125"/>
    <n v="487"/>
    <n v="27.98"/>
    <n v="34.97"/>
    <n v="25"/>
    <n v="55"/>
    <n v="270"/>
    <n v="25"/>
    <n v="130"/>
    <n v="300"/>
    <n v="50"/>
    <n v="234"/>
    <n v="2963.95"/>
    <n v="1536.050000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9A1E68-D485-430F-B894-DDE572B07ADD}" name="PivotTable19" cacheId="7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9" firstHeaderRow="1" firstDataRow="2" firstDataCol="1"/>
  <pivotFields count="16">
    <pivotField axis="axisCol" showAll="0">
      <items count="14">
        <item h="1" x="1"/>
        <item h="1" x="2"/>
        <item h="1" x="3"/>
        <item x="4"/>
        <item h="1" x="5"/>
        <item h="1" x="6"/>
        <item h="1" x="7"/>
        <item h="1" x="8"/>
        <item h="1" x="9"/>
        <item h="1" x="10"/>
        <item h="1" x="11"/>
        <item h="1" x="12"/>
        <item x="0"/>
        <item t="default"/>
      </items>
    </pivotField>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s>
  <rowFields count="1">
    <field x="-2"/>
  </rowFields>
  <rowItems count="15">
    <i>
      <x/>
    </i>
    <i i="1">
      <x v="1"/>
    </i>
    <i i="2">
      <x v="2"/>
    </i>
    <i i="3">
      <x v="3"/>
    </i>
    <i i="4">
      <x v="4"/>
    </i>
    <i i="5">
      <x v="5"/>
    </i>
    <i i="6">
      <x v="6"/>
    </i>
    <i i="7">
      <x v="7"/>
    </i>
    <i i="8">
      <x v="8"/>
    </i>
    <i i="9">
      <x v="9"/>
    </i>
    <i i="10">
      <x v="10"/>
    </i>
    <i i="11">
      <x v="11"/>
    </i>
    <i i="12">
      <x v="12"/>
    </i>
    <i i="13">
      <x v="13"/>
    </i>
    <i i="14">
      <x v="14"/>
    </i>
  </rowItems>
  <colFields count="1">
    <field x="0"/>
  </colFields>
  <colItems count="3">
    <i>
      <x v="3"/>
    </i>
    <i>
      <x v="12"/>
    </i>
    <i t="grand">
      <x/>
    </i>
  </colItems>
  <dataFields count="15">
    <dataField name="Average of Rent" fld="1" subtotal="average" baseField="0" baseItem="0"/>
    <dataField name="Average of Utilities" fld="2" subtotal="average" baseField="0" baseItem="0"/>
    <dataField name="Average of Groceries" fld="3" subtotal="average" baseField="0" baseItem="0"/>
    <dataField name="Average of Streaming" fld="4" subtotal="average" baseField="0" baseItem="0"/>
    <dataField name="Average of Subscriptions" fld="5" subtotal="average" baseField="0" baseItem="0"/>
    <dataField name="Average of Gym " fld="6" subtotal="average" baseField="0" baseItem="0"/>
    <dataField name="Average of Haircut" fld="7" subtotal="average" baseField="0" baseItem="0"/>
    <dataField name="Average of Misc" fld="13" subtotal="average" baseField="0" baseItem="0"/>
    <dataField name="Average of Internet Bill" fld="12" subtotal="average" baseField="0" baseItem="0"/>
    <dataField name="Average of Car Payment" fld="11" subtotal="average" baseField="0" baseItem="0"/>
    <dataField name="Average of Entertainment" fld="10" subtotal="average" baseField="0" baseItem="0"/>
    <dataField name="Average of Phone Bill" fld="9" subtotal="average" baseField="0" baseItem="0"/>
    <dataField name="Average of Gas" fld="8" subtotal="average" baseField="0" baseItem="0"/>
    <dataField name="Average of Total" fld="14" subtotal="average" baseField="0" baseItem="0"/>
    <dataField name="Average of Savings" fld="15" subtotal="average" baseField="0" baseItem="0"/>
  </dataFields>
  <formats count="3">
    <format dxfId="44">
      <pivotArea dataOnly="0" labelOnly="1" fieldPosition="0">
        <references count="1">
          <reference field="0" count="12">
            <x v="0"/>
            <x v="1"/>
            <x v="2"/>
            <x v="3"/>
            <x v="4"/>
            <x v="5"/>
            <x v="6"/>
            <x v="7"/>
            <x v="8"/>
            <x v="9"/>
            <x v="10"/>
            <x v="11"/>
          </reference>
        </references>
      </pivotArea>
    </format>
    <format dxfId="43">
      <pivotArea collapsedLevelsAreSubtotals="1" fieldPosition="0">
        <references count="1">
          <reference field="0" count="0"/>
        </references>
      </pivotArea>
    </format>
    <format dxfId="42">
      <pivotArea grandRow="1" outline="0" collapsedLevelsAreSubtotals="1" fieldPosition="0"/>
    </format>
  </formats>
  <chartFormats count="13">
    <chartFormat chart="3" format="13" series="1">
      <pivotArea type="data" outline="0" fieldPosition="0">
        <references count="2">
          <reference field="4294967294" count="1" selected="0">
            <x v="0"/>
          </reference>
          <reference field="0" count="1" selected="0">
            <x v="0"/>
          </reference>
        </references>
      </pivotArea>
    </chartFormat>
    <chartFormat chart="3" format="14" series="1">
      <pivotArea type="data" outline="0" fieldPosition="0">
        <references count="2">
          <reference field="4294967294" count="1" selected="0">
            <x v="0"/>
          </reference>
          <reference field="0" count="1" selected="0">
            <x v="1"/>
          </reference>
        </references>
      </pivotArea>
    </chartFormat>
    <chartFormat chart="3" format="15" series="1">
      <pivotArea type="data" outline="0" fieldPosition="0">
        <references count="2">
          <reference field="4294967294" count="1" selected="0">
            <x v="0"/>
          </reference>
          <reference field="0" count="1" selected="0">
            <x v="2"/>
          </reference>
        </references>
      </pivotArea>
    </chartFormat>
    <chartFormat chart="3" format="16" series="1">
      <pivotArea type="data" outline="0" fieldPosition="0">
        <references count="2">
          <reference field="4294967294" count="1" selected="0">
            <x v="0"/>
          </reference>
          <reference field="0" count="1" selected="0">
            <x v="3"/>
          </reference>
        </references>
      </pivotArea>
    </chartFormat>
    <chartFormat chart="3" format="17" series="1">
      <pivotArea type="data" outline="0" fieldPosition="0">
        <references count="2">
          <reference field="4294967294" count="1" selected="0">
            <x v="0"/>
          </reference>
          <reference field="0" count="1" selected="0">
            <x v="4"/>
          </reference>
        </references>
      </pivotArea>
    </chartFormat>
    <chartFormat chart="3" format="18" series="1">
      <pivotArea type="data" outline="0" fieldPosition="0">
        <references count="2">
          <reference field="4294967294" count="1" selected="0">
            <x v="0"/>
          </reference>
          <reference field="0" count="1" selected="0">
            <x v="5"/>
          </reference>
        </references>
      </pivotArea>
    </chartFormat>
    <chartFormat chart="3" format="19" series="1">
      <pivotArea type="data" outline="0" fieldPosition="0">
        <references count="2">
          <reference field="4294967294" count="1" selected="0">
            <x v="0"/>
          </reference>
          <reference field="0" count="1" selected="0">
            <x v="6"/>
          </reference>
        </references>
      </pivotArea>
    </chartFormat>
    <chartFormat chart="3" format="20" series="1">
      <pivotArea type="data" outline="0" fieldPosition="0">
        <references count="2">
          <reference field="4294967294" count="1" selected="0">
            <x v="0"/>
          </reference>
          <reference field="0" count="1" selected="0">
            <x v="7"/>
          </reference>
        </references>
      </pivotArea>
    </chartFormat>
    <chartFormat chart="3" format="21" series="1">
      <pivotArea type="data" outline="0" fieldPosition="0">
        <references count="2">
          <reference field="4294967294" count="1" selected="0">
            <x v="0"/>
          </reference>
          <reference field="0" count="1" selected="0">
            <x v="8"/>
          </reference>
        </references>
      </pivotArea>
    </chartFormat>
    <chartFormat chart="3" format="22" series="1">
      <pivotArea type="data" outline="0" fieldPosition="0">
        <references count="2">
          <reference field="4294967294" count="1" selected="0">
            <x v="0"/>
          </reference>
          <reference field="0" count="1" selected="0">
            <x v="9"/>
          </reference>
        </references>
      </pivotArea>
    </chartFormat>
    <chartFormat chart="3" format="23" series="1">
      <pivotArea type="data" outline="0" fieldPosition="0">
        <references count="2">
          <reference field="4294967294" count="1" selected="0">
            <x v="0"/>
          </reference>
          <reference field="0" count="1" selected="0">
            <x v="10"/>
          </reference>
        </references>
      </pivotArea>
    </chartFormat>
    <chartFormat chart="3" format="24" series="1">
      <pivotArea type="data" outline="0" fieldPosition="0">
        <references count="2">
          <reference field="4294967294" count="1" selected="0">
            <x v="0"/>
          </reference>
          <reference field="0" count="1" selected="0">
            <x v="11"/>
          </reference>
        </references>
      </pivotArea>
    </chartFormat>
    <chartFormat chart="3" format="25" series="1">
      <pivotArea type="data" outline="0" fieldPosition="0">
        <references count="2">
          <reference field="4294967294" count="1" selected="0">
            <x v="0"/>
          </reference>
          <reference field="0"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AB736E1-5EB2-4030-82EA-03AD767A1B5E}" sourceName="Month">
  <pivotTables>
    <pivotTable tabId="10" name="PivotTable19"/>
  </pivotTables>
  <data>
    <tabular pivotCacheId="1511831294">
      <items count="13">
        <i x="1"/>
        <i x="2"/>
        <i x="3"/>
        <i x="4" s="1"/>
        <i x="5"/>
        <i x="6"/>
        <i x="7"/>
        <i x="8"/>
        <i x="9"/>
        <i x="10"/>
        <i x="11"/>
        <i x="12"/>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32897DF-A72B-4CC0-86A4-06223571A4AE}" cache="Slicer_Month" caption="Month"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395E6-F207-42CB-86AC-3672A6C3A13A}">
  <dimension ref="A1"/>
  <sheetViews>
    <sheetView showGridLines="0" showRowColHeaders="0" tabSelected="1" workbookViewId="0">
      <selection activeCell="R13" sqref="R1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F54C3-3FF4-498B-B7E6-0C446B17729F}">
  <dimension ref="A3:D19"/>
  <sheetViews>
    <sheetView topLeftCell="A3" workbookViewId="0">
      <selection activeCell="G8" sqref="G8"/>
    </sheetView>
  </sheetViews>
  <sheetFormatPr defaultRowHeight="14.4" x14ac:dyDescent="0.3"/>
  <cols>
    <col min="1" max="1" width="22.21875" bestFit="1" customWidth="1"/>
    <col min="2" max="2" width="15.5546875" bestFit="1" customWidth="1"/>
    <col min="3" max="3" width="23.6640625" bestFit="1" customWidth="1"/>
    <col min="4" max="4" width="10.77734375" bestFit="1" customWidth="1"/>
    <col min="5" max="5" width="12" bestFit="1" customWidth="1"/>
    <col min="6" max="7" width="10.77734375" bestFit="1" customWidth="1"/>
    <col min="8" max="9" width="9" bestFit="1" customWidth="1"/>
    <col min="10" max="10" width="10.21875" bestFit="1" customWidth="1"/>
    <col min="11" max="11" width="9" bestFit="1" customWidth="1"/>
    <col min="12" max="12" width="9.88671875" bestFit="1" customWidth="1"/>
    <col min="13" max="13" width="9.5546875" bestFit="1" customWidth="1"/>
    <col min="14" max="14" width="23.6640625" bestFit="1" customWidth="1"/>
    <col min="15" max="15" width="12" bestFit="1" customWidth="1"/>
    <col min="16" max="105" width="23.6640625" bestFit="1" customWidth="1"/>
    <col min="106" max="106" width="19.33203125" bestFit="1" customWidth="1"/>
    <col min="107" max="107" width="21.77734375" bestFit="1" customWidth="1"/>
    <col min="108" max="108" width="23.33203125" bestFit="1" customWidth="1"/>
    <col min="109" max="109" width="24.109375" bestFit="1" customWidth="1"/>
    <col min="110" max="110" width="26.88671875" bestFit="1" customWidth="1"/>
    <col min="111" max="111" width="19.77734375" bestFit="1" customWidth="1"/>
    <col min="112" max="112" width="21.5546875" bestFit="1" customWidth="1"/>
    <col min="113" max="113" width="19.33203125" bestFit="1" customWidth="1"/>
    <col min="114" max="114" width="25.21875" bestFit="1" customWidth="1"/>
    <col min="115" max="115" width="26.44140625" bestFit="1" customWidth="1"/>
    <col min="116" max="116" width="27.77734375" bestFit="1" customWidth="1"/>
    <col min="117" max="117" width="23.88671875" bestFit="1" customWidth="1"/>
    <col min="118" max="118" width="18.44140625" bestFit="1" customWidth="1"/>
    <col min="119" max="119" width="19.6640625" bestFit="1" customWidth="1"/>
    <col min="120" max="120" width="21.88671875" bestFit="1" customWidth="1"/>
  </cols>
  <sheetData>
    <row r="3" spans="1:4" x14ac:dyDescent="0.3">
      <c r="B3" s="2" t="s">
        <v>31</v>
      </c>
    </row>
    <row r="4" spans="1:4" x14ac:dyDescent="0.3">
      <c r="A4" s="2" t="s">
        <v>48</v>
      </c>
      <c r="B4" s="9" t="s">
        <v>9</v>
      </c>
      <c r="C4" t="s">
        <v>20</v>
      </c>
      <c r="D4" t="s">
        <v>19</v>
      </c>
    </row>
    <row r="5" spans="1:4" x14ac:dyDescent="0.3">
      <c r="A5" s="3" t="s">
        <v>33</v>
      </c>
      <c r="B5" s="8">
        <v>1200</v>
      </c>
      <c r="C5" s="8">
        <v>1200</v>
      </c>
      <c r="D5" s="4">
        <v>1200</v>
      </c>
    </row>
    <row r="6" spans="1:4" x14ac:dyDescent="0.3">
      <c r="A6" s="3" t="s">
        <v>34</v>
      </c>
      <c r="B6" s="8">
        <v>115</v>
      </c>
      <c r="C6" s="8">
        <v>115</v>
      </c>
      <c r="D6" s="4">
        <v>115</v>
      </c>
    </row>
    <row r="7" spans="1:4" x14ac:dyDescent="0.3">
      <c r="A7" s="3" t="s">
        <v>35</v>
      </c>
      <c r="B7" s="8">
        <v>500</v>
      </c>
      <c r="C7" s="8">
        <v>500</v>
      </c>
      <c r="D7" s="4">
        <v>500</v>
      </c>
    </row>
    <row r="8" spans="1:4" x14ac:dyDescent="0.3">
      <c r="A8" s="3" t="s">
        <v>36</v>
      </c>
      <c r="B8" s="8">
        <v>27.98</v>
      </c>
      <c r="C8" s="8">
        <v>27.98</v>
      </c>
      <c r="D8" s="4">
        <v>27.98</v>
      </c>
    </row>
    <row r="9" spans="1:4" x14ac:dyDescent="0.3">
      <c r="A9" s="3" t="s">
        <v>37</v>
      </c>
      <c r="B9" s="8">
        <v>34.97</v>
      </c>
      <c r="C9" s="8">
        <v>34.97</v>
      </c>
      <c r="D9" s="4">
        <v>34.97</v>
      </c>
    </row>
    <row r="10" spans="1:4" x14ac:dyDescent="0.3">
      <c r="A10" s="3" t="s">
        <v>38</v>
      </c>
      <c r="B10" s="8">
        <v>25</v>
      </c>
      <c r="C10" s="8">
        <v>25</v>
      </c>
      <c r="D10" s="4">
        <v>25</v>
      </c>
    </row>
    <row r="11" spans="1:4" x14ac:dyDescent="0.3">
      <c r="A11" s="3" t="s">
        <v>39</v>
      </c>
      <c r="B11" s="8">
        <v>55</v>
      </c>
      <c r="C11" s="8">
        <v>50</v>
      </c>
      <c r="D11" s="4">
        <v>52.5</v>
      </c>
    </row>
    <row r="12" spans="1:4" x14ac:dyDescent="0.3">
      <c r="A12" s="3" t="s">
        <v>42</v>
      </c>
      <c r="B12" s="8">
        <v>300</v>
      </c>
      <c r="C12" s="8">
        <v>400</v>
      </c>
      <c r="D12" s="4">
        <v>350</v>
      </c>
    </row>
    <row r="13" spans="1:4" x14ac:dyDescent="0.3">
      <c r="A13" s="3" t="s">
        <v>45</v>
      </c>
      <c r="B13" s="8">
        <v>50</v>
      </c>
      <c r="C13" s="8">
        <v>50</v>
      </c>
      <c r="D13" s="4">
        <v>50</v>
      </c>
    </row>
    <row r="14" spans="1:4" x14ac:dyDescent="0.3">
      <c r="A14" s="3" t="s">
        <v>46</v>
      </c>
      <c r="B14" s="8">
        <v>300</v>
      </c>
      <c r="C14" s="8">
        <v>300</v>
      </c>
      <c r="D14" s="4">
        <v>300</v>
      </c>
    </row>
    <row r="15" spans="1:4" x14ac:dyDescent="0.3">
      <c r="A15" s="3" t="s">
        <v>47</v>
      </c>
      <c r="B15" s="8">
        <v>300</v>
      </c>
      <c r="C15" s="8">
        <v>200</v>
      </c>
      <c r="D15" s="4">
        <v>250</v>
      </c>
    </row>
    <row r="16" spans="1:4" x14ac:dyDescent="0.3">
      <c r="A16" s="3" t="s">
        <v>44</v>
      </c>
      <c r="B16" s="8">
        <v>25</v>
      </c>
      <c r="C16" s="8">
        <v>25</v>
      </c>
      <c r="D16" s="4">
        <v>25</v>
      </c>
    </row>
    <row r="17" spans="1:4" x14ac:dyDescent="0.3">
      <c r="A17" s="3" t="s">
        <v>43</v>
      </c>
      <c r="B17" s="8">
        <v>260</v>
      </c>
      <c r="C17" s="8">
        <v>280</v>
      </c>
      <c r="D17" s="4">
        <v>270</v>
      </c>
    </row>
    <row r="18" spans="1:4" x14ac:dyDescent="0.3">
      <c r="A18" s="3" t="s">
        <v>41</v>
      </c>
      <c r="B18" s="8">
        <v>3192.95</v>
      </c>
      <c r="C18" s="8">
        <v>3207.95</v>
      </c>
      <c r="D18" s="4">
        <v>3200.45</v>
      </c>
    </row>
    <row r="19" spans="1:4" x14ac:dyDescent="0.3">
      <c r="A19" s="3" t="s">
        <v>40</v>
      </c>
      <c r="B19" s="8">
        <v>1307.0500000000002</v>
      </c>
      <c r="C19" s="8">
        <v>1292.0500000000002</v>
      </c>
      <c r="D19" s="4">
        <v>1299.5500000000002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768CA-72B0-4C95-AB6F-3FCB27621C5E}">
  <dimension ref="A1:P18"/>
  <sheetViews>
    <sheetView workbookViewId="0">
      <selection activeCell="C13" sqref="C13"/>
    </sheetView>
  </sheetViews>
  <sheetFormatPr defaultRowHeight="14.4" x14ac:dyDescent="0.3"/>
  <cols>
    <col min="1" max="1" width="22.5546875" style="6" bestFit="1" customWidth="1"/>
    <col min="2" max="2" width="13.6640625" style="6" bestFit="1" customWidth="1"/>
    <col min="3" max="3" width="13.33203125" style="6" bestFit="1" customWidth="1"/>
    <col min="4" max="5" width="10.109375" style="6" bestFit="1" customWidth="1"/>
    <col min="6" max="6" width="11.6640625" style="6" bestFit="1" customWidth="1"/>
    <col min="7" max="10" width="10.109375" style="6" bestFit="1" customWidth="1"/>
    <col min="11" max="11" width="12.6640625" style="6" bestFit="1" customWidth="1"/>
    <col min="12" max="16" width="10.109375" style="6" bestFit="1" customWidth="1"/>
    <col min="17" max="16384" width="8.88671875" style="6"/>
  </cols>
  <sheetData>
    <row r="1" spans="1:16" x14ac:dyDescent="0.3">
      <c r="A1" s="1" t="s">
        <v>30</v>
      </c>
      <c r="B1" s="1">
        <v>4500</v>
      </c>
    </row>
    <row r="2" spans="1:16" x14ac:dyDescent="0.3">
      <c r="B2" s="6" t="s">
        <v>21</v>
      </c>
    </row>
    <row r="3" spans="1:16" x14ac:dyDescent="0.3">
      <c r="A3" s="6" t="s">
        <v>32</v>
      </c>
      <c r="B3" s="1" t="s">
        <v>1</v>
      </c>
      <c r="C3" s="1" t="s">
        <v>2</v>
      </c>
      <c r="D3" s="1" t="s">
        <v>0</v>
      </c>
      <c r="E3" s="1" t="s">
        <v>3</v>
      </c>
      <c r="F3" s="1" t="s">
        <v>4</v>
      </c>
      <c r="G3" s="1" t="s">
        <v>22</v>
      </c>
      <c r="H3" s="1" t="s">
        <v>23</v>
      </c>
      <c r="I3" s="1" t="s">
        <v>24</v>
      </c>
      <c r="J3" s="1" t="s">
        <v>26</v>
      </c>
      <c r="K3" s="1" t="s">
        <v>25</v>
      </c>
      <c r="L3" s="1" t="s">
        <v>27</v>
      </c>
      <c r="M3" s="1" t="s">
        <v>28</v>
      </c>
      <c r="N3" s="1" t="s">
        <v>29</v>
      </c>
      <c r="O3" s="1" t="s">
        <v>5</v>
      </c>
      <c r="P3" s="1" t="s">
        <v>18</v>
      </c>
    </row>
    <row r="4" spans="1:16" x14ac:dyDescent="0.3">
      <c r="A4" s="1" t="s">
        <v>20</v>
      </c>
      <c r="B4" s="7">
        <v>1200</v>
      </c>
      <c r="C4" s="5">
        <v>115</v>
      </c>
      <c r="D4" s="5">
        <v>500</v>
      </c>
      <c r="E4" s="5">
        <f>14.99+12.99</f>
        <v>27.98</v>
      </c>
      <c r="F4" s="5">
        <f>7.99+5.99+20.99</f>
        <v>34.97</v>
      </c>
      <c r="G4" s="5">
        <v>25</v>
      </c>
      <c r="H4" s="5">
        <v>50</v>
      </c>
      <c r="I4" s="5">
        <f>70*4</f>
        <v>280</v>
      </c>
      <c r="J4" s="5">
        <v>25</v>
      </c>
      <c r="K4" s="5">
        <v>200</v>
      </c>
      <c r="L4" s="5">
        <v>300</v>
      </c>
      <c r="M4" s="5">
        <v>50</v>
      </c>
      <c r="N4" s="5">
        <v>400</v>
      </c>
      <c r="O4" s="5">
        <f>SUM(B4:N4)</f>
        <v>3207.95</v>
      </c>
      <c r="P4" s="5">
        <f>B$1-O4</f>
        <v>1292.0500000000002</v>
      </c>
    </row>
    <row r="5" spans="1:16" x14ac:dyDescent="0.3">
      <c r="A5" s="1" t="s">
        <v>6</v>
      </c>
      <c r="B5" s="7">
        <v>1200</v>
      </c>
      <c r="C5" s="5">
        <v>130</v>
      </c>
      <c r="D5" s="5">
        <v>550</v>
      </c>
      <c r="E5" s="5">
        <f>14.99+12.99</f>
        <v>27.98</v>
      </c>
      <c r="F5" s="5">
        <f>7.99+5.99+20.99</f>
        <v>34.97</v>
      </c>
      <c r="G5" s="5">
        <v>25</v>
      </c>
      <c r="H5" s="5">
        <v>60</v>
      </c>
      <c r="I5" s="5">
        <v>300</v>
      </c>
      <c r="J5" s="5">
        <v>25</v>
      </c>
      <c r="K5" s="5">
        <v>300</v>
      </c>
      <c r="L5" s="5">
        <v>300</v>
      </c>
      <c r="M5" s="5">
        <v>50</v>
      </c>
      <c r="N5" s="5">
        <v>450</v>
      </c>
      <c r="O5" s="5">
        <f t="shared" ref="O5:O16" si="0">SUM(B5:N5)</f>
        <v>3452.95</v>
      </c>
      <c r="P5" s="5">
        <f t="shared" ref="P5:P16" si="1">B$1-O5</f>
        <v>1047.0500000000002</v>
      </c>
    </row>
    <row r="6" spans="1:16" x14ac:dyDescent="0.3">
      <c r="A6" s="1" t="s">
        <v>7</v>
      </c>
      <c r="B6" s="7">
        <v>1200</v>
      </c>
      <c r="C6" s="5">
        <v>110</v>
      </c>
      <c r="D6" s="5">
        <v>400</v>
      </c>
      <c r="E6" s="5">
        <f>14.99+12.99</f>
        <v>27.98</v>
      </c>
      <c r="F6" s="5">
        <f>7.99+5.99+20.99</f>
        <v>34.97</v>
      </c>
      <c r="G6" s="5">
        <v>25</v>
      </c>
      <c r="H6" s="5">
        <v>55</v>
      </c>
      <c r="I6" s="5">
        <v>275</v>
      </c>
      <c r="J6" s="5">
        <v>25</v>
      </c>
      <c r="K6" s="5">
        <v>200</v>
      </c>
      <c r="L6" s="5">
        <v>300</v>
      </c>
      <c r="M6" s="5">
        <v>50</v>
      </c>
      <c r="N6" s="5">
        <v>239</v>
      </c>
      <c r="O6" s="5">
        <f t="shared" si="0"/>
        <v>2941.95</v>
      </c>
      <c r="P6" s="5">
        <f t="shared" si="1"/>
        <v>1558.0500000000002</v>
      </c>
    </row>
    <row r="7" spans="1:16" x14ac:dyDescent="0.3">
      <c r="A7" s="1" t="s">
        <v>8</v>
      </c>
      <c r="B7" s="7">
        <v>1200</v>
      </c>
      <c r="C7" s="5">
        <v>117</v>
      </c>
      <c r="D7" s="5">
        <v>450</v>
      </c>
      <c r="E7" s="5">
        <f>14.99+12.99</f>
        <v>27.98</v>
      </c>
      <c r="F7" s="5">
        <f>7.99+5.99+20.99</f>
        <v>34.97</v>
      </c>
      <c r="G7" s="5">
        <v>25</v>
      </c>
      <c r="H7" s="5">
        <v>50</v>
      </c>
      <c r="I7" s="5">
        <v>280</v>
      </c>
      <c r="J7" s="5">
        <v>25</v>
      </c>
      <c r="K7" s="5">
        <v>155</v>
      </c>
      <c r="L7" s="5">
        <v>300</v>
      </c>
      <c r="M7" s="5">
        <v>50</v>
      </c>
      <c r="N7" s="5">
        <v>175</v>
      </c>
      <c r="O7" s="5">
        <f t="shared" si="0"/>
        <v>2889.95</v>
      </c>
      <c r="P7" s="5">
        <f t="shared" si="1"/>
        <v>1610.0500000000002</v>
      </c>
    </row>
    <row r="8" spans="1:16" x14ac:dyDescent="0.3">
      <c r="A8" s="1" t="s">
        <v>9</v>
      </c>
      <c r="B8" s="7">
        <v>1200</v>
      </c>
      <c r="C8" s="5">
        <v>115</v>
      </c>
      <c r="D8" s="5">
        <v>500</v>
      </c>
      <c r="E8" s="5">
        <f>14.99+12.99</f>
        <v>27.98</v>
      </c>
      <c r="F8" s="5">
        <f>7.99+5.99+20.99</f>
        <v>34.97</v>
      </c>
      <c r="G8" s="5">
        <v>25</v>
      </c>
      <c r="H8" s="5">
        <v>55</v>
      </c>
      <c r="I8" s="5">
        <v>260</v>
      </c>
      <c r="J8" s="5">
        <v>25</v>
      </c>
      <c r="K8" s="5">
        <v>300</v>
      </c>
      <c r="L8" s="5">
        <v>300</v>
      </c>
      <c r="M8" s="5">
        <v>50</v>
      </c>
      <c r="N8" s="5">
        <v>300</v>
      </c>
      <c r="O8" s="5">
        <f t="shared" si="0"/>
        <v>3192.95</v>
      </c>
      <c r="P8" s="5">
        <f t="shared" si="1"/>
        <v>1307.0500000000002</v>
      </c>
    </row>
    <row r="9" spans="1:16" x14ac:dyDescent="0.3">
      <c r="A9" s="1" t="s">
        <v>10</v>
      </c>
      <c r="B9" s="7">
        <v>1200</v>
      </c>
      <c r="C9" s="5">
        <v>110</v>
      </c>
      <c r="D9" s="5">
        <v>500</v>
      </c>
      <c r="E9" s="5">
        <f>14.99+12.99</f>
        <v>27.98</v>
      </c>
      <c r="F9" s="5">
        <f>7.99+5.99+20.99</f>
        <v>34.97</v>
      </c>
      <c r="G9" s="5">
        <v>25</v>
      </c>
      <c r="H9" s="5">
        <v>55</v>
      </c>
      <c r="I9" s="5">
        <v>260</v>
      </c>
      <c r="J9" s="5">
        <v>25</v>
      </c>
      <c r="K9" s="5">
        <v>270</v>
      </c>
      <c r="L9" s="5">
        <v>300</v>
      </c>
      <c r="M9" s="5">
        <v>50</v>
      </c>
      <c r="N9" s="5">
        <v>236</v>
      </c>
      <c r="O9" s="5">
        <f t="shared" si="0"/>
        <v>3093.95</v>
      </c>
      <c r="P9" s="5">
        <f t="shared" si="1"/>
        <v>1406.0500000000002</v>
      </c>
    </row>
    <row r="10" spans="1:16" x14ac:dyDescent="0.3">
      <c r="A10" s="1" t="s">
        <v>11</v>
      </c>
      <c r="B10" s="7">
        <v>1200</v>
      </c>
      <c r="C10" s="5">
        <v>150</v>
      </c>
      <c r="D10" s="5">
        <v>479</v>
      </c>
      <c r="E10" s="5">
        <f>14.99+12.99</f>
        <v>27.98</v>
      </c>
      <c r="F10" s="5">
        <f>7.99+5.99+20.99</f>
        <v>34.97</v>
      </c>
      <c r="G10" s="5">
        <v>25</v>
      </c>
      <c r="H10" s="5">
        <v>55</v>
      </c>
      <c r="I10" s="5">
        <v>300</v>
      </c>
      <c r="J10" s="5">
        <v>25</v>
      </c>
      <c r="K10" s="5">
        <v>300</v>
      </c>
      <c r="L10" s="5">
        <v>300</v>
      </c>
      <c r="M10" s="5">
        <v>50</v>
      </c>
      <c r="N10" s="5">
        <v>400</v>
      </c>
      <c r="O10" s="5">
        <f t="shared" si="0"/>
        <v>3346.95</v>
      </c>
      <c r="P10" s="5">
        <f t="shared" si="1"/>
        <v>1153.0500000000002</v>
      </c>
    </row>
    <row r="11" spans="1:16" x14ac:dyDescent="0.3">
      <c r="A11" s="1" t="s">
        <v>12</v>
      </c>
      <c r="B11" s="7">
        <v>1200</v>
      </c>
      <c r="C11" s="5">
        <v>130</v>
      </c>
      <c r="D11" s="5">
        <v>463</v>
      </c>
      <c r="E11" s="5">
        <f>14.99+12.99</f>
        <v>27.98</v>
      </c>
      <c r="F11" s="5">
        <f>7.99+5.99+20.99</f>
        <v>34.97</v>
      </c>
      <c r="G11" s="5">
        <v>25</v>
      </c>
      <c r="H11" s="5">
        <v>55</v>
      </c>
      <c r="I11" s="5">
        <v>320</v>
      </c>
      <c r="J11" s="5">
        <v>25</v>
      </c>
      <c r="K11" s="5">
        <v>230</v>
      </c>
      <c r="L11" s="5">
        <v>300</v>
      </c>
      <c r="M11" s="5">
        <v>50</v>
      </c>
      <c r="N11" s="5">
        <v>1000</v>
      </c>
      <c r="O11" s="5">
        <f t="shared" si="0"/>
        <v>3860.95</v>
      </c>
      <c r="P11" s="5">
        <f t="shared" si="1"/>
        <v>639.05000000000018</v>
      </c>
    </row>
    <row r="12" spans="1:16" x14ac:dyDescent="0.3">
      <c r="A12" s="1" t="s">
        <v>13</v>
      </c>
      <c r="B12" s="7">
        <v>1200</v>
      </c>
      <c r="C12" s="5">
        <v>120</v>
      </c>
      <c r="D12" s="5">
        <v>523</v>
      </c>
      <c r="E12" s="5">
        <f>14.99+12.99</f>
        <v>27.98</v>
      </c>
      <c r="F12" s="5">
        <f>7.99+5.99+20.99</f>
        <v>34.97</v>
      </c>
      <c r="G12" s="5">
        <v>25</v>
      </c>
      <c r="H12" s="5">
        <v>60</v>
      </c>
      <c r="I12" s="5">
        <v>280</v>
      </c>
      <c r="J12" s="5">
        <v>25</v>
      </c>
      <c r="K12" s="5">
        <v>235</v>
      </c>
      <c r="L12" s="5">
        <v>300</v>
      </c>
      <c r="M12" s="5">
        <v>50</v>
      </c>
      <c r="N12" s="5">
        <v>170</v>
      </c>
      <c r="O12" s="5">
        <f t="shared" si="0"/>
        <v>3050.95</v>
      </c>
      <c r="P12" s="5">
        <f t="shared" si="1"/>
        <v>1449.0500000000002</v>
      </c>
    </row>
    <row r="13" spans="1:16" x14ac:dyDescent="0.3">
      <c r="A13" s="1" t="s">
        <v>14</v>
      </c>
      <c r="B13" s="7">
        <v>1200</v>
      </c>
      <c r="C13" s="5">
        <v>113</v>
      </c>
      <c r="D13" s="5">
        <v>517</v>
      </c>
      <c r="E13" s="5">
        <f>14.99+12.99</f>
        <v>27.98</v>
      </c>
      <c r="F13" s="5">
        <f>7.99+5.99+20.99</f>
        <v>34.97</v>
      </c>
      <c r="G13" s="5">
        <v>25</v>
      </c>
      <c r="H13" s="5">
        <v>60</v>
      </c>
      <c r="I13" s="5">
        <v>280</v>
      </c>
      <c r="J13" s="5">
        <v>25</v>
      </c>
      <c r="K13" s="5">
        <v>300</v>
      </c>
      <c r="L13" s="5">
        <v>300</v>
      </c>
      <c r="M13" s="5">
        <v>50</v>
      </c>
      <c r="N13" s="5">
        <v>100</v>
      </c>
      <c r="O13" s="5">
        <f t="shared" si="0"/>
        <v>3032.95</v>
      </c>
      <c r="P13" s="5">
        <f t="shared" si="1"/>
        <v>1467.0500000000002</v>
      </c>
    </row>
    <row r="14" spans="1:16" x14ac:dyDescent="0.3">
      <c r="A14" s="1" t="s">
        <v>15</v>
      </c>
      <c r="B14" s="7">
        <v>1200</v>
      </c>
      <c r="C14" s="5">
        <v>115</v>
      </c>
      <c r="D14" s="5">
        <v>500</v>
      </c>
      <c r="E14" s="5">
        <f>14.99+12.99</f>
        <v>27.98</v>
      </c>
      <c r="F14" s="5">
        <f>7.99+5.99+20.99</f>
        <v>34.97</v>
      </c>
      <c r="G14" s="5">
        <v>25</v>
      </c>
      <c r="H14" s="5">
        <v>60</v>
      </c>
      <c r="I14" s="5">
        <v>260</v>
      </c>
      <c r="J14" s="5">
        <v>25</v>
      </c>
      <c r="K14" s="5">
        <v>250</v>
      </c>
      <c r="L14" s="5">
        <v>300</v>
      </c>
      <c r="M14" s="5">
        <v>50</v>
      </c>
      <c r="N14" s="5">
        <v>400</v>
      </c>
      <c r="O14" s="5">
        <f t="shared" si="0"/>
        <v>3247.95</v>
      </c>
      <c r="P14" s="5">
        <f t="shared" si="1"/>
        <v>1252.0500000000002</v>
      </c>
    </row>
    <row r="15" spans="1:16" x14ac:dyDescent="0.3">
      <c r="A15" s="1" t="s">
        <v>16</v>
      </c>
      <c r="B15" s="7">
        <v>1200</v>
      </c>
      <c r="C15" s="5">
        <v>115</v>
      </c>
      <c r="D15" s="5">
        <v>488</v>
      </c>
      <c r="E15" s="5">
        <f>14.99+12.99</f>
        <v>27.98</v>
      </c>
      <c r="F15" s="5">
        <f>7.99+5.99+20.99</f>
        <v>34.97</v>
      </c>
      <c r="G15" s="5">
        <v>25</v>
      </c>
      <c r="H15" s="5">
        <v>60</v>
      </c>
      <c r="I15" s="5">
        <v>265</v>
      </c>
      <c r="J15" s="5">
        <v>25</v>
      </c>
      <c r="K15" s="5">
        <v>150</v>
      </c>
      <c r="L15" s="5">
        <v>300</v>
      </c>
      <c r="M15" s="5">
        <v>50</v>
      </c>
      <c r="N15" s="5">
        <v>376</v>
      </c>
      <c r="O15" s="5">
        <f t="shared" si="0"/>
        <v>3116.95</v>
      </c>
      <c r="P15" s="5">
        <f t="shared" si="1"/>
        <v>1383.0500000000002</v>
      </c>
    </row>
    <row r="16" spans="1:16" x14ac:dyDescent="0.3">
      <c r="A16" s="1" t="s">
        <v>17</v>
      </c>
      <c r="B16" s="7">
        <v>1200</v>
      </c>
      <c r="C16" s="5">
        <v>125</v>
      </c>
      <c r="D16" s="5">
        <v>487</v>
      </c>
      <c r="E16" s="5">
        <f>14.99+12.99</f>
        <v>27.98</v>
      </c>
      <c r="F16" s="5">
        <f>7.99+5.99+20.99</f>
        <v>34.97</v>
      </c>
      <c r="G16" s="5">
        <v>25</v>
      </c>
      <c r="H16" s="5">
        <v>55</v>
      </c>
      <c r="I16" s="5">
        <v>270</v>
      </c>
      <c r="J16" s="5">
        <v>25</v>
      </c>
      <c r="K16" s="5">
        <v>130</v>
      </c>
      <c r="L16" s="5">
        <v>300</v>
      </c>
      <c r="M16" s="5">
        <v>50</v>
      </c>
      <c r="N16" s="5">
        <v>234</v>
      </c>
      <c r="O16" s="5">
        <f t="shared" si="0"/>
        <v>2963.95</v>
      </c>
      <c r="P16" s="5">
        <f t="shared" si="1"/>
        <v>1536.0500000000002</v>
      </c>
    </row>
    <row r="17" spans="2:14" x14ac:dyDescent="0.3">
      <c r="B17" s="5"/>
      <c r="C17" s="5"/>
      <c r="D17" s="5"/>
      <c r="E17" s="5"/>
      <c r="F17" s="5"/>
      <c r="G17" s="5"/>
      <c r="H17" s="5"/>
      <c r="I17" s="5"/>
      <c r="J17" s="5"/>
      <c r="K17" s="5"/>
      <c r="L17" s="5"/>
      <c r="M17" s="5"/>
      <c r="N17" s="5"/>
    </row>
    <row r="18" spans="2:14" x14ac:dyDescent="0.3">
      <c r="B18" s="5"/>
      <c r="C18" s="5"/>
      <c r="D18" s="5"/>
      <c r="E18" s="5"/>
      <c r="F18" s="5"/>
      <c r="G18" s="5"/>
      <c r="H18" s="5"/>
      <c r="I18" s="5"/>
      <c r="J18" s="5"/>
      <c r="K18" s="5"/>
      <c r="L18" s="5"/>
      <c r="M18" s="5"/>
      <c r="N18" s="5"/>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Sheet10</vt:lpstr>
      <vt:lpstr>Monthly expenses tracker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Vaidic Trivedi</dc:creator>
  <cp:lastModifiedBy>Vaidic Trivedi</cp:lastModifiedBy>
  <dcterms:created xsi:type="dcterms:W3CDTF">2023-07-11T18:42:10Z</dcterms:created>
  <dcterms:modified xsi:type="dcterms:W3CDTF">2023-07-12T04:25:35Z</dcterms:modified>
</cp:coreProperties>
</file>