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dponcloud-my.sharepoint.com/personal/e708371_edpr_com/Documents/Documents/Class/IE SUSTAINABILITY DATATHON/Repsol 6th Edition/"/>
    </mc:Choice>
  </mc:AlternateContent>
  <xr:revisionPtr revIDLastSave="37" documentId="8_{82F86204-8224-4C35-9B62-611996144E69}" xr6:coauthVersionLast="47" xr6:coauthVersionMax="47" xr10:uidLastSave="{50A78286-ADA7-4A35-8E40-729B23A79D83}"/>
  <bookViews>
    <workbookView xWindow="-108" yWindow="-108" windowWidth="23256" windowHeight="14016" xr2:uid="{BE2FE9C0-893A-4BC2-B918-43FE7AE5F0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F29" i="1"/>
  <c r="E29" i="1"/>
  <c r="D29" i="1"/>
  <c r="C29" i="1"/>
  <c r="B2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I22" i="1"/>
  <c r="L22" i="1" s="1"/>
  <c r="I23" i="1"/>
  <c r="L23" i="1" s="1"/>
  <c r="I24" i="1"/>
  <c r="L24" i="1" s="1"/>
  <c r="I25" i="1"/>
  <c r="L25" i="1" s="1"/>
  <c r="I21" i="1"/>
  <c r="L21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K27" i="1" s="1"/>
  <c r="H23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18" i="1"/>
  <c r="F18" i="1" s="1"/>
  <c r="D24" i="1"/>
  <c r="D25" i="1"/>
  <c r="D2" i="1"/>
  <c r="C10" i="1"/>
  <c r="D10" i="1" s="1"/>
  <c r="F10" i="1" s="1"/>
  <c r="C11" i="1"/>
  <c r="D11" i="1" s="1"/>
  <c r="F11" i="1" s="1"/>
  <c r="C12" i="1"/>
  <c r="D12" i="1" s="1"/>
  <c r="F12" i="1" s="1"/>
  <c r="C13" i="1"/>
  <c r="D13" i="1" s="1"/>
  <c r="F13" i="1" s="1"/>
  <c r="C14" i="1"/>
  <c r="D14" i="1" s="1"/>
  <c r="F14" i="1" s="1"/>
  <c r="C15" i="1"/>
  <c r="D15" i="1" s="1"/>
  <c r="F15" i="1" s="1"/>
  <c r="C16" i="1"/>
  <c r="D16" i="1" s="1"/>
  <c r="F16" i="1" s="1"/>
  <c r="C17" i="1"/>
  <c r="D17" i="1" s="1"/>
  <c r="F17" i="1" s="1"/>
  <c r="C18" i="1"/>
  <c r="C19" i="1"/>
  <c r="D19" i="1" s="1"/>
  <c r="F19" i="1" s="1"/>
  <c r="C20" i="1"/>
  <c r="D20" i="1" s="1"/>
  <c r="F20" i="1" s="1"/>
  <c r="C21" i="1"/>
  <c r="D21" i="1" s="1"/>
  <c r="F21" i="1" s="1"/>
  <c r="C22" i="1"/>
  <c r="D22" i="1" s="1"/>
  <c r="F22" i="1" s="1"/>
  <c r="C23" i="1"/>
  <c r="D23" i="1" s="1"/>
  <c r="F23" i="1" s="1"/>
  <c r="C9" i="1"/>
  <c r="D9" i="1" s="1"/>
  <c r="F9" i="1" s="1"/>
  <c r="L27" i="1" l="1"/>
  <c r="K28" i="1" s="1"/>
  <c r="E2" i="1"/>
  <c r="F2" i="1" s="1"/>
  <c r="E25" i="1"/>
  <c r="F25" i="1" s="1"/>
  <c r="E24" i="1"/>
  <c r="F24" i="1" s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<sst xmlns="http://schemas.openxmlformats.org/spreadsheetml/2006/main" count="20" uniqueCount="20">
  <si>
    <t>Datetime (UTC)</t>
  </si>
  <si>
    <t>Carbon Intensity gCOâ‚‚eq/kWh (direct)</t>
  </si>
  <si>
    <t>CONSUMO</t>
  </si>
  <si>
    <t>ENERGY_LOST</t>
  </si>
  <si>
    <t xml:space="preserve">EXCESS_ENERGY_KWH </t>
  </si>
  <si>
    <t>ENERGY_DISCHARGED_KWH</t>
  </si>
  <si>
    <t>REDUCTION_ENERGY_CONSUMED_FROM_GRID</t>
  </si>
  <si>
    <t>TOTAL_KWH_ENERGIA (GENERATED)</t>
  </si>
  <si>
    <t>TOTAL_KWH_ENERGIA (CONSUMED)</t>
  </si>
  <si>
    <t>ENERGY_CHARGED_KWH</t>
  </si>
  <si>
    <t>TOTAL SOLAR GENERATED</t>
  </si>
  <si>
    <t>TOTAL SOLAR USED</t>
  </si>
  <si>
    <t>TOTAL ENERGY NOT UTILIZED</t>
  </si>
  <si>
    <t>TOTAL ENERGY RECOVERED WITH BATTERY</t>
  </si>
  <si>
    <t>TOTAL ENERGY LOST</t>
  </si>
  <si>
    <t>SELF CONSUMPTION RATIO ((TOTAL SOLAR USED + TOTAL ENERGY RECOVERED WITH BATTERY)/TOTAL SOLAR GENERATED)</t>
  </si>
  <si>
    <t>CO2_EMITTED</t>
  </si>
  <si>
    <t>CO2_EMITTED_OPTIMIZED</t>
  </si>
  <si>
    <t>TOTAL CO2 REDUCTION</t>
  </si>
  <si>
    <t>TOTAL CO2 EMITTED &amp; TOTAL C02 EMITTED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</si>
</sst>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90C2-AED2-4DF7-9B72-DD32CCB56B4F}">
  <dimension ref="A1:L35"/>
  <sheetViews>
    <sheetView tabSelected="1" topLeftCell="F1" workbookViewId="0">
      <selection activeCell="J28" sqref="J28"/>
    </sheetView>
  </sheetViews>
  <sheetFormatPr defaultRowHeight="14.4" x14ac:dyDescent="0.3"/>
  <cols>
    <col min="1" max="1" width="13.33203125" bestFit="1" customWidth="1"/>
    <col min="2" max="2" width="29.6640625" bestFit="1" customWidth="1"/>
    <col min="3" max="4" width="29.6640625" customWidth="1"/>
    <col min="5" max="5" width="36.44140625" bestFit="1" customWidth="1"/>
    <col min="6" max="6" width="29.6640625" customWidth="1"/>
    <col min="7" max="7" width="12" bestFit="1" customWidth="1"/>
    <col min="8" max="8" width="41.5546875" bestFit="1" customWidth="1"/>
    <col min="9" max="9" width="41.5546875" customWidth="1"/>
    <col min="10" max="10" width="45" bestFit="1" customWidth="1"/>
    <col min="11" max="11" width="28.6640625" bestFit="1" customWidth="1"/>
    <col min="12" max="12" width="24.21875" bestFit="1" customWidth="1"/>
  </cols>
  <sheetData>
    <row r="1" spans="1:12" x14ac:dyDescent="0.3">
      <c r="A1" t="s">
        <v>0</v>
      </c>
      <c r="B1" t="s">
        <v>7</v>
      </c>
      <c r="C1" t="s">
        <v>8</v>
      </c>
      <c r="D1" t="s">
        <v>4</v>
      </c>
      <c r="E1" t="s">
        <v>9</v>
      </c>
      <c r="F1" t="s">
        <v>3</v>
      </c>
      <c r="G1" t="s">
        <v>2</v>
      </c>
      <c r="H1" t="s">
        <v>5</v>
      </c>
      <c r="I1" t="s">
        <v>6</v>
      </c>
      <c r="J1" t="s">
        <v>1</v>
      </c>
      <c r="K1" t="s">
        <v>16</v>
      </c>
      <c r="L1" t="s">
        <v>17</v>
      </c>
    </row>
    <row r="2" spans="1:12" x14ac:dyDescent="0.3">
      <c r="A2" s="1">
        <v>45143</v>
      </c>
      <c r="B2">
        <v>0</v>
      </c>
      <c r="C2">
        <v>0</v>
      </c>
      <c r="D2">
        <f>B2-C2</f>
        <v>0</v>
      </c>
      <c r="E2">
        <f>C2-D2</f>
        <v>0</v>
      </c>
      <c r="F2">
        <f>D2-E2</f>
        <v>0</v>
      </c>
      <c r="G2">
        <v>88.500839233398395</v>
      </c>
      <c r="I2">
        <v>88.500839233398395</v>
      </c>
      <c r="J2">
        <v>113.42</v>
      </c>
      <c r="K2">
        <f>J2*G2</f>
        <v>10037.765185852046</v>
      </c>
      <c r="L2">
        <f>J2*I2</f>
        <v>10037.765185852046</v>
      </c>
    </row>
    <row r="3" spans="1:12" x14ac:dyDescent="0.3">
      <c r="A3" s="1">
        <v>45143.041666666664</v>
      </c>
      <c r="B3">
        <v>0</v>
      </c>
      <c r="C3">
        <v>0</v>
      </c>
      <c r="D3">
        <f t="shared" ref="D3:E25" si="0">B3-C3</f>
        <v>0</v>
      </c>
      <c r="E3">
        <f t="shared" si="0"/>
        <v>0</v>
      </c>
      <c r="F3">
        <f t="shared" ref="F3:F25" si="1">D3-E3</f>
        <v>0</v>
      </c>
      <c r="G3">
        <v>72.021080017089801</v>
      </c>
      <c r="I3">
        <v>72.021080017089801</v>
      </c>
      <c r="J3">
        <v>111.09</v>
      </c>
      <c r="K3">
        <f t="shared" ref="K3:K25" si="2">J3*G3</f>
        <v>8000.8217790985063</v>
      </c>
      <c r="L3">
        <f t="shared" ref="L3:L25" si="3">J3*I3</f>
        <v>8000.8217790985063</v>
      </c>
    </row>
    <row r="4" spans="1:12" x14ac:dyDescent="0.3">
      <c r="A4" s="1">
        <v>45143.083333333336</v>
      </c>
      <c r="B4">
        <v>0</v>
      </c>
      <c r="C4">
        <v>0</v>
      </c>
      <c r="D4">
        <f t="shared" si="0"/>
        <v>0</v>
      </c>
      <c r="E4">
        <f t="shared" si="0"/>
        <v>0</v>
      </c>
      <c r="F4">
        <f t="shared" si="1"/>
        <v>0</v>
      </c>
      <c r="G4">
        <v>71.768539428710895</v>
      </c>
      <c r="I4">
        <v>71.768539428710895</v>
      </c>
      <c r="J4">
        <v>113.14</v>
      </c>
      <c r="K4">
        <f t="shared" si="2"/>
        <v>8119.8925509643504</v>
      </c>
      <c r="L4">
        <f t="shared" si="3"/>
        <v>8119.8925509643504</v>
      </c>
    </row>
    <row r="5" spans="1:12" x14ac:dyDescent="0.3">
      <c r="A5" s="1">
        <v>45143.125</v>
      </c>
      <c r="B5">
        <v>0</v>
      </c>
      <c r="C5">
        <v>0</v>
      </c>
      <c r="D5">
        <f t="shared" si="0"/>
        <v>0</v>
      </c>
      <c r="E5">
        <f t="shared" si="0"/>
        <v>0</v>
      </c>
      <c r="F5">
        <f t="shared" si="1"/>
        <v>0</v>
      </c>
      <c r="G5">
        <v>72.238265991210895</v>
      </c>
      <c r="I5">
        <v>72.238265991210895</v>
      </c>
      <c r="J5">
        <v>115.43</v>
      </c>
      <c r="K5">
        <f t="shared" si="2"/>
        <v>8338.4630433654747</v>
      </c>
      <c r="L5">
        <f t="shared" si="3"/>
        <v>8338.4630433654747</v>
      </c>
    </row>
    <row r="6" spans="1:12" x14ac:dyDescent="0.3">
      <c r="A6" s="1">
        <v>45143.166666666664</v>
      </c>
      <c r="B6">
        <v>0</v>
      </c>
      <c r="C6">
        <v>0</v>
      </c>
      <c r="D6">
        <f t="shared" si="0"/>
        <v>0</v>
      </c>
      <c r="E6">
        <f t="shared" si="0"/>
        <v>0</v>
      </c>
      <c r="F6">
        <f t="shared" si="1"/>
        <v>0</v>
      </c>
      <c r="G6">
        <v>72.238265991210895</v>
      </c>
      <c r="I6">
        <v>72.238265991210895</v>
      </c>
      <c r="J6">
        <v>113.46</v>
      </c>
      <c r="K6">
        <f t="shared" si="2"/>
        <v>8196.1536593627879</v>
      </c>
      <c r="L6">
        <f t="shared" si="3"/>
        <v>8196.1536593627879</v>
      </c>
    </row>
    <row r="7" spans="1:12" x14ac:dyDescent="0.3">
      <c r="A7" s="1">
        <v>45143.208333333336</v>
      </c>
      <c r="B7">
        <v>0</v>
      </c>
      <c r="C7">
        <v>0</v>
      </c>
      <c r="D7">
        <f t="shared" si="0"/>
        <v>0</v>
      </c>
      <c r="E7">
        <f t="shared" si="0"/>
        <v>0</v>
      </c>
      <c r="F7">
        <f t="shared" si="1"/>
        <v>0</v>
      </c>
      <c r="G7">
        <v>72.238265991210895</v>
      </c>
      <c r="I7">
        <v>72.238265991210895</v>
      </c>
      <c r="J7">
        <v>120.28</v>
      </c>
      <c r="K7">
        <f t="shared" si="2"/>
        <v>8688.8186334228467</v>
      </c>
      <c r="L7">
        <f t="shared" si="3"/>
        <v>8688.8186334228467</v>
      </c>
    </row>
    <row r="8" spans="1:12" x14ac:dyDescent="0.3">
      <c r="A8" s="1">
        <v>45143.25</v>
      </c>
      <c r="B8">
        <v>0</v>
      </c>
      <c r="C8">
        <v>0</v>
      </c>
      <c r="D8">
        <f t="shared" si="0"/>
        <v>0</v>
      </c>
      <c r="E8">
        <f t="shared" si="0"/>
        <v>0</v>
      </c>
      <c r="F8">
        <f t="shared" si="1"/>
        <v>0</v>
      </c>
      <c r="G8">
        <v>72.238265991210895</v>
      </c>
      <c r="I8">
        <v>72.238265991210895</v>
      </c>
      <c r="J8">
        <v>113.09</v>
      </c>
      <c r="K8">
        <f t="shared" si="2"/>
        <v>8169.4255009460403</v>
      </c>
      <c r="L8">
        <f t="shared" si="3"/>
        <v>8169.4255009460403</v>
      </c>
    </row>
    <row r="9" spans="1:12" x14ac:dyDescent="0.3">
      <c r="A9" s="1">
        <v>45143.291666666664</v>
      </c>
      <c r="B9">
        <v>90.059999999997672</v>
      </c>
      <c r="C9">
        <f>B9-60</f>
        <v>30.059999999997672</v>
      </c>
      <c r="D9">
        <f t="shared" si="0"/>
        <v>60</v>
      </c>
      <c r="E9" s="3">
        <v>60</v>
      </c>
      <c r="F9">
        <f t="shared" si="1"/>
        <v>0</v>
      </c>
      <c r="G9">
        <v>72.238265991210895</v>
      </c>
      <c r="I9">
        <v>72.238265991210895</v>
      </c>
      <c r="J9">
        <v>73.61</v>
      </c>
      <c r="K9">
        <f t="shared" si="2"/>
        <v>5317.4587596130341</v>
      </c>
      <c r="L9">
        <f t="shared" si="3"/>
        <v>5317.4587596130341</v>
      </c>
    </row>
    <row r="10" spans="1:12" x14ac:dyDescent="0.3">
      <c r="A10" s="1">
        <v>45143.333333333336</v>
      </c>
      <c r="B10">
        <v>91.730000000010477</v>
      </c>
      <c r="C10">
        <f t="shared" ref="C10:C23" si="4">B10-60</f>
        <v>31.730000000010477</v>
      </c>
      <c r="D10">
        <f t="shared" si="0"/>
        <v>60</v>
      </c>
      <c r="E10" s="3">
        <v>40</v>
      </c>
      <c r="F10">
        <f t="shared" si="1"/>
        <v>20</v>
      </c>
      <c r="G10">
        <v>63.737129211425703</v>
      </c>
      <c r="I10">
        <v>63.737129211425703</v>
      </c>
      <c r="J10">
        <v>56.46</v>
      </c>
      <c r="K10">
        <f t="shared" si="2"/>
        <v>3598.598315277095</v>
      </c>
      <c r="L10">
        <f t="shared" si="3"/>
        <v>3598.598315277095</v>
      </c>
    </row>
    <row r="11" spans="1:12" x14ac:dyDescent="0.3">
      <c r="A11" s="1">
        <v>45143.375</v>
      </c>
      <c r="B11">
        <v>99.720000000001164</v>
      </c>
      <c r="C11">
        <f t="shared" si="4"/>
        <v>39.720000000001164</v>
      </c>
      <c r="D11">
        <f t="shared" si="0"/>
        <v>60</v>
      </c>
      <c r="E11">
        <v>0</v>
      </c>
      <c r="F11">
        <f t="shared" si="1"/>
        <v>60</v>
      </c>
      <c r="G11">
        <v>46.1300659179687</v>
      </c>
      <c r="I11">
        <v>46.1300659179687</v>
      </c>
      <c r="J11">
        <v>51.24</v>
      </c>
      <c r="K11">
        <f t="shared" si="2"/>
        <v>2363.7045776367163</v>
      </c>
      <c r="L11">
        <f t="shared" si="3"/>
        <v>2363.7045776367163</v>
      </c>
    </row>
    <row r="12" spans="1:12" x14ac:dyDescent="0.3">
      <c r="A12" s="1">
        <v>45143.416666666664</v>
      </c>
      <c r="B12">
        <v>115.27999999999881</v>
      </c>
      <c r="C12">
        <f t="shared" si="4"/>
        <v>55.279999999998807</v>
      </c>
      <c r="D12">
        <f t="shared" si="0"/>
        <v>60</v>
      </c>
      <c r="E12">
        <v>0</v>
      </c>
      <c r="F12">
        <f t="shared" si="1"/>
        <v>60</v>
      </c>
      <c r="G12">
        <v>39.781562805175703</v>
      </c>
      <c r="I12">
        <v>39.781562805175703</v>
      </c>
      <c r="J12">
        <v>50.96</v>
      </c>
      <c r="K12">
        <f t="shared" si="2"/>
        <v>2027.2684405517539</v>
      </c>
      <c r="L12">
        <f t="shared" si="3"/>
        <v>2027.2684405517539</v>
      </c>
    </row>
    <row r="13" spans="1:12" x14ac:dyDescent="0.3">
      <c r="A13" s="1">
        <v>45143.458333333336</v>
      </c>
      <c r="B13">
        <v>101.6699999999837</v>
      </c>
      <c r="C13">
        <f t="shared" si="4"/>
        <v>41.669999999983702</v>
      </c>
      <c r="D13">
        <f t="shared" si="0"/>
        <v>60</v>
      </c>
      <c r="E13">
        <v>0</v>
      </c>
      <c r="F13">
        <f t="shared" si="1"/>
        <v>60</v>
      </c>
      <c r="G13">
        <v>39.681076049804602</v>
      </c>
      <c r="I13">
        <v>39.681076049804602</v>
      </c>
      <c r="J13">
        <v>51.15</v>
      </c>
      <c r="K13">
        <f t="shared" si="2"/>
        <v>2029.6870399475054</v>
      </c>
      <c r="L13">
        <f t="shared" si="3"/>
        <v>2029.6870399475054</v>
      </c>
    </row>
    <row r="14" spans="1:12" x14ac:dyDescent="0.3">
      <c r="A14" s="1">
        <v>45143.5</v>
      </c>
      <c r="B14">
        <v>102.18000000002209</v>
      </c>
      <c r="C14">
        <f t="shared" si="4"/>
        <v>42.18000000002209</v>
      </c>
      <c r="D14">
        <f t="shared" si="0"/>
        <v>60</v>
      </c>
      <c r="E14">
        <v>0</v>
      </c>
      <c r="F14">
        <f t="shared" si="1"/>
        <v>60</v>
      </c>
      <c r="G14">
        <v>43.323226928710902</v>
      </c>
      <c r="I14">
        <v>43.323226928710902</v>
      </c>
      <c r="J14">
        <v>48.88</v>
      </c>
      <c r="K14">
        <f t="shared" si="2"/>
        <v>2117.6393322753888</v>
      </c>
      <c r="L14">
        <f t="shared" si="3"/>
        <v>2117.6393322753888</v>
      </c>
    </row>
    <row r="15" spans="1:12" x14ac:dyDescent="0.3">
      <c r="A15" s="1">
        <v>45143.541666666664</v>
      </c>
      <c r="B15">
        <v>102.64999999999409</v>
      </c>
      <c r="C15">
        <f t="shared" si="4"/>
        <v>42.649999999994094</v>
      </c>
      <c r="D15">
        <f t="shared" si="0"/>
        <v>60</v>
      </c>
      <c r="E15">
        <v>0</v>
      </c>
      <c r="F15">
        <f t="shared" si="1"/>
        <v>60</v>
      </c>
      <c r="G15">
        <v>43.323226928710902</v>
      </c>
      <c r="I15">
        <v>43.323226928710902</v>
      </c>
      <c r="J15">
        <v>47.59</v>
      </c>
      <c r="K15">
        <f t="shared" si="2"/>
        <v>2061.752369537352</v>
      </c>
      <c r="L15">
        <f t="shared" si="3"/>
        <v>2061.752369537352</v>
      </c>
    </row>
    <row r="16" spans="1:12" x14ac:dyDescent="0.3">
      <c r="A16" s="1">
        <v>45143.583333333336</v>
      </c>
      <c r="B16">
        <v>102.35000000000579</v>
      </c>
      <c r="C16">
        <f t="shared" si="4"/>
        <v>42.350000000005792</v>
      </c>
      <c r="D16">
        <f t="shared" si="0"/>
        <v>60</v>
      </c>
      <c r="E16">
        <v>0</v>
      </c>
      <c r="F16">
        <f t="shared" si="1"/>
        <v>60</v>
      </c>
      <c r="G16">
        <v>43.323226928710902</v>
      </c>
      <c r="I16">
        <v>43.323226928710902</v>
      </c>
      <c r="J16">
        <v>47.77</v>
      </c>
      <c r="K16">
        <f t="shared" si="2"/>
        <v>2069.5505503845197</v>
      </c>
      <c r="L16">
        <f t="shared" si="3"/>
        <v>2069.5505503845197</v>
      </c>
    </row>
    <row r="17" spans="1:12" x14ac:dyDescent="0.3">
      <c r="A17" s="1">
        <v>45143.625</v>
      </c>
      <c r="B17">
        <v>101.25999999998021</v>
      </c>
      <c r="C17">
        <f t="shared" si="4"/>
        <v>41.259999999980209</v>
      </c>
      <c r="D17">
        <f t="shared" si="0"/>
        <v>60</v>
      </c>
      <c r="E17">
        <v>0</v>
      </c>
      <c r="F17">
        <f t="shared" si="1"/>
        <v>60</v>
      </c>
      <c r="G17">
        <v>43.323226928710902</v>
      </c>
      <c r="I17">
        <v>43.323226928710902</v>
      </c>
      <c r="J17">
        <v>50.93</v>
      </c>
      <c r="K17">
        <f t="shared" si="2"/>
        <v>2206.4519474792464</v>
      </c>
      <c r="L17">
        <f t="shared" si="3"/>
        <v>2206.4519474792464</v>
      </c>
    </row>
    <row r="18" spans="1:12" x14ac:dyDescent="0.3">
      <c r="A18" s="1">
        <v>45143.666666666664</v>
      </c>
      <c r="B18">
        <v>101.7000000000116</v>
      </c>
      <c r="C18">
        <f t="shared" si="4"/>
        <v>41.700000000011599</v>
      </c>
      <c r="D18">
        <f t="shared" si="0"/>
        <v>60</v>
      </c>
      <c r="E18">
        <v>0</v>
      </c>
      <c r="F18">
        <f t="shared" si="1"/>
        <v>60</v>
      </c>
      <c r="G18">
        <v>43.407482147216797</v>
      </c>
      <c r="I18">
        <v>43.407482147216797</v>
      </c>
      <c r="J18">
        <v>64.66</v>
      </c>
      <c r="K18">
        <f t="shared" si="2"/>
        <v>2806.727795639038</v>
      </c>
      <c r="L18">
        <f t="shared" si="3"/>
        <v>2806.727795639038</v>
      </c>
    </row>
    <row r="19" spans="1:12" x14ac:dyDescent="0.3">
      <c r="A19" s="1">
        <v>45143.708333333336</v>
      </c>
      <c r="B19">
        <v>101.1900000000023</v>
      </c>
      <c r="C19">
        <f t="shared" si="4"/>
        <v>41.1900000000023</v>
      </c>
      <c r="D19">
        <f t="shared" si="0"/>
        <v>60</v>
      </c>
      <c r="E19">
        <v>0</v>
      </c>
      <c r="F19">
        <f t="shared" si="1"/>
        <v>60</v>
      </c>
      <c r="G19">
        <v>45.734107971191399</v>
      </c>
      <c r="I19">
        <v>45.734107971191399</v>
      </c>
      <c r="J19">
        <v>76.53</v>
      </c>
      <c r="K19">
        <f t="shared" si="2"/>
        <v>3500.0312830352777</v>
      </c>
      <c r="L19">
        <f t="shared" si="3"/>
        <v>3500.0312830352777</v>
      </c>
    </row>
    <row r="20" spans="1:12" x14ac:dyDescent="0.3">
      <c r="A20" s="1">
        <v>45143.75</v>
      </c>
      <c r="B20">
        <v>101.4400000000023</v>
      </c>
      <c r="C20">
        <f t="shared" si="4"/>
        <v>41.4400000000023</v>
      </c>
      <c r="D20">
        <f t="shared" si="0"/>
        <v>60</v>
      </c>
      <c r="E20">
        <v>0</v>
      </c>
      <c r="F20">
        <f t="shared" si="1"/>
        <v>60</v>
      </c>
      <c r="G20">
        <v>45.630996704101499</v>
      </c>
      <c r="I20">
        <v>45.630996704101499</v>
      </c>
      <c r="J20">
        <v>100.32</v>
      </c>
      <c r="K20">
        <f t="shared" si="2"/>
        <v>4577.7015893554617</v>
      </c>
      <c r="L20">
        <f t="shared" si="3"/>
        <v>4577.7015893554617</v>
      </c>
    </row>
    <row r="21" spans="1:12" x14ac:dyDescent="0.3">
      <c r="A21" s="1">
        <v>45143.791666666664</v>
      </c>
      <c r="B21">
        <v>104.8699999999953</v>
      </c>
      <c r="C21">
        <f t="shared" si="4"/>
        <v>44.869999999995301</v>
      </c>
      <c r="D21">
        <f t="shared" si="0"/>
        <v>60</v>
      </c>
      <c r="E21">
        <v>0</v>
      </c>
      <c r="F21">
        <f t="shared" si="1"/>
        <v>60</v>
      </c>
      <c r="G21">
        <v>43.505996704101499</v>
      </c>
      <c r="H21" s="4">
        <v>43.505996704101499</v>
      </c>
      <c r="I21" s="4">
        <f>G21-H21</f>
        <v>0</v>
      </c>
      <c r="J21" s="2">
        <v>120.3</v>
      </c>
      <c r="K21">
        <f t="shared" si="2"/>
        <v>5233.7714035034105</v>
      </c>
      <c r="L21">
        <f t="shared" si="3"/>
        <v>0</v>
      </c>
    </row>
    <row r="22" spans="1:12" x14ac:dyDescent="0.3">
      <c r="A22" s="1">
        <v>45143.833333333336</v>
      </c>
      <c r="B22">
        <v>115.01999999998949</v>
      </c>
      <c r="C22">
        <f t="shared" si="4"/>
        <v>55.019999999989494</v>
      </c>
      <c r="D22">
        <f t="shared" si="0"/>
        <v>60</v>
      </c>
      <c r="E22">
        <v>0</v>
      </c>
      <c r="F22">
        <f t="shared" si="1"/>
        <v>60</v>
      </c>
      <c r="G22">
        <v>44.8990478515625</v>
      </c>
      <c r="H22" s="4">
        <v>44.8990478515625</v>
      </c>
      <c r="I22" s="4">
        <f t="shared" ref="I22:I25" si="5">G22-H22</f>
        <v>0</v>
      </c>
      <c r="J22" s="2">
        <v>118.92</v>
      </c>
      <c r="K22">
        <f t="shared" si="2"/>
        <v>5339.3947705078126</v>
      </c>
      <c r="L22">
        <f t="shared" si="3"/>
        <v>0</v>
      </c>
    </row>
    <row r="23" spans="1:12" x14ac:dyDescent="0.3">
      <c r="A23" s="1">
        <v>45143.875</v>
      </c>
      <c r="B23">
        <v>96.650000000023283</v>
      </c>
      <c r="C23">
        <f t="shared" si="4"/>
        <v>36.650000000023283</v>
      </c>
      <c r="D23">
        <f t="shared" si="0"/>
        <v>60</v>
      </c>
      <c r="E23">
        <v>0</v>
      </c>
      <c r="F23">
        <f t="shared" si="1"/>
        <v>60</v>
      </c>
      <c r="G23">
        <v>47.030921936035099</v>
      </c>
      <c r="H23" s="4">
        <f>100-(H21+H22)</f>
        <v>11.594955444335994</v>
      </c>
      <c r="I23" s="4">
        <f t="shared" si="5"/>
        <v>35.435966491699105</v>
      </c>
      <c r="J23" s="2">
        <v>118.43</v>
      </c>
      <c r="K23">
        <f t="shared" si="2"/>
        <v>5569.8720848846369</v>
      </c>
      <c r="L23">
        <f t="shared" si="3"/>
        <v>4196.6815116119251</v>
      </c>
    </row>
    <row r="24" spans="1:12" x14ac:dyDescent="0.3">
      <c r="A24" s="1">
        <v>45143.916666666664</v>
      </c>
      <c r="B24">
        <v>0</v>
      </c>
      <c r="C24">
        <v>0</v>
      </c>
      <c r="D24">
        <f t="shared" si="0"/>
        <v>0</v>
      </c>
      <c r="E24">
        <f t="shared" si="0"/>
        <v>0</v>
      </c>
      <c r="F24">
        <f t="shared" si="1"/>
        <v>0</v>
      </c>
      <c r="G24">
        <v>67.298812866210895</v>
      </c>
      <c r="I24">
        <f t="shared" si="5"/>
        <v>67.298812866210895</v>
      </c>
      <c r="J24">
        <v>107.1</v>
      </c>
      <c r="K24">
        <f t="shared" si="2"/>
        <v>7207.7028579711869</v>
      </c>
      <c r="L24">
        <f t="shared" si="3"/>
        <v>7207.7028579711869</v>
      </c>
    </row>
    <row r="25" spans="1:12" x14ac:dyDescent="0.3">
      <c r="A25" s="1">
        <v>45143.958333333336</v>
      </c>
      <c r="B25">
        <v>0</v>
      </c>
      <c r="C25">
        <v>0</v>
      </c>
      <c r="D25">
        <f t="shared" si="0"/>
        <v>0</v>
      </c>
      <c r="E25">
        <f t="shared" si="0"/>
        <v>0</v>
      </c>
      <c r="F25">
        <f t="shared" si="1"/>
        <v>0</v>
      </c>
      <c r="G25">
        <v>76.452224731445298</v>
      </c>
      <c r="I25">
        <f t="shared" si="5"/>
        <v>76.452224731445298</v>
      </c>
      <c r="J25">
        <v>91.2</v>
      </c>
      <c r="K25">
        <f t="shared" si="2"/>
        <v>6972.442895507811</v>
      </c>
      <c r="L25">
        <f t="shared" si="3"/>
        <v>6972.442895507811</v>
      </c>
    </row>
    <row r="27" spans="1:12" x14ac:dyDescent="0.3">
      <c r="J27" t="s">
        <v>19</v>
      </c>
      <c r="K27">
        <f>SUM(K2:K25)</f>
        <v>124551.09636611931</v>
      </c>
      <c r="L27">
        <f>SUM(L2:L25)</f>
        <v>112604.73961883536</v>
      </c>
    </row>
    <row r="28" spans="1:12" x14ac:dyDescent="0.3">
      <c r="B28" t="s">
        <v>10</v>
      </c>
      <c r="C28" t="s">
        <v>11</v>
      </c>
      <c r="D28" t="s">
        <v>12</v>
      </c>
      <c r="E28" t="s">
        <v>13</v>
      </c>
      <c r="F28" t="s">
        <v>14</v>
      </c>
      <c r="J28" t="s">
        <v>18</v>
      </c>
      <c r="K28" s="3">
        <f>K27-L27</f>
        <v>11946.35674728395</v>
      </c>
    </row>
    <row r="29" spans="1:12" x14ac:dyDescent="0.3">
      <c r="B29">
        <f>SUM(B2:B25)</f>
        <v>1527.7700000000184</v>
      </c>
      <c r="C29">
        <f>SUM(C2:C25)</f>
        <v>627.7700000000184</v>
      </c>
      <c r="D29">
        <f>SUM(D2:D25)</f>
        <v>900</v>
      </c>
      <c r="E29">
        <f>SUM(E2:E25)</f>
        <v>100</v>
      </c>
      <c r="F29">
        <f>SUM(F2:F25)</f>
        <v>800</v>
      </c>
    </row>
    <row r="34" spans="2:2" x14ac:dyDescent="0.3">
      <c r="B34" t="s">
        <v>15</v>
      </c>
    </row>
    <row r="35" spans="2:2" x14ac:dyDescent="0.3">
      <c r="B35">
        <f>(C29+E29)/B29</f>
        <v>0.47636097056494736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MARTIN FERNANDEZ-PACHECO</dc:creator>
  <cp:lastModifiedBy>EDUARDO MARTIN FERNANDEZ-PACHECO</cp:lastModifiedBy>
  <dcterms:created xsi:type="dcterms:W3CDTF">2025-03-02T10:31:38Z</dcterms:created>
  <dcterms:modified xsi:type="dcterms:W3CDTF">2025-03-02T13:36:03Z</dcterms:modified>
</cp:coreProperties>
</file>