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timandkimberly\sql\"/>
    </mc:Choice>
  </mc:AlternateContent>
  <bookViews>
    <workbookView xWindow="0" yWindow="0" windowWidth="6720" windowHeight="5978" activeTab="1"/>
  </bookViews>
  <sheets>
    <sheet name="Sheet1" sheetId="1" r:id="rId1"/>
    <sheet name="ListMaster" sheetId="2" r:id="rId2"/>
    <sheet name="ListAddress" sheetId="3" r:id="rId3"/>
    <sheet name="Locations" sheetId="4" r:id="rId4"/>
    <sheet name="SQL" sheetId="5" r:id="rId5"/>
  </sheets>
  <definedNames>
    <definedName name="_xlnm._FilterDatabase" localSheetId="2" hidden="1">ListAddress!$A$1:$G$93</definedName>
    <definedName name="_xlnm._FilterDatabase" localSheetId="1" hidden="1">ListMaster!$A$1:$P$149</definedName>
    <definedName name="City">ListAddress!$D$2:$D$1048576</definedName>
    <definedName name="Name">ListAddress!$A$2:$A$1048576</definedName>
    <definedName name="State">ListAddress!$E$2:$E$1048576</definedName>
    <definedName name="Street">ListAddress!$B$2:$B$1048576</definedName>
    <definedName name="Unit">ListAddress!$C$2:$C$1048576</definedName>
    <definedName name="Zip">ListAddress!$F$2:$F$1048576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7" i="2" l="1"/>
  <c r="J137" i="2"/>
  <c r="K130" i="2"/>
  <c r="J130" i="2"/>
  <c r="K125" i="2"/>
  <c r="J125" i="2"/>
  <c r="K85" i="2"/>
  <c r="J85" i="2"/>
  <c r="K76" i="2"/>
  <c r="J76" i="2"/>
  <c r="K45" i="2"/>
  <c r="J45" i="2"/>
  <c r="K108" i="2"/>
  <c r="J108" i="2"/>
  <c r="K107" i="2"/>
  <c r="J107" i="2"/>
  <c r="K73" i="2"/>
  <c r="J73" i="2"/>
  <c r="K7" i="2"/>
  <c r="J7" i="2"/>
  <c r="E74" i="2"/>
  <c r="F74" i="2"/>
  <c r="J74" i="2" s="1"/>
  <c r="F75" i="2"/>
  <c r="I74" i="2"/>
  <c r="J75" i="2" l="1"/>
  <c r="I25" i="2"/>
  <c r="E102" i="2"/>
  <c r="F149" i="2"/>
  <c r="E149" i="2"/>
  <c r="F148" i="2"/>
  <c r="J148" i="2" s="1"/>
  <c r="J149" i="2" s="1"/>
  <c r="P149" i="2"/>
  <c r="O149" i="2"/>
  <c r="N149" i="2"/>
  <c r="L149" i="2"/>
  <c r="P148" i="2"/>
  <c r="O148" i="2"/>
  <c r="N148" i="2"/>
  <c r="L148" i="2"/>
  <c r="I45" i="2" l="1"/>
  <c r="P45" i="2" s="1"/>
  <c r="P147" i="2"/>
  <c r="O147" i="2"/>
  <c r="N147" i="2"/>
  <c r="L147" i="2"/>
  <c r="P146" i="2"/>
  <c r="O146" i="2"/>
  <c r="N146" i="2"/>
  <c r="L146" i="2"/>
  <c r="P145" i="2"/>
  <c r="O145" i="2"/>
  <c r="N145" i="2"/>
  <c r="L145" i="2"/>
  <c r="P144" i="2"/>
  <c r="O144" i="2"/>
  <c r="N144" i="2"/>
  <c r="L144" i="2"/>
  <c r="P143" i="2"/>
  <c r="O143" i="2"/>
  <c r="N143" i="2"/>
  <c r="L143" i="2"/>
  <c r="P142" i="2"/>
  <c r="O142" i="2"/>
  <c r="N142" i="2"/>
  <c r="L142" i="2"/>
  <c r="P141" i="2"/>
  <c r="O141" i="2"/>
  <c r="N141" i="2"/>
  <c r="L141" i="2"/>
  <c r="P140" i="2"/>
  <c r="O140" i="2"/>
  <c r="N140" i="2"/>
  <c r="L140" i="2"/>
  <c r="F147" i="2"/>
  <c r="E147" i="2"/>
  <c r="F146" i="2"/>
  <c r="J146" i="2" s="1"/>
  <c r="J147" i="2" s="1"/>
  <c r="F145" i="2"/>
  <c r="E145" i="2"/>
  <c r="F144" i="2"/>
  <c r="J144" i="2" s="1"/>
  <c r="J145" i="2" s="1"/>
  <c r="E144" i="2"/>
  <c r="F143" i="2"/>
  <c r="E143" i="2"/>
  <c r="F142" i="2"/>
  <c r="J142" i="2" s="1"/>
  <c r="J143" i="2" s="1"/>
  <c r="E142" i="2"/>
  <c r="E141" i="2"/>
  <c r="F141" i="2"/>
  <c r="E140" i="2"/>
  <c r="F140" i="2"/>
  <c r="J140" i="2" s="1"/>
  <c r="J141" i="2" s="1"/>
  <c r="F139" i="2"/>
  <c r="F138" i="2"/>
  <c r="P137" i="2"/>
  <c r="O137" i="2"/>
  <c r="N137" i="2"/>
  <c r="L137" i="2"/>
  <c r="E137" i="2"/>
  <c r="F137" i="2"/>
  <c r="I75" i="2"/>
  <c r="P75" i="2" s="1"/>
  <c r="P136" i="2"/>
  <c r="O136" i="2"/>
  <c r="N136" i="2"/>
  <c r="L136" i="2"/>
  <c r="E136" i="2"/>
  <c r="F136" i="2"/>
  <c r="O81" i="2"/>
  <c r="P82" i="2"/>
  <c r="O82" i="2"/>
  <c r="N82" i="2"/>
  <c r="M82" i="2"/>
  <c r="L82" i="2"/>
  <c r="P81" i="2"/>
  <c r="N81" i="2"/>
  <c r="M81" i="2"/>
  <c r="L81" i="2"/>
  <c r="I95" i="2"/>
  <c r="O95" i="2" s="1"/>
  <c r="I94" i="2"/>
  <c r="E95" i="2"/>
  <c r="F95" i="2"/>
  <c r="E20" i="2"/>
  <c r="F20" i="2"/>
  <c r="J20" i="2" s="1"/>
  <c r="J21" i="2" s="1"/>
  <c r="E21" i="2"/>
  <c r="F21" i="2"/>
  <c r="I138" i="2" l="1"/>
  <c r="P138" i="2" s="1"/>
  <c r="J138" i="2"/>
  <c r="J139" i="2" s="1"/>
  <c r="I139" i="2"/>
  <c r="P139" i="2" s="1"/>
  <c r="N95" i="2"/>
  <c r="M45" i="2"/>
  <c r="L138" i="2"/>
  <c r="L139" i="2"/>
  <c r="N138" i="2"/>
  <c r="O138" i="2"/>
  <c r="O139" i="2"/>
  <c r="N45" i="2"/>
  <c r="O45" i="2"/>
  <c r="L45" i="2"/>
  <c r="L95" i="2"/>
  <c r="I20" i="2"/>
  <c r="M95" i="2"/>
  <c r="I21" i="2"/>
  <c r="N75" i="2"/>
  <c r="O75" i="2"/>
  <c r="M75" i="2"/>
  <c r="L75" i="2"/>
  <c r="O20" i="2"/>
  <c r="L20" i="2"/>
  <c r="P20" i="2"/>
  <c r="M20" i="2"/>
  <c r="N20" i="2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2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N139" i="2" l="1"/>
  <c r="O21" i="2"/>
  <c r="L21" i="2"/>
  <c r="P21" i="2"/>
  <c r="M21" i="2"/>
  <c r="N21" i="2"/>
  <c r="N135" i="2"/>
  <c r="E135" i="2"/>
  <c r="F135" i="2"/>
  <c r="J135" i="2" s="1"/>
  <c r="J136" i="2" s="1"/>
  <c r="I107" i="2"/>
  <c r="N107" i="2" s="1"/>
  <c r="I108" i="2"/>
  <c r="N108" i="2" s="1"/>
  <c r="I104" i="2"/>
  <c r="P104" i="2" s="1"/>
  <c r="I101" i="2"/>
  <c r="P101" i="2" s="1"/>
  <c r="I100" i="2"/>
  <c r="N100" i="2" s="1"/>
  <c r="N94" i="2"/>
  <c r="I85" i="2"/>
  <c r="N85" i="2" s="1"/>
  <c r="I70" i="2"/>
  <c r="P70" i="2" s="1"/>
  <c r="P65" i="2"/>
  <c r="I64" i="2"/>
  <c r="N64" i="2" s="1"/>
  <c r="I57" i="2"/>
  <c r="P57" i="2" s="1"/>
  <c r="I56" i="2"/>
  <c r="P56" i="2" s="1"/>
  <c r="I53" i="2"/>
  <c r="O53" i="2" s="1"/>
  <c r="I50" i="2"/>
  <c r="P50" i="2" s="1"/>
  <c r="I49" i="2"/>
  <c r="P49" i="2" s="1"/>
  <c r="I48" i="2"/>
  <c r="P48" i="2" s="1"/>
  <c r="I47" i="2"/>
  <c r="P47" i="2" s="1"/>
  <c r="I46" i="2"/>
  <c r="P46" i="2" s="1"/>
  <c r="I7" i="2"/>
  <c r="P7" i="2" s="1"/>
  <c r="I2" i="2"/>
  <c r="O2" i="2" s="1"/>
  <c r="I130" i="2"/>
  <c r="N130" i="2" s="1"/>
  <c r="I125" i="2"/>
  <c r="N125" i="2" s="1"/>
  <c r="I76" i="2"/>
  <c r="N76" i="2" s="1"/>
  <c r="N74" i="2"/>
  <c r="I73" i="2"/>
  <c r="L73" i="2" s="1"/>
  <c r="N67" i="2"/>
  <c r="P67" i="2"/>
  <c r="P66" i="2"/>
  <c r="M66" i="2"/>
  <c r="L66" i="2"/>
  <c r="N66" i="2"/>
  <c r="E76" i="2"/>
  <c r="F76" i="2"/>
  <c r="I41" i="2"/>
  <c r="L41" i="2" s="1"/>
  <c r="I42" i="2"/>
  <c r="P42" i="2" s="1"/>
  <c r="P40" i="2"/>
  <c r="N39" i="2"/>
  <c r="I38" i="2"/>
  <c r="P38" i="2" s="1"/>
  <c r="I37" i="2"/>
  <c r="N37" i="2" s="1"/>
  <c r="I36" i="2"/>
  <c r="P36" i="2" s="1"/>
  <c r="I35" i="2"/>
  <c r="N35" i="2" s="1"/>
  <c r="I24" i="2"/>
  <c r="O24" i="2" s="1"/>
  <c r="I26" i="2"/>
  <c r="M26" i="2" s="1"/>
  <c r="N25" i="2"/>
  <c r="I27" i="2"/>
  <c r="N27" i="2" s="1"/>
  <c r="I28" i="2"/>
  <c r="M28" i="2" s="1"/>
  <c r="F3" i="2"/>
  <c r="J3" i="2" s="1"/>
  <c r="J4" i="2" s="1"/>
  <c r="F4" i="2"/>
  <c r="F6" i="2"/>
  <c r="F5" i="2"/>
  <c r="J5" i="2" s="1"/>
  <c r="J6" i="2" s="1"/>
  <c r="F7" i="2"/>
  <c r="F9" i="2"/>
  <c r="F8" i="2"/>
  <c r="J8" i="2" s="1"/>
  <c r="J9" i="2" s="1"/>
  <c r="F11" i="2"/>
  <c r="F10" i="2"/>
  <c r="J10" i="2" s="1"/>
  <c r="J11" i="2" s="1"/>
  <c r="F13" i="2"/>
  <c r="F12" i="2"/>
  <c r="J12" i="2" s="1"/>
  <c r="J13" i="2" s="1"/>
  <c r="F15" i="2"/>
  <c r="F14" i="2"/>
  <c r="J14" i="2" s="1"/>
  <c r="J15" i="2" s="1"/>
  <c r="F16" i="2"/>
  <c r="J16" i="2" s="1"/>
  <c r="J17" i="2" s="1"/>
  <c r="F17" i="2"/>
  <c r="F19" i="2"/>
  <c r="F18" i="2"/>
  <c r="J18" i="2" s="1"/>
  <c r="J19" i="2" s="1"/>
  <c r="F22" i="2"/>
  <c r="J22" i="2" s="1"/>
  <c r="J23" i="2" s="1"/>
  <c r="F23" i="2"/>
  <c r="F24" i="2"/>
  <c r="F25" i="2"/>
  <c r="J25" i="2" s="1"/>
  <c r="J26" i="2" s="1"/>
  <c r="F26" i="2"/>
  <c r="F27" i="2"/>
  <c r="F28" i="2"/>
  <c r="F29" i="2"/>
  <c r="J29" i="2" s="1"/>
  <c r="J30" i="2" s="1"/>
  <c r="F30" i="2"/>
  <c r="F32" i="2"/>
  <c r="F31" i="2"/>
  <c r="F33" i="2"/>
  <c r="J33" i="2" s="1"/>
  <c r="J34" i="2" s="1"/>
  <c r="F34" i="2"/>
  <c r="F35" i="2"/>
  <c r="F36" i="2"/>
  <c r="F37" i="2"/>
  <c r="J37" i="2" s="1"/>
  <c r="J38" i="2" s="1"/>
  <c r="F38" i="2"/>
  <c r="F40" i="2"/>
  <c r="F39" i="2"/>
  <c r="J39" i="2" s="1"/>
  <c r="J40" i="2" s="1"/>
  <c r="F41" i="2"/>
  <c r="J41" i="2" s="1"/>
  <c r="J42" i="2" s="1"/>
  <c r="F42" i="2"/>
  <c r="F43" i="2"/>
  <c r="J43" i="2" s="1"/>
  <c r="J44" i="2" s="1"/>
  <c r="F44" i="2"/>
  <c r="F45" i="2"/>
  <c r="F46" i="2"/>
  <c r="F47" i="2"/>
  <c r="F48" i="2"/>
  <c r="F49" i="2"/>
  <c r="F50" i="2"/>
  <c r="F52" i="2"/>
  <c r="F51" i="2"/>
  <c r="J51" i="2" s="1"/>
  <c r="J52" i="2" s="1"/>
  <c r="F53" i="2"/>
  <c r="F55" i="2"/>
  <c r="F54" i="2"/>
  <c r="J54" i="2" s="1"/>
  <c r="J55" i="2" s="1"/>
  <c r="F56" i="2"/>
  <c r="F57" i="2"/>
  <c r="F58" i="2"/>
  <c r="J58" i="2" s="1"/>
  <c r="J59" i="2" s="1"/>
  <c r="F59" i="2"/>
  <c r="F60" i="2"/>
  <c r="J60" i="2" s="1"/>
  <c r="J61" i="2" s="1"/>
  <c r="F61" i="2"/>
  <c r="F62" i="2"/>
  <c r="J62" i="2" s="1"/>
  <c r="J63" i="2" s="1"/>
  <c r="F63" i="2"/>
  <c r="F64" i="2"/>
  <c r="F65" i="2"/>
  <c r="F66" i="2"/>
  <c r="F67" i="2"/>
  <c r="F69" i="2"/>
  <c r="F68" i="2"/>
  <c r="J68" i="2" s="1"/>
  <c r="J69" i="2" s="1"/>
  <c r="F70" i="2"/>
  <c r="F71" i="2"/>
  <c r="J71" i="2" s="1"/>
  <c r="J72" i="2" s="1"/>
  <c r="F72" i="2"/>
  <c r="F73" i="2"/>
  <c r="F78" i="2"/>
  <c r="F77" i="2"/>
  <c r="J77" i="2" s="1"/>
  <c r="J78" i="2" s="1"/>
  <c r="F79" i="2"/>
  <c r="J79" i="2" s="1"/>
  <c r="J80" i="2" s="1"/>
  <c r="F80" i="2"/>
  <c r="F81" i="2"/>
  <c r="J81" i="2" s="1"/>
  <c r="J82" i="2" s="1"/>
  <c r="F82" i="2"/>
  <c r="F84" i="2"/>
  <c r="F83" i="2"/>
  <c r="J83" i="2" s="1"/>
  <c r="J84" i="2" s="1"/>
  <c r="F85" i="2"/>
  <c r="F86" i="2"/>
  <c r="J86" i="2" s="1"/>
  <c r="J87" i="2" s="1"/>
  <c r="F87" i="2"/>
  <c r="F88" i="2"/>
  <c r="J88" i="2" s="1"/>
  <c r="J89" i="2" s="1"/>
  <c r="F89" i="2"/>
  <c r="F90" i="2"/>
  <c r="J90" i="2" s="1"/>
  <c r="J91" i="2" s="1"/>
  <c r="F91" i="2"/>
  <c r="F93" i="2"/>
  <c r="F92" i="2"/>
  <c r="J92" i="2" s="1"/>
  <c r="J93" i="2" s="1"/>
  <c r="F94" i="2"/>
  <c r="J94" i="2" s="1"/>
  <c r="J95" i="2" s="1"/>
  <c r="F96" i="2"/>
  <c r="F97" i="2"/>
  <c r="F98" i="2"/>
  <c r="J98" i="2" s="1"/>
  <c r="J99" i="2" s="1"/>
  <c r="F99" i="2"/>
  <c r="F100" i="2"/>
  <c r="F101" i="2"/>
  <c r="F102" i="2"/>
  <c r="F103" i="2"/>
  <c r="F104" i="2"/>
  <c r="F105" i="2"/>
  <c r="J105" i="2" s="1"/>
  <c r="J106" i="2" s="1"/>
  <c r="F106" i="2"/>
  <c r="F107" i="2"/>
  <c r="F108" i="2"/>
  <c r="F109" i="2"/>
  <c r="J109" i="2" s="1"/>
  <c r="J110" i="2" s="1"/>
  <c r="F110" i="2"/>
  <c r="F111" i="2"/>
  <c r="J111" i="2" s="1"/>
  <c r="J112" i="2" s="1"/>
  <c r="F112" i="2"/>
  <c r="F113" i="2"/>
  <c r="J113" i="2" s="1"/>
  <c r="J114" i="2" s="1"/>
  <c r="F114" i="2"/>
  <c r="F115" i="2"/>
  <c r="J115" i="2" s="1"/>
  <c r="J116" i="2" s="1"/>
  <c r="F116" i="2"/>
  <c r="F118" i="2"/>
  <c r="F117" i="2"/>
  <c r="J117" i="2" s="1"/>
  <c r="J118" i="2" s="1"/>
  <c r="F120" i="2"/>
  <c r="F119" i="2"/>
  <c r="F121" i="2"/>
  <c r="J121" i="2" s="1"/>
  <c r="J122" i="2" s="1"/>
  <c r="F122" i="2"/>
  <c r="F123" i="2"/>
  <c r="J123" i="2" s="1"/>
  <c r="J124" i="2" s="1"/>
  <c r="F124" i="2"/>
  <c r="F125" i="2"/>
  <c r="F127" i="2"/>
  <c r="F126" i="2"/>
  <c r="J126" i="2" s="1"/>
  <c r="J127" i="2" s="1"/>
  <c r="F129" i="2"/>
  <c r="F128" i="2"/>
  <c r="J128" i="2" s="1"/>
  <c r="J129" i="2" s="1"/>
  <c r="F130" i="2"/>
  <c r="F131" i="2"/>
  <c r="J131" i="2" s="1"/>
  <c r="J132" i="2" s="1"/>
  <c r="F132" i="2"/>
  <c r="F133" i="2"/>
  <c r="J133" i="2" s="1"/>
  <c r="J134" i="2" s="1"/>
  <c r="F134" i="2"/>
  <c r="F2" i="2"/>
  <c r="J2" i="2" s="1"/>
  <c r="E3" i="2"/>
  <c r="E4" i="2"/>
  <c r="E6" i="2"/>
  <c r="E5" i="2"/>
  <c r="E7" i="2"/>
  <c r="E9" i="2"/>
  <c r="E8" i="2"/>
  <c r="E11" i="2"/>
  <c r="E10" i="2"/>
  <c r="E13" i="2"/>
  <c r="E12" i="2"/>
  <c r="E15" i="2"/>
  <c r="E16" i="2"/>
  <c r="E17" i="2"/>
  <c r="E19" i="2"/>
  <c r="E22" i="2"/>
  <c r="E23" i="2"/>
  <c r="E24" i="2"/>
  <c r="E26" i="2"/>
  <c r="E28" i="2"/>
  <c r="E29" i="2"/>
  <c r="E32" i="2"/>
  <c r="E31" i="2"/>
  <c r="E33" i="2"/>
  <c r="E34" i="2"/>
  <c r="E36" i="2"/>
  <c r="E37" i="2"/>
  <c r="E38" i="2"/>
  <c r="E40" i="2"/>
  <c r="E39" i="2"/>
  <c r="E41" i="2"/>
  <c r="E42" i="2"/>
  <c r="E43" i="2"/>
  <c r="E44" i="2"/>
  <c r="E46" i="2"/>
  <c r="E47" i="2"/>
  <c r="E48" i="2"/>
  <c r="E49" i="2"/>
  <c r="E50" i="2"/>
  <c r="E52" i="2"/>
  <c r="E51" i="2"/>
  <c r="E53" i="2"/>
  <c r="E55" i="2"/>
  <c r="E54" i="2"/>
  <c r="E56" i="2"/>
  <c r="E57" i="2"/>
  <c r="E58" i="2"/>
  <c r="E59" i="2"/>
  <c r="E60" i="2"/>
  <c r="E61" i="2"/>
  <c r="E62" i="2"/>
  <c r="E63" i="2"/>
  <c r="E64" i="2"/>
  <c r="E65" i="2"/>
  <c r="E66" i="2"/>
  <c r="E67" i="2"/>
  <c r="E69" i="2"/>
  <c r="E68" i="2"/>
  <c r="E70" i="2"/>
  <c r="E71" i="2"/>
  <c r="E72" i="2"/>
  <c r="E78" i="2"/>
  <c r="E77" i="2"/>
  <c r="E79" i="2"/>
  <c r="E80" i="2"/>
  <c r="E81" i="2"/>
  <c r="E82" i="2"/>
  <c r="E84" i="2"/>
  <c r="E83" i="2"/>
  <c r="E85" i="2"/>
  <c r="E87" i="2"/>
  <c r="E88" i="2"/>
  <c r="E89" i="2"/>
  <c r="E90" i="2"/>
  <c r="E91" i="2"/>
  <c r="E93" i="2"/>
  <c r="E92" i="2"/>
  <c r="E94" i="2"/>
  <c r="E96" i="2"/>
  <c r="E98" i="2"/>
  <c r="E99" i="2"/>
  <c r="E100" i="2"/>
  <c r="E101" i="2"/>
  <c r="E104" i="2"/>
  <c r="E105" i="2"/>
  <c r="E107" i="2"/>
  <c r="E108" i="2"/>
  <c r="E110" i="2"/>
  <c r="E112" i="2"/>
  <c r="E113" i="2"/>
  <c r="E114" i="2"/>
  <c r="E115" i="2"/>
  <c r="E118" i="2"/>
  <c r="E120" i="2"/>
  <c r="E119" i="2"/>
  <c r="E122" i="2"/>
  <c r="E123" i="2"/>
  <c r="E124" i="2"/>
  <c r="E125" i="2"/>
  <c r="E127" i="2"/>
  <c r="E129" i="2"/>
  <c r="E128" i="2"/>
  <c r="E130" i="2"/>
  <c r="E132" i="2"/>
  <c r="E134" i="2"/>
  <c r="E2" i="2"/>
  <c r="J119" i="2" l="1"/>
  <c r="J120" i="2" s="1"/>
  <c r="J100" i="2"/>
  <c r="J101" i="2" s="1"/>
  <c r="J27" i="2"/>
  <c r="J28" i="2" s="1"/>
  <c r="I121" i="2"/>
  <c r="N121" i="2" s="1"/>
  <c r="I122" i="2"/>
  <c r="P122" i="2" s="1"/>
  <c r="L2" i="2"/>
  <c r="M100" i="2"/>
  <c r="P135" i="2"/>
  <c r="P2" i="2"/>
  <c r="M53" i="2"/>
  <c r="L51" i="2"/>
  <c r="I61" i="2"/>
  <c r="P61" i="2" s="1"/>
  <c r="I133" i="2"/>
  <c r="I97" i="2"/>
  <c r="M97" i="2" s="1"/>
  <c r="I62" i="2"/>
  <c r="M62" i="2" s="1"/>
  <c r="I59" i="2"/>
  <c r="I3" i="2"/>
  <c r="I96" i="2"/>
  <c r="N96" i="2" s="1"/>
  <c r="I127" i="2"/>
  <c r="O127" i="2" s="1"/>
  <c r="I123" i="2"/>
  <c r="N123" i="2" s="1"/>
  <c r="I105" i="2"/>
  <c r="M105" i="2" s="1"/>
  <c r="N93" i="2"/>
  <c r="N7" i="2"/>
  <c r="N50" i="2"/>
  <c r="N53" i="2"/>
  <c r="N57" i="2"/>
  <c r="N70" i="2"/>
  <c r="I124" i="2"/>
  <c r="M124" i="2" s="1"/>
  <c r="I129" i="2"/>
  <c r="N129" i="2" s="1"/>
  <c r="I110" i="2"/>
  <c r="P110" i="2" s="1"/>
  <c r="I103" i="2"/>
  <c r="N103" i="2" s="1"/>
  <c r="I99" i="2"/>
  <c r="P52" i="2"/>
  <c r="I134" i="2"/>
  <c r="M46" i="2"/>
  <c r="N49" i="2"/>
  <c r="L53" i="2"/>
  <c r="N56" i="2"/>
  <c r="M85" i="2"/>
  <c r="I102" i="2"/>
  <c r="O102" i="2" s="1"/>
  <c r="I128" i="2"/>
  <c r="L130" i="2"/>
  <c r="O92" i="2"/>
  <c r="I58" i="2"/>
  <c r="I60" i="2"/>
  <c r="O60" i="2" s="1"/>
  <c r="I63" i="2"/>
  <c r="P63" i="2" s="1"/>
  <c r="M2" i="2"/>
  <c r="N46" i="2"/>
  <c r="P53" i="2"/>
  <c r="M65" i="2"/>
  <c r="L94" i="2"/>
  <c r="P100" i="2"/>
  <c r="M104" i="2"/>
  <c r="I109" i="2"/>
  <c r="O109" i="2" s="1"/>
  <c r="I106" i="2"/>
  <c r="P106" i="2" s="1"/>
  <c r="N2" i="2"/>
  <c r="N65" i="2"/>
  <c r="M94" i="2"/>
  <c r="I126" i="2"/>
  <c r="O126" i="2" s="1"/>
  <c r="N47" i="2"/>
  <c r="M56" i="2"/>
  <c r="P94" i="2"/>
  <c r="L100" i="2"/>
  <c r="N101" i="2"/>
  <c r="L135" i="2"/>
  <c r="O135" i="2"/>
  <c r="M135" i="2"/>
  <c r="L107" i="2"/>
  <c r="P107" i="2"/>
  <c r="O107" i="2"/>
  <c r="M107" i="2"/>
  <c r="L108" i="2"/>
  <c r="P108" i="2"/>
  <c r="O108" i="2"/>
  <c r="M108" i="2"/>
  <c r="N104" i="2"/>
  <c r="O104" i="2"/>
  <c r="L104" i="2"/>
  <c r="O100" i="2"/>
  <c r="M101" i="2"/>
  <c r="O101" i="2"/>
  <c r="L101" i="2"/>
  <c r="O94" i="2"/>
  <c r="O85" i="2"/>
  <c r="L85" i="2"/>
  <c r="P85" i="2"/>
  <c r="M70" i="2"/>
  <c r="O70" i="2"/>
  <c r="L70" i="2"/>
  <c r="O65" i="2"/>
  <c r="L65" i="2"/>
  <c r="O64" i="2"/>
  <c r="L64" i="2"/>
  <c r="P64" i="2"/>
  <c r="M64" i="2"/>
  <c r="M57" i="2"/>
  <c r="O57" i="2"/>
  <c r="L57" i="2"/>
  <c r="O56" i="2"/>
  <c r="L56" i="2"/>
  <c r="M50" i="2"/>
  <c r="O50" i="2"/>
  <c r="L50" i="2"/>
  <c r="O49" i="2"/>
  <c r="M49" i="2"/>
  <c r="L49" i="2"/>
  <c r="M48" i="2"/>
  <c r="N48" i="2"/>
  <c r="O48" i="2"/>
  <c r="L48" i="2"/>
  <c r="M47" i="2"/>
  <c r="O47" i="2"/>
  <c r="L47" i="2"/>
  <c r="O46" i="2"/>
  <c r="L46" i="2"/>
  <c r="M7" i="2"/>
  <c r="O7" i="2"/>
  <c r="L7" i="2"/>
  <c r="M61" i="2"/>
  <c r="O61" i="2"/>
  <c r="I55" i="2"/>
  <c r="M55" i="2" s="1"/>
  <c r="I54" i="2"/>
  <c r="N54" i="2" s="1"/>
  <c r="P99" i="2"/>
  <c r="N99" i="2"/>
  <c r="I98" i="2"/>
  <c r="O98" i="2" s="1"/>
  <c r="M99" i="2"/>
  <c r="O99" i="2"/>
  <c r="L99" i="2"/>
  <c r="L129" i="2"/>
  <c r="O123" i="2"/>
  <c r="L123" i="2"/>
  <c r="P123" i="2"/>
  <c r="M123" i="2"/>
  <c r="O124" i="2"/>
  <c r="L124" i="2"/>
  <c r="I118" i="2"/>
  <c r="P118" i="2" s="1"/>
  <c r="I117" i="2"/>
  <c r="N117" i="2" s="1"/>
  <c r="I132" i="2"/>
  <c r="N132" i="2" s="1"/>
  <c r="I112" i="2"/>
  <c r="N112" i="2" s="1"/>
  <c r="P130" i="2"/>
  <c r="I114" i="2"/>
  <c r="M114" i="2" s="1"/>
  <c r="I131" i="2"/>
  <c r="O131" i="2" s="1"/>
  <c r="M122" i="2"/>
  <c r="I116" i="2"/>
  <c r="P116" i="2" s="1"/>
  <c r="I113" i="2"/>
  <c r="N113" i="2" s="1"/>
  <c r="I111" i="2"/>
  <c r="I115" i="2"/>
  <c r="O115" i="2" s="1"/>
  <c r="P121" i="2"/>
  <c r="N122" i="2"/>
  <c r="M121" i="2"/>
  <c r="O122" i="2"/>
  <c r="O121" i="2"/>
  <c r="L122" i="2"/>
  <c r="O130" i="2"/>
  <c r="M130" i="2"/>
  <c r="I83" i="2"/>
  <c r="N83" i="2" s="1"/>
  <c r="I69" i="2"/>
  <c r="O69" i="2" s="1"/>
  <c r="I84" i="2"/>
  <c r="P84" i="2" s="1"/>
  <c r="L125" i="2"/>
  <c r="P125" i="2"/>
  <c r="O125" i="2"/>
  <c r="M125" i="2"/>
  <c r="I79" i="2"/>
  <c r="N79" i="2" s="1"/>
  <c r="I80" i="2"/>
  <c r="P80" i="2" s="1"/>
  <c r="I77" i="2"/>
  <c r="N77" i="2" s="1"/>
  <c r="M76" i="2"/>
  <c r="P76" i="2"/>
  <c r="L76" i="2"/>
  <c r="I72" i="2"/>
  <c r="N72" i="2" s="1"/>
  <c r="I78" i="2"/>
  <c r="L78" i="2" s="1"/>
  <c r="I68" i="2"/>
  <c r="O68" i="2" s="1"/>
  <c r="I71" i="2"/>
  <c r="O71" i="2" s="1"/>
  <c r="I91" i="2"/>
  <c r="P91" i="2" s="1"/>
  <c r="I90" i="2"/>
  <c r="N90" i="2" s="1"/>
  <c r="I89" i="2"/>
  <c r="P89" i="2" s="1"/>
  <c r="I88" i="2"/>
  <c r="O88" i="2" s="1"/>
  <c r="O76" i="2"/>
  <c r="O74" i="2"/>
  <c r="L74" i="2"/>
  <c r="P74" i="2"/>
  <c r="M74" i="2"/>
  <c r="M73" i="2"/>
  <c r="O73" i="2"/>
  <c r="P73" i="2"/>
  <c r="N73" i="2"/>
  <c r="O66" i="2"/>
  <c r="M67" i="2"/>
  <c r="O67" i="2"/>
  <c r="L67" i="2"/>
  <c r="I18" i="2"/>
  <c r="N18" i="2" s="1"/>
  <c r="N40" i="2"/>
  <c r="I43" i="2"/>
  <c r="L43" i="2" s="1"/>
  <c r="P39" i="2"/>
  <c r="I44" i="2"/>
  <c r="P44" i="2" s="1"/>
  <c r="I22" i="2"/>
  <c r="P22" i="2" s="1"/>
  <c r="L39" i="2"/>
  <c r="N41" i="2"/>
  <c r="M42" i="2"/>
  <c r="N42" i="2"/>
  <c r="O41" i="2"/>
  <c r="P41" i="2"/>
  <c r="O42" i="2"/>
  <c r="M41" i="2"/>
  <c r="L42" i="2"/>
  <c r="O39" i="2"/>
  <c r="M40" i="2"/>
  <c r="O40" i="2"/>
  <c r="M39" i="2"/>
  <c r="L40" i="2"/>
  <c r="I23" i="2"/>
  <c r="P23" i="2" s="1"/>
  <c r="I19" i="2"/>
  <c r="P19" i="2" s="1"/>
  <c r="I16" i="2"/>
  <c r="L16" i="2" s="1"/>
  <c r="I14" i="2"/>
  <c r="L14" i="2" s="1"/>
  <c r="I15" i="2"/>
  <c r="P15" i="2" s="1"/>
  <c r="I13" i="2"/>
  <c r="P13" i="2" s="1"/>
  <c r="I17" i="2"/>
  <c r="L17" i="2" s="1"/>
  <c r="I12" i="2"/>
  <c r="N12" i="2" s="1"/>
  <c r="I10" i="2"/>
  <c r="L10" i="2" s="1"/>
  <c r="I9" i="2"/>
  <c r="O9" i="2" s="1"/>
  <c r="I31" i="2"/>
  <c r="P31" i="2" s="1"/>
  <c r="I11" i="2"/>
  <c r="I4" i="2"/>
  <c r="P4" i="2" s="1"/>
  <c r="I8" i="2"/>
  <c r="L8" i="2" s="1"/>
  <c r="I87" i="2"/>
  <c r="O87" i="2" s="1"/>
  <c r="I5" i="2"/>
  <c r="N5" i="2" s="1"/>
  <c r="N3" i="2"/>
  <c r="I6" i="2"/>
  <c r="P6" i="2" s="1"/>
  <c r="I34" i="2"/>
  <c r="L34" i="2" s="1"/>
  <c r="O25" i="2"/>
  <c r="P24" i="2"/>
  <c r="I32" i="2"/>
  <c r="M32" i="2" s="1"/>
  <c r="L24" i="2"/>
  <c r="I33" i="2"/>
  <c r="P33" i="2" s="1"/>
  <c r="N28" i="2"/>
  <c r="N38" i="2"/>
  <c r="O27" i="2"/>
  <c r="L27" i="2"/>
  <c r="P27" i="2"/>
  <c r="O28" i="2"/>
  <c r="L25" i="2"/>
  <c r="P25" i="2"/>
  <c r="O26" i="2"/>
  <c r="M24" i="2"/>
  <c r="L37" i="2"/>
  <c r="N26" i="2"/>
  <c r="M27" i="2"/>
  <c r="L28" i="2"/>
  <c r="P28" i="2"/>
  <c r="M25" i="2"/>
  <c r="L26" i="2"/>
  <c r="P26" i="2"/>
  <c r="N24" i="2"/>
  <c r="P37" i="2"/>
  <c r="O37" i="2"/>
  <c r="M38" i="2"/>
  <c r="O38" i="2"/>
  <c r="M37" i="2"/>
  <c r="L38" i="2"/>
  <c r="O35" i="2"/>
  <c r="M36" i="2"/>
  <c r="L35" i="2"/>
  <c r="P35" i="2"/>
  <c r="N36" i="2"/>
  <c r="O36" i="2"/>
  <c r="M35" i="2"/>
  <c r="L36" i="2"/>
  <c r="I86" i="2"/>
  <c r="M86" i="2" s="1"/>
  <c r="I30" i="2"/>
  <c r="I29" i="2"/>
  <c r="O106" i="2" l="1"/>
  <c r="M106" i="2"/>
  <c r="L121" i="2"/>
  <c r="N105" i="2"/>
  <c r="P134" i="2"/>
  <c r="O134" i="2"/>
  <c r="L134" i="2"/>
  <c r="N134" i="2"/>
  <c r="N58" i="2"/>
  <c r="M58" i="2"/>
  <c r="P58" i="2"/>
  <c r="L58" i="2"/>
  <c r="O58" i="2"/>
  <c r="M59" i="2"/>
  <c r="P59" i="2"/>
  <c r="L59" i="2"/>
  <c r="O59" i="2"/>
  <c r="N59" i="2"/>
  <c r="L61" i="2"/>
  <c r="O96" i="2"/>
  <c r="O129" i="2"/>
  <c r="N106" i="2"/>
  <c r="O105" i="2"/>
  <c r="M129" i="2"/>
  <c r="P105" i="2"/>
  <c r="O52" i="2"/>
  <c r="L106" i="2"/>
  <c r="L105" i="2"/>
  <c r="M52" i="2"/>
  <c r="M110" i="2"/>
  <c r="P96" i="2"/>
  <c r="M93" i="2"/>
  <c r="L52" i="2"/>
  <c r="N52" i="2"/>
  <c r="O51" i="2"/>
  <c r="N127" i="2"/>
  <c r="P62" i="2"/>
  <c r="M51" i="2"/>
  <c r="O117" i="2"/>
  <c r="N118" i="2"/>
  <c r="N61" i="2"/>
  <c r="P93" i="2"/>
  <c r="L110" i="2"/>
  <c r="M96" i="2"/>
  <c r="L93" i="2"/>
  <c r="N110" i="2"/>
  <c r="P97" i="2"/>
  <c r="O110" i="2"/>
  <c r="L97" i="2"/>
  <c r="N97" i="2"/>
  <c r="O93" i="2"/>
  <c r="O97" i="2"/>
  <c r="L96" i="2"/>
  <c r="N124" i="2"/>
  <c r="M127" i="2"/>
  <c r="M103" i="2"/>
  <c r="N63" i="2"/>
  <c r="O62" i="2"/>
  <c r="N62" i="2"/>
  <c r="L127" i="2"/>
  <c r="P51" i="2"/>
  <c r="L63" i="2"/>
  <c r="L62" i="2"/>
  <c r="P127" i="2"/>
  <c r="P103" i="2"/>
  <c r="N51" i="2"/>
  <c r="O114" i="2"/>
  <c r="M117" i="2"/>
  <c r="O63" i="2"/>
  <c r="M63" i="2"/>
  <c r="P124" i="2"/>
  <c r="L54" i="2"/>
  <c r="P129" i="2"/>
  <c r="L55" i="2"/>
  <c r="O103" i="2"/>
  <c r="O55" i="2"/>
  <c r="N55" i="2"/>
  <c r="L103" i="2"/>
  <c r="L112" i="2"/>
  <c r="O118" i="2"/>
  <c r="L117" i="2"/>
  <c r="M54" i="2"/>
  <c r="P55" i="2"/>
  <c r="O54" i="2"/>
  <c r="N128" i="2"/>
  <c r="M128" i="2"/>
  <c r="L128" i="2"/>
  <c r="P128" i="2"/>
  <c r="O128" i="2"/>
  <c r="N109" i="2"/>
  <c r="L109" i="2"/>
  <c r="M109" i="2"/>
  <c r="P109" i="2"/>
  <c r="N92" i="2"/>
  <c r="L92" i="2"/>
  <c r="P92" i="2"/>
  <c r="M92" i="2"/>
  <c r="M116" i="2"/>
  <c r="O83" i="2"/>
  <c r="P83" i="2"/>
  <c r="L116" i="2"/>
  <c r="L118" i="2"/>
  <c r="P54" i="2"/>
  <c r="N60" i="2"/>
  <c r="M60" i="2"/>
  <c r="L60" i="2"/>
  <c r="P60" i="2"/>
  <c r="M118" i="2"/>
  <c r="N126" i="2"/>
  <c r="P126" i="2"/>
  <c r="M126" i="2"/>
  <c r="L126" i="2"/>
  <c r="M102" i="2"/>
  <c r="P102" i="2"/>
  <c r="N102" i="2"/>
  <c r="L102" i="2"/>
  <c r="N98" i="2"/>
  <c r="L98" i="2"/>
  <c r="P98" i="2"/>
  <c r="M98" i="2"/>
  <c r="M132" i="2"/>
  <c r="P112" i="2"/>
  <c r="P132" i="2"/>
  <c r="L132" i="2"/>
  <c r="O112" i="2"/>
  <c r="O132" i="2"/>
  <c r="M112" i="2"/>
  <c r="P18" i="2"/>
  <c r="M18" i="2"/>
  <c r="M113" i="2"/>
  <c r="P117" i="2"/>
  <c r="L18" i="2"/>
  <c r="L114" i="2"/>
  <c r="N114" i="2"/>
  <c r="P114" i="2"/>
  <c r="O18" i="2"/>
  <c r="O113" i="2"/>
  <c r="P113" i="2"/>
  <c r="L113" i="2"/>
  <c r="N116" i="2"/>
  <c r="N131" i="2"/>
  <c r="P131" i="2"/>
  <c r="M131" i="2"/>
  <c r="L131" i="2"/>
  <c r="N111" i="2"/>
  <c r="P111" i="2"/>
  <c r="M111" i="2"/>
  <c r="L111" i="2"/>
  <c r="O116" i="2"/>
  <c r="M83" i="2"/>
  <c r="O111" i="2"/>
  <c r="N115" i="2"/>
  <c r="L115" i="2"/>
  <c r="P115" i="2"/>
  <c r="M115" i="2"/>
  <c r="P69" i="2"/>
  <c r="L69" i="2"/>
  <c r="P79" i="2"/>
  <c r="N80" i="2"/>
  <c r="O79" i="2"/>
  <c r="M84" i="2"/>
  <c r="N84" i="2"/>
  <c r="L80" i="2"/>
  <c r="L79" i="2"/>
  <c r="M79" i="2"/>
  <c r="L84" i="2"/>
  <c r="O80" i="2"/>
  <c r="M80" i="2"/>
  <c r="O84" i="2"/>
  <c r="M69" i="2"/>
  <c r="L83" i="2"/>
  <c r="N69" i="2"/>
  <c r="L44" i="2"/>
  <c r="O44" i="2"/>
  <c r="M44" i="2"/>
  <c r="M78" i="2"/>
  <c r="O78" i="2"/>
  <c r="O72" i="2"/>
  <c r="P72" i="2"/>
  <c r="M72" i="2"/>
  <c r="O77" i="2"/>
  <c r="M77" i="2"/>
  <c r="L72" i="2"/>
  <c r="L89" i="2"/>
  <c r="L77" i="2"/>
  <c r="P77" i="2"/>
  <c r="N22" i="2"/>
  <c r="N91" i="2"/>
  <c r="M90" i="2"/>
  <c r="M91" i="2"/>
  <c r="P78" i="2"/>
  <c r="N78" i="2"/>
  <c r="O89" i="2"/>
  <c r="L91" i="2"/>
  <c r="L90" i="2"/>
  <c r="N71" i="2"/>
  <c r="P71" i="2"/>
  <c r="M71" i="2"/>
  <c r="L71" i="2"/>
  <c r="M89" i="2"/>
  <c r="O91" i="2"/>
  <c r="N68" i="2"/>
  <c r="P68" i="2"/>
  <c r="M68" i="2"/>
  <c r="L68" i="2"/>
  <c r="O90" i="2"/>
  <c r="P90" i="2"/>
  <c r="N89" i="2"/>
  <c r="N88" i="2"/>
  <c r="L88" i="2"/>
  <c r="P88" i="2"/>
  <c r="M88" i="2"/>
  <c r="P43" i="2"/>
  <c r="N15" i="2"/>
  <c r="L19" i="2"/>
  <c r="O43" i="2"/>
  <c r="N44" i="2"/>
  <c r="N43" i="2"/>
  <c r="O16" i="2"/>
  <c r="M22" i="2"/>
  <c r="L22" i="2"/>
  <c r="M43" i="2"/>
  <c r="O22" i="2"/>
  <c r="L4" i="2"/>
  <c r="O14" i="2"/>
  <c r="O23" i="2"/>
  <c r="P3" i="2"/>
  <c r="N14" i="2"/>
  <c r="M23" i="2"/>
  <c r="N23" i="2"/>
  <c r="L23" i="2"/>
  <c r="L13" i="2"/>
  <c r="M14" i="2"/>
  <c r="O19" i="2"/>
  <c r="M19" i="2"/>
  <c r="N10" i="2"/>
  <c r="M12" i="2"/>
  <c r="N19" i="2"/>
  <c r="P12" i="2"/>
  <c r="P14" i="2"/>
  <c r="P16" i="2"/>
  <c r="M3" i="2"/>
  <c r="L3" i="2"/>
  <c r="N16" i="2"/>
  <c r="M10" i="2"/>
  <c r="O10" i="2"/>
  <c r="O4" i="2"/>
  <c r="M4" i="2"/>
  <c r="P10" i="2"/>
  <c r="N4" i="2"/>
  <c r="O3" i="2"/>
  <c r="M16" i="2"/>
  <c r="L15" i="2"/>
  <c r="L12" i="2"/>
  <c r="O15" i="2"/>
  <c r="M17" i="2"/>
  <c r="M15" i="2"/>
  <c r="N13" i="2"/>
  <c r="O17" i="2"/>
  <c r="M5" i="2"/>
  <c r="O13" i="2"/>
  <c r="M13" i="2"/>
  <c r="P17" i="2"/>
  <c r="N17" i="2"/>
  <c r="O32" i="2"/>
  <c r="L31" i="2"/>
  <c r="O8" i="2"/>
  <c r="N9" i="2"/>
  <c r="O12" i="2"/>
  <c r="M9" i="2"/>
  <c r="L9" i="2"/>
  <c r="P87" i="2"/>
  <c r="M6" i="2"/>
  <c r="P9" i="2"/>
  <c r="N6" i="2"/>
  <c r="L6" i="2"/>
  <c r="M31" i="2"/>
  <c r="N31" i="2"/>
  <c r="P5" i="2"/>
  <c r="O31" i="2"/>
  <c r="N11" i="2"/>
  <c r="L11" i="2"/>
  <c r="O11" i="2"/>
  <c r="M11" i="2"/>
  <c r="P11" i="2"/>
  <c r="M34" i="2"/>
  <c r="N87" i="2"/>
  <c r="O34" i="2"/>
  <c r="P34" i="2"/>
  <c r="N32" i="2"/>
  <c r="L87" i="2"/>
  <c r="N34" i="2"/>
  <c r="O6" i="2"/>
  <c r="L32" i="2"/>
  <c r="P32" i="2"/>
  <c r="M87" i="2"/>
  <c r="O5" i="2"/>
  <c r="L5" i="2"/>
  <c r="M8" i="2"/>
  <c r="O86" i="2"/>
  <c r="O33" i="2"/>
  <c r="P8" i="2"/>
  <c r="N8" i="2"/>
  <c r="P86" i="2"/>
  <c r="M33" i="2"/>
  <c r="N86" i="2"/>
  <c r="L33" i="2"/>
  <c r="N33" i="2"/>
  <c r="N29" i="2"/>
  <c r="M29" i="2"/>
  <c r="P29" i="2"/>
  <c r="L29" i="2"/>
  <c r="O29" i="2"/>
  <c r="M30" i="2"/>
  <c r="P30" i="2"/>
  <c r="L30" i="2"/>
  <c r="O30" i="2"/>
  <c r="N30" i="2"/>
  <c r="L86" i="2"/>
</calcChain>
</file>

<file path=xl/sharedStrings.xml><?xml version="1.0" encoding="utf-8"?>
<sst xmlns="http://schemas.openxmlformats.org/spreadsheetml/2006/main" count="1791" uniqueCount="830">
  <si>
    <t>Family - Kim</t>
  </si>
  <si>
    <t>Family - Tim</t>
  </si>
  <si>
    <t>Family Friends - Kim</t>
  </si>
  <si>
    <t>Family Friends - Tim</t>
  </si>
  <si>
    <t>Friends - Kim</t>
  </si>
  <si>
    <t>Friends - Tim</t>
  </si>
  <si>
    <t>Work - Kim</t>
  </si>
  <si>
    <t>Pam Bean</t>
  </si>
  <si>
    <t>Debra Vasnelis</t>
  </si>
  <si>
    <t>Kim Wiggins</t>
  </si>
  <si>
    <t>John Casey</t>
  </si>
  <si>
    <t>Shannon Stowers</t>
  </si>
  <si>
    <t>Ryan Jaso</t>
  </si>
  <si>
    <t>Brad Bean</t>
  </si>
  <si>
    <t>Pat Vasnelis</t>
  </si>
  <si>
    <t>Lynn Banks</t>
  </si>
  <si>
    <t>Jo Casey</t>
  </si>
  <si>
    <t>Sarah Stowers</t>
  </si>
  <si>
    <t>Jen Jaso</t>
  </si>
  <si>
    <t>Marilyn Bean</t>
  </si>
  <si>
    <t>Tammy Dingler</t>
  </si>
  <si>
    <t>Patti Linehan</t>
  </si>
  <si>
    <t>Madeline Kalinich</t>
  </si>
  <si>
    <t>Mike Whealen</t>
  </si>
  <si>
    <t>Greg Van Horn</t>
  </si>
  <si>
    <t>Jennifer Wood</t>
  </si>
  <si>
    <t>Mike Essex</t>
  </si>
  <si>
    <t>John Kalinich</t>
  </si>
  <si>
    <t>Mike +1</t>
  </si>
  <si>
    <t>Robert Wood</t>
  </si>
  <si>
    <t>Susan Bower</t>
  </si>
  <si>
    <t>Donna Degrau</t>
  </si>
  <si>
    <t>Mary Hsu</t>
  </si>
  <si>
    <t>Christian Van Horn</t>
  </si>
  <si>
    <t>Dean West</t>
  </si>
  <si>
    <t>Dee Vasnelis</t>
  </si>
  <si>
    <t>Valerie White</t>
  </si>
  <si>
    <t>William Kiser</t>
  </si>
  <si>
    <t>Tom (BF)</t>
  </si>
  <si>
    <t>Kandace Bisignaso</t>
  </si>
  <si>
    <t>Robin West</t>
  </si>
  <si>
    <t>George Vasnelis</t>
  </si>
  <si>
    <t>Kris Lay</t>
  </si>
  <si>
    <t>Peg Kiser</t>
  </si>
  <si>
    <t>Christina Lendemann</t>
  </si>
  <si>
    <t>Ryan Van Horn</t>
  </si>
  <si>
    <t>Dan Peck</t>
  </si>
  <si>
    <t>Nacy Hall</t>
  </si>
  <si>
    <t>Bill Blalock</t>
  </si>
  <si>
    <t>Sue Courtney</t>
  </si>
  <si>
    <t>Christina +1</t>
  </si>
  <si>
    <t>Jessica</t>
  </si>
  <si>
    <t>Marilyn Jeffers</t>
  </si>
  <si>
    <t>Sam Hower</t>
  </si>
  <si>
    <t>Cheryl Blalock</t>
  </si>
  <si>
    <t>Bill Courtney</t>
  </si>
  <si>
    <t>Alexandra Van Horn</t>
  </si>
  <si>
    <t>Joe Jeffers</t>
  </si>
  <si>
    <t>Lori Weldon</t>
  </si>
  <si>
    <t>Nick Kateras</t>
  </si>
  <si>
    <t>Loretta Selem</t>
  </si>
  <si>
    <t>Anthony Ercolino</t>
  </si>
  <si>
    <t>Alicia Disney</t>
  </si>
  <si>
    <t>WIlliam Weldon</t>
  </si>
  <si>
    <t>Alice Kateras</t>
  </si>
  <si>
    <t>Tom Selem</t>
  </si>
  <si>
    <t>Kimberly Ercolino</t>
  </si>
  <si>
    <t>Richard Disney</t>
  </si>
  <si>
    <t>Janice Essex</t>
  </si>
  <si>
    <t>George Henshaw</t>
  </si>
  <si>
    <t>Beth Kopin</t>
  </si>
  <si>
    <t>Dan De Olivaria</t>
  </si>
  <si>
    <t>Danielle Burke</t>
  </si>
  <si>
    <t>Steve Hess</t>
  </si>
  <si>
    <t>Kathy Henshaw</t>
  </si>
  <si>
    <t>Keith Kopin</t>
  </si>
  <si>
    <t>Jessica Francesca</t>
  </si>
  <si>
    <t>Matt Burke</t>
  </si>
  <si>
    <t>Ryan Vasnelis</t>
  </si>
  <si>
    <t>Barbie Edge</t>
  </si>
  <si>
    <t>Andrea Hruska</t>
  </si>
  <si>
    <t>Brian Dietlein</t>
  </si>
  <si>
    <t>Adam Bourque</t>
  </si>
  <si>
    <t>Dana Stone</t>
  </si>
  <si>
    <t>Steve Gutzman</t>
  </si>
  <si>
    <t>Frank Hruska</t>
  </si>
  <si>
    <t>Brian +1</t>
  </si>
  <si>
    <t>Vica Bourque</t>
  </si>
  <si>
    <t>Lauren Vasnelis</t>
  </si>
  <si>
    <t>Deanna Gutzman</t>
  </si>
  <si>
    <t>Linda Matonis</t>
  </si>
  <si>
    <t>Joe Lanza</t>
  </si>
  <si>
    <t>Ashley Fortenberry</t>
  </si>
  <si>
    <t>Steve</t>
  </si>
  <si>
    <t>John Hampton</t>
  </si>
  <si>
    <t>John Matonis</t>
  </si>
  <si>
    <t>Lauren Lanza</t>
  </si>
  <si>
    <t>Brian Weldon</t>
  </si>
  <si>
    <t>Jane Hampton</t>
  </si>
  <si>
    <t>Patrica Pannone</t>
  </si>
  <si>
    <t>Mike Coad</t>
  </si>
  <si>
    <t>Lowell Yost</t>
  </si>
  <si>
    <t>Lauren Jewski</t>
  </si>
  <si>
    <t>Tom Cole</t>
  </si>
  <si>
    <t>Karen Malta</t>
  </si>
  <si>
    <t>Lianne Coad</t>
  </si>
  <si>
    <t>Jerry Yost</t>
  </si>
  <si>
    <t>Andrew Weldon</t>
  </si>
  <si>
    <t>Lynda Cole</t>
  </si>
  <si>
    <t>Jacob Coad</t>
  </si>
  <si>
    <t>Mike Reed</t>
  </si>
  <si>
    <t>Kristen Weldon</t>
  </si>
  <si>
    <t>Mike McCollum</t>
  </si>
  <si>
    <t>Liz Coad</t>
  </si>
  <si>
    <t>Lisa Reed</t>
  </si>
  <si>
    <t>Danny Weldon</t>
  </si>
  <si>
    <t>Marie McCollum</t>
  </si>
  <si>
    <t>Skip Warmack</t>
  </si>
  <si>
    <t>Shannon Slowey</t>
  </si>
  <si>
    <t>Jessica Warmack</t>
  </si>
  <si>
    <t>Katie Byorick</t>
  </si>
  <si>
    <t>Rachel Lubinsky</t>
  </si>
  <si>
    <t>Becca Byorick</t>
  </si>
  <si>
    <t>Dave Lubinsky</t>
  </si>
  <si>
    <t>Meghan Byorick</t>
  </si>
  <si>
    <t>Gail Coad</t>
  </si>
  <si>
    <t>Emily Byorick</t>
  </si>
  <si>
    <t>Rob Thomas</t>
  </si>
  <si>
    <t>Lisa Verhelle</t>
  </si>
  <si>
    <t>Josh Wynne</t>
  </si>
  <si>
    <t>Michelle Wynne</t>
  </si>
  <si>
    <t>Lisa Dichtel</t>
  </si>
  <si>
    <t>Lisa +1</t>
  </si>
  <si>
    <t>Nick Perez</t>
  </si>
  <si>
    <t xml:space="preserve">Kerri Dessing </t>
  </si>
  <si>
    <t xml:space="preserve">Ben Dessing </t>
  </si>
  <si>
    <t>Ashley Perez</t>
  </si>
  <si>
    <t xml:space="preserve">Brandon Burris </t>
  </si>
  <si>
    <t>Audrey Burris</t>
  </si>
  <si>
    <t>Beth Wayne</t>
  </si>
  <si>
    <t>Hawkeye Wayne</t>
  </si>
  <si>
    <t xml:space="preserve">Kimberly Straub </t>
  </si>
  <si>
    <t>Kimberly +1</t>
  </si>
  <si>
    <t xml:space="preserve">Matthew Shaefer </t>
  </si>
  <si>
    <t xml:space="preserve">Cammie Shaefer </t>
  </si>
  <si>
    <t xml:space="preserve">Jace Crooke </t>
  </si>
  <si>
    <t xml:space="preserve">Eva Crooke </t>
  </si>
  <si>
    <t xml:space="preserve">Adam Yeager </t>
  </si>
  <si>
    <t xml:space="preserve">Natasha Yeager </t>
  </si>
  <si>
    <t>Terrie Uiterwyk</t>
  </si>
  <si>
    <t>Terrie +1</t>
  </si>
  <si>
    <t>Marsha Follensbee</t>
  </si>
  <si>
    <t xml:space="preserve">Greg Follensbee </t>
  </si>
  <si>
    <t xml:space="preserve">Leanne Webber </t>
  </si>
  <si>
    <t xml:space="preserve">Stacy Sissoyev </t>
  </si>
  <si>
    <t xml:space="preserve">John Sissoyev </t>
  </si>
  <si>
    <t xml:space="preserve">Mr. Banks </t>
  </si>
  <si>
    <t xml:space="preserve">Katie Knight </t>
  </si>
  <si>
    <t xml:space="preserve">Patrick Knight </t>
  </si>
  <si>
    <t xml:space="preserve">Fredrick Mamlqvist </t>
  </si>
  <si>
    <t xml:space="preserve">Ana Mamlqvist </t>
  </si>
  <si>
    <t>Robin Hurley</t>
  </si>
  <si>
    <t>Robin +1</t>
  </si>
  <si>
    <t xml:space="preserve">Work - Tim </t>
  </si>
  <si>
    <t>Jim Fitch</t>
  </si>
  <si>
    <t xml:space="preserve">Mike Kehoe </t>
  </si>
  <si>
    <t xml:space="preserve">Paula Kehoe </t>
  </si>
  <si>
    <t>Annalisa Underwood</t>
  </si>
  <si>
    <t xml:space="preserve">Ian Underwood </t>
  </si>
  <si>
    <t xml:space="preserve">Bob Straub </t>
  </si>
  <si>
    <t xml:space="preserve">Peg Straub </t>
  </si>
  <si>
    <t xml:space="preserve">Katie Conley </t>
  </si>
  <si>
    <t>Katie +1</t>
  </si>
  <si>
    <t xml:space="preserve">Barb Hobba </t>
  </si>
  <si>
    <t xml:space="preserve">Skip Hobba </t>
  </si>
  <si>
    <t>Pat Reilly</t>
  </si>
  <si>
    <t xml:space="preserve">Gayatri Reilly </t>
  </si>
  <si>
    <t>Name</t>
  </si>
  <si>
    <t>Robin Peck</t>
  </si>
  <si>
    <t>Patrick Vasnelis</t>
  </si>
  <si>
    <t>Steve Mena</t>
  </si>
  <si>
    <t>Nancy Fitch</t>
  </si>
  <si>
    <t>James Fitch</t>
  </si>
  <si>
    <t>Plus One</t>
  </si>
  <si>
    <t>GroupID</t>
  </si>
  <si>
    <t>Andrew Fortenberry</t>
  </si>
  <si>
    <t>Sam Hall</t>
  </si>
  <si>
    <t>Laurie Weldon</t>
  </si>
  <si>
    <t>Jennifer Jaso</t>
  </si>
  <si>
    <t>Greg VanHorn</t>
  </si>
  <si>
    <t>Christian VanHorn</t>
  </si>
  <si>
    <t>Kandace Bisignano</t>
  </si>
  <si>
    <t>Ryan VanHorn</t>
  </si>
  <si>
    <t>Alexandra VanHorn</t>
  </si>
  <si>
    <t>Jessica VanHorn</t>
  </si>
  <si>
    <t>Dan DeOliveira</t>
  </si>
  <si>
    <t>Michael Essex</t>
  </si>
  <si>
    <t>Michael Whealen</t>
  </si>
  <si>
    <t>Michael Coad</t>
  </si>
  <si>
    <t xml:space="preserve">Michael Kehoe </t>
  </si>
  <si>
    <t>David Lubinsky</t>
  </si>
  <si>
    <t>Bill Weldon</t>
  </si>
  <si>
    <t>Bill and Laurie Weldon</t>
  </si>
  <si>
    <t>300 Bellis Rd</t>
  </si>
  <si>
    <t>Bloomsbury</t>
  </si>
  <si>
    <t>NJ</t>
  </si>
  <si>
    <t>08804</t>
  </si>
  <si>
    <t>Street</t>
  </si>
  <si>
    <t>Apt/Unit</t>
  </si>
  <si>
    <t>City</t>
  </si>
  <si>
    <t>State</t>
  </si>
  <si>
    <t>Zip</t>
  </si>
  <si>
    <t>Nancy Hall</t>
  </si>
  <si>
    <t>Whitehouse Station</t>
  </si>
  <si>
    <t>08889</t>
  </si>
  <si>
    <t>Patrick Vasnelis and Tammy Dingler</t>
  </si>
  <si>
    <t>4969 Cabin Run Rd</t>
  </si>
  <si>
    <t>Pipersville</t>
  </si>
  <si>
    <t>PA</t>
  </si>
  <si>
    <t>George and Diana Vasnelis</t>
  </si>
  <si>
    <t>2060 Hill Top Rd</t>
  </si>
  <si>
    <t>Scotch Plains</t>
  </si>
  <si>
    <t>07076</t>
  </si>
  <si>
    <t>8156 Glenbrooke Ct</t>
  </si>
  <si>
    <t>Sarasota</t>
  </si>
  <si>
    <t>FL</t>
  </si>
  <si>
    <t>St. Petersburg</t>
  </si>
  <si>
    <t>Ryan Vasnelis and Dana Stone</t>
  </si>
  <si>
    <t>45 Hunter Rd</t>
  </si>
  <si>
    <t>Lincoln Park</t>
  </si>
  <si>
    <t>07035</t>
  </si>
  <si>
    <t>Clinton</t>
  </si>
  <si>
    <t>08809</t>
  </si>
  <si>
    <t>Ryan and Jennifer Jaso</t>
  </si>
  <si>
    <t>Greg and Christine VanHorn</t>
  </si>
  <si>
    <t>Delray Beach</t>
  </si>
  <si>
    <t>Boca Raton</t>
  </si>
  <si>
    <t>100 W Prive Cir</t>
  </si>
  <si>
    <t>Alexandria</t>
  </si>
  <si>
    <t>VA</t>
  </si>
  <si>
    <t>5447 Dominica Circle</t>
  </si>
  <si>
    <t>Skip and Jessica Warmack</t>
  </si>
  <si>
    <t>1111 Keyway Rd</t>
  </si>
  <si>
    <t>Englewood</t>
  </si>
  <si>
    <t>5116 73rd St E</t>
  </si>
  <si>
    <t>Bradenton</t>
  </si>
  <si>
    <t>Josh and Michelle Wynne</t>
  </si>
  <si>
    <t>8323 Lightfoot Dr</t>
  </si>
  <si>
    <t>Nokomis</t>
  </si>
  <si>
    <t>Unit #1402</t>
  </si>
  <si>
    <t>Orange Park</t>
  </si>
  <si>
    <t>Robert and Jennifer Wood</t>
  </si>
  <si>
    <t>5116 Potomac St</t>
  </si>
  <si>
    <t>North Charleston</t>
  </si>
  <si>
    <t>SC</t>
  </si>
  <si>
    <t>Brad and Marilyn Bean</t>
  </si>
  <si>
    <t>Fernandina Beach</t>
  </si>
  <si>
    <t>Joe and Marilyn Jeffers</t>
  </si>
  <si>
    <t>San Diego</t>
  </si>
  <si>
    <t>CA</t>
  </si>
  <si>
    <t>Dan and Robin Peck</t>
  </si>
  <si>
    <t>Jacksonville</t>
  </si>
  <si>
    <t>8665 Dellbridge Court</t>
  </si>
  <si>
    <t>Richard and Alicia Disney</t>
  </si>
  <si>
    <t>Adam and Vica Bourque</t>
  </si>
  <si>
    <t>218 E Parkwood Rd</t>
  </si>
  <si>
    <t>Decatur</t>
  </si>
  <si>
    <t>GA</t>
  </si>
  <si>
    <t>1647 Alshire Ct. N.</t>
  </si>
  <si>
    <t>Tallahassee</t>
  </si>
  <si>
    <t>1058 Lake Way Dr.</t>
  </si>
  <si>
    <t>Niceville</t>
  </si>
  <si>
    <t>Shannon and Sarah Stowers</t>
  </si>
  <si>
    <t>4410 Lavender Drive</t>
  </si>
  <si>
    <t>Palm Harbor</t>
  </si>
  <si>
    <t>12017 Tuscany Bay</t>
  </si>
  <si>
    <t>Apt 204</t>
  </si>
  <si>
    <t>Tampa</t>
  </si>
  <si>
    <t>Unit #310</t>
  </si>
  <si>
    <t>Annalisa &amp; Ian Underwood</t>
  </si>
  <si>
    <t>Port Hueneme</t>
  </si>
  <si>
    <t>Nick and Ashley Perez</t>
  </si>
  <si>
    <t>Brandon and Audrey Burris</t>
  </si>
  <si>
    <t>2044 Cottage Lane NW</t>
  </si>
  <si>
    <t>Atlanta</t>
  </si>
  <si>
    <t>Hawkeye and Beth Wayne</t>
  </si>
  <si>
    <t>195 Gardenia Isles Dr</t>
  </si>
  <si>
    <t>Palm Beach Gardens</t>
  </si>
  <si>
    <t>Bob and Peg Straub</t>
  </si>
  <si>
    <t>Unit #611</t>
  </si>
  <si>
    <t>Clearwater</t>
  </si>
  <si>
    <t>Kimberly Straub</t>
  </si>
  <si>
    <t>Unit #2</t>
  </si>
  <si>
    <t>Charlestown</t>
  </si>
  <si>
    <t>MA</t>
  </si>
  <si>
    <t>02129</t>
  </si>
  <si>
    <t>Matthew and Cammie Shaefer</t>
  </si>
  <si>
    <t>Los Angeles</t>
  </si>
  <si>
    <t>Jace and Eva Crooke</t>
  </si>
  <si>
    <t>Katie Conley</t>
  </si>
  <si>
    <t>1172 Berkman Circle</t>
  </si>
  <si>
    <t>Sanford</t>
  </si>
  <si>
    <t>Adam and Natasha Yeager</t>
  </si>
  <si>
    <t>1694 Willow Street</t>
  </si>
  <si>
    <t>Denver</t>
  </si>
  <si>
    <t>CO</t>
  </si>
  <si>
    <t>Nicole Padilla</t>
  </si>
  <si>
    <t>8882 White Sage Loop</t>
  </si>
  <si>
    <t>23576 S 213th Street</t>
  </si>
  <si>
    <t>Queen Creek</t>
  </si>
  <si>
    <t>AZ</t>
  </si>
  <si>
    <t>Yohana Lindsay</t>
  </si>
  <si>
    <t>Greg and Marsha Follensbee</t>
  </si>
  <si>
    <t>Mr. and Mrs. John Casey</t>
  </si>
  <si>
    <t>5 Van Pelt Rd</t>
  </si>
  <si>
    <t>Leanne Weber</t>
  </si>
  <si>
    <t>626 Washington St</t>
  </si>
  <si>
    <t>Apt 2</t>
  </si>
  <si>
    <t>Hoboken</t>
  </si>
  <si>
    <t>07030</t>
  </si>
  <si>
    <t>Stephanie Bickler</t>
  </si>
  <si>
    <t>Unit #1215</t>
  </si>
  <si>
    <t>Michael and Lianne Coad</t>
  </si>
  <si>
    <t>Ryan and Jessica VanHorn</t>
  </si>
  <si>
    <t>AddrName</t>
  </si>
  <si>
    <t>AddrStreet</t>
  </si>
  <si>
    <t>AddrUnit</t>
  </si>
  <si>
    <t>AddrCity</t>
  </si>
  <si>
    <t>AddrState</t>
  </si>
  <si>
    <t>AddrZip</t>
  </si>
  <si>
    <t>FirstName</t>
  </si>
  <si>
    <t>LastName</t>
  </si>
  <si>
    <t>Full Name</t>
  </si>
  <si>
    <t>Category</t>
  </si>
  <si>
    <t>Sam and Nancy Hall</t>
  </si>
  <si>
    <t>Diana Vasnelis</t>
  </si>
  <si>
    <t>Michael Essex and Susan Bower</t>
  </si>
  <si>
    <t>29 Oakland Dr W</t>
  </si>
  <si>
    <t>50 Mountianview Ln</t>
  </si>
  <si>
    <t>8070 47th Ave N</t>
  </si>
  <si>
    <t>123 Leigh St</t>
  </si>
  <si>
    <t>4020 Woodview Dr</t>
  </si>
  <si>
    <t>3040 Jasmine Ter</t>
  </si>
  <si>
    <t>9974 Boca Gardens Trl</t>
  </si>
  <si>
    <t>Apt D</t>
  </si>
  <si>
    <t>Apt A</t>
  </si>
  <si>
    <t>6605 Medinah Ln</t>
  </si>
  <si>
    <t>Jacob and Liz Coad</t>
  </si>
  <si>
    <t>4282 Windemere Pl</t>
  </si>
  <si>
    <t>3750 Silver Bluff Blvd</t>
  </si>
  <si>
    <t>862507 N Hampton Club Way</t>
  </si>
  <si>
    <t>1255 Evergreen St</t>
  </si>
  <si>
    <t>7124 Prestwick Cir N</t>
  </si>
  <si>
    <t>1062B Guam Dr</t>
  </si>
  <si>
    <t>261 Bunker Hill St</t>
  </si>
  <si>
    <t>1480 Gulf Blvd</t>
  </si>
  <si>
    <t>6432 Quebec Dr</t>
  </si>
  <si>
    <t>10440 Greendale Dr</t>
  </si>
  <si>
    <t>4528 Grove Park Dr</t>
  </si>
  <si>
    <t>810 Basswood Ct</t>
  </si>
  <si>
    <t>15210 Amberly Dr</t>
  </si>
  <si>
    <t>Matthew Shaefer</t>
  </si>
  <si>
    <t>Cammie Shaefer</t>
  </si>
  <si>
    <t>Janice Essex and Steve Hess</t>
  </si>
  <si>
    <t>Andrew and Ashley Fortenberry</t>
  </si>
  <si>
    <t>Brian Weldon and Lauren Jewski</t>
  </si>
  <si>
    <t>Andrew and Kristen Weldon</t>
  </si>
  <si>
    <t>Lowell and Jerry Yost</t>
  </si>
  <si>
    <t>Mike and Lisa Reed</t>
  </si>
  <si>
    <t>Daniel Weldon</t>
  </si>
  <si>
    <t>Ben and Keri Dessing</t>
  </si>
  <si>
    <t>John and Madeline Kalinich</t>
  </si>
  <si>
    <t>Jace Crooke</t>
  </si>
  <si>
    <t>Eva Crooke</t>
  </si>
  <si>
    <t>Adam Yeager</t>
  </si>
  <si>
    <t>Natasha Yeager</t>
  </si>
  <si>
    <t>Ben Dessing</t>
  </si>
  <si>
    <t>Keri Dessing</t>
  </si>
  <si>
    <t xml:space="preserve">Michael and Paula Kehoe </t>
  </si>
  <si>
    <t>David and Rachel Lubinsky</t>
  </si>
  <si>
    <t xml:space="preserve">Patrick and Katie Knight </t>
  </si>
  <si>
    <t>James and Nancy Fitch</t>
  </si>
  <si>
    <t>Anthony and Kimberly Ercolino</t>
  </si>
  <si>
    <t>Christine VanHorn</t>
  </si>
  <si>
    <t xml:space="preserve">Mr Banks </t>
  </si>
  <si>
    <t>Greg Follensbee</t>
  </si>
  <si>
    <t>Bill and Cheryl Blalock</t>
  </si>
  <si>
    <t>George and Kathy Henshaw</t>
  </si>
  <si>
    <t>5349 W Kennedy Blvd</t>
  </si>
  <si>
    <t>Christian VanHorn and Kandace Bisignano</t>
  </si>
  <si>
    <t>Colby Dennis</t>
  </si>
  <si>
    <t>Family</t>
  </si>
  <si>
    <t xml:space="preserve">Family Friends </t>
  </si>
  <si>
    <t xml:space="preserve">Friends </t>
  </si>
  <si>
    <t xml:space="preserve">Work </t>
  </si>
  <si>
    <t>Location</t>
  </si>
  <si>
    <t>Description</t>
  </si>
  <si>
    <t>The New Orleans Pharmacy Museum</t>
  </si>
  <si>
    <t>514 Chartres St</t>
  </si>
  <si>
    <t>New Orleans</t>
  </si>
  <si>
    <t>LA</t>
  </si>
  <si>
    <t>(504) 565-8027</t>
  </si>
  <si>
    <t>http://www.pharmacymuseum.org/</t>
  </si>
  <si>
    <t>(504) 524-9752</t>
  </si>
  <si>
    <t>Phone</t>
  </si>
  <si>
    <t>Website</t>
  </si>
  <si>
    <t>http://www.napoleonhouse.com/</t>
  </si>
  <si>
    <t>500 Chartres St</t>
  </si>
  <si>
    <t>Napolean House</t>
  </si>
  <si>
    <t>Ceremony Venue</t>
  </si>
  <si>
    <t>Reception Venue</t>
  </si>
  <si>
    <t>Hotel Monteleone</t>
  </si>
  <si>
    <t>214 Royal St</t>
  </si>
  <si>
    <t>(504) 523-3341</t>
  </si>
  <si>
    <t>http://hotelmonteleone.com/</t>
  </si>
  <si>
    <t>Hotel</t>
  </si>
  <si>
    <t>Bienville House</t>
  </si>
  <si>
    <t>320 Decatur St</t>
  </si>
  <si>
    <t>(504) 529-2345</t>
  </si>
  <si>
    <t>http://bienvillehouse.com/</t>
  </si>
  <si>
    <t>Preservation Hall</t>
  </si>
  <si>
    <t>Nightly Shows 8, 9, 10</t>
  </si>
  <si>
    <t>Notes</t>
  </si>
  <si>
    <t>Music Venue</t>
  </si>
  <si>
    <t>https://www.preservationhall.com/</t>
  </si>
  <si>
    <t>(504) 522-2841</t>
  </si>
  <si>
    <t>726 St Peter St</t>
  </si>
  <si>
    <t>Neil Scott</t>
  </si>
  <si>
    <t>X</t>
  </si>
  <si>
    <t>Guest_CatID</t>
  </si>
  <si>
    <t>PlusOne</t>
  </si>
  <si>
    <t>NULL</t>
  </si>
  <si>
    <t>INSERT INTO Guests (FirstName, LastName, GroupId, Guest_CatId, PlusOne) VALUES ('Pam','Bean',1,1,NULL);</t>
  </si>
  <si>
    <t>INSERT INTO Guests (FirstName, LastName, GroupId, Guest_CatId, PlusOne) VALUES ('Brad','Bean',2,1,NULL);</t>
  </si>
  <si>
    <t>INSERT INTO Guests (FirstName, LastName, GroupId, Guest_CatId, PlusOne) VALUES ('Marilyn','Bean',2,1,NULL);</t>
  </si>
  <si>
    <t>INSERT INTO Guests (FirstName, LastName, GroupId, Guest_CatId, PlusOne) VALUES ('Robert','Wood',3,1,NULL);</t>
  </si>
  <si>
    <t>INSERT INTO Guests (FirstName, LastName, GroupId, Guest_CatId, PlusOne) VALUES ('Jennifer','Wood',3,1,NULL);</t>
  </si>
  <si>
    <t>INSERT INTO Guests (FirstName, LastName, GroupId, Guest_CatId, PlusOne) VALUES ('Dean','West',4,1,NULL);</t>
  </si>
  <si>
    <t>INSERT INTO Guests (FirstName, LastName, GroupId, Guest_CatId, PlusOne) VALUES ('Dan','Peck',5,1,NULL);</t>
  </si>
  <si>
    <t>INSERT INTO Guests (FirstName, LastName, GroupId, Guest_CatId, PlusOne) VALUES ('Robin','Peck',5,1,NULL);</t>
  </si>
  <si>
    <t>INSERT INTO Guests (FirstName, LastName, GroupId, Guest_CatId, PlusOne) VALUES ('Joe','Jeffers',6,1,NULL);</t>
  </si>
  <si>
    <t>INSERT INTO Guests (FirstName, LastName, GroupId, Guest_CatId, PlusOne) VALUES ('Marilyn','Jeffers',6,1,NULL);</t>
  </si>
  <si>
    <t>INSERT INTO Guests (FirstName, LastName, GroupId, Guest_CatId, PlusOne) VALUES ('Richard','Disney',7,1,NULL);</t>
  </si>
  <si>
    <t>INSERT INTO Guests (FirstName, LastName, GroupId, Guest_CatId, PlusOne) VALUES ('Alicia','Disney',7,1,NULL);</t>
  </si>
  <si>
    <t>INSERT INTO Guests (FirstName, LastName, GroupId, Guest_CatId, PlusOne) VALUES ('Matt','Burke',8,1,NULL);</t>
  </si>
  <si>
    <t>INSERT INTO Guests (FirstName, LastName, GroupId, Guest_CatId, PlusOne) VALUES ('Danielle','Burke',8,1,NULL);</t>
  </si>
  <si>
    <t>INSERT INTO Guests (FirstName, LastName, GroupId, Guest_CatId, PlusOne) VALUES ('Adam','Bourque',9,1,NULL);</t>
  </si>
  <si>
    <t>INSERT INTO Guests (FirstName, LastName, GroupId, Guest_CatId, PlusOne) VALUES ('Vica','Bourque',9,1,NULL);</t>
  </si>
  <si>
    <t>INSERT INTO Guests (FirstName, LastName, GroupId, Guest_CatId, PlusOne) VALUES ('Andrew','Fortenberry',10,1,NULL);</t>
  </si>
  <si>
    <t>INSERT INTO Guests (FirstName, LastName, GroupId, Guest_CatId, PlusOne) VALUES ('Ashley','Fortenberry',10,1,NULL);</t>
  </si>
  <si>
    <t>INSERT INTO Guests (FirstName, LastName, GroupId, Guest_CatId, PlusOne) VALUES ('Lowell','Yost',11,1,NULL);</t>
  </si>
  <si>
    <t>INSERT INTO Guests (FirstName, LastName, GroupId, Guest_CatId, PlusOne) VALUES ('Jerry','Yost',11,1,NULL);</t>
  </si>
  <si>
    <t>INSERT INTO Guests (FirstName, LastName, GroupId, Guest_CatId, PlusOne) VALUES ('Mike','Reed',12,1,NULL);</t>
  </si>
  <si>
    <t>INSERT INTO Guests (FirstName, LastName, GroupId, Guest_CatId, PlusOne) VALUES ('Lisa','Reed',12,1,NULL);</t>
  </si>
  <si>
    <t>INSERT INTO Guests (FirstName, LastName, GroupId, Guest_CatId, PlusOne) VALUES ('Debra','Vasnelis',13,1,NULL);</t>
  </si>
  <si>
    <t>INSERT INTO Guests (FirstName, LastName, GroupId, Guest_CatId, PlusOne) VALUES ('Patrick','Vasnelis',14,1,NULL);</t>
  </si>
  <si>
    <t>INSERT INTO Guests (FirstName, LastName, GroupId, Guest_CatId, PlusOne) VALUES ('Tammy','Dingler',14,1,NULL);</t>
  </si>
  <si>
    <t>INSERT INTO Guests (FirstName, LastName, GroupId, Guest_CatId, PlusOne) VALUES ('Michael','Essex',15,1,NULL);</t>
  </si>
  <si>
    <t>INSERT INTO Guests (FirstName, LastName, GroupId, Guest_CatId, PlusOne) VALUES ('Susan','Bower',15,1,NULL);</t>
  </si>
  <si>
    <t>INSERT INTO Guests (FirstName, LastName, GroupId, Guest_CatId, PlusOne) VALUES ('George','Vasnelis',16,1,NULL);</t>
  </si>
  <si>
    <t>INSERT INTO Guests (FirstName, LastName, GroupId, Guest_CatId, PlusOne) VALUES ('Diana','Vasnelis',16,1,NULL);</t>
  </si>
  <si>
    <t>INSERT INTO Guests (FirstName, LastName, GroupId, Guest_CatId, PlusOne) VALUES ('Sam','Hall',17,1,NULL);</t>
  </si>
  <si>
    <t>INSERT INTO Guests (FirstName, LastName, GroupId, Guest_CatId, PlusOne) VALUES ('Nancy','Hall',17,1,NULL);</t>
  </si>
  <si>
    <t>INSERT INTO Guests (FirstName, LastName, GroupId, Guest_CatId, PlusOne) VALUES ('Bill','Weldon',18,1,NULL);</t>
  </si>
  <si>
    <t>INSERT INTO Guests (FirstName, LastName, GroupId, Guest_CatId, PlusOne) VALUES ('Laurie','Weldon',18,1,NULL);</t>
  </si>
  <si>
    <t>INSERT INTO Guests (FirstName, LastName, GroupId, Guest_CatId, PlusOne) VALUES ('Janice','Essex',19,1,NULL);</t>
  </si>
  <si>
    <t>INSERT INTO Guests (FirstName, LastName, GroupId, Guest_CatId, PlusOne) VALUES ('Steve','Hess',19,1,NULL);</t>
  </si>
  <si>
    <t>INSERT INTO Guests (FirstName, LastName, GroupId, Guest_CatId, PlusOne) VALUES ('Ryan','Vasnelis',20,1,NULL);</t>
  </si>
  <si>
    <t>INSERT INTO Guests (FirstName, LastName, GroupId, Guest_CatId, PlusOne) VALUES ('Dana','Stone',20,1,NULL);</t>
  </si>
  <si>
    <t>INSERT INTO Guests (FirstName, LastName, GroupId, Guest_CatId, PlusOne) VALUES ('Steve','Mena',21,1,NULL);</t>
  </si>
  <si>
    <t>INSERT INTO Guests (FirstName, LastName, GroupId, Guest_CatId, PlusOne) VALUES ('Lauren','Vasnelis',21,1,NULL);</t>
  </si>
  <si>
    <t>INSERT INTO Guests (FirstName, LastName, GroupId, Guest_CatId, PlusOne) VALUES ('Brian','Weldon',22,1,NULL);</t>
  </si>
  <si>
    <t>INSERT INTO Guests (FirstName, LastName, GroupId, Guest_CatId, PlusOne) VALUES ('Lauren','Jewski',22,1,NULL);</t>
  </si>
  <si>
    <t>INSERT INTO Guests (FirstName, LastName, GroupId, Guest_CatId, PlusOne) VALUES ('Andrew','Weldon',23,1,NULL);</t>
  </si>
  <si>
    <t>INSERT INTO Guests (FirstName, LastName, GroupId, Guest_CatId, PlusOne) VALUES ('Kristen','Weldon',23,1,NULL);</t>
  </si>
  <si>
    <t>INSERT INTO Guests (FirstName, LastName, GroupId, Guest_CatId, PlusOne) VALUES ('Daniel','Weldon',24,1,NULL);</t>
  </si>
  <si>
    <t>INSERT INTO Guests (FirstName, LastName, GroupId, Guest_CatId, PlusOne) VALUES ('Shannon','Slowey',24,1,NULL);</t>
  </si>
  <si>
    <t>INSERT INTO Guests (FirstName, LastName, GroupId, Guest_CatId, PlusOne) VALUES ('Katie','Byorick',25,1,NULL);</t>
  </si>
  <si>
    <t>INSERT INTO Guests (FirstName, LastName, GroupId, Guest_CatId, PlusOne) VALUES ('Becca','Byorick',26,1,NULL);</t>
  </si>
  <si>
    <t>INSERT INTO Guests (FirstName, LastName, GroupId, Guest_CatId, PlusOne) VALUES ('Meghan','Byorick',27,1,NULL);</t>
  </si>
  <si>
    <t>INSERT INTO Guests (FirstName, LastName, GroupId, Guest_CatId, PlusOne) VALUES ('Emily','Byorick',28,1,NULL);</t>
  </si>
  <si>
    <t>INSERT INTO Guests (FirstName, LastName, GroupId, Guest_CatId, PlusOne) VALUES ('Kim','Wiggins',29,4,NULL);</t>
  </si>
  <si>
    <t>INSERT INTO Guests (FirstName, LastName, GroupId, Guest_CatId, PlusOne) VALUES ('Mr','Banks ',30,4,NULL);</t>
  </si>
  <si>
    <t>INSERT INTO Guests (FirstName, LastName, GroupId, Guest_CatId, PlusOne) VALUES ('Lynn','Banks',30,4,NULL);</t>
  </si>
  <si>
    <t>INSERT INTO Guests (FirstName, LastName, GroupId, Guest_CatId, PlusOne) VALUES ('Patti','Linehan',31,4,NULL);</t>
  </si>
  <si>
    <t>INSERT INTO Guests (FirstName, LastName, GroupId, Guest_CatId, PlusOne) VALUES ('Greg','Follensbee',32,4,NULL);</t>
  </si>
  <si>
    <t>INSERT INTO Guests (FirstName, LastName, GroupId, Guest_CatId, PlusOne) VALUES ('Marsha','Follensbee',32,4,NULL);</t>
  </si>
  <si>
    <t>INSERT INTO Guests (FirstName, LastName, GroupId, Guest_CatId, PlusOne) VALUES ('Valerie','White',33,4,NULL);</t>
  </si>
  <si>
    <t>INSERT INTO Guests (FirstName, LastName, GroupId, Guest_CatId, PlusOne) VALUES ('Kris','Lay',34,4,NULL);</t>
  </si>
  <si>
    <t>INSERT INTO Guests (FirstName, LastName, GroupId, Guest_CatId, PlusOne) VALUES ('Bill','Blalock',35,4,NULL);</t>
  </si>
  <si>
    <t>INSERT INTO Guests (FirstName, LastName, GroupId, Guest_CatId, PlusOne) VALUES ('Cheryl','Blalock',35,4,NULL);</t>
  </si>
  <si>
    <t>INSERT INTO Guests (FirstName, LastName, GroupId, Guest_CatId, PlusOne) VALUES ('Nick','Kateras',36,4,NULL);</t>
  </si>
  <si>
    <t>INSERT INTO Guests (FirstName, LastName, GroupId, Guest_CatId, PlusOne) VALUES ('Alice','Kateras',36,4,NULL);</t>
  </si>
  <si>
    <t>INSERT INTO Guests (FirstName, LastName, GroupId, Guest_CatId, PlusOne) VALUES ('George','Henshaw',37,4,NULL);</t>
  </si>
  <si>
    <t>INSERT INTO Guests (FirstName, LastName, GroupId, Guest_CatId, PlusOne) VALUES ('Kathy','Henshaw',37,4,NULL);</t>
  </si>
  <si>
    <t>INSERT INTO Guests (FirstName, LastName, GroupId, Guest_CatId, PlusOne) VALUES ('Barbie','Edge',38,4,NULL);</t>
  </si>
  <si>
    <t>INSERT INTO Guests (FirstName, LastName, GroupId, Guest_CatId, PlusOne) VALUES ('Leanne','Webber ',39,4,NULL);</t>
  </si>
  <si>
    <t>INSERT INTO Guests (FirstName, LastName, GroupId, Guest_CatId, PlusOne) VALUES ('John','Casey',40,4,NULL);</t>
  </si>
  <si>
    <t>INSERT INTO Guests (FirstName, LastName, GroupId, Guest_CatId, PlusOne) VALUES ('Jo','Casey',40,4,NULL);</t>
  </si>
  <si>
    <t>INSERT INTO Guests (FirstName, LastName, GroupId, Guest_CatId, PlusOne) VALUES ('John','Kalinich',41,4,NULL);</t>
  </si>
  <si>
    <t>INSERT INTO Guests (FirstName, LastName, GroupId, Guest_CatId, PlusOne) VALUES ('Madeline','Kalinich',41,4,NULL);</t>
  </si>
  <si>
    <t>INSERT INTO Guests (FirstName, LastName, GroupId, Guest_CatId, PlusOne) VALUES ('Donna','Degrau',42,4,NULL);</t>
  </si>
  <si>
    <t>INSERT INTO Guests (FirstName, LastName, GroupId, Guest_CatId, PlusOne) VALUES ('Shannon','Stowers',43,2,NULL);</t>
  </si>
  <si>
    <t>INSERT INTO Guests (FirstName, LastName, GroupId, Guest_CatId, PlusOne) VALUES ('Sarah','Stowers',43,2,NULL);</t>
  </si>
  <si>
    <t>INSERT INTO Guests (FirstName, LastName, GroupId, Guest_CatId, PlusOne) VALUES ('Michael','Whealen',44,2,1);</t>
  </si>
  <si>
    <t>INSERT INTO Guests (FirstName, LastName, GroupId, Guest_CatId, PlusOne) VALUES ('Mary','Hsu',45,2,1);</t>
  </si>
  <si>
    <t>INSERT INTO Guests (FirstName, LastName, GroupId, Guest_CatId, PlusOne) VALUES ('Christina','Lendemann',46,2,1);</t>
  </si>
  <si>
    <t>INSERT INTO Guests (FirstName, LastName, GroupId, Guest_CatId, PlusOne) VALUES ('Ben','Dessing',47,2,NULL);</t>
  </si>
  <si>
    <t>INSERT INTO Guests (FirstName, LastName, GroupId, Guest_CatId, PlusOne) VALUES ('Keri','Dessing',47,2,NULL);</t>
  </si>
  <si>
    <t>INSERT INTO Guests (FirstName, LastName, GroupId, Guest_CatId, PlusOne) VALUES ('Nick','Perez',48,2,NULL);</t>
  </si>
  <si>
    <t>INSERT INTO Guests (FirstName, LastName, GroupId, Guest_CatId, PlusOne) VALUES ('Ashley','Perez',48,2,NULL);</t>
  </si>
  <si>
    <t>INSERT INTO Guests (FirstName, LastName, GroupId, Guest_CatId, PlusOne) VALUES ('Brandon','Burris ',49,2,NULL);</t>
  </si>
  <si>
    <t>INSERT INTO Guests (FirstName, LastName, GroupId, Guest_CatId, PlusOne) VALUES ('Audrey','Burris',49,2,NULL);</t>
  </si>
  <si>
    <t>INSERT INTO Guests (FirstName, LastName, GroupId, Guest_CatId, PlusOne) VALUES ('Hawkeye','Wayne',50,2,NULL);</t>
  </si>
  <si>
    <t>INSERT INTO Guests (FirstName, LastName, GroupId, Guest_CatId, PlusOne) VALUES ('Beth','Wayne',50,2,NULL);</t>
  </si>
  <si>
    <t>INSERT INTO Guests (FirstName, LastName, GroupId, Guest_CatId, PlusOne) VALUES ('Kimberly','Straub',51,2,1);</t>
  </si>
  <si>
    <t>INSERT INTO Guests (FirstName, LastName, GroupId, Guest_CatId, PlusOne) VALUES ('Matthew','Shaefer',52,2,NULL);</t>
  </si>
  <si>
    <t>INSERT INTO Guests (FirstName, LastName, GroupId, Guest_CatId, PlusOne) VALUES ('Cammie','Shaefer',52,2,NULL);</t>
  </si>
  <si>
    <t>INSERT INTO Guests (FirstName, LastName, GroupId, Guest_CatId, PlusOne) VALUES ('Jace','Crooke',53,2,NULL);</t>
  </si>
  <si>
    <t>INSERT INTO Guests (FirstName, LastName, GroupId, Guest_CatId, PlusOne) VALUES ('Eva','Crooke',53,2,NULL);</t>
  </si>
  <si>
    <t>INSERT INTO Guests (FirstName, LastName, GroupId, Guest_CatId, PlusOne) VALUES ('Adam','Yeager',54,2,NULL);</t>
  </si>
  <si>
    <t>INSERT INTO Guests (FirstName, LastName, GroupId, Guest_CatId, PlusOne) VALUES ('Natasha','Yeager',54,2,NULL);</t>
  </si>
  <si>
    <t>INSERT INTO Guests (FirstName, LastName, GroupId, Guest_CatId, PlusOne) VALUES ('John','Sissoyev ',55,2,NULL);</t>
  </si>
  <si>
    <t>INSERT INTO Guests (FirstName, LastName, GroupId, Guest_CatId, PlusOne) VALUES ('Stacy','Sissoyev ',55,2,NULL);</t>
  </si>
  <si>
    <t>INSERT INTO Guests (FirstName, LastName, GroupId, Guest_CatId, PlusOne) VALUES ('Terrie','Uiterwyk',56,2,1);</t>
  </si>
  <si>
    <t>INSERT INTO Guests (FirstName, LastName, GroupId, Guest_CatId, PlusOne) VALUES ('Ryan','Jaso',57,2,NULL);</t>
  </si>
  <si>
    <t>INSERT INTO Guests (FirstName, LastName, GroupId, Guest_CatId, PlusOne) VALUES ('Jennifer','Jaso',57,2,NULL);</t>
  </si>
  <si>
    <t>INSERT INTO Guests (FirstName, LastName, GroupId, Guest_CatId, PlusOne) VALUES ('Greg','VanHorn',58,2,NULL);</t>
  </si>
  <si>
    <t>INSERT INTO Guests (FirstName, LastName, GroupId, Guest_CatId, PlusOne) VALUES ('Christine','VanHorn',58,2,NULL);</t>
  </si>
  <si>
    <t>INSERT INTO Guests (FirstName, LastName, GroupId, Guest_CatId, PlusOne) VALUES ('Christian','VanHorn',59,2,NULL);</t>
  </si>
  <si>
    <t>INSERT INTO Guests (FirstName, LastName, GroupId, Guest_CatId, PlusOne) VALUES ('Kandace','Bisignano',59,2,NULL);</t>
  </si>
  <si>
    <t>INSERT INTO Guests (FirstName, LastName, GroupId, Guest_CatId, PlusOne) VALUES ('Ryan','VanHorn',60,2,NULL);</t>
  </si>
  <si>
    <t>INSERT INTO Guests (FirstName, LastName, GroupId, Guest_CatId, PlusOne) VALUES ('Jessica','VanHorn',60,2,NULL);</t>
  </si>
  <si>
    <t>INSERT INTO Guests (FirstName, LastName, GroupId, Guest_CatId, PlusOne) VALUES ('Alexandra','VanHorn',61,2,NULL);</t>
  </si>
  <si>
    <t>INSERT INTO Guests (FirstName, LastName, GroupId, Guest_CatId, PlusOne) VALUES ('Anthony','Ercolino',62,2,NULL);</t>
  </si>
  <si>
    <t>INSERT INTO Guests (FirstName, LastName, GroupId, Guest_CatId, PlusOne) VALUES ('Kimberly','Ercolino',62,2,NULL);</t>
  </si>
  <si>
    <t>INSERT INTO Guests (FirstName, LastName, GroupId, Guest_CatId, PlusOne) VALUES ('Dan','DeOliveira',63,2,NULL);</t>
  </si>
  <si>
    <t>INSERT INTO Guests (FirstName, LastName, GroupId, Guest_CatId, PlusOne) VALUES ('Jessica','Francesca',63,2,NULL);</t>
  </si>
  <si>
    <t>INSERT INTO Guests (FirstName, LastName, GroupId, Guest_CatId, PlusOne) VALUES ('Brian','Dietlein',64,2,1);</t>
  </si>
  <si>
    <t>INSERT INTO Guests (FirstName, LastName, GroupId, Guest_CatId, PlusOne) VALUES ('Joe','Lanza',65,2,NULL);</t>
  </si>
  <si>
    <t>INSERT INTO Guests (FirstName, LastName, GroupId, Guest_CatId, PlusOne) VALUES ('Lauren','Lanza',65,2,NULL);</t>
  </si>
  <si>
    <t>INSERT INTO Guests (FirstName, LastName, GroupId, Guest_CatId, PlusOne) VALUES ('Michael','Coad',66,2,NULL);</t>
  </si>
  <si>
    <t>INSERT INTO Guests (FirstName, LastName, GroupId, Guest_CatId, PlusOne) VALUES ('Lianne','Coad',66,2,NULL);</t>
  </si>
  <si>
    <t>INSERT INTO Guests (FirstName, LastName, GroupId, Guest_CatId, PlusOne) VALUES ('Jacob','Coad',67,2,NULL);</t>
  </si>
  <si>
    <t>INSERT INTO Guests (FirstName, LastName, GroupId, Guest_CatId, PlusOne) VALUES ('Liz','Coad',67,2,NULL);</t>
  </si>
  <si>
    <t>INSERT INTO Guests (FirstName, LastName, GroupId, Guest_CatId, PlusOne) VALUES ('Skip','Warmack',68,2,NULL);</t>
  </si>
  <si>
    <t>INSERT INTO Guests (FirstName, LastName, GroupId, Guest_CatId, PlusOne) VALUES ('Jessica','Warmack',68,2,NULL);</t>
  </si>
  <si>
    <t>INSERT INTO Guests (FirstName, LastName, GroupId, Guest_CatId, PlusOne) VALUES ('David','Lubinsky',69,2,NULL);</t>
  </si>
  <si>
    <t>INSERT INTO Guests (FirstName, LastName, GroupId, Guest_CatId, PlusOne) VALUES ('Rachel','Lubinsky',69,2,NULL);</t>
  </si>
  <si>
    <t>INSERT INTO Guests (FirstName, LastName, GroupId, Guest_CatId, PlusOne) VALUES ('Neil','Scott',70,2,NULL);</t>
  </si>
  <si>
    <t>INSERT INTO Guests (FirstName, LastName, GroupId, Guest_CatId, PlusOne) VALUES ('Gail','Coad',70,2,NULL);</t>
  </si>
  <si>
    <t>INSERT INTO Guests (FirstName, LastName, GroupId, Guest_CatId, PlusOne) VALUES ('Rob','Thomas',71,2,NULL);</t>
  </si>
  <si>
    <t>INSERT INTO Guests (FirstName, LastName, GroupId, Guest_CatId, PlusOne) VALUES ('Lisa','Verhelle',71,2,NULL);</t>
  </si>
  <si>
    <t>INSERT INTO Guests (FirstName, LastName, GroupId, Guest_CatId, PlusOne) VALUES ('Josh','Wynne',72,2,NULL);</t>
  </si>
  <si>
    <t>INSERT INTO Guests (FirstName, LastName, GroupId, Guest_CatId, PlusOne) VALUES ('Michelle','Wynne',72,2,NULL);</t>
  </si>
  <si>
    <t>INSERT INTO Guests (FirstName, LastName, GroupId, Guest_CatId, PlusOne) VALUES ('Lisa','Dichtel',73,2,1);</t>
  </si>
  <si>
    <t>INSERT INTO Guests (FirstName, LastName, GroupId, Guest_CatId, PlusOne) VALUES ('Patrick','Knight ',74,3,NULL);</t>
  </si>
  <si>
    <t>INSERT INTO Guests (FirstName, LastName, GroupId, Guest_CatId, PlusOne) VALUES ('Katie','Knight ',74,3,NULL);</t>
  </si>
  <si>
    <t>INSERT INTO Guests (FirstName, LastName, GroupId, Guest_CatId, PlusOne) VALUES ('Fredrick','Mamlqvist ',75,3,NULL);</t>
  </si>
  <si>
    <t>INSERT INTO Guests (FirstName, LastName, GroupId, Guest_CatId, PlusOne) VALUES ('Ana','Mamlqvist ',75,3,NULL);</t>
  </si>
  <si>
    <t>INSERT INTO Guests (FirstName, LastName, GroupId, Guest_CatId, PlusOne) VALUES ('Robin','Hurley',76,3,NULL);</t>
  </si>
  <si>
    <t>INSERT INTO Guests (FirstName, LastName, GroupId, Guest_CatId, PlusOne) VALUES ('Plus','One',76,3,NULL);</t>
  </si>
  <si>
    <t>INSERT INTO Guests (FirstName, LastName, GroupId, Guest_CatId, PlusOne) VALUES ('Michael','Kehoe ',77,3,NULL);</t>
  </si>
  <si>
    <t>INSERT INTO Guests (FirstName, LastName, GroupId, Guest_CatId, PlusOne) VALUES ('Paula','Kehoe ',77,3,NULL);</t>
  </si>
  <si>
    <t>INSERT INTO Guests (FirstName, LastName, GroupId, Guest_CatId, PlusOne) VALUES ('James','Fitch',78,3,NULL);</t>
  </si>
  <si>
    <t>INSERT INTO Guests (FirstName, LastName, GroupId, Guest_CatId, PlusOne) VALUES ('Nancy','Fitch',78,3,NULL);</t>
  </si>
  <si>
    <t>INSERT INTO Guests (FirstName, LastName, GroupId, Guest_CatId, PlusOne) VALUES ('Colby','Dennis',79,1,1);</t>
  </si>
  <si>
    <t>Christine Van Horn</t>
  </si>
  <si>
    <t>Neal Scott</t>
  </si>
  <si>
    <t>Confimed Address</t>
  </si>
  <si>
    <t>Y</t>
  </si>
  <si>
    <t>Steve and Lauren Mena</t>
  </si>
  <si>
    <t>Rob and Lisa Thomas</t>
  </si>
  <si>
    <t xml:space="preserve">Bruce and Lynn Banks </t>
  </si>
  <si>
    <t>10449 Innisbrook Drive</t>
  </si>
  <si>
    <t>32222</t>
  </si>
  <si>
    <t>1089 Fox Meadows Trails</t>
  </si>
  <si>
    <t>Middleburg</t>
  </si>
  <si>
    <t>32068</t>
  </si>
  <si>
    <t>2504 Gulf Blvd</t>
  </si>
  <si>
    <t>#302</t>
  </si>
  <si>
    <t>Indian Rocks Beach</t>
  </si>
  <si>
    <t>33785</t>
  </si>
  <si>
    <t>1301 Mendonsa Rd</t>
  </si>
  <si>
    <t>Plant City</t>
  </si>
  <si>
    <t>33563</t>
  </si>
  <si>
    <t>6581 Harmon Hills Cir</t>
  </si>
  <si>
    <t xml:space="preserve">Leanne Weber </t>
  </si>
  <si>
    <t>Bruce Banks</t>
  </si>
  <si>
    <t>Steve and Deanna Gutzman</t>
  </si>
  <si>
    <t>14199 Paverstone Terrace</t>
  </si>
  <si>
    <t>33446</t>
  </si>
  <si>
    <t>832 Towne St</t>
  </si>
  <si>
    <t>Sonoma</t>
  </si>
  <si>
    <t>95476</t>
  </si>
  <si>
    <t>37 Sugar Mill Dr</t>
  </si>
  <si>
    <t>Callawassee</t>
  </si>
  <si>
    <t>29909</t>
  </si>
  <si>
    <t>Nick and Alice Karetas</t>
  </si>
  <si>
    <t>2103 Buckman Dr</t>
  </si>
  <si>
    <t>Wyomissing</t>
  </si>
  <si>
    <t>19610</t>
  </si>
  <si>
    <t>3310 Golden Eagle Dr E</t>
  </si>
  <si>
    <t>32312</t>
  </si>
  <si>
    <t>NA</t>
  </si>
  <si>
    <t>2490 Creek Hill Rd</t>
  </si>
  <si>
    <t>Lancaster</t>
  </si>
  <si>
    <t>17601</t>
  </si>
  <si>
    <t>T</t>
  </si>
  <si>
    <t>John and Stacy Sissoyev</t>
  </si>
  <si>
    <t>4512 West San Rafael St</t>
  </si>
  <si>
    <t>Fl</t>
  </si>
  <si>
    <t>33629</t>
  </si>
  <si>
    <t>Terrie Uiterwyk and Kevin Shibley</t>
  </si>
  <si>
    <t>8024 Hampton Lake Dr</t>
  </si>
  <si>
    <t>33647</t>
  </si>
  <si>
    <t>Kevin Shibley</t>
  </si>
  <si>
    <t xml:space="preserve">Fredrik and Ana Malmqvist </t>
  </si>
  <si>
    <t>3400 West Talcon St</t>
  </si>
  <si>
    <t xml:space="preserve">Fredrik Malmqvist </t>
  </si>
  <si>
    <t xml:space="preserve">Ana Malmqvist </t>
  </si>
  <si>
    <t>Neil Scott and Gail Coad</t>
  </si>
  <si>
    <t>Lisa Thomas</t>
  </si>
  <si>
    <t>Nick Karetas</t>
  </si>
  <si>
    <t>Alice Karetas</t>
  </si>
  <si>
    <t>2337A First Ave</t>
  </si>
  <si>
    <t>32034</t>
  </si>
  <si>
    <t>5331 Shorecrest Dr</t>
  </si>
  <si>
    <t>32210</t>
  </si>
  <si>
    <t>5916 Lamoya Ave</t>
  </si>
  <si>
    <t>Colby Dennis and Kelcy Smith</t>
  </si>
  <si>
    <t>Kelcy Smith</t>
  </si>
  <si>
    <t>4904 58th Terrace E</t>
  </si>
  <si>
    <t>34203</t>
  </si>
  <si>
    <t>Thomas Kutzman</t>
  </si>
  <si>
    <t>Matthew Burke</t>
  </si>
  <si>
    <t>Matthew and Danielle Burke</t>
  </si>
  <si>
    <t>Joseph Lanza</t>
  </si>
  <si>
    <t>Joseph and Lauren Lanza</t>
  </si>
  <si>
    <t>Skip Hobba</t>
  </si>
  <si>
    <t>Babs Hobba</t>
  </si>
  <si>
    <t>11 Monfort Ln</t>
  </si>
  <si>
    <t>20 Indian Run</t>
  </si>
  <si>
    <t>8 Spruce Street</t>
  </si>
  <si>
    <t>Apt 7T</t>
  </si>
  <si>
    <t>New York</t>
  </si>
  <si>
    <t>NY</t>
  </si>
  <si>
    <t>10038</t>
  </si>
  <si>
    <t>Irvin and Barbara Hobba</t>
  </si>
  <si>
    <t>5350 Whitecastle Ct</t>
  </si>
  <si>
    <t>32244</t>
  </si>
  <si>
    <t>Andre Fernandez</t>
  </si>
  <si>
    <t>Shannon Fernandez</t>
  </si>
  <si>
    <t>Andre and Shannon Fernandez</t>
  </si>
  <si>
    <t>7954 23rd Ave N</t>
  </si>
  <si>
    <t>St Petersburg</t>
  </si>
  <si>
    <t>33710</t>
  </si>
  <si>
    <t>John and Jane Hampton</t>
  </si>
  <si>
    <t>Tom and Lynda Cole</t>
  </si>
  <si>
    <t>Mike and Marie McCollum</t>
  </si>
  <si>
    <t>130 Highland Park Dr</t>
  </si>
  <si>
    <t>Birmingham</t>
  </si>
  <si>
    <t>AL</t>
  </si>
  <si>
    <t>35242</t>
  </si>
  <si>
    <t>930 Menomiee Rd</t>
  </si>
  <si>
    <t>Langston</t>
  </si>
  <si>
    <t>35755</t>
  </si>
  <si>
    <t>PO Box 907</t>
  </si>
  <si>
    <t>Albertville</t>
  </si>
  <si>
    <t>35950</t>
  </si>
  <si>
    <t>121 N Auburn Rd</t>
  </si>
  <si>
    <t>Venice</t>
  </si>
  <si>
    <t>34292</t>
  </si>
  <si>
    <t>1761 Auburn Lakes Dr</t>
  </si>
  <si>
    <t>Unit 14</t>
  </si>
  <si>
    <t>Unit 13</t>
  </si>
  <si>
    <t>15124 Willowdale Rd</t>
  </si>
  <si>
    <t>33625</t>
  </si>
  <si>
    <t>325 Greens Edge Dr</t>
  </si>
  <si>
    <t>Chesapeake</t>
  </si>
  <si>
    <t>23322</t>
  </si>
  <si>
    <t>1701 Williams Ct</t>
  </si>
  <si>
    <t>Apt 1014</t>
  </si>
  <si>
    <t>Columbus</t>
  </si>
  <si>
    <t>31904</t>
  </si>
  <si>
    <t>Irvin</t>
  </si>
  <si>
    <t>Barbara</t>
  </si>
  <si>
    <t>Hillsborough</t>
  </si>
  <si>
    <t>136 Johanson Ave</t>
  </si>
  <si>
    <t>08844</t>
  </si>
  <si>
    <t>33496</t>
  </si>
  <si>
    <t>4427 Main Street</t>
  </si>
  <si>
    <t>Apt 4087</t>
  </si>
  <si>
    <t>Jupiter</t>
  </si>
  <si>
    <t>33458</t>
  </si>
  <si>
    <t>Stephan and Nada Ruka</t>
  </si>
  <si>
    <t>Nada</t>
  </si>
  <si>
    <t>6505 Heritage Park Pl</t>
  </si>
  <si>
    <t>Lakeland</t>
  </si>
  <si>
    <t>33813</t>
  </si>
  <si>
    <t>641 Gunby Rd SE</t>
  </si>
  <si>
    <t>Marietta</t>
  </si>
  <si>
    <t>30067</t>
  </si>
  <si>
    <t>6600 Rockledge Dr</t>
  </si>
  <si>
    <t>Bethesda</t>
  </si>
  <si>
    <t>MD</t>
  </si>
  <si>
    <t>20817</t>
  </si>
  <si>
    <t>Outer Envelope</t>
  </si>
  <si>
    <t>Inner Envelope</t>
  </si>
  <si>
    <t>Class</t>
  </si>
  <si>
    <t>Married Couple</t>
  </si>
  <si>
    <t>Single Woman</t>
  </si>
  <si>
    <t>Single Man</t>
  </si>
  <si>
    <t>Co-Habitating</t>
  </si>
  <si>
    <t>Lauren Mena</t>
  </si>
  <si>
    <t>Widow</t>
  </si>
  <si>
    <t>Stephan Ruka</t>
  </si>
  <si>
    <t>Nada Ruka</t>
  </si>
  <si>
    <t>NickName</t>
  </si>
  <si>
    <t>Pamela</t>
  </si>
  <si>
    <t>Bradley</t>
  </si>
  <si>
    <t>Marilyn</t>
  </si>
  <si>
    <t>Robert</t>
  </si>
  <si>
    <t>Jennifer</t>
  </si>
  <si>
    <t>Dean</t>
  </si>
  <si>
    <t>Daniel</t>
  </si>
  <si>
    <t>Robin</t>
  </si>
  <si>
    <t>Joseph</t>
  </si>
  <si>
    <t>Richard</t>
  </si>
  <si>
    <t>Alicia</t>
  </si>
  <si>
    <t>Matthew</t>
  </si>
  <si>
    <t>Matt</t>
  </si>
  <si>
    <t>Danielle</t>
  </si>
  <si>
    <t>Adam</t>
  </si>
  <si>
    <t>Vica</t>
  </si>
  <si>
    <t>Andrew</t>
  </si>
  <si>
    <t>Ashley</t>
  </si>
  <si>
    <t>Deanna</t>
  </si>
  <si>
    <t>Mike</t>
  </si>
  <si>
    <t>Lisa</t>
  </si>
  <si>
    <t>Debra</t>
  </si>
  <si>
    <t>Patrick</t>
  </si>
  <si>
    <t>Tammy</t>
  </si>
  <si>
    <t>Michael</t>
  </si>
  <si>
    <t>Susan</t>
  </si>
  <si>
    <t>George</t>
  </si>
  <si>
    <t>Diana</t>
  </si>
  <si>
    <t>Nancy</t>
  </si>
  <si>
    <t>Drew</t>
  </si>
  <si>
    <t>Pat</t>
  </si>
  <si>
    <t>Laurie</t>
  </si>
  <si>
    <t>Janice</t>
  </si>
  <si>
    <t>Ryan</t>
  </si>
  <si>
    <t>Dana</t>
  </si>
  <si>
    <t>Lauren</t>
  </si>
  <si>
    <t>Brian</t>
  </si>
  <si>
    <t>Dee</t>
  </si>
  <si>
    <t>William</t>
  </si>
  <si>
    <t>Jane</t>
  </si>
  <si>
    <t>Kristen</t>
  </si>
  <si>
    <t>Danny</t>
  </si>
  <si>
    <t>Kimberly</t>
  </si>
  <si>
    <t>Gregory</t>
  </si>
  <si>
    <t>Marsha</t>
  </si>
  <si>
    <t>Valerie</t>
  </si>
  <si>
    <t>Kristine</t>
  </si>
  <si>
    <t>Cheryl</t>
  </si>
  <si>
    <t>Alice</t>
  </si>
  <si>
    <t>Nicholas</t>
  </si>
  <si>
    <t>Kathy</t>
  </si>
  <si>
    <t>Barbie</t>
  </si>
  <si>
    <t>Leanne</t>
  </si>
  <si>
    <t>Madeline</t>
  </si>
  <si>
    <t>Donna</t>
  </si>
  <si>
    <t>Shannon</t>
  </si>
  <si>
    <t>Sarah</t>
  </si>
  <si>
    <t>Mary</t>
  </si>
  <si>
    <t>Thomas</t>
  </si>
  <si>
    <t>Christina</t>
  </si>
  <si>
    <t>Keri</t>
  </si>
  <si>
    <t>Tom</t>
  </si>
  <si>
    <t>Benjamin</t>
  </si>
  <si>
    <t>Brandon</t>
  </si>
  <si>
    <t>Audrey</t>
  </si>
  <si>
    <t>Hawkeye</t>
  </si>
  <si>
    <t>Beth</t>
  </si>
  <si>
    <t>Stacy</t>
  </si>
  <si>
    <t>Terrie</t>
  </si>
  <si>
    <t>Kevin</t>
  </si>
  <si>
    <t>David</t>
  </si>
  <si>
    <t>Rachel</t>
  </si>
  <si>
    <t>Neil</t>
  </si>
  <si>
    <t>Gail</t>
  </si>
  <si>
    <t>Rob</t>
  </si>
  <si>
    <t>Fredrik</t>
  </si>
  <si>
    <t>Ana</t>
  </si>
  <si>
    <t>Paula</t>
  </si>
  <si>
    <t>James</t>
  </si>
  <si>
    <t>Cammie</t>
  </si>
  <si>
    <t>Jace</t>
  </si>
  <si>
    <t>Eva</t>
  </si>
  <si>
    <t>Natasha</t>
  </si>
  <si>
    <t>Greg</t>
  </si>
  <si>
    <t>Christine</t>
  </si>
  <si>
    <t>Christian</t>
  </si>
  <si>
    <t>Kandace</t>
  </si>
  <si>
    <t>Anthony</t>
  </si>
  <si>
    <t>Jenn</t>
  </si>
  <si>
    <t>Jess</t>
  </si>
  <si>
    <t>Kim</t>
  </si>
  <si>
    <t>Joe</t>
  </si>
  <si>
    <t>Lianne</t>
  </si>
  <si>
    <t>Jacob</t>
  </si>
  <si>
    <t>Skip</t>
  </si>
  <si>
    <t>Michelle</t>
  </si>
  <si>
    <t>Elizabeth</t>
  </si>
  <si>
    <t>Jessie</t>
  </si>
  <si>
    <t>Katie</t>
  </si>
  <si>
    <t>Dave</t>
  </si>
  <si>
    <t>Colby</t>
  </si>
  <si>
    <t>Kelcy</t>
  </si>
  <si>
    <t>Jim</t>
  </si>
  <si>
    <t>Barb</t>
  </si>
  <si>
    <t>Lynda</t>
  </si>
  <si>
    <t>Marie</t>
  </si>
  <si>
    <t>Stephen</t>
  </si>
  <si>
    <t>Jan</t>
  </si>
  <si>
    <t>Steven</t>
  </si>
  <si>
    <t>John</t>
  </si>
  <si>
    <t>Josh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</si>
</sst>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rgb="FFFF0000"/>
      <name val="Arial"/>
      <family val="2"/>
    </font>
    <font>
      <i/>
      <sz val="11"/>
      <color rgb="FFFF0000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0" fillId="0" borderId="0" xfId="0" applyFont="1" applyFill="1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/>
    <xf numFmtId="0" fontId="0" fillId="0" borderId="0" xfId="0" applyAlignment="1"/>
    <xf numFmtId="0" fontId="6" fillId="0" borderId="0" xfId="0" applyFont="1" applyAlignment="1">
      <alignment wrapText="1"/>
    </xf>
    <xf numFmtId="0" fontId="0" fillId="0" borderId="0" xfId="0" applyFill="1"/>
    <xf numFmtId="49" fontId="0" fillId="0" borderId="0" xfId="0" applyNumberFormat="1" applyFill="1"/>
    <xf numFmtId="0" fontId="7" fillId="0" borderId="0" xfId="0" applyFont="1" applyFill="1"/>
    <xf numFmtId="49" fontId="7" fillId="0" borderId="0" xfId="0" applyNumberFormat="1" applyFont="1" applyFill="1"/>
    <xf numFmtId="0" fontId="8" fillId="0" borderId="0" xfId="0" applyFont="1" applyAlignment="1">
      <alignment wrapText="1"/>
    </xf>
    <xf numFmtId="0" fontId="0" fillId="3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6" workbookViewId="0">
      <selection activeCell="C25" sqref="C20:C25"/>
    </sheetView>
  </sheetViews>
  <sheetFormatPr defaultRowHeight="14.25" x14ac:dyDescent="0.45"/>
  <cols>
    <col min="1" max="1" width="18.1328125" customWidth="1"/>
    <col min="2" max="2" width="21.1328125" customWidth="1"/>
    <col min="3" max="3" width="21.59765625" customWidth="1"/>
    <col min="4" max="4" width="24.3984375" customWidth="1"/>
    <col min="5" max="5" width="24.73046875" customWidth="1"/>
    <col min="6" max="6" width="20.3984375" customWidth="1"/>
    <col min="7" max="7" width="18.86328125" customWidth="1"/>
    <col min="8" max="8" width="16.265625" customWidth="1"/>
  </cols>
  <sheetData>
    <row r="1" spans="1:8" x14ac:dyDescent="0.4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163</v>
      </c>
    </row>
    <row r="2" spans="1:8" x14ac:dyDescent="0.4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157</v>
      </c>
      <c r="H2" s="1" t="s">
        <v>164</v>
      </c>
    </row>
    <row r="3" spans="1:8" x14ac:dyDescent="0.4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158</v>
      </c>
      <c r="H3" s="1" t="s">
        <v>181</v>
      </c>
    </row>
    <row r="4" spans="1:8" x14ac:dyDescent="0.45">
      <c r="A4" s="1" t="s">
        <v>19</v>
      </c>
      <c r="B4" s="1" t="s">
        <v>20</v>
      </c>
      <c r="C4" s="1" t="s">
        <v>156</v>
      </c>
      <c r="D4" s="1" t="s">
        <v>22</v>
      </c>
      <c r="E4" s="1" t="s">
        <v>23</v>
      </c>
      <c r="F4" s="1" t="s">
        <v>24</v>
      </c>
      <c r="G4" s="1" t="s">
        <v>160</v>
      </c>
      <c r="H4" s="1"/>
    </row>
    <row r="5" spans="1:8" x14ac:dyDescent="0.45">
      <c r="A5" s="1" t="s">
        <v>25</v>
      </c>
      <c r="B5" s="1" t="s">
        <v>26</v>
      </c>
      <c r="C5" s="1" t="s">
        <v>21</v>
      </c>
      <c r="D5" s="1" t="s">
        <v>27</v>
      </c>
      <c r="E5" s="1" t="s">
        <v>28</v>
      </c>
      <c r="F5" s="1" t="s">
        <v>567</v>
      </c>
      <c r="G5" s="1" t="s">
        <v>159</v>
      </c>
      <c r="H5" s="1"/>
    </row>
    <row r="6" spans="1:8" x14ac:dyDescent="0.45">
      <c r="A6" s="1" t="s">
        <v>29</v>
      </c>
      <c r="B6" s="1" t="s">
        <v>30</v>
      </c>
      <c r="C6" s="1" t="s">
        <v>151</v>
      </c>
      <c r="D6" s="1" t="s">
        <v>31</v>
      </c>
      <c r="E6" s="1" t="s">
        <v>32</v>
      </c>
      <c r="F6" s="1" t="s">
        <v>33</v>
      </c>
      <c r="G6" s="1" t="s">
        <v>161</v>
      </c>
      <c r="H6" s="1"/>
    </row>
    <row r="7" spans="1:8" x14ac:dyDescent="0.45">
      <c r="A7" s="1" t="s">
        <v>34</v>
      </c>
      <c r="B7" s="1" t="s">
        <v>35</v>
      </c>
      <c r="C7" s="1" t="s">
        <v>152</v>
      </c>
      <c r="D7" s="2" t="s">
        <v>37</v>
      </c>
      <c r="E7" s="1" t="s">
        <v>38</v>
      </c>
      <c r="F7" s="1" t="s">
        <v>39</v>
      </c>
      <c r="G7" s="1" t="s">
        <v>162</v>
      </c>
      <c r="H7" s="1"/>
    </row>
    <row r="8" spans="1:8" x14ac:dyDescent="0.45">
      <c r="A8" s="1" t="s">
        <v>40</v>
      </c>
      <c r="B8" s="1" t="s">
        <v>41</v>
      </c>
      <c r="C8" s="1" t="s">
        <v>36</v>
      </c>
      <c r="D8" s="2" t="s">
        <v>43</v>
      </c>
      <c r="E8" s="1" t="s">
        <v>44</v>
      </c>
      <c r="F8" s="1" t="s">
        <v>45</v>
      </c>
      <c r="G8" s="1" t="s">
        <v>165</v>
      </c>
      <c r="H8" s="1"/>
    </row>
    <row r="9" spans="1:8" x14ac:dyDescent="0.45">
      <c r="A9" s="1" t="s">
        <v>46</v>
      </c>
      <c r="B9" s="1" t="s">
        <v>47</v>
      </c>
      <c r="C9" s="1" t="s">
        <v>42</v>
      </c>
      <c r="D9" s="2" t="s">
        <v>49</v>
      </c>
      <c r="E9" s="1" t="s">
        <v>50</v>
      </c>
      <c r="F9" s="1" t="s">
        <v>51</v>
      </c>
      <c r="G9" s="1" t="s">
        <v>166</v>
      </c>
      <c r="H9" s="1"/>
    </row>
    <row r="10" spans="1:8" x14ac:dyDescent="0.45">
      <c r="A10" s="1" t="s">
        <v>52</v>
      </c>
      <c r="B10" s="1" t="s">
        <v>53</v>
      </c>
      <c r="C10" s="1" t="s">
        <v>48</v>
      </c>
      <c r="D10" s="2" t="s">
        <v>55</v>
      </c>
      <c r="E10" s="1" t="s">
        <v>134</v>
      </c>
      <c r="F10" s="1" t="s">
        <v>56</v>
      </c>
      <c r="G10" s="1"/>
      <c r="H10" s="1"/>
    </row>
    <row r="11" spans="1:8" x14ac:dyDescent="0.45">
      <c r="A11" s="1" t="s">
        <v>57</v>
      </c>
      <c r="B11" s="1" t="s">
        <v>58</v>
      </c>
      <c r="C11" s="1" t="s">
        <v>54</v>
      </c>
      <c r="D11" s="2" t="s">
        <v>60</v>
      </c>
      <c r="E11" s="1" t="s">
        <v>135</v>
      </c>
      <c r="F11" s="1" t="s">
        <v>61</v>
      </c>
      <c r="G11" s="1"/>
      <c r="H11" s="1"/>
    </row>
    <row r="12" spans="1:8" x14ac:dyDescent="0.45">
      <c r="A12" s="1" t="s">
        <v>62</v>
      </c>
      <c r="B12" s="1" t="s">
        <v>63</v>
      </c>
      <c r="C12" s="1" t="s">
        <v>59</v>
      </c>
      <c r="D12" s="2" t="s">
        <v>65</v>
      </c>
      <c r="E12" s="1" t="s">
        <v>133</v>
      </c>
      <c r="F12" s="1" t="s">
        <v>66</v>
      </c>
      <c r="G12" s="1"/>
      <c r="H12" s="1"/>
    </row>
    <row r="13" spans="1:8" x14ac:dyDescent="0.45">
      <c r="A13" s="1" t="s">
        <v>67</v>
      </c>
      <c r="B13" s="1" t="s">
        <v>68</v>
      </c>
      <c r="C13" s="1" t="s">
        <v>64</v>
      </c>
      <c r="D13" s="2" t="s">
        <v>70</v>
      </c>
      <c r="E13" s="1" t="s">
        <v>136</v>
      </c>
      <c r="F13" s="1" t="s">
        <v>71</v>
      </c>
      <c r="G13" s="1"/>
      <c r="H13" s="1"/>
    </row>
    <row r="14" spans="1:8" x14ac:dyDescent="0.45">
      <c r="A14" s="1" t="s">
        <v>72</v>
      </c>
      <c r="B14" s="1" t="s">
        <v>73</v>
      </c>
      <c r="C14" s="1" t="s">
        <v>69</v>
      </c>
      <c r="D14" s="2" t="s">
        <v>75</v>
      </c>
      <c r="E14" s="1" t="s">
        <v>137</v>
      </c>
      <c r="F14" s="1" t="s">
        <v>76</v>
      </c>
      <c r="G14" s="1"/>
      <c r="H14" s="1"/>
    </row>
    <row r="15" spans="1:8" x14ac:dyDescent="0.45">
      <c r="A15" s="1" t="s">
        <v>77</v>
      </c>
      <c r="B15" s="1" t="s">
        <v>78</v>
      </c>
      <c r="C15" s="1" t="s">
        <v>74</v>
      </c>
      <c r="D15" s="2" t="s">
        <v>80</v>
      </c>
      <c r="E15" s="1" t="s">
        <v>138</v>
      </c>
      <c r="F15" s="1" t="s">
        <v>81</v>
      </c>
      <c r="G15" s="1"/>
      <c r="H15" s="1"/>
    </row>
    <row r="16" spans="1:8" x14ac:dyDescent="0.45">
      <c r="A16" s="1" t="s">
        <v>82</v>
      </c>
      <c r="B16" s="1" t="s">
        <v>83</v>
      </c>
      <c r="C16" s="1" t="s">
        <v>79</v>
      </c>
      <c r="D16" s="2" t="s">
        <v>85</v>
      </c>
      <c r="E16" s="1" t="s">
        <v>139</v>
      </c>
      <c r="F16" s="1" t="s">
        <v>86</v>
      </c>
      <c r="G16" s="1"/>
      <c r="H16" s="1"/>
    </row>
    <row r="17" spans="1:8" x14ac:dyDescent="0.45">
      <c r="A17" s="1" t="s">
        <v>87</v>
      </c>
      <c r="B17" s="1" t="s">
        <v>88</v>
      </c>
      <c r="C17" s="1" t="s">
        <v>153</v>
      </c>
      <c r="D17" s="2" t="s">
        <v>90</v>
      </c>
      <c r="E17" s="1" t="s">
        <v>140</v>
      </c>
      <c r="F17" s="1" t="s">
        <v>91</v>
      </c>
      <c r="G17" s="1"/>
      <c r="H17" s="1"/>
    </row>
    <row r="18" spans="1:8" x14ac:dyDescent="0.45">
      <c r="A18" s="1" t="s">
        <v>92</v>
      </c>
      <c r="B18" s="1" t="s">
        <v>93</v>
      </c>
      <c r="C18" s="20" t="s">
        <v>84</v>
      </c>
      <c r="D18" s="2" t="s">
        <v>95</v>
      </c>
      <c r="E18" s="1" t="s">
        <v>141</v>
      </c>
      <c r="F18" s="1" t="s">
        <v>96</v>
      </c>
      <c r="G18" s="1"/>
      <c r="H18" s="1"/>
    </row>
    <row r="19" spans="1:8" x14ac:dyDescent="0.45">
      <c r="A19" s="1" t="s">
        <v>185</v>
      </c>
      <c r="B19" s="1" t="s">
        <v>97</v>
      </c>
      <c r="C19" s="20" t="s">
        <v>89</v>
      </c>
      <c r="D19" s="2" t="s">
        <v>99</v>
      </c>
      <c r="E19" s="1" t="s">
        <v>142</v>
      </c>
      <c r="F19" s="1" t="s">
        <v>100</v>
      </c>
      <c r="G19" s="1"/>
      <c r="H19" s="1"/>
    </row>
    <row r="20" spans="1:8" x14ac:dyDescent="0.45">
      <c r="A20" s="1" t="s">
        <v>101</v>
      </c>
      <c r="B20" s="1" t="s">
        <v>102</v>
      </c>
      <c r="C20" s="2" t="s">
        <v>94</v>
      </c>
      <c r="D20" s="2" t="s">
        <v>104</v>
      </c>
      <c r="E20" s="1" t="s">
        <v>143</v>
      </c>
      <c r="F20" s="1" t="s">
        <v>105</v>
      </c>
      <c r="G20" s="1"/>
      <c r="H20" s="1"/>
    </row>
    <row r="21" spans="1:8" x14ac:dyDescent="0.45">
      <c r="A21" s="1" t="s">
        <v>106</v>
      </c>
      <c r="B21" s="1" t="s">
        <v>107</v>
      </c>
      <c r="C21" s="2" t="s">
        <v>98</v>
      </c>
      <c r="D21" s="1"/>
      <c r="E21" s="1" t="s">
        <v>144</v>
      </c>
      <c r="F21" s="1" t="s">
        <v>109</v>
      </c>
      <c r="G21" s="1"/>
      <c r="H21" s="1"/>
    </row>
    <row r="22" spans="1:8" x14ac:dyDescent="0.45">
      <c r="A22" s="1" t="s">
        <v>110</v>
      </c>
      <c r="B22" s="1" t="s">
        <v>111</v>
      </c>
      <c r="C22" s="2" t="s">
        <v>103</v>
      </c>
      <c r="D22" s="1"/>
      <c r="E22" s="1" t="s">
        <v>145</v>
      </c>
      <c r="F22" s="1" t="s">
        <v>113</v>
      </c>
      <c r="G22" s="1"/>
      <c r="H22" s="1"/>
    </row>
    <row r="23" spans="1:8" x14ac:dyDescent="0.45">
      <c r="A23" s="1" t="s">
        <v>114</v>
      </c>
      <c r="B23" s="1" t="s">
        <v>115</v>
      </c>
      <c r="C23" s="2" t="s">
        <v>108</v>
      </c>
      <c r="D23" s="1"/>
      <c r="E23" s="1" t="s">
        <v>146</v>
      </c>
      <c r="F23" s="1" t="s">
        <v>117</v>
      </c>
      <c r="G23" s="1"/>
      <c r="H23" s="1"/>
    </row>
    <row r="24" spans="1:8" x14ac:dyDescent="0.45">
      <c r="A24" s="1"/>
      <c r="B24" s="1" t="s">
        <v>118</v>
      </c>
      <c r="C24" s="2" t="s">
        <v>112</v>
      </c>
      <c r="D24" s="1"/>
      <c r="E24" s="1" t="s">
        <v>147</v>
      </c>
      <c r="F24" s="1" t="s">
        <v>119</v>
      </c>
      <c r="G24" s="1"/>
      <c r="H24" s="1"/>
    </row>
    <row r="25" spans="1:8" x14ac:dyDescent="0.45">
      <c r="A25" s="1"/>
      <c r="B25" s="1" t="s">
        <v>120</v>
      </c>
      <c r="C25" s="2" t="s">
        <v>116</v>
      </c>
      <c r="D25" s="1"/>
      <c r="E25" s="1" t="s">
        <v>148</v>
      </c>
      <c r="F25" s="1" t="s">
        <v>121</v>
      </c>
      <c r="G25" s="1"/>
      <c r="H25" s="1"/>
    </row>
    <row r="26" spans="1:8" x14ac:dyDescent="0.45">
      <c r="A26" s="1"/>
      <c r="B26" s="1" t="s">
        <v>122</v>
      </c>
      <c r="C26" s="1"/>
      <c r="D26" s="1"/>
      <c r="E26" s="1" t="s">
        <v>154</v>
      </c>
      <c r="F26" s="1" t="s">
        <v>123</v>
      </c>
      <c r="G26" s="1"/>
      <c r="H26" s="1"/>
    </row>
    <row r="27" spans="1:8" x14ac:dyDescent="0.45">
      <c r="A27" s="1"/>
      <c r="B27" s="1" t="s">
        <v>124</v>
      </c>
      <c r="C27" s="1"/>
      <c r="D27" s="1"/>
      <c r="E27" s="1" t="s">
        <v>155</v>
      </c>
      <c r="F27" s="1" t="s">
        <v>125</v>
      </c>
      <c r="G27" s="1"/>
      <c r="H27" s="1"/>
    </row>
    <row r="28" spans="1:8" x14ac:dyDescent="0.45">
      <c r="A28" s="1"/>
      <c r="B28" s="1" t="s">
        <v>126</v>
      </c>
      <c r="C28" s="1" t="s">
        <v>84</v>
      </c>
      <c r="D28" s="1"/>
      <c r="E28" s="1" t="s">
        <v>149</v>
      </c>
      <c r="F28" s="1" t="s">
        <v>568</v>
      </c>
      <c r="G28" s="1"/>
      <c r="H28" s="1"/>
    </row>
    <row r="29" spans="1:8" x14ac:dyDescent="0.45">
      <c r="A29" s="1"/>
      <c r="B29" s="1"/>
      <c r="C29" s="1" t="s">
        <v>89</v>
      </c>
      <c r="D29" s="1"/>
      <c r="E29" s="1" t="s">
        <v>150</v>
      </c>
      <c r="F29" s="1" t="s">
        <v>127</v>
      </c>
      <c r="G29" s="1"/>
      <c r="H29" s="1"/>
    </row>
    <row r="30" spans="1:8" x14ac:dyDescent="0.45">
      <c r="A30" s="1"/>
      <c r="B30" s="1"/>
      <c r="C30" s="1"/>
      <c r="D30" s="1"/>
      <c r="E30" s="2" t="s">
        <v>167</v>
      </c>
      <c r="F30" s="1" t="s">
        <v>128</v>
      </c>
      <c r="G30" s="1"/>
      <c r="H30" s="1"/>
    </row>
    <row r="31" spans="1:8" x14ac:dyDescent="0.45">
      <c r="A31" s="1"/>
      <c r="B31" s="1"/>
      <c r="C31" s="1"/>
      <c r="D31" s="1"/>
      <c r="E31" s="2" t="s">
        <v>168</v>
      </c>
      <c r="F31" s="1" t="s">
        <v>129</v>
      </c>
      <c r="G31" s="1"/>
      <c r="H31" s="1"/>
    </row>
    <row r="32" spans="1:8" x14ac:dyDescent="0.45">
      <c r="A32" s="1"/>
      <c r="B32" s="1"/>
      <c r="C32" s="1"/>
      <c r="D32" s="1"/>
      <c r="E32" s="2" t="s">
        <v>169</v>
      </c>
      <c r="F32" s="1" t="s">
        <v>130</v>
      </c>
      <c r="G32" s="1"/>
      <c r="H32" s="1"/>
    </row>
    <row r="33" spans="1:8" x14ac:dyDescent="0.45">
      <c r="A33" s="1"/>
      <c r="B33" s="1"/>
      <c r="C33" s="1"/>
      <c r="D33" s="1"/>
      <c r="E33" s="2" t="s">
        <v>170</v>
      </c>
      <c r="F33" s="1" t="s">
        <v>131</v>
      </c>
      <c r="G33" s="1"/>
      <c r="H33" s="1"/>
    </row>
    <row r="34" spans="1:8" x14ac:dyDescent="0.45">
      <c r="A34" s="1"/>
      <c r="B34" s="1"/>
      <c r="C34" s="1"/>
      <c r="D34" s="1"/>
      <c r="E34" s="2" t="s">
        <v>171</v>
      </c>
      <c r="F34" s="1" t="s">
        <v>132</v>
      </c>
      <c r="G34" s="1"/>
      <c r="H34" s="1"/>
    </row>
    <row r="35" spans="1:8" x14ac:dyDescent="0.45">
      <c r="A35" s="1"/>
      <c r="B35" s="1"/>
      <c r="C35" s="1"/>
      <c r="D35" s="1"/>
      <c r="E35" s="2" t="s">
        <v>172</v>
      </c>
      <c r="F35" s="2" t="s">
        <v>175</v>
      </c>
      <c r="G35" s="1"/>
      <c r="H35" s="1"/>
    </row>
    <row r="36" spans="1:8" x14ac:dyDescent="0.45">
      <c r="C36" s="1"/>
      <c r="E36" s="2" t="s">
        <v>173</v>
      </c>
      <c r="F36" s="2" t="s">
        <v>176</v>
      </c>
    </row>
    <row r="37" spans="1:8" x14ac:dyDescent="0.45">
      <c r="C37" s="1"/>
      <c r="E37" s="2" t="s">
        <v>174</v>
      </c>
      <c r="F3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52"/>
  <sheetViews>
    <sheetView tabSelected="1" topLeftCell="C1" zoomScaleNormal="100" workbookViewId="0">
      <pane ySplit="1" topLeftCell="A2" activePane="bottomLeft" state="frozen"/>
      <selection pane="bottomLeft" activeCell="J47" sqref="J47"/>
    </sheetView>
  </sheetViews>
  <sheetFormatPr defaultRowHeight="14.25" x14ac:dyDescent="0.45"/>
  <cols>
    <col min="1" max="1" width="25" style="4" customWidth="1"/>
    <col min="2" max="2" width="14.3984375" style="4" bestFit="1" customWidth="1"/>
    <col min="3" max="4" width="14.3984375" style="4" customWidth="1"/>
    <col min="5" max="5" width="12.46484375" style="4" bestFit="1" customWidth="1"/>
    <col min="6" max="6" width="11.3984375" style="4" customWidth="1"/>
    <col min="7" max="8" width="9.1328125" style="10"/>
    <col min="9" max="9" width="33" bestFit="1" customWidth="1"/>
    <col min="10" max="11" width="33" customWidth="1"/>
    <col min="12" max="12" width="26.73046875" bestFit="1" customWidth="1"/>
    <col min="13" max="13" width="10.1328125" bestFit="1" customWidth="1"/>
    <col min="14" max="14" width="19.1328125" bestFit="1" customWidth="1"/>
    <col min="15" max="15" width="9.86328125" style="7" bestFit="1" customWidth="1"/>
    <col min="16" max="16" width="8" style="7" bestFit="1" customWidth="1"/>
  </cols>
  <sheetData>
    <row r="1" spans="1:16" x14ac:dyDescent="0.45">
      <c r="A1" s="4" t="s">
        <v>332</v>
      </c>
      <c r="B1" s="4" t="s">
        <v>333</v>
      </c>
      <c r="C1" s="4" t="s">
        <v>709</v>
      </c>
      <c r="D1" s="4" t="s">
        <v>330</v>
      </c>
      <c r="E1" s="4" t="s">
        <v>718</v>
      </c>
      <c r="F1" s="4" t="s">
        <v>331</v>
      </c>
      <c r="G1" s="10" t="s">
        <v>184</v>
      </c>
      <c r="H1" s="10" t="s">
        <v>183</v>
      </c>
      <c r="I1" t="s">
        <v>324</v>
      </c>
      <c r="J1" t="s">
        <v>707</v>
      </c>
      <c r="K1" t="s">
        <v>708</v>
      </c>
      <c r="L1" t="s">
        <v>325</v>
      </c>
      <c r="M1" t="s">
        <v>326</v>
      </c>
      <c r="N1" t="s">
        <v>327</v>
      </c>
      <c r="O1" s="7" t="s">
        <v>328</v>
      </c>
      <c r="P1" s="9" t="s">
        <v>329</v>
      </c>
    </row>
    <row r="2" spans="1:16" x14ac:dyDescent="0.45">
      <c r="A2" s="5" t="s">
        <v>7</v>
      </c>
      <c r="B2" s="4" t="s">
        <v>391</v>
      </c>
      <c r="C2" s="4" t="s">
        <v>711</v>
      </c>
      <c r="D2" s="4" t="s">
        <v>719</v>
      </c>
      <c r="E2" s="4" t="str">
        <f>LEFT(A2,FIND(" ",A2)-1)</f>
        <v>Pam</v>
      </c>
      <c r="F2" s="4" t="str">
        <f>RIGHT(A2,LEN(A2)-FIND(" ",A2))</f>
        <v>Bean</v>
      </c>
      <c r="G2" s="10">
        <v>1</v>
      </c>
      <c r="I2" t="str">
        <f>A2</f>
        <v>Pam Bean</v>
      </c>
      <c r="J2" t="str">
        <f>IF(C2="Single Woman",CONCATENATE("Ms. ",D2," ",F2),IF(C2="Married Couple",CONCATENATE("Mr. ",D2, " ", F2, " and Mrs. ",D3," ",F2),""))</f>
        <v>Ms. Pamela Bean</v>
      </c>
      <c r="L2" t="str">
        <f t="shared" ref="L2:L33" si="0">IF(INDEX(Street,MATCH($I2,Name,0))=0,"",(INDEX(Street,MATCH($I2,Name,0))))</f>
        <v>3750 Silver Bluff Blvd</v>
      </c>
      <c r="M2" t="str">
        <f t="shared" ref="M2:M33" si="1">IF(INDEX(Unit,MATCH($I2,Name,0))=0,"",(INDEX(Unit,MATCH($I2,Name,0))))</f>
        <v>Unit #1402</v>
      </c>
      <c r="N2" t="str">
        <f t="shared" ref="N2:N33" si="2">IF(INDEX(City,MATCH($I2,Name,0))=0,"",(INDEX(City,MATCH($I2,Name,0))))</f>
        <v>Orange Park</v>
      </c>
      <c r="O2" s="7" t="str">
        <f t="shared" ref="O2:O33" si="3">IF(INDEX(State,MATCH($I2,Name,0))=0,"",(INDEX(State,MATCH($I2,Name,0))))</f>
        <v>FL</v>
      </c>
      <c r="P2" s="7">
        <f t="shared" ref="P2:P33" si="4">IF(INDEX(Zip,MATCH($I2,Name,0))=0,"",(INDEX(Zip,MATCH($I2,Name,0))))</f>
        <v>32065</v>
      </c>
    </row>
    <row r="3" spans="1:16" hidden="1" x14ac:dyDescent="0.45">
      <c r="A3" s="5" t="s">
        <v>13</v>
      </c>
      <c r="B3" s="4" t="s">
        <v>391</v>
      </c>
      <c r="C3" s="4" t="s">
        <v>710</v>
      </c>
      <c r="D3" s="4" t="s">
        <v>720</v>
      </c>
      <c r="E3" s="4" t="str">
        <f t="shared" ref="E3:E65" si="5">LEFT(A3,FIND(" ",A3)-1)</f>
        <v>Brad</v>
      </c>
      <c r="F3" s="4" t="str">
        <f t="shared" ref="F3:F65" si="6">RIGHT(A3,LEN(A3)-FIND(" ",A3))</f>
        <v>Bean</v>
      </c>
      <c r="G3" s="10">
        <v>2</v>
      </c>
      <c r="I3" t="str">
        <f>CONCATENATE(E3," and ",E4," ",F3)</f>
        <v>Brad and Marilyn Bean</v>
      </c>
      <c r="J3" t="str">
        <f>IF(C3="Single Woman",CONCATENATE("Ms. ",D3," ",F3),IF(C3="Married Couple",CONCATENATE("Mr. ",D3, " and Mrs. ",D4," ",F3),""))</f>
        <v>Mr. Bradley and Mrs. Marilyn Bean</v>
      </c>
      <c r="L3" t="str">
        <f t="shared" si="0"/>
        <v>862507 N Hampton Club Way</v>
      </c>
      <c r="M3" t="str">
        <f t="shared" si="1"/>
        <v/>
      </c>
      <c r="N3" t="str">
        <f t="shared" si="2"/>
        <v>Fernandina Beach</v>
      </c>
      <c r="O3" s="7" t="str">
        <f t="shared" si="3"/>
        <v>FL</v>
      </c>
      <c r="P3" s="7">
        <f t="shared" si="4"/>
        <v>32034</v>
      </c>
    </row>
    <row r="4" spans="1:16" hidden="1" x14ac:dyDescent="0.45">
      <c r="A4" s="5" t="s">
        <v>19</v>
      </c>
      <c r="B4" s="4" t="s">
        <v>391</v>
      </c>
      <c r="C4" s="4" t="s">
        <v>710</v>
      </c>
      <c r="D4" s="4" t="s">
        <v>721</v>
      </c>
      <c r="E4" s="4" t="str">
        <f t="shared" si="5"/>
        <v>Marilyn</v>
      </c>
      <c r="F4" s="4" t="str">
        <f t="shared" si="6"/>
        <v>Bean</v>
      </c>
      <c r="G4" s="10">
        <v>2</v>
      </c>
      <c r="I4" t="str">
        <f>CONCATENATE(E3," and ",E4," ",F3)</f>
        <v>Brad and Marilyn Bean</v>
      </c>
      <c r="J4" t="str">
        <f>J3</f>
        <v>Mr. Bradley and Mrs. Marilyn Bean</v>
      </c>
      <c r="L4" t="str">
        <f t="shared" si="0"/>
        <v>862507 N Hampton Club Way</v>
      </c>
      <c r="M4" t="str">
        <f t="shared" si="1"/>
        <v/>
      </c>
      <c r="N4" t="str">
        <f t="shared" si="2"/>
        <v>Fernandina Beach</v>
      </c>
      <c r="O4" s="7" t="str">
        <f t="shared" si="3"/>
        <v>FL</v>
      </c>
      <c r="P4" s="7">
        <f t="shared" si="4"/>
        <v>32034</v>
      </c>
    </row>
    <row r="5" spans="1:16" hidden="1" x14ac:dyDescent="0.45">
      <c r="A5" s="5" t="s">
        <v>29</v>
      </c>
      <c r="B5" s="4" t="s">
        <v>391</v>
      </c>
      <c r="C5" s="4" t="s">
        <v>710</v>
      </c>
      <c r="D5" s="4" t="s">
        <v>722</v>
      </c>
      <c r="E5" s="4" t="str">
        <f>LEFT(A5,FIND(" ",A5)-1)</f>
        <v>Robert</v>
      </c>
      <c r="F5" s="4" t="str">
        <f>RIGHT(A5,LEN(A5)-FIND(" ",A5))</f>
        <v>Wood</v>
      </c>
      <c r="G5" s="10">
        <v>3</v>
      </c>
      <c r="I5" t="str">
        <f>CONCATENATE(E5," and ",E6," ",F5)</f>
        <v>Robert and Jennifer Wood</v>
      </c>
      <c r="J5" t="str">
        <f>IF(C5="Single Woman",CONCATENATE("Ms. ",D5," ",F5),IF(C5="Married Couple",CONCATENATE("Mr. ",D5, " and Mrs. ",D6," ",F5),""))</f>
        <v>Mr. Robert and Mrs. Jennifer Wood</v>
      </c>
      <c r="L5" t="str">
        <f t="shared" si="0"/>
        <v>5116 Potomac St</v>
      </c>
      <c r="M5" t="str">
        <f t="shared" si="1"/>
        <v/>
      </c>
      <c r="N5" t="str">
        <f t="shared" si="2"/>
        <v>North Charleston</v>
      </c>
      <c r="O5" s="7" t="str">
        <f t="shared" si="3"/>
        <v>SC</v>
      </c>
      <c r="P5" s="7">
        <f t="shared" si="4"/>
        <v>29405</v>
      </c>
    </row>
    <row r="6" spans="1:16" hidden="1" x14ac:dyDescent="0.45">
      <c r="A6" s="5" t="s">
        <v>25</v>
      </c>
      <c r="B6" s="4" t="s">
        <v>391</v>
      </c>
      <c r="C6" s="4" t="s">
        <v>710</v>
      </c>
      <c r="D6" s="4" t="s">
        <v>723</v>
      </c>
      <c r="E6" s="4" t="str">
        <f t="shared" si="5"/>
        <v>Jennifer</v>
      </c>
      <c r="F6" s="4" t="str">
        <f t="shared" si="6"/>
        <v>Wood</v>
      </c>
      <c r="G6" s="10">
        <v>3</v>
      </c>
      <c r="I6" t="str">
        <f>CONCATENATE(E5," and ",E6," ",F5)</f>
        <v>Robert and Jennifer Wood</v>
      </c>
      <c r="J6" t="str">
        <f>J5</f>
        <v>Mr. Robert and Mrs. Jennifer Wood</v>
      </c>
      <c r="L6" t="str">
        <f t="shared" si="0"/>
        <v>5116 Potomac St</v>
      </c>
      <c r="M6" t="str">
        <f t="shared" si="1"/>
        <v/>
      </c>
      <c r="N6" t="str">
        <f t="shared" si="2"/>
        <v>North Charleston</v>
      </c>
      <c r="O6" s="7" t="str">
        <f t="shared" si="3"/>
        <v>SC</v>
      </c>
      <c r="P6" s="7">
        <f t="shared" si="4"/>
        <v>29405</v>
      </c>
    </row>
    <row r="7" spans="1:16" x14ac:dyDescent="0.45">
      <c r="A7" s="5" t="s">
        <v>34</v>
      </c>
      <c r="B7" s="4" t="s">
        <v>391</v>
      </c>
      <c r="C7" s="4" t="s">
        <v>712</v>
      </c>
      <c r="D7" s="4" t="s">
        <v>724</v>
      </c>
      <c r="E7" s="4" t="str">
        <f t="shared" si="5"/>
        <v>Dean</v>
      </c>
      <c r="F7" s="4" t="str">
        <f t="shared" si="6"/>
        <v>West</v>
      </c>
      <c r="G7" s="10">
        <v>4</v>
      </c>
      <c r="H7" s="10" t="s">
        <v>428</v>
      </c>
      <c r="I7" t="str">
        <f>A7</f>
        <v>Dean West</v>
      </c>
      <c r="J7" t="str">
        <f>CONCATENATE("Mr. ",D7," ",F7)</f>
        <v>Mr. Dean West</v>
      </c>
      <c r="K7" t="str">
        <f>CONCATENATE("Mr. ",D7," ",F7," and Guest")</f>
        <v>Mr. Dean West and Guest</v>
      </c>
      <c r="L7" t="str">
        <f t="shared" si="0"/>
        <v>7124 Prestwick Cir N</v>
      </c>
      <c r="M7" t="str">
        <f t="shared" si="1"/>
        <v/>
      </c>
      <c r="N7" t="str">
        <f t="shared" si="2"/>
        <v>Jacksonville</v>
      </c>
      <c r="O7" s="7" t="str">
        <f t="shared" si="3"/>
        <v>FL</v>
      </c>
      <c r="P7" s="7">
        <f t="shared" si="4"/>
        <v>32244</v>
      </c>
    </row>
    <row r="8" spans="1:16" hidden="1" x14ac:dyDescent="0.45">
      <c r="A8" s="5" t="s">
        <v>46</v>
      </c>
      <c r="B8" s="4" t="s">
        <v>391</v>
      </c>
      <c r="C8" s="4" t="s">
        <v>710</v>
      </c>
      <c r="D8" s="26" t="s">
        <v>725</v>
      </c>
      <c r="E8" s="4" t="str">
        <f>LEFT(A8,FIND(" ",A8)-1)</f>
        <v>Dan</v>
      </c>
      <c r="F8" s="4" t="str">
        <f>RIGHT(A8,LEN(A8)-FIND(" ",A8))</f>
        <v>Peck</v>
      </c>
      <c r="G8" s="10">
        <v>5</v>
      </c>
      <c r="I8" t="str">
        <f>CONCATENATE(E8," and ",E9," ",F8)</f>
        <v>Dan and Robin Peck</v>
      </c>
      <c r="J8" t="str">
        <f>IF(C8="Single Woman",CONCATENATE("Ms. ",D8," ",F8),IF(C8="Married Couple",CONCATENATE("Mr. ",D8, " and Mrs. ",D9," ",F8),""))</f>
        <v>Mr. Daniel and Mrs. Robin Peck</v>
      </c>
      <c r="L8" t="str">
        <f t="shared" si="0"/>
        <v>2337A First Ave</v>
      </c>
      <c r="M8" t="str">
        <f t="shared" si="1"/>
        <v/>
      </c>
      <c r="N8" t="str">
        <f t="shared" si="2"/>
        <v>Fernandina Beach</v>
      </c>
      <c r="O8" s="7" t="str">
        <f t="shared" si="3"/>
        <v>FL</v>
      </c>
      <c r="P8" s="7" t="str">
        <f t="shared" si="4"/>
        <v>32034</v>
      </c>
    </row>
    <row r="9" spans="1:16" hidden="1" x14ac:dyDescent="0.45">
      <c r="A9" s="5" t="s">
        <v>178</v>
      </c>
      <c r="B9" s="4" t="s">
        <v>391</v>
      </c>
      <c r="C9" s="4" t="s">
        <v>710</v>
      </c>
      <c r="D9" s="4" t="s">
        <v>726</v>
      </c>
      <c r="E9" s="4" t="str">
        <f t="shared" si="5"/>
        <v>Robin</v>
      </c>
      <c r="F9" s="4" t="str">
        <f t="shared" si="6"/>
        <v>Peck</v>
      </c>
      <c r="G9" s="10">
        <v>5</v>
      </c>
      <c r="I9" t="str">
        <f>CONCATENATE(E8," and ",E9," ",F8)</f>
        <v>Dan and Robin Peck</v>
      </c>
      <c r="J9" t="str">
        <f>J8</f>
        <v>Mr. Daniel and Mrs. Robin Peck</v>
      </c>
      <c r="L9" t="str">
        <f t="shared" si="0"/>
        <v>2337A First Ave</v>
      </c>
      <c r="M9" t="str">
        <f t="shared" si="1"/>
        <v/>
      </c>
      <c r="N9" t="str">
        <f t="shared" si="2"/>
        <v>Fernandina Beach</v>
      </c>
      <c r="O9" s="7" t="str">
        <f t="shared" si="3"/>
        <v>FL</v>
      </c>
      <c r="P9" s="7" t="str">
        <f t="shared" si="4"/>
        <v>32034</v>
      </c>
    </row>
    <row r="10" spans="1:16" hidden="1" x14ac:dyDescent="0.45">
      <c r="A10" s="5" t="s">
        <v>57</v>
      </c>
      <c r="B10" s="4" t="s">
        <v>391</v>
      </c>
      <c r="C10" s="4" t="s">
        <v>710</v>
      </c>
      <c r="D10" s="26" t="s">
        <v>727</v>
      </c>
      <c r="E10" s="4" t="str">
        <f>LEFT(A10,FIND(" ",A10)-1)</f>
        <v>Joe</v>
      </c>
      <c r="F10" s="4" t="str">
        <f>RIGHT(A10,LEN(A10)-FIND(" ",A10))</f>
        <v>Jeffers</v>
      </c>
      <c r="G10" s="10">
        <v>6</v>
      </c>
      <c r="I10" t="str">
        <f>CONCATENATE(E10," and ",E11," ",F10)</f>
        <v>Joe and Marilyn Jeffers</v>
      </c>
      <c r="J10" t="str">
        <f>IF(C10="Single Woman",CONCATENATE("Ms. ",D10," ",F10),IF(C10="Married Couple",CONCATENATE("Mr. ",D10, " and Mrs. ",D11," ",F10),""))</f>
        <v>Mr. Joseph and Mrs. Marilyn Jeffers</v>
      </c>
      <c r="L10" t="str">
        <f t="shared" si="0"/>
        <v>1255 Evergreen St</v>
      </c>
      <c r="M10" t="str">
        <f t="shared" si="1"/>
        <v/>
      </c>
      <c r="N10" t="str">
        <f t="shared" si="2"/>
        <v>San Diego</v>
      </c>
      <c r="O10" s="7" t="str">
        <f t="shared" si="3"/>
        <v>CA</v>
      </c>
      <c r="P10" s="7">
        <f t="shared" si="4"/>
        <v>92106</v>
      </c>
    </row>
    <row r="11" spans="1:16" hidden="1" x14ac:dyDescent="0.45">
      <c r="A11" s="5" t="s">
        <v>52</v>
      </c>
      <c r="B11" s="4" t="s">
        <v>391</v>
      </c>
      <c r="C11" s="4" t="s">
        <v>710</v>
      </c>
      <c r="D11" s="4" t="s">
        <v>721</v>
      </c>
      <c r="E11" s="4" t="str">
        <f t="shared" si="5"/>
        <v>Marilyn</v>
      </c>
      <c r="F11" s="4" t="str">
        <f t="shared" si="6"/>
        <v>Jeffers</v>
      </c>
      <c r="G11" s="10">
        <v>6</v>
      </c>
      <c r="I11" t="str">
        <f>CONCATENATE(E10," and ",E11," ",F10)</f>
        <v>Joe and Marilyn Jeffers</v>
      </c>
      <c r="J11" t="str">
        <f>J10</f>
        <v>Mr. Joseph and Mrs. Marilyn Jeffers</v>
      </c>
      <c r="L11" t="str">
        <f t="shared" si="0"/>
        <v>1255 Evergreen St</v>
      </c>
      <c r="M11" t="str">
        <f t="shared" si="1"/>
        <v/>
      </c>
      <c r="N11" t="str">
        <f t="shared" si="2"/>
        <v>San Diego</v>
      </c>
      <c r="O11" s="7" t="str">
        <f t="shared" si="3"/>
        <v>CA</v>
      </c>
      <c r="P11" s="7">
        <f t="shared" si="4"/>
        <v>92106</v>
      </c>
    </row>
    <row r="12" spans="1:16" hidden="1" x14ac:dyDescent="0.45">
      <c r="A12" s="5" t="s">
        <v>67</v>
      </c>
      <c r="B12" s="4" t="s">
        <v>391</v>
      </c>
      <c r="C12" s="4" t="s">
        <v>710</v>
      </c>
      <c r="D12" s="4" t="s">
        <v>728</v>
      </c>
      <c r="E12" s="4" t="str">
        <f>LEFT(A12,FIND(" ",A12)-1)</f>
        <v>Richard</v>
      </c>
      <c r="F12" s="4" t="str">
        <f>RIGHT(A12,LEN(A12)-FIND(" ",A12))</f>
        <v>Disney</v>
      </c>
      <c r="G12" s="10">
        <v>7</v>
      </c>
      <c r="I12" t="str">
        <f>CONCATENATE(E12," and ",E13," ",F12)</f>
        <v>Richard and Alicia Disney</v>
      </c>
      <c r="J12" t="str">
        <f>IF(C12="Single Woman",CONCATENATE("Ms. ",D12," ",F12),IF(C12="Married Couple",CONCATENATE("Mr. ",D12, " and Mrs. ",D13," ",F12),""))</f>
        <v>Mr. Richard and Mrs. Alicia Disney</v>
      </c>
      <c r="L12" t="str">
        <f t="shared" si="0"/>
        <v>5331 Shorecrest Dr</v>
      </c>
      <c r="M12" t="str">
        <f t="shared" si="1"/>
        <v/>
      </c>
      <c r="N12" t="str">
        <f t="shared" si="2"/>
        <v>Jacksonville</v>
      </c>
      <c r="O12" s="7" t="str">
        <f t="shared" si="3"/>
        <v>FL</v>
      </c>
      <c r="P12" s="7" t="str">
        <f t="shared" si="4"/>
        <v>32210</v>
      </c>
    </row>
    <row r="13" spans="1:16" hidden="1" x14ac:dyDescent="0.45">
      <c r="A13" s="5" t="s">
        <v>62</v>
      </c>
      <c r="B13" s="4" t="s">
        <v>391</v>
      </c>
      <c r="C13" s="4" t="s">
        <v>710</v>
      </c>
      <c r="D13" s="4" t="s">
        <v>729</v>
      </c>
      <c r="E13" s="4" t="str">
        <f>LEFT(A13,FIND(" ",A13)-1)</f>
        <v>Alicia</v>
      </c>
      <c r="F13" s="4" t="str">
        <f>RIGHT(A13,LEN(A13)-FIND(" ",A13))</f>
        <v>Disney</v>
      </c>
      <c r="G13" s="10">
        <v>7</v>
      </c>
      <c r="I13" t="str">
        <f>CONCATENATE(E12," and ",E13," ",F12)</f>
        <v>Richard and Alicia Disney</v>
      </c>
      <c r="J13" t="str">
        <f>J12</f>
        <v>Mr. Richard and Mrs. Alicia Disney</v>
      </c>
      <c r="L13" t="str">
        <f t="shared" si="0"/>
        <v>5331 Shorecrest Dr</v>
      </c>
      <c r="M13" t="str">
        <f t="shared" si="1"/>
        <v/>
      </c>
      <c r="N13" t="str">
        <f t="shared" si="2"/>
        <v>Jacksonville</v>
      </c>
      <c r="O13" s="7" t="str">
        <f t="shared" si="3"/>
        <v>FL</v>
      </c>
      <c r="P13" s="7" t="str">
        <f t="shared" si="4"/>
        <v>32210</v>
      </c>
    </row>
    <row r="14" spans="1:16" hidden="1" x14ac:dyDescent="0.45">
      <c r="A14" s="5" t="s">
        <v>635</v>
      </c>
      <c r="B14" s="4" t="s">
        <v>391</v>
      </c>
      <c r="C14" s="4" t="s">
        <v>710</v>
      </c>
      <c r="D14" s="4" t="s">
        <v>730</v>
      </c>
      <c r="E14" s="4" t="s">
        <v>731</v>
      </c>
      <c r="F14" s="4" t="str">
        <f>RIGHT(A14,LEN(A14)-FIND(" ",A14))</f>
        <v>Burke</v>
      </c>
      <c r="G14" s="10">
        <v>8</v>
      </c>
      <c r="I14" t="str">
        <f>CONCATENATE(E14," and ",E15," ",F14)</f>
        <v>Matt and Danielle Burke</v>
      </c>
      <c r="J14" t="str">
        <f>IF(C14="Single Woman",CONCATENATE("Ms. ",D14," ",F14),IF(C14="Married Couple",CONCATENATE("Mr. ",D14, " and Mrs. ",D15," ",F14),""))</f>
        <v>Mr. Matthew and Mrs. Danielle Burke</v>
      </c>
      <c r="L14" t="e">
        <f t="shared" si="0"/>
        <v>#N/A</v>
      </c>
      <c r="M14" t="e">
        <f t="shared" si="1"/>
        <v>#N/A</v>
      </c>
      <c r="N14" t="e">
        <f t="shared" si="2"/>
        <v>#N/A</v>
      </c>
      <c r="O14" s="7" t="e">
        <f t="shared" si="3"/>
        <v>#N/A</v>
      </c>
      <c r="P14" s="7" t="e">
        <f t="shared" si="4"/>
        <v>#N/A</v>
      </c>
    </row>
    <row r="15" spans="1:16" hidden="1" x14ac:dyDescent="0.45">
      <c r="A15" s="5" t="s">
        <v>72</v>
      </c>
      <c r="B15" s="4" t="s">
        <v>391</v>
      </c>
      <c r="C15" s="4" t="s">
        <v>710</v>
      </c>
      <c r="D15" s="4" t="s">
        <v>732</v>
      </c>
      <c r="E15" s="4" t="str">
        <f t="shared" si="5"/>
        <v>Danielle</v>
      </c>
      <c r="F15" s="4" t="str">
        <f t="shared" si="6"/>
        <v>Burke</v>
      </c>
      <c r="G15" s="10">
        <v>8</v>
      </c>
      <c r="I15" t="str">
        <f>CONCATENATE(E14," and ",E15," ",F14)</f>
        <v>Matt and Danielle Burke</v>
      </c>
      <c r="J15" t="str">
        <f>J14</f>
        <v>Mr. Matthew and Mrs. Danielle Burke</v>
      </c>
      <c r="L15" t="e">
        <f t="shared" si="0"/>
        <v>#N/A</v>
      </c>
      <c r="M15" t="e">
        <f t="shared" si="1"/>
        <v>#N/A</v>
      </c>
      <c r="N15" t="e">
        <f t="shared" si="2"/>
        <v>#N/A</v>
      </c>
      <c r="O15" s="7" t="e">
        <f t="shared" si="3"/>
        <v>#N/A</v>
      </c>
      <c r="P15" s="7" t="e">
        <f t="shared" si="4"/>
        <v>#N/A</v>
      </c>
    </row>
    <row r="16" spans="1:16" hidden="1" x14ac:dyDescent="0.45">
      <c r="A16" s="5" t="s">
        <v>82</v>
      </c>
      <c r="B16" s="4" t="s">
        <v>391</v>
      </c>
      <c r="C16" s="4" t="s">
        <v>710</v>
      </c>
      <c r="D16" s="4" t="s">
        <v>733</v>
      </c>
      <c r="E16" s="4" t="str">
        <f t="shared" si="5"/>
        <v>Adam</v>
      </c>
      <c r="F16" s="4" t="str">
        <f t="shared" si="6"/>
        <v>Bourque</v>
      </c>
      <c r="G16" s="10">
        <v>9</v>
      </c>
      <c r="I16" t="str">
        <f>CONCATENATE(E16," and ",E17," ",F16)</f>
        <v>Adam and Vica Bourque</v>
      </c>
      <c r="J16" t="str">
        <f>IF(C16="Single Woman",CONCATENATE("Ms. ",D16," ",F16),IF(C16="Married Couple",CONCATENATE("Mr. ",D16, " and Mrs. ",D17," ",F16),""))</f>
        <v>Mr. Adam and Mrs. Vica Bourque</v>
      </c>
      <c r="L16" t="str">
        <f t="shared" si="0"/>
        <v>218 E Parkwood Rd</v>
      </c>
      <c r="M16" t="str">
        <f t="shared" si="1"/>
        <v/>
      </c>
      <c r="N16" t="str">
        <f t="shared" si="2"/>
        <v>Decatur</v>
      </c>
      <c r="O16" s="7" t="str">
        <f t="shared" si="3"/>
        <v>GA</v>
      </c>
      <c r="P16" s="7">
        <f t="shared" si="4"/>
        <v>30030</v>
      </c>
    </row>
    <row r="17" spans="1:16" hidden="1" x14ac:dyDescent="0.45">
      <c r="A17" s="5" t="s">
        <v>87</v>
      </c>
      <c r="B17" s="4" t="s">
        <v>391</v>
      </c>
      <c r="C17" s="4" t="s">
        <v>710</v>
      </c>
      <c r="D17" s="4" t="s">
        <v>734</v>
      </c>
      <c r="E17" s="4" t="str">
        <f t="shared" si="5"/>
        <v>Vica</v>
      </c>
      <c r="F17" s="4" t="str">
        <f t="shared" si="6"/>
        <v>Bourque</v>
      </c>
      <c r="G17" s="10">
        <v>9</v>
      </c>
      <c r="I17" t="str">
        <f>CONCATENATE(E16," and ",E17," ",F16)</f>
        <v>Adam and Vica Bourque</v>
      </c>
      <c r="J17" t="str">
        <f>J16</f>
        <v>Mr. Adam and Mrs. Vica Bourque</v>
      </c>
      <c r="L17" t="str">
        <f t="shared" si="0"/>
        <v>218 E Parkwood Rd</v>
      </c>
      <c r="M17" t="str">
        <f t="shared" si="1"/>
        <v/>
      </c>
      <c r="N17" t="str">
        <f t="shared" si="2"/>
        <v>Decatur</v>
      </c>
      <c r="O17" s="7" t="str">
        <f t="shared" si="3"/>
        <v>GA</v>
      </c>
      <c r="P17" s="7">
        <f t="shared" si="4"/>
        <v>30030</v>
      </c>
    </row>
    <row r="18" spans="1:16" hidden="1" x14ac:dyDescent="0.45">
      <c r="A18" s="5" t="s">
        <v>185</v>
      </c>
      <c r="B18" s="4" t="s">
        <v>391</v>
      </c>
      <c r="C18" s="4" t="s">
        <v>710</v>
      </c>
      <c r="D18" s="4" t="s">
        <v>735</v>
      </c>
      <c r="E18" s="4" t="s">
        <v>748</v>
      </c>
      <c r="F18" s="4" t="str">
        <f>RIGHT(A18,LEN(A18)-FIND(" ",A18))</f>
        <v>Fortenberry</v>
      </c>
      <c r="G18" s="10">
        <v>10</v>
      </c>
      <c r="I18" t="str">
        <f>CONCATENATE(E18," and ",E19," ",F18)</f>
        <v>Drew and Ashley Fortenberry</v>
      </c>
      <c r="J18" t="str">
        <f>IF(C18="Single Woman",CONCATENATE("Ms. ",D18," ",F18),IF(C18="Married Couple",CONCATENATE("Mr. ",D18, " and Mrs. ",D19," ",F18),""))</f>
        <v>Mr. Andrew and Mrs. Ashley Fortenberry</v>
      </c>
      <c r="L18" t="e">
        <f t="shared" si="0"/>
        <v>#N/A</v>
      </c>
      <c r="M18" t="e">
        <f t="shared" si="1"/>
        <v>#N/A</v>
      </c>
      <c r="N18" t="e">
        <f t="shared" si="2"/>
        <v>#N/A</v>
      </c>
      <c r="O18" s="7" t="e">
        <f t="shared" si="3"/>
        <v>#N/A</v>
      </c>
      <c r="P18" s="7" t="e">
        <f t="shared" si="4"/>
        <v>#N/A</v>
      </c>
    </row>
    <row r="19" spans="1:16" hidden="1" x14ac:dyDescent="0.45">
      <c r="A19" s="5" t="s">
        <v>92</v>
      </c>
      <c r="B19" s="4" t="s">
        <v>391</v>
      </c>
      <c r="C19" s="4" t="s">
        <v>710</v>
      </c>
      <c r="D19" s="4" t="s">
        <v>736</v>
      </c>
      <c r="E19" s="4" t="str">
        <f t="shared" si="5"/>
        <v>Ashley</v>
      </c>
      <c r="F19" s="4" t="str">
        <f t="shared" si="6"/>
        <v>Fortenberry</v>
      </c>
      <c r="G19" s="10">
        <v>10</v>
      </c>
      <c r="I19" t="str">
        <f>CONCATENATE(E18," and ",E19," ",F18)</f>
        <v>Drew and Ashley Fortenberry</v>
      </c>
      <c r="J19" t="str">
        <f>J18</f>
        <v>Mr. Andrew and Mrs. Ashley Fortenberry</v>
      </c>
      <c r="L19" t="e">
        <f t="shared" si="0"/>
        <v>#N/A</v>
      </c>
      <c r="M19" t="e">
        <f t="shared" si="1"/>
        <v>#N/A</v>
      </c>
      <c r="N19" t="e">
        <f t="shared" si="2"/>
        <v>#N/A</v>
      </c>
      <c r="O19" s="7" t="e">
        <f t="shared" si="3"/>
        <v>#N/A</v>
      </c>
      <c r="P19" s="7" t="e">
        <f t="shared" si="4"/>
        <v>#N/A</v>
      </c>
    </row>
    <row r="20" spans="1:16" hidden="1" x14ac:dyDescent="0.45">
      <c r="A20" s="5" t="s">
        <v>84</v>
      </c>
      <c r="B20" s="4" t="s">
        <v>392</v>
      </c>
      <c r="C20" s="4" t="s">
        <v>710</v>
      </c>
      <c r="D20" s="26" t="s">
        <v>93</v>
      </c>
      <c r="E20" s="4" t="str">
        <f t="shared" si="5"/>
        <v>Steve</v>
      </c>
      <c r="F20" s="4" t="str">
        <f t="shared" si="6"/>
        <v>Gutzman</v>
      </c>
      <c r="G20" s="10">
        <v>11</v>
      </c>
      <c r="I20" t="str">
        <f>CONCATENATE(E20," and ",E21," ",F20)</f>
        <v>Steve and Deanna Gutzman</v>
      </c>
      <c r="J20" t="str">
        <f>IF(C20="Single Woman",CONCATENATE("Ms. ",D20," ",F20),IF(C20="Married Couple",CONCATENATE("Mr. ",D20, " and Mrs. ",D21," ",F20),""))</f>
        <v>Mr. Steve and Mrs. Deanna Gutzman</v>
      </c>
      <c r="L20" t="str">
        <f t="shared" si="0"/>
        <v>832 Towne St</v>
      </c>
      <c r="M20" t="str">
        <f t="shared" si="1"/>
        <v/>
      </c>
      <c r="N20" t="str">
        <f t="shared" si="2"/>
        <v>Sonoma</v>
      </c>
      <c r="O20" s="7" t="str">
        <f t="shared" si="3"/>
        <v>CA</v>
      </c>
      <c r="P20" s="7" t="str">
        <f t="shared" si="4"/>
        <v>95476</v>
      </c>
    </row>
    <row r="21" spans="1:16" hidden="1" x14ac:dyDescent="0.45">
      <c r="A21" s="5" t="s">
        <v>89</v>
      </c>
      <c r="B21" s="4" t="s">
        <v>392</v>
      </c>
      <c r="C21" s="4" t="s">
        <v>710</v>
      </c>
      <c r="D21" s="4" t="s">
        <v>737</v>
      </c>
      <c r="E21" s="4" t="str">
        <f t="shared" si="5"/>
        <v>Deanna</v>
      </c>
      <c r="F21" s="4" t="str">
        <f t="shared" si="6"/>
        <v>Gutzman</v>
      </c>
      <c r="G21" s="10">
        <v>11</v>
      </c>
      <c r="I21" t="str">
        <f>CONCATENATE(E20," and ",E21," ",F20)</f>
        <v>Steve and Deanna Gutzman</v>
      </c>
      <c r="J21" t="str">
        <f>J20</f>
        <v>Mr. Steve and Mrs. Deanna Gutzman</v>
      </c>
      <c r="L21" t="str">
        <f t="shared" si="0"/>
        <v>832 Towne St</v>
      </c>
      <c r="M21" t="str">
        <f t="shared" si="1"/>
        <v/>
      </c>
      <c r="N21" t="str">
        <f t="shared" si="2"/>
        <v>Sonoma</v>
      </c>
      <c r="O21" s="7" t="str">
        <f t="shared" si="3"/>
        <v>CA</v>
      </c>
      <c r="P21" s="7" t="str">
        <f t="shared" si="4"/>
        <v>95476</v>
      </c>
    </row>
    <row r="22" spans="1:16" hidden="1" x14ac:dyDescent="0.45">
      <c r="A22" s="5" t="s">
        <v>110</v>
      </c>
      <c r="B22" s="4" t="s">
        <v>391</v>
      </c>
      <c r="C22" s="4" t="s">
        <v>710</v>
      </c>
      <c r="D22" s="26" t="s">
        <v>743</v>
      </c>
      <c r="E22" s="4" t="str">
        <f t="shared" si="5"/>
        <v>Mike</v>
      </c>
      <c r="F22" s="4" t="str">
        <f t="shared" si="6"/>
        <v>Reed</v>
      </c>
      <c r="G22" s="10">
        <v>12</v>
      </c>
      <c r="I22" t="str">
        <f>CONCATENATE(E22," and ",E23," ",F22)</f>
        <v>Mike and Lisa Reed</v>
      </c>
      <c r="J22" t="str">
        <f>IF(C22="Single Woman",CONCATENATE("Ms. ",D22," ",F22),IF(C22="Married Couple",CONCATENATE("Mr. ",D22, " and Mrs. ",D23," ",F22),""))</f>
        <v>Mr. Michael and Mrs. Lisa Reed</v>
      </c>
      <c r="L22" t="str">
        <f t="shared" si="0"/>
        <v>2490 Creek Hill Rd</v>
      </c>
      <c r="M22" t="str">
        <f t="shared" si="1"/>
        <v/>
      </c>
      <c r="N22" t="str">
        <f t="shared" si="2"/>
        <v>Lancaster</v>
      </c>
      <c r="O22" s="7" t="str">
        <f t="shared" si="3"/>
        <v>PA</v>
      </c>
      <c r="P22" s="7" t="str">
        <f t="shared" si="4"/>
        <v>17601</v>
      </c>
    </row>
    <row r="23" spans="1:16" hidden="1" x14ac:dyDescent="0.45">
      <c r="A23" s="5" t="s">
        <v>114</v>
      </c>
      <c r="B23" s="4" t="s">
        <v>391</v>
      </c>
      <c r="C23" s="4" t="s">
        <v>710</v>
      </c>
      <c r="D23" s="4" t="s">
        <v>739</v>
      </c>
      <c r="E23" s="4" t="str">
        <f t="shared" si="5"/>
        <v>Lisa</v>
      </c>
      <c r="F23" s="4" t="str">
        <f t="shared" si="6"/>
        <v>Reed</v>
      </c>
      <c r="G23" s="10">
        <v>12</v>
      </c>
      <c r="I23" t="str">
        <f>CONCATENATE(E22," and ",E23," ",F22)</f>
        <v>Mike and Lisa Reed</v>
      </c>
      <c r="J23" t="str">
        <f>J22</f>
        <v>Mr. Michael and Mrs. Lisa Reed</v>
      </c>
      <c r="L23" t="str">
        <f t="shared" si="0"/>
        <v>2490 Creek Hill Rd</v>
      </c>
      <c r="M23" t="str">
        <f t="shared" si="1"/>
        <v/>
      </c>
      <c r="N23" t="str">
        <f t="shared" si="2"/>
        <v>Lancaster</v>
      </c>
      <c r="O23" s="7" t="str">
        <f t="shared" si="3"/>
        <v>PA</v>
      </c>
      <c r="P23" s="7" t="str">
        <f t="shared" si="4"/>
        <v>17601</v>
      </c>
    </row>
    <row r="24" spans="1:16" hidden="1" x14ac:dyDescent="0.45">
      <c r="A24" s="5" t="s">
        <v>8</v>
      </c>
      <c r="B24" s="4" t="s">
        <v>391</v>
      </c>
      <c r="C24" s="4" t="s">
        <v>715</v>
      </c>
      <c r="D24" s="4" t="s">
        <v>740</v>
      </c>
      <c r="E24" s="4" t="str">
        <f t="shared" si="5"/>
        <v>Debra</v>
      </c>
      <c r="F24" s="4" t="str">
        <f t="shared" si="6"/>
        <v>Vasnelis</v>
      </c>
      <c r="G24" s="10">
        <v>13</v>
      </c>
      <c r="I24" t="str">
        <f>A24</f>
        <v>Debra Vasnelis</v>
      </c>
      <c r="L24" t="str">
        <f t="shared" si="0"/>
        <v>29 Oakland Dr W</v>
      </c>
      <c r="M24" t="str">
        <f t="shared" si="1"/>
        <v/>
      </c>
      <c r="N24" t="str">
        <f t="shared" si="2"/>
        <v>Whitehouse Station</v>
      </c>
      <c r="O24" s="7" t="str">
        <f t="shared" si="3"/>
        <v>NJ</v>
      </c>
      <c r="P24" s="7" t="str">
        <f t="shared" si="4"/>
        <v>08889</v>
      </c>
    </row>
    <row r="25" spans="1:16" hidden="1" x14ac:dyDescent="0.45">
      <c r="A25" s="5" t="s">
        <v>179</v>
      </c>
      <c r="B25" s="4" t="s">
        <v>391</v>
      </c>
      <c r="C25" s="4" t="s">
        <v>713</v>
      </c>
      <c r="D25" s="4" t="s">
        <v>741</v>
      </c>
      <c r="E25" s="4" t="s">
        <v>749</v>
      </c>
      <c r="F25" s="4" t="str">
        <f t="shared" si="6"/>
        <v>Vasnelis</v>
      </c>
      <c r="G25" s="10">
        <v>14</v>
      </c>
      <c r="I25" t="str">
        <f>CONCATENATE(A25," and ",A26)</f>
        <v>Patrick Vasnelis and Tammy Dingler</v>
      </c>
      <c r="J25" t="str">
        <f>CONCATENATE("Mr. ",D25," ",F25," and Ms. ",D26," ",F26)</f>
        <v>Mr. Patrick Vasnelis and Ms. Tammy Dingler</v>
      </c>
      <c r="L25" t="str">
        <f t="shared" si="0"/>
        <v>4969 Cabin Run Rd</v>
      </c>
      <c r="M25" t="str">
        <f t="shared" si="1"/>
        <v/>
      </c>
      <c r="N25" t="str">
        <f t="shared" si="2"/>
        <v>Pipersville</v>
      </c>
      <c r="O25" s="7" t="str">
        <f t="shared" si="3"/>
        <v>PA</v>
      </c>
      <c r="P25" s="7">
        <f t="shared" si="4"/>
        <v>18947</v>
      </c>
    </row>
    <row r="26" spans="1:16" hidden="1" x14ac:dyDescent="0.45">
      <c r="A26" s="5" t="s">
        <v>20</v>
      </c>
      <c r="B26" s="4" t="s">
        <v>391</v>
      </c>
      <c r="C26" s="4" t="s">
        <v>713</v>
      </c>
      <c r="D26" s="4" t="s">
        <v>742</v>
      </c>
      <c r="E26" s="4" t="str">
        <f t="shared" si="5"/>
        <v>Tammy</v>
      </c>
      <c r="F26" s="4" t="str">
        <f t="shared" si="6"/>
        <v>Dingler</v>
      </c>
      <c r="G26" s="10">
        <v>14</v>
      </c>
      <c r="I26" t="str">
        <f>CONCATENATE(A25," and ",A26)</f>
        <v>Patrick Vasnelis and Tammy Dingler</v>
      </c>
      <c r="J26" t="str">
        <f>J25</f>
        <v>Mr. Patrick Vasnelis and Ms. Tammy Dingler</v>
      </c>
      <c r="L26" t="str">
        <f t="shared" si="0"/>
        <v>4969 Cabin Run Rd</v>
      </c>
      <c r="M26" t="str">
        <f t="shared" si="1"/>
        <v/>
      </c>
      <c r="N26" t="str">
        <f t="shared" si="2"/>
        <v>Pipersville</v>
      </c>
      <c r="O26" s="7" t="str">
        <f t="shared" si="3"/>
        <v>PA</v>
      </c>
      <c r="P26" s="7">
        <f t="shared" si="4"/>
        <v>18947</v>
      </c>
    </row>
    <row r="27" spans="1:16" hidden="1" x14ac:dyDescent="0.45">
      <c r="A27" s="5" t="s">
        <v>196</v>
      </c>
      <c r="B27" s="4" t="s">
        <v>391</v>
      </c>
      <c r="C27" s="4" t="s">
        <v>713</v>
      </c>
      <c r="D27" s="4" t="s">
        <v>743</v>
      </c>
      <c r="E27" s="4" t="s">
        <v>738</v>
      </c>
      <c r="F27" s="4" t="str">
        <f t="shared" si="6"/>
        <v>Essex</v>
      </c>
      <c r="G27" s="10">
        <v>15</v>
      </c>
      <c r="I27" t="str">
        <f>CONCATENATE(A27," and ",A28)</f>
        <v>Michael Essex and Susan Bower</v>
      </c>
      <c r="J27" t="str">
        <f>CONCATENATE("Mr. ",D27," ",F27," and Ms. ",D28," ",F28)</f>
        <v>Mr. Michael Essex and Ms. Susan Bower</v>
      </c>
      <c r="L27" t="str">
        <f t="shared" si="0"/>
        <v>8156 Glenbrooke Ct</v>
      </c>
      <c r="M27" t="str">
        <f t="shared" si="1"/>
        <v/>
      </c>
      <c r="N27" t="str">
        <f t="shared" si="2"/>
        <v>Sarasota</v>
      </c>
      <c r="O27" s="7" t="str">
        <f t="shared" si="3"/>
        <v>FL</v>
      </c>
      <c r="P27" s="7">
        <f t="shared" si="4"/>
        <v>34243</v>
      </c>
    </row>
    <row r="28" spans="1:16" hidden="1" x14ac:dyDescent="0.45">
      <c r="A28" s="5" t="s">
        <v>30</v>
      </c>
      <c r="B28" s="4" t="s">
        <v>391</v>
      </c>
      <c r="C28" s="4" t="s">
        <v>713</v>
      </c>
      <c r="D28" s="4" t="s">
        <v>744</v>
      </c>
      <c r="E28" s="4" t="str">
        <f t="shared" si="5"/>
        <v>Susan</v>
      </c>
      <c r="F28" s="4" t="str">
        <f t="shared" si="6"/>
        <v>Bower</v>
      </c>
      <c r="G28" s="10">
        <v>15</v>
      </c>
      <c r="I28" t="str">
        <f>CONCATENATE(A27," and ",A28)</f>
        <v>Michael Essex and Susan Bower</v>
      </c>
      <c r="J28" t="str">
        <f>J27</f>
        <v>Mr. Michael Essex and Ms. Susan Bower</v>
      </c>
      <c r="L28" t="str">
        <f t="shared" si="0"/>
        <v>8156 Glenbrooke Ct</v>
      </c>
      <c r="M28" t="str">
        <f t="shared" si="1"/>
        <v/>
      </c>
      <c r="N28" t="str">
        <f t="shared" si="2"/>
        <v>Sarasota</v>
      </c>
      <c r="O28" s="7" t="str">
        <f t="shared" si="3"/>
        <v>FL</v>
      </c>
      <c r="P28" s="7">
        <f t="shared" si="4"/>
        <v>34243</v>
      </c>
    </row>
    <row r="29" spans="1:16" hidden="1" x14ac:dyDescent="0.45">
      <c r="A29" s="5" t="s">
        <v>41</v>
      </c>
      <c r="B29" s="4" t="s">
        <v>391</v>
      </c>
      <c r="C29" s="4" t="s">
        <v>710</v>
      </c>
      <c r="D29" s="4" t="s">
        <v>745</v>
      </c>
      <c r="E29" s="4" t="str">
        <f t="shared" si="5"/>
        <v>George</v>
      </c>
      <c r="F29" s="4" t="str">
        <f t="shared" si="6"/>
        <v>Vasnelis</v>
      </c>
      <c r="G29" s="10">
        <v>16</v>
      </c>
      <c r="I29" t="str">
        <f>CONCATENATE(E29," and ",E30," ",F29)</f>
        <v>George and Dee Vasnelis</v>
      </c>
      <c r="J29" t="str">
        <f>IF(C29="Single Woman",CONCATENATE("Ms. ",D29," ",F29),IF(C29="Married Couple",CONCATENATE("Mr. ",D29, " and Mrs. ",D30," ",F29),""))</f>
        <v>Mr. George and Mrs. Diana Vasnelis</v>
      </c>
      <c r="L29" t="e">
        <f t="shared" si="0"/>
        <v>#N/A</v>
      </c>
      <c r="M29" t="e">
        <f t="shared" si="1"/>
        <v>#N/A</v>
      </c>
      <c r="N29" t="e">
        <f t="shared" si="2"/>
        <v>#N/A</v>
      </c>
      <c r="O29" s="7" t="e">
        <f t="shared" si="3"/>
        <v>#N/A</v>
      </c>
      <c r="P29" s="7" t="e">
        <f t="shared" si="4"/>
        <v>#N/A</v>
      </c>
    </row>
    <row r="30" spans="1:16" hidden="1" x14ac:dyDescent="0.45">
      <c r="A30" s="5" t="s">
        <v>335</v>
      </c>
      <c r="B30" s="4" t="s">
        <v>391</v>
      </c>
      <c r="C30" s="4" t="s">
        <v>710</v>
      </c>
      <c r="D30" s="4" t="s">
        <v>746</v>
      </c>
      <c r="E30" s="4" t="s">
        <v>756</v>
      </c>
      <c r="F30" s="4" t="str">
        <f t="shared" si="6"/>
        <v>Vasnelis</v>
      </c>
      <c r="G30" s="10">
        <v>16</v>
      </c>
      <c r="I30" t="str">
        <f>CONCATENATE(E29," and ",E30," ",F29)</f>
        <v>George and Dee Vasnelis</v>
      </c>
      <c r="J30" t="str">
        <f>J29</f>
        <v>Mr. George and Mrs. Diana Vasnelis</v>
      </c>
      <c r="L30" t="e">
        <f t="shared" si="0"/>
        <v>#N/A</v>
      </c>
      <c r="M30" t="e">
        <f t="shared" si="1"/>
        <v>#N/A</v>
      </c>
      <c r="N30" t="e">
        <f t="shared" si="2"/>
        <v>#N/A</v>
      </c>
      <c r="O30" s="7" t="e">
        <f t="shared" si="3"/>
        <v>#N/A</v>
      </c>
      <c r="P30" s="7" t="e">
        <f t="shared" si="4"/>
        <v>#N/A</v>
      </c>
    </row>
    <row r="31" spans="1:16" hidden="1" x14ac:dyDescent="0.45">
      <c r="A31" s="5" t="s">
        <v>186</v>
      </c>
      <c r="B31" s="4" t="s">
        <v>391</v>
      </c>
      <c r="C31" s="4" t="s">
        <v>710</v>
      </c>
      <c r="E31" s="4" t="str">
        <f>LEFT(A31,FIND(" ",A31)-1)</f>
        <v>Sam</v>
      </c>
      <c r="F31" s="4" t="str">
        <f>RIGHT(A31,LEN(A31)-FIND(" ",A31))</f>
        <v>Hall</v>
      </c>
      <c r="G31" s="10">
        <v>17</v>
      </c>
      <c r="I31" t="str">
        <f>CONCATENATE(E31," and ",E32," ",F31)</f>
        <v>Sam and Nancy Hall</v>
      </c>
      <c r="L31" t="str">
        <f t="shared" si="0"/>
        <v>8070 47th Ave N</v>
      </c>
      <c r="M31" t="str">
        <f t="shared" si="1"/>
        <v>Apt A</v>
      </c>
      <c r="N31" t="str">
        <f t="shared" si="2"/>
        <v>St. Petersburg</v>
      </c>
      <c r="O31" s="7" t="str">
        <f t="shared" si="3"/>
        <v>FL</v>
      </c>
      <c r="P31" s="7">
        <f t="shared" si="4"/>
        <v>33709</v>
      </c>
    </row>
    <row r="32" spans="1:16" hidden="1" x14ac:dyDescent="0.45">
      <c r="A32" s="5" t="s">
        <v>212</v>
      </c>
      <c r="B32" s="4" t="s">
        <v>391</v>
      </c>
      <c r="C32" s="4" t="s">
        <v>710</v>
      </c>
      <c r="E32" s="4" t="str">
        <f t="shared" si="5"/>
        <v>Nancy</v>
      </c>
      <c r="F32" s="4" t="str">
        <f t="shared" si="6"/>
        <v>Hall</v>
      </c>
      <c r="G32" s="10">
        <v>17</v>
      </c>
      <c r="I32" t="str">
        <f>CONCATENATE(E31," and ",E32," ",F31)</f>
        <v>Sam and Nancy Hall</v>
      </c>
      <c r="L32" t="str">
        <f t="shared" si="0"/>
        <v>8070 47th Ave N</v>
      </c>
      <c r="M32" t="str">
        <f t="shared" si="1"/>
        <v>Apt A</v>
      </c>
      <c r="N32" t="str">
        <f t="shared" si="2"/>
        <v>St. Petersburg</v>
      </c>
      <c r="O32" s="7" t="str">
        <f t="shared" si="3"/>
        <v>FL</v>
      </c>
      <c r="P32" s="7">
        <f t="shared" si="4"/>
        <v>33709</v>
      </c>
    </row>
    <row r="33" spans="1:16" hidden="1" x14ac:dyDescent="0.45">
      <c r="A33" s="5" t="s">
        <v>201</v>
      </c>
      <c r="B33" s="4" t="s">
        <v>391</v>
      </c>
      <c r="C33" s="4" t="s">
        <v>710</v>
      </c>
      <c r="D33" s="26" t="s">
        <v>757</v>
      </c>
      <c r="E33" s="4" t="str">
        <f t="shared" si="5"/>
        <v>Bill</v>
      </c>
      <c r="F33" s="4" t="str">
        <f t="shared" si="6"/>
        <v>Weldon</v>
      </c>
      <c r="G33" s="10">
        <v>18</v>
      </c>
      <c r="I33" t="str">
        <f>CONCATENATE(E33," and ",E34," ",F33)</f>
        <v>Bill and Laurie Weldon</v>
      </c>
      <c r="J33" t="str">
        <f>IF(C33="Single Woman",CONCATENATE("Ms. ",D33," ",F33),IF(C33="Married Couple",CONCATENATE("Mr. ",D33, " and Mrs. ",D34," ",F33),""))</f>
        <v>Mr. William and Mrs. Laurie Weldon</v>
      </c>
      <c r="L33" t="str">
        <f t="shared" si="0"/>
        <v>300 Bellis Rd</v>
      </c>
      <c r="M33" t="str">
        <f t="shared" si="1"/>
        <v/>
      </c>
      <c r="N33" t="str">
        <f t="shared" si="2"/>
        <v>Bloomsbury</v>
      </c>
      <c r="O33" s="7" t="str">
        <f t="shared" si="3"/>
        <v>NJ</v>
      </c>
      <c r="P33" s="7" t="str">
        <f t="shared" si="4"/>
        <v>08804</v>
      </c>
    </row>
    <row r="34" spans="1:16" hidden="1" x14ac:dyDescent="0.45">
      <c r="A34" s="5" t="s">
        <v>187</v>
      </c>
      <c r="B34" s="4" t="s">
        <v>391</v>
      </c>
      <c r="C34" s="4" t="s">
        <v>710</v>
      </c>
      <c r="D34" s="4" t="s">
        <v>750</v>
      </c>
      <c r="E34" s="4" t="str">
        <f t="shared" si="5"/>
        <v>Laurie</v>
      </c>
      <c r="F34" s="4" t="str">
        <f t="shared" si="6"/>
        <v>Weldon</v>
      </c>
      <c r="G34" s="10">
        <v>18</v>
      </c>
      <c r="I34" t="str">
        <f>CONCATENATE(E33," and ",E34," ",F33)</f>
        <v>Bill and Laurie Weldon</v>
      </c>
      <c r="J34" t="str">
        <f>J33</f>
        <v>Mr. William and Mrs. Laurie Weldon</v>
      </c>
      <c r="L34" t="str">
        <f t="shared" ref="L34:L64" si="7">IF(INDEX(Street,MATCH($I34,Name,0))=0,"",(INDEX(Street,MATCH($I34,Name,0))))</f>
        <v>300 Bellis Rd</v>
      </c>
      <c r="M34" t="str">
        <f t="shared" ref="M34:M64" si="8">IF(INDEX(Unit,MATCH($I34,Name,0))=0,"",(INDEX(Unit,MATCH($I34,Name,0))))</f>
        <v/>
      </c>
      <c r="N34" t="str">
        <f t="shared" ref="N34:N64" si="9">IF(INDEX(City,MATCH($I34,Name,0))=0,"",(INDEX(City,MATCH($I34,Name,0))))</f>
        <v>Bloomsbury</v>
      </c>
      <c r="O34" s="7" t="str">
        <f t="shared" ref="O34:O64" si="10">IF(INDEX(State,MATCH($I34,Name,0))=0,"",(INDEX(State,MATCH($I34,Name,0))))</f>
        <v>NJ</v>
      </c>
      <c r="P34" s="7" t="str">
        <f t="shared" ref="P34:P64" si="11">IF(INDEX(Zip,MATCH($I34,Name,0))=0,"",(INDEX(Zip,MATCH($I34,Name,0))))</f>
        <v>08804</v>
      </c>
    </row>
    <row r="35" spans="1:16" hidden="1" x14ac:dyDescent="0.45">
      <c r="A35" s="5" t="s">
        <v>68</v>
      </c>
      <c r="B35" s="4" t="s">
        <v>391</v>
      </c>
      <c r="D35" s="4" t="s">
        <v>751</v>
      </c>
      <c r="E35" s="4" t="s">
        <v>826</v>
      </c>
      <c r="F35" s="4" t="str">
        <f t="shared" si="6"/>
        <v>Essex</v>
      </c>
      <c r="G35" s="10">
        <v>19</v>
      </c>
      <c r="I35" t="str">
        <f>CONCATENATE(A35," and ",A36)</f>
        <v>Janice Essex and Steve Hess</v>
      </c>
      <c r="L35" t="str">
        <f t="shared" si="7"/>
        <v>50 Mountianview Ln</v>
      </c>
      <c r="M35" t="str">
        <f t="shared" si="8"/>
        <v/>
      </c>
      <c r="N35" t="str">
        <f t="shared" si="9"/>
        <v>Pipersville</v>
      </c>
      <c r="O35" s="7" t="str">
        <f t="shared" si="10"/>
        <v>PA</v>
      </c>
      <c r="P35" s="7">
        <f t="shared" si="11"/>
        <v>18947</v>
      </c>
    </row>
    <row r="36" spans="1:16" hidden="1" x14ac:dyDescent="0.45">
      <c r="A36" s="5" t="s">
        <v>73</v>
      </c>
      <c r="B36" s="4" t="s">
        <v>391</v>
      </c>
      <c r="D36" s="26"/>
      <c r="E36" s="4" t="str">
        <f t="shared" si="5"/>
        <v>Steve</v>
      </c>
      <c r="F36" s="4" t="str">
        <f t="shared" si="6"/>
        <v>Hess</v>
      </c>
      <c r="G36" s="10">
        <v>19</v>
      </c>
      <c r="I36" t="str">
        <f>CONCATENATE(A35," and ",A36)</f>
        <v>Janice Essex and Steve Hess</v>
      </c>
      <c r="L36" t="str">
        <f t="shared" si="7"/>
        <v>50 Mountianview Ln</v>
      </c>
      <c r="M36" t="str">
        <f t="shared" si="8"/>
        <v/>
      </c>
      <c r="N36" t="str">
        <f t="shared" si="9"/>
        <v>Pipersville</v>
      </c>
      <c r="O36" s="7" t="str">
        <f t="shared" si="10"/>
        <v>PA</v>
      </c>
      <c r="P36" s="7">
        <f t="shared" si="11"/>
        <v>18947</v>
      </c>
    </row>
    <row r="37" spans="1:16" hidden="1" x14ac:dyDescent="0.45">
      <c r="A37" s="5" t="s">
        <v>78</v>
      </c>
      <c r="B37" s="4" t="s">
        <v>391</v>
      </c>
      <c r="C37" s="4" t="s">
        <v>713</v>
      </c>
      <c r="D37" s="4" t="s">
        <v>752</v>
      </c>
      <c r="E37" s="4" t="str">
        <f t="shared" si="5"/>
        <v>Ryan</v>
      </c>
      <c r="F37" s="4" t="str">
        <f t="shared" si="6"/>
        <v>Vasnelis</v>
      </c>
      <c r="G37" s="10">
        <v>20</v>
      </c>
      <c r="I37" t="str">
        <f>CONCATENATE(A37," and ",A38)</f>
        <v>Ryan Vasnelis and Dana Stone</v>
      </c>
      <c r="J37" t="str">
        <f>CONCATENATE("Mr. ",D37," ",F37," and Ms. ",D38," ",F38)</f>
        <v>Mr. Ryan Vasnelis and Ms. Dana Stone</v>
      </c>
      <c r="L37" t="str">
        <f t="shared" si="7"/>
        <v>45 Hunter Rd</v>
      </c>
      <c r="M37" t="str">
        <f t="shared" si="8"/>
        <v/>
      </c>
      <c r="N37" t="str">
        <f t="shared" si="9"/>
        <v>Lincoln Park</v>
      </c>
      <c r="O37" s="7" t="str">
        <f t="shared" si="10"/>
        <v>NJ</v>
      </c>
      <c r="P37" s="7" t="str">
        <f t="shared" si="11"/>
        <v>07035</v>
      </c>
    </row>
    <row r="38" spans="1:16" hidden="1" x14ac:dyDescent="0.45">
      <c r="A38" s="5" t="s">
        <v>83</v>
      </c>
      <c r="B38" s="4" t="s">
        <v>391</v>
      </c>
      <c r="C38" s="4" t="s">
        <v>713</v>
      </c>
      <c r="D38" s="4" t="s">
        <v>753</v>
      </c>
      <c r="E38" s="4" t="str">
        <f t="shared" si="5"/>
        <v>Dana</v>
      </c>
      <c r="F38" s="4" t="str">
        <f t="shared" si="6"/>
        <v>Stone</v>
      </c>
      <c r="G38" s="10">
        <v>20</v>
      </c>
      <c r="I38" t="str">
        <f>CONCATENATE(A37," and ",A38)</f>
        <v>Ryan Vasnelis and Dana Stone</v>
      </c>
      <c r="J38" t="str">
        <f>J37</f>
        <v>Mr. Ryan Vasnelis and Ms. Dana Stone</v>
      </c>
      <c r="L38" t="str">
        <f t="shared" si="7"/>
        <v>45 Hunter Rd</v>
      </c>
      <c r="M38" t="str">
        <f t="shared" si="8"/>
        <v/>
      </c>
      <c r="N38" t="str">
        <f t="shared" si="9"/>
        <v>Lincoln Park</v>
      </c>
      <c r="O38" s="7" t="str">
        <f t="shared" si="10"/>
        <v>NJ</v>
      </c>
      <c r="P38" s="7" t="str">
        <f t="shared" si="11"/>
        <v>07035</v>
      </c>
    </row>
    <row r="39" spans="1:16" hidden="1" x14ac:dyDescent="0.45">
      <c r="A39" s="5" t="s">
        <v>180</v>
      </c>
      <c r="B39" s="4" t="s">
        <v>391</v>
      </c>
      <c r="C39" s="4" t="s">
        <v>710</v>
      </c>
      <c r="D39" s="26" t="s">
        <v>827</v>
      </c>
      <c r="E39" s="4" t="str">
        <f>LEFT(A39,FIND(" ",A39)-1)</f>
        <v>Steve</v>
      </c>
      <c r="F39" s="4" t="str">
        <f>RIGHT(A39,LEN(A39)-FIND(" ",A39))</f>
        <v>Mena</v>
      </c>
      <c r="G39" s="10">
        <v>21</v>
      </c>
      <c r="I39" t="s">
        <v>571</v>
      </c>
      <c r="J39" t="str">
        <f>IF(C39="Single Woman",CONCATENATE("Ms. ",D39," ",F39),IF(C39="Married Couple",CONCATENATE("Mr. ",D39, " and Mrs. ",D40," ",F39),""))</f>
        <v>Mr. Steven and Mrs. Lauren Mena</v>
      </c>
      <c r="L39" t="str">
        <f t="shared" si="7"/>
        <v>123 Leigh St</v>
      </c>
      <c r="M39" t="str">
        <f t="shared" si="8"/>
        <v/>
      </c>
      <c r="N39" t="str">
        <f t="shared" si="9"/>
        <v>Clinton</v>
      </c>
      <c r="O39" s="7" t="str">
        <f t="shared" si="10"/>
        <v>NJ</v>
      </c>
      <c r="P39" s="7" t="str">
        <f t="shared" si="11"/>
        <v>08809</v>
      </c>
    </row>
    <row r="40" spans="1:16" hidden="1" x14ac:dyDescent="0.45">
      <c r="A40" s="5" t="s">
        <v>714</v>
      </c>
      <c r="B40" s="4" t="s">
        <v>391</v>
      </c>
      <c r="C40" s="4" t="s">
        <v>710</v>
      </c>
      <c r="D40" s="4" t="s">
        <v>754</v>
      </c>
      <c r="E40" s="4" t="str">
        <f t="shared" si="5"/>
        <v>Lauren</v>
      </c>
      <c r="F40" s="4" t="str">
        <f t="shared" si="6"/>
        <v>Mena</v>
      </c>
      <c r="G40" s="10">
        <v>21</v>
      </c>
      <c r="I40" t="s">
        <v>571</v>
      </c>
      <c r="J40" t="str">
        <f>J39</f>
        <v>Mr. Steven and Mrs. Lauren Mena</v>
      </c>
      <c r="L40" t="str">
        <f t="shared" si="7"/>
        <v>123 Leigh St</v>
      </c>
      <c r="M40" t="str">
        <f t="shared" si="8"/>
        <v/>
      </c>
      <c r="N40" t="str">
        <f t="shared" si="9"/>
        <v>Clinton</v>
      </c>
      <c r="O40" s="7" t="str">
        <f t="shared" si="10"/>
        <v>NJ</v>
      </c>
      <c r="P40" s="7" t="str">
        <f t="shared" si="11"/>
        <v>08809</v>
      </c>
    </row>
    <row r="41" spans="1:16" hidden="1" x14ac:dyDescent="0.45">
      <c r="A41" s="5" t="s">
        <v>97</v>
      </c>
      <c r="B41" s="4" t="s">
        <v>391</v>
      </c>
      <c r="C41" s="4" t="s">
        <v>713</v>
      </c>
      <c r="D41" s="4" t="s">
        <v>755</v>
      </c>
      <c r="E41" s="4" t="str">
        <f t="shared" si="5"/>
        <v>Brian</v>
      </c>
      <c r="F41" s="4" t="str">
        <f t="shared" si="6"/>
        <v>Weldon</v>
      </c>
      <c r="G41" s="10">
        <v>22</v>
      </c>
      <c r="I41" t="str">
        <f>CONCATENATE(A41," and ",A42)</f>
        <v>Brian Weldon and Lauren Jewski</v>
      </c>
      <c r="J41" t="str">
        <f>CONCATENATE("Mr. ",D41," ",F41," and Ms. ",D42," ",F42)</f>
        <v>Mr. Brian Weldon and Ms. Lauren Jewski</v>
      </c>
      <c r="L41" t="str">
        <f t="shared" si="7"/>
        <v>626 Washington St</v>
      </c>
      <c r="M41" t="str">
        <f t="shared" si="8"/>
        <v>Apt 2</v>
      </c>
      <c r="N41" t="str">
        <f t="shared" si="9"/>
        <v>Hoboken</v>
      </c>
      <c r="O41" s="7" t="str">
        <f t="shared" si="10"/>
        <v>NJ</v>
      </c>
      <c r="P41" s="7" t="str">
        <f t="shared" si="11"/>
        <v>07030</v>
      </c>
    </row>
    <row r="42" spans="1:16" hidden="1" x14ac:dyDescent="0.45">
      <c r="A42" s="5" t="s">
        <v>102</v>
      </c>
      <c r="B42" s="4" t="s">
        <v>391</v>
      </c>
      <c r="C42" s="4" t="s">
        <v>713</v>
      </c>
      <c r="D42" s="4" t="s">
        <v>754</v>
      </c>
      <c r="E42" s="4" t="str">
        <f t="shared" si="5"/>
        <v>Lauren</v>
      </c>
      <c r="F42" s="4" t="str">
        <f t="shared" si="6"/>
        <v>Jewski</v>
      </c>
      <c r="G42" s="10">
        <v>22</v>
      </c>
      <c r="I42" t="str">
        <f>CONCATENATE(A41," and ",A42)</f>
        <v>Brian Weldon and Lauren Jewski</v>
      </c>
      <c r="J42" t="str">
        <f>J41</f>
        <v>Mr. Brian Weldon and Ms. Lauren Jewski</v>
      </c>
      <c r="L42" t="str">
        <f t="shared" si="7"/>
        <v>626 Washington St</v>
      </c>
      <c r="M42" t="str">
        <f t="shared" si="8"/>
        <v>Apt 2</v>
      </c>
      <c r="N42" t="str">
        <f t="shared" si="9"/>
        <v>Hoboken</v>
      </c>
      <c r="O42" s="7" t="str">
        <f t="shared" si="10"/>
        <v>NJ</v>
      </c>
      <c r="P42" s="7" t="str">
        <f t="shared" si="11"/>
        <v>07030</v>
      </c>
    </row>
    <row r="43" spans="1:16" hidden="1" x14ac:dyDescent="0.45">
      <c r="A43" s="5" t="s">
        <v>107</v>
      </c>
      <c r="B43" s="4" t="s">
        <v>391</v>
      </c>
      <c r="C43" s="4" t="s">
        <v>710</v>
      </c>
      <c r="D43" s="4" t="s">
        <v>735</v>
      </c>
      <c r="E43" s="4" t="str">
        <f t="shared" si="5"/>
        <v>Andrew</v>
      </c>
      <c r="F43" s="4" t="str">
        <f t="shared" si="6"/>
        <v>Weldon</v>
      </c>
      <c r="G43" s="10">
        <v>23</v>
      </c>
      <c r="I43" t="str">
        <f>CONCATENATE(E43," and ",E44," ",F43)</f>
        <v>Andrew and Kristen Weldon</v>
      </c>
      <c r="J43" t="str">
        <f>IF(C43="Single Woman",CONCATENATE("Ms. ",D43," ",F43),IF(C43="Married Couple",CONCATENATE("Mr. ",D43, " and Mrs. ",D44," ",F43),""))</f>
        <v>Mr. Andrew and Mrs. Kristen Weldon</v>
      </c>
      <c r="L43" t="str">
        <f t="shared" si="7"/>
        <v>1701 Williams Ct</v>
      </c>
      <c r="M43" t="str">
        <f t="shared" si="8"/>
        <v>Apt 1014</v>
      </c>
      <c r="N43" t="str">
        <f t="shared" si="9"/>
        <v>Columbus</v>
      </c>
      <c r="O43" s="7" t="str">
        <f t="shared" si="10"/>
        <v>GA</v>
      </c>
      <c r="P43" s="7" t="str">
        <f t="shared" si="11"/>
        <v>31904</v>
      </c>
    </row>
    <row r="44" spans="1:16" hidden="1" x14ac:dyDescent="0.45">
      <c r="A44" s="5" t="s">
        <v>111</v>
      </c>
      <c r="B44" s="4" t="s">
        <v>391</v>
      </c>
      <c r="C44" s="4" t="s">
        <v>710</v>
      </c>
      <c r="D44" s="4" t="s">
        <v>759</v>
      </c>
      <c r="E44" s="4" t="str">
        <f t="shared" si="5"/>
        <v>Kristen</v>
      </c>
      <c r="F44" s="4" t="str">
        <f t="shared" si="6"/>
        <v>Weldon</v>
      </c>
      <c r="G44" s="10">
        <v>23</v>
      </c>
      <c r="I44" t="str">
        <f>CONCATENATE(E43," and ",E44," ",F43)</f>
        <v>Andrew and Kristen Weldon</v>
      </c>
      <c r="J44" t="str">
        <f>J43</f>
        <v>Mr. Andrew and Mrs. Kristen Weldon</v>
      </c>
      <c r="L44" t="str">
        <f t="shared" si="7"/>
        <v>1701 Williams Ct</v>
      </c>
      <c r="M44" t="str">
        <f t="shared" si="8"/>
        <v>Apt 1014</v>
      </c>
      <c r="N44" t="str">
        <f t="shared" si="9"/>
        <v>Columbus</v>
      </c>
      <c r="O44" s="7" t="str">
        <f t="shared" si="10"/>
        <v>GA</v>
      </c>
      <c r="P44" s="7" t="str">
        <f t="shared" si="11"/>
        <v>31904</v>
      </c>
    </row>
    <row r="45" spans="1:16" x14ac:dyDescent="0.45">
      <c r="A45" s="5" t="s">
        <v>369</v>
      </c>
      <c r="B45" s="4" t="s">
        <v>391</v>
      </c>
      <c r="C45" s="4" t="s">
        <v>712</v>
      </c>
      <c r="D45" s="4" t="s">
        <v>725</v>
      </c>
      <c r="E45" s="4" t="s">
        <v>760</v>
      </c>
      <c r="F45" s="4" t="str">
        <f t="shared" si="6"/>
        <v>Weldon</v>
      </c>
      <c r="G45" s="10">
        <v>24</v>
      </c>
      <c r="H45" s="10" t="s">
        <v>428</v>
      </c>
      <c r="I45" t="str">
        <f t="shared" ref="I45:I50" si="12">A45</f>
        <v>Daniel Weldon</v>
      </c>
      <c r="J45" t="str">
        <f>CONCATENATE("Mr. ",D45," ",F45)</f>
        <v>Mr. Daniel Weldon</v>
      </c>
      <c r="K45" t="str">
        <f>CONCATENATE("Mr. ",D45," ",F45," and Guest")</f>
        <v>Mr. Daniel Weldon and Guest</v>
      </c>
      <c r="L45" t="str">
        <f t="shared" si="7"/>
        <v>325 Greens Edge Dr</v>
      </c>
      <c r="M45" t="str">
        <f t="shared" si="8"/>
        <v/>
      </c>
      <c r="N45" t="str">
        <f t="shared" si="9"/>
        <v>Chesapeake</v>
      </c>
      <c r="O45" s="7" t="str">
        <f t="shared" si="10"/>
        <v>VA</v>
      </c>
      <c r="P45" s="7" t="str">
        <f t="shared" si="11"/>
        <v>23322</v>
      </c>
    </row>
    <row r="46" spans="1:16" x14ac:dyDescent="0.45">
      <c r="A46" s="5" t="s">
        <v>120</v>
      </c>
      <c r="B46" s="4" t="s">
        <v>391</v>
      </c>
      <c r="C46" s="4" t="s">
        <v>711</v>
      </c>
      <c r="E46" s="4" t="str">
        <f t="shared" si="5"/>
        <v>Katie</v>
      </c>
      <c r="F46" s="4" t="str">
        <f t="shared" si="6"/>
        <v>Byorick</v>
      </c>
      <c r="G46" s="10">
        <v>25</v>
      </c>
      <c r="I46" t="str">
        <f t="shared" si="12"/>
        <v>Katie Byorick</v>
      </c>
      <c r="L46" t="str">
        <f t="shared" si="7"/>
        <v>50 Mountianview Ln</v>
      </c>
      <c r="M46" t="str">
        <f t="shared" si="8"/>
        <v/>
      </c>
      <c r="N46" t="str">
        <f t="shared" si="9"/>
        <v>Pipersville</v>
      </c>
      <c r="O46" s="7" t="str">
        <f t="shared" si="10"/>
        <v>PA</v>
      </c>
      <c r="P46" s="7">
        <f t="shared" si="11"/>
        <v>18947</v>
      </c>
    </row>
    <row r="47" spans="1:16" x14ac:dyDescent="0.45">
      <c r="A47" s="5" t="s">
        <v>122</v>
      </c>
      <c r="B47" s="4" t="s">
        <v>391</v>
      </c>
      <c r="C47" s="4" t="s">
        <v>711</v>
      </c>
      <c r="E47" s="4" t="str">
        <f t="shared" si="5"/>
        <v>Becca</v>
      </c>
      <c r="F47" s="4" t="str">
        <f t="shared" si="6"/>
        <v>Byorick</v>
      </c>
      <c r="G47" s="10">
        <v>26</v>
      </c>
      <c r="I47" t="str">
        <f t="shared" si="12"/>
        <v>Becca Byorick</v>
      </c>
      <c r="L47" t="str">
        <f t="shared" si="7"/>
        <v/>
      </c>
      <c r="M47" t="str">
        <f t="shared" si="8"/>
        <v/>
      </c>
      <c r="N47" t="str">
        <f t="shared" si="9"/>
        <v/>
      </c>
      <c r="O47" s="7" t="str">
        <f t="shared" si="10"/>
        <v/>
      </c>
      <c r="P47" s="7" t="str">
        <f t="shared" si="11"/>
        <v/>
      </c>
    </row>
    <row r="48" spans="1:16" x14ac:dyDescent="0.45">
      <c r="A48" s="5" t="s">
        <v>124</v>
      </c>
      <c r="B48" s="4" t="s">
        <v>391</v>
      </c>
      <c r="C48" s="4" t="s">
        <v>711</v>
      </c>
      <c r="E48" s="4" t="str">
        <f t="shared" si="5"/>
        <v>Meghan</v>
      </c>
      <c r="F48" s="4" t="str">
        <f t="shared" si="6"/>
        <v>Byorick</v>
      </c>
      <c r="G48" s="10">
        <v>27</v>
      </c>
      <c r="I48" t="str">
        <f t="shared" si="12"/>
        <v>Meghan Byorick</v>
      </c>
      <c r="L48" t="str">
        <f t="shared" si="7"/>
        <v>50 Mountianview Ln</v>
      </c>
      <c r="M48" t="str">
        <f t="shared" si="8"/>
        <v/>
      </c>
      <c r="N48" t="str">
        <f t="shared" si="9"/>
        <v>Pipersville</v>
      </c>
      <c r="O48" s="7" t="str">
        <f t="shared" si="10"/>
        <v>PA</v>
      </c>
      <c r="P48" s="7">
        <f t="shared" si="11"/>
        <v>18947</v>
      </c>
    </row>
    <row r="49" spans="1:16" x14ac:dyDescent="0.45">
      <c r="A49" s="5" t="s">
        <v>126</v>
      </c>
      <c r="B49" s="4" t="s">
        <v>391</v>
      </c>
      <c r="C49" s="4" t="s">
        <v>711</v>
      </c>
      <c r="E49" s="4" t="str">
        <f t="shared" si="5"/>
        <v>Emily</v>
      </c>
      <c r="F49" s="4" t="str">
        <f t="shared" si="6"/>
        <v>Byorick</v>
      </c>
      <c r="G49" s="10">
        <v>28</v>
      </c>
      <c r="I49" t="str">
        <f t="shared" si="12"/>
        <v>Emily Byorick</v>
      </c>
      <c r="L49" t="str">
        <f t="shared" si="7"/>
        <v/>
      </c>
      <c r="M49" t="str">
        <f t="shared" si="8"/>
        <v/>
      </c>
      <c r="N49" t="str">
        <f t="shared" si="9"/>
        <v/>
      </c>
      <c r="O49" s="7" t="str">
        <f t="shared" si="10"/>
        <v/>
      </c>
      <c r="P49" s="7" t="str">
        <f t="shared" si="11"/>
        <v/>
      </c>
    </row>
    <row r="50" spans="1:16" x14ac:dyDescent="0.45">
      <c r="A50" s="5" t="s">
        <v>9</v>
      </c>
      <c r="B50" s="4" t="s">
        <v>392</v>
      </c>
      <c r="C50" s="4" t="s">
        <v>711</v>
      </c>
      <c r="D50" s="26" t="s">
        <v>761</v>
      </c>
      <c r="E50" s="4" t="str">
        <f t="shared" si="5"/>
        <v>Kim</v>
      </c>
      <c r="F50" s="4" t="str">
        <f t="shared" si="6"/>
        <v>Wiggins</v>
      </c>
      <c r="G50" s="10">
        <v>29</v>
      </c>
      <c r="I50" t="str">
        <f t="shared" si="12"/>
        <v>Kim Wiggins</v>
      </c>
      <c r="L50" t="str">
        <f t="shared" si="7"/>
        <v>6581 Harmon Hills Cir</v>
      </c>
      <c r="M50" t="str">
        <f t="shared" si="8"/>
        <v/>
      </c>
      <c r="N50" t="str">
        <f t="shared" si="9"/>
        <v>Jacksonville</v>
      </c>
      <c r="O50" s="7" t="str">
        <f t="shared" si="10"/>
        <v>FL</v>
      </c>
      <c r="P50" s="7" t="str">
        <f t="shared" si="11"/>
        <v>32222</v>
      </c>
    </row>
    <row r="51" spans="1:16" hidden="1" x14ac:dyDescent="0.45">
      <c r="A51" s="15" t="s">
        <v>588</v>
      </c>
      <c r="B51" s="4" t="s">
        <v>392</v>
      </c>
      <c r="C51" s="4" t="s">
        <v>710</v>
      </c>
      <c r="E51" s="4" t="str">
        <f>LEFT(A51,FIND(" ",A51)-1)</f>
        <v>Bruce</v>
      </c>
      <c r="F51" s="4" t="str">
        <f>RIGHT(A51,LEN(A51)-FIND(" ",A51))</f>
        <v>Banks</v>
      </c>
      <c r="G51" s="10">
        <v>30</v>
      </c>
      <c r="I51" t="s">
        <v>573</v>
      </c>
      <c r="J51" t="str">
        <f>IF(C51="Single Woman",CONCATENATE("Ms. ",D51," ",F51),IF(C51="Married Couple",CONCATENATE("Mr. ",D51, " and Mrs. ",D52," ",F51),""))</f>
        <v>Mr.  and Mrs.  Banks</v>
      </c>
      <c r="L51" t="str">
        <f t="shared" si="7"/>
        <v>10449 Innisbrook Drive</v>
      </c>
      <c r="M51" t="str">
        <f t="shared" si="8"/>
        <v/>
      </c>
      <c r="N51" t="str">
        <f t="shared" si="9"/>
        <v>Jacksonville</v>
      </c>
      <c r="O51" s="7" t="str">
        <f t="shared" si="10"/>
        <v>FL</v>
      </c>
      <c r="P51" s="7" t="str">
        <f t="shared" si="11"/>
        <v>32222</v>
      </c>
    </row>
    <row r="52" spans="1:16" hidden="1" x14ac:dyDescent="0.45">
      <c r="A52" s="5" t="s">
        <v>15</v>
      </c>
      <c r="B52" s="4" t="s">
        <v>392</v>
      </c>
      <c r="C52" s="4" t="s">
        <v>710</v>
      </c>
      <c r="E52" s="4" t="str">
        <f t="shared" si="5"/>
        <v>Lynn</v>
      </c>
      <c r="F52" s="4" t="str">
        <f t="shared" si="6"/>
        <v>Banks</v>
      </c>
      <c r="G52" s="10">
        <v>30</v>
      </c>
      <c r="I52" t="s">
        <v>573</v>
      </c>
      <c r="J52" t="str">
        <f>J51</f>
        <v>Mr.  and Mrs.  Banks</v>
      </c>
      <c r="L52" t="str">
        <f t="shared" si="7"/>
        <v>10449 Innisbrook Drive</v>
      </c>
      <c r="M52" t="str">
        <f t="shared" si="8"/>
        <v/>
      </c>
      <c r="N52" t="str">
        <f t="shared" si="9"/>
        <v>Jacksonville</v>
      </c>
      <c r="O52" s="7" t="str">
        <f t="shared" si="10"/>
        <v>FL</v>
      </c>
      <c r="P52" s="7" t="str">
        <f t="shared" si="11"/>
        <v>32222</v>
      </c>
    </row>
    <row r="53" spans="1:16" x14ac:dyDescent="0.45">
      <c r="A53" s="5" t="s">
        <v>21</v>
      </c>
      <c r="B53" s="4" t="s">
        <v>392</v>
      </c>
      <c r="C53" s="4" t="s">
        <v>711</v>
      </c>
      <c r="E53" s="4" t="str">
        <f t="shared" si="5"/>
        <v>Patti</v>
      </c>
      <c r="F53" s="4" t="str">
        <f t="shared" si="6"/>
        <v>Linehan</v>
      </c>
      <c r="G53" s="10">
        <v>31</v>
      </c>
      <c r="I53" t="str">
        <f>A53</f>
        <v>Patti Linehan</v>
      </c>
      <c r="L53" t="str">
        <f t="shared" si="7"/>
        <v>1089 Fox Meadows Trails</v>
      </c>
      <c r="M53" t="str">
        <f t="shared" si="8"/>
        <v/>
      </c>
      <c r="N53" t="str">
        <f t="shared" si="9"/>
        <v>Middleburg</v>
      </c>
      <c r="O53" s="7" t="str">
        <f t="shared" si="10"/>
        <v>FL</v>
      </c>
      <c r="P53" s="7" t="str">
        <f t="shared" si="11"/>
        <v>32068</v>
      </c>
    </row>
    <row r="54" spans="1:16" hidden="1" x14ac:dyDescent="0.45">
      <c r="A54" s="5" t="s">
        <v>385</v>
      </c>
      <c r="B54" s="4" t="s">
        <v>392</v>
      </c>
      <c r="C54" s="4" t="s">
        <v>710</v>
      </c>
      <c r="D54" s="26" t="s">
        <v>762</v>
      </c>
      <c r="E54" s="4" t="str">
        <f>LEFT(A54,FIND(" ",A54)-1)</f>
        <v>Greg</v>
      </c>
      <c r="F54" s="4" t="str">
        <f>RIGHT(A54,LEN(A54)-FIND(" ",A54))</f>
        <v>Follensbee</v>
      </c>
      <c r="G54" s="10">
        <v>32</v>
      </c>
      <c r="I54" t="str">
        <f>CONCATENATE(E54," and ",E55," ",F54)</f>
        <v>Greg and Marsha Follensbee</v>
      </c>
      <c r="J54" t="str">
        <f>IF(C54="Single Woman",CONCATENATE("Ms. ",D54," ",F54),IF(C54="Married Couple",CONCATENATE("Mr. ",D54, " and Mrs. ",D55," ",F54),""))</f>
        <v>Mr. Gregory and Mrs. Marsha Follensbee</v>
      </c>
      <c r="L54" t="str">
        <f t="shared" si="7"/>
        <v>4528 Grove Park Dr</v>
      </c>
      <c r="M54" t="str">
        <f t="shared" si="8"/>
        <v/>
      </c>
      <c r="N54" t="str">
        <f t="shared" si="9"/>
        <v>Tallahassee</v>
      </c>
      <c r="O54" s="7" t="str">
        <f t="shared" si="10"/>
        <v>FL</v>
      </c>
      <c r="P54" s="7">
        <f t="shared" si="11"/>
        <v>32311</v>
      </c>
    </row>
    <row r="55" spans="1:16" hidden="1" x14ac:dyDescent="0.45">
      <c r="A55" s="5" t="s">
        <v>151</v>
      </c>
      <c r="B55" s="4" t="s">
        <v>392</v>
      </c>
      <c r="C55" s="4" t="s">
        <v>710</v>
      </c>
      <c r="D55" s="4" t="s">
        <v>763</v>
      </c>
      <c r="E55" s="4" t="str">
        <f t="shared" si="5"/>
        <v>Marsha</v>
      </c>
      <c r="F55" s="4" t="str">
        <f t="shared" si="6"/>
        <v>Follensbee</v>
      </c>
      <c r="G55" s="10">
        <v>32</v>
      </c>
      <c r="I55" t="str">
        <f>CONCATENATE(E54," and ",E55," ",F54)</f>
        <v>Greg and Marsha Follensbee</v>
      </c>
      <c r="J55" t="str">
        <f>J54</f>
        <v>Mr. Gregory and Mrs. Marsha Follensbee</v>
      </c>
      <c r="L55" t="str">
        <f t="shared" si="7"/>
        <v>4528 Grove Park Dr</v>
      </c>
      <c r="M55" t="str">
        <f t="shared" si="8"/>
        <v/>
      </c>
      <c r="N55" t="str">
        <f t="shared" si="9"/>
        <v>Tallahassee</v>
      </c>
      <c r="O55" s="7" t="str">
        <f t="shared" si="10"/>
        <v>FL</v>
      </c>
      <c r="P55" s="7">
        <f t="shared" si="11"/>
        <v>32311</v>
      </c>
    </row>
    <row r="56" spans="1:16" x14ac:dyDescent="0.45">
      <c r="A56" s="5" t="s">
        <v>36</v>
      </c>
      <c r="B56" s="4" t="s">
        <v>392</v>
      </c>
      <c r="C56" s="4" t="s">
        <v>711</v>
      </c>
      <c r="D56" s="4" t="s">
        <v>764</v>
      </c>
      <c r="E56" s="4" t="str">
        <f t="shared" si="5"/>
        <v>Valerie</v>
      </c>
      <c r="F56" s="4" t="str">
        <f t="shared" si="6"/>
        <v>White</v>
      </c>
      <c r="G56" s="10">
        <v>33</v>
      </c>
      <c r="I56" t="str">
        <f>A56</f>
        <v>Valerie White</v>
      </c>
      <c r="L56" t="str">
        <f t="shared" si="7"/>
        <v>2504 Gulf Blvd</v>
      </c>
      <c r="M56" t="str">
        <f t="shared" si="8"/>
        <v>#302</v>
      </c>
      <c r="N56" t="str">
        <f t="shared" si="9"/>
        <v>Indian Rocks Beach</v>
      </c>
      <c r="O56" s="7" t="str">
        <f t="shared" si="10"/>
        <v>FL</v>
      </c>
      <c r="P56" s="7" t="str">
        <f t="shared" si="11"/>
        <v>33785</v>
      </c>
    </row>
    <row r="57" spans="1:16" x14ac:dyDescent="0.45">
      <c r="A57" s="5" t="s">
        <v>42</v>
      </c>
      <c r="B57" s="4" t="s">
        <v>392</v>
      </c>
      <c r="C57" s="4" t="s">
        <v>711</v>
      </c>
      <c r="D57" s="4" t="s">
        <v>765</v>
      </c>
      <c r="E57" s="4" t="str">
        <f t="shared" si="5"/>
        <v>Kris</v>
      </c>
      <c r="F57" s="4" t="str">
        <f t="shared" si="6"/>
        <v>Lay</v>
      </c>
      <c r="G57" s="10">
        <v>34</v>
      </c>
      <c r="I57" t="str">
        <f>A57</f>
        <v>Kris Lay</v>
      </c>
      <c r="L57" t="str">
        <f t="shared" si="7"/>
        <v>1301 Mendonsa Rd</v>
      </c>
      <c r="M57" t="str">
        <f t="shared" si="8"/>
        <v/>
      </c>
      <c r="N57" t="str">
        <f t="shared" si="9"/>
        <v>Plant City</v>
      </c>
      <c r="O57" s="7" t="str">
        <f t="shared" si="10"/>
        <v>FL</v>
      </c>
      <c r="P57" s="7" t="str">
        <f t="shared" si="11"/>
        <v>33563</v>
      </c>
    </row>
    <row r="58" spans="1:16" hidden="1" x14ac:dyDescent="0.45">
      <c r="A58" s="5" t="s">
        <v>48</v>
      </c>
      <c r="B58" s="4" t="s">
        <v>392</v>
      </c>
      <c r="C58" s="4" t="s">
        <v>710</v>
      </c>
      <c r="D58" s="26" t="s">
        <v>757</v>
      </c>
      <c r="E58" s="4" t="str">
        <f t="shared" si="5"/>
        <v>Bill</v>
      </c>
      <c r="F58" s="4" t="str">
        <f t="shared" si="6"/>
        <v>Blalock</v>
      </c>
      <c r="G58" s="10">
        <v>35</v>
      </c>
      <c r="I58" t="str">
        <f>CONCATENATE(E58," and ",E59," ",F58)</f>
        <v>Bill and Cheryl Blalock</v>
      </c>
      <c r="J58" t="str">
        <f>IF(C58="Single Woman",CONCATENATE("Ms. ",D58," ",F58),IF(C58="Married Couple",CONCATENATE("Mr. ",D58, " and Mrs. ",D59," ",F58),""))</f>
        <v>Mr. William and Mrs. Cheryl Blalock</v>
      </c>
      <c r="L58" t="str">
        <f t="shared" si="7"/>
        <v>37 Sugar Mill Dr</v>
      </c>
      <c r="M58" t="str">
        <f t="shared" si="8"/>
        <v/>
      </c>
      <c r="N58" t="str">
        <f t="shared" si="9"/>
        <v>Callawassee</v>
      </c>
      <c r="O58" s="7" t="str">
        <f t="shared" si="10"/>
        <v>SC</v>
      </c>
      <c r="P58" s="7" t="str">
        <f t="shared" si="11"/>
        <v>29909</v>
      </c>
    </row>
    <row r="59" spans="1:16" hidden="1" x14ac:dyDescent="0.45">
      <c r="A59" s="5" t="s">
        <v>54</v>
      </c>
      <c r="B59" s="4" t="s">
        <v>392</v>
      </c>
      <c r="C59" s="4" t="s">
        <v>710</v>
      </c>
      <c r="D59" s="4" t="s">
        <v>766</v>
      </c>
      <c r="E59" s="4" t="str">
        <f t="shared" si="5"/>
        <v>Cheryl</v>
      </c>
      <c r="F59" s="4" t="str">
        <f t="shared" si="6"/>
        <v>Blalock</v>
      </c>
      <c r="G59" s="10">
        <v>35</v>
      </c>
      <c r="I59" t="str">
        <f>CONCATENATE(E58," and ",E59," ",F58)</f>
        <v>Bill and Cheryl Blalock</v>
      </c>
      <c r="J59" t="str">
        <f>J58</f>
        <v>Mr. William and Mrs. Cheryl Blalock</v>
      </c>
      <c r="L59" t="str">
        <f t="shared" si="7"/>
        <v>37 Sugar Mill Dr</v>
      </c>
      <c r="M59" t="str">
        <f t="shared" si="8"/>
        <v/>
      </c>
      <c r="N59" t="str">
        <f t="shared" si="9"/>
        <v>Callawassee</v>
      </c>
      <c r="O59" s="7" t="str">
        <f t="shared" si="10"/>
        <v>SC</v>
      </c>
      <c r="P59" s="7" t="str">
        <f t="shared" si="11"/>
        <v>29909</v>
      </c>
    </row>
    <row r="60" spans="1:16" hidden="1" x14ac:dyDescent="0.45">
      <c r="A60" s="5" t="s">
        <v>623</v>
      </c>
      <c r="B60" s="4" t="s">
        <v>392</v>
      </c>
      <c r="C60" s="4" t="s">
        <v>710</v>
      </c>
      <c r="D60" s="26" t="s">
        <v>768</v>
      </c>
      <c r="E60" s="4" t="str">
        <f t="shared" si="5"/>
        <v>Nick</v>
      </c>
      <c r="F60" s="4" t="str">
        <f t="shared" si="6"/>
        <v>Karetas</v>
      </c>
      <c r="G60" s="10">
        <v>36</v>
      </c>
      <c r="I60" t="str">
        <f>CONCATENATE(E60," and ",E61," ",F60)</f>
        <v>Nick and Alice Karetas</v>
      </c>
      <c r="J60" t="str">
        <f>IF(C60="Single Woman",CONCATENATE("Ms. ",D60," ",F60),IF(C60="Married Couple",CONCATENATE("Mr. ",D60, " and Mrs. ",D61," ",F60),""))</f>
        <v>Mr. Nicholas and Mrs. Alice Karetas</v>
      </c>
      <c r="L60" t="str">
        <f t="shared" si="7"/>
        <v>2103 Buckman Dr</v>
      </c>
      <c r="M60" t="str">
        <f t="shared" si="8"/>
        <v/>
      </c>
      <c r="N60" t="str">
        <f t="shared" si="9"/>
        <v>Wyomissing</v>
      </c>
      <c r="O60" s="7" t="str">
        <f t="shared" si="10"/>
        <v>PA</v>
      </c>
      <c r="P60" s="7" t="str">
        <f t="shared" si="11"/>
        <v>19610</v>
      </c>
    </row>
    <row r="61" spans="1:16" hidden="1" x14ac:dyDescent="0.45">
      <c r="A61" s="5" t="s">
        <v>624</v>
      </c>
      <c r="B61" s="4" t="s">
        <v>392</v>
      </c>
      <c r="C61" s="4" t="s">
        <v>710</v>
      </c>
      <c r="D61" s="4" t="s">
        <v>767</v>
      </c>
      <c r="E61" s="4" t="str">
        <f t="shared" si="5"/>
        <v>Alice</v>
      </c>
      <c r="F61" s="4" t="str">
        <f t="shared" si="6"/>
        <v>Karetas</v>
      </c>
      <c r="G61" s="10">
        <v>36</v>
      </c>
      <c r="I61" t="str">
        <f>CONCATENATE(E60," and ",E61," ",F60)</f>
        <v>Nick and Alice Karetas</v>
      </c>
      <c r="J61" t="str">
        <f>J60</f>
        <v>Mr. Nicholas and Mrs. Alice Karetas</v>
      </c>
      <c r="L61" t="str">
        <f t="shared" si="7"/>
        <v>2103 Buckman Dr</v>
      </c>
      <c r="M61" t="str">
        <f t="shared" si="8"/>
        <v/>
      </c>
      <c r="N61" t="str">
        <f t="shared" si="9"/>
        <v>Wyomissing</v>
      </c>
      <c r="O61" s="7" t="str">
        <f t="shared" si="10"/>
        <v>PA</v>
      </c>
      <c r="P61" s="7" t="str">
        <f t="shared" si="11"/>
        <v>19610</v>
      </c>
    </row>
    <row r="62" spans="1:16" hidden="1" x14ac:dyDescent="0.45">
      <c r="A62" s="5" t="s">
        <v>69</v>
      </c>
      <c r="B62" s="4" t="s">
        <v>392</v>
      </c>
      <c r="C62" s="4" t="s">
        <v>710</v>
      </c>
      <c r="D62" s="4" t="s">
        <v>745</v>
      </c>
      <c r="E62" s="4" t="str">
        <f t="shared" si="5"/>
        <v>George</v>
      </c>
      <c r="F62" s="4" t="str">
        <f t="shared" si="6"/>
        <v>Henshaw</v>
      </c>
      <c r="G62" s="10">
        <v>37</v>
      </c>
      <c r="I62" t="str">
        <f>CONCATENATE(E62," and ",E63," ",F62)</f>
        <v>George and Kathy Henshaw</v>
      </c>
      <c r="J62" t="str">
        <f>IF(C62="Single Woman",CONCATENATE("Ms. ",D62," ",F62),IF(C62="Married Couple",CONCATENATE("Mr. ",D62, " and Mrs. ",D63," ",F62),""))</f>
        <v>Mr. George and Mrs. Kathy Henshaw</v>
      </c>
      <c r="L62" t="str">
        <f t="shared" si="7"/>
        <v>3310 Golden Eagle Dr E</v>
      </c>
      <c r="M62" t="str">
        <f t="shared" si="8"/>
        <v/>
      </c>
      <c r="N62" t="str">
        <f t="shared" si="9"/>
        <v>Tallahassee</v>
      </c>
      <c r="O62" s="7" t="str">
        <f t="shared" si="10"/>
        <v>FL</v>
      </c>
      <c r="P62" s="7" t="str">
        <f t="shared" si="11"/>
        <v>32312</v>
      </c>
    </row>
    <row r="63" spans="1:16" hidden="1" x14ac:dyDescent="0.45">
      <c r="A63" s="5" t="s">
        <v>74</v>
      </c>
      <c r="B63" s="4" t="s">
        <v>392</v>
      </c>
      <c r="C63" s="4" t="s">
        <v>710</v>
      </c>
      <c r="D63" s="26" t="s">
        <v>769</v>
      </c>
      <c r="E63" s="4" t="str">
        <f t="shared" si="5"/>
        <v>Kathy</v>
      </c>
      <c r="F63" s="4" t="str">
        <f t="shared" si="6"/>
        <v>Henshaw</v>
      </c>
      <c r="G63" s="10">
        <v>37</v>
      </c>
      <c r="I63" t="str">
        <f>CONCATENATE(E62," and ",E63," ",F62)</f>
        <v>George and Kathy Henshaw</v>
      </c>
      <c r="J63" t="str">
        <f>J62</f>
        <v>Mr. George and Mrs. Kathy Henshaw</v>
      </c>
      <c r="L63" t="str">
        <f t="shared" si="7"/>
        <v>3310 Golden Eagle Dr E</v>
      </c>
      <c r="M63" t="str">
        <f t="shared" si="8"/>
        <v/>
      </c>
      <c r="N63" t="str">
        <f t="shared" si="9"/>
        <v>Tallahassee</v>
      </c>
      <c r="O63" s="7" t="str">
        <f t="shared" si="10"/>
        <v>FL</v>
      </c>
      <c r="P63" s="7" t="str">
        <f t="shared" si="11"/>
        <v>32312</v>
      </c>
    </row>
    <row r="64" spans="1:16" hidden="1" x14ac:dyDescent="0.45">
      <c r="A64" s="5" t="s">
        <v>79</v>
      </c>
      <c r="B64" s="4" t="s">
        <v>392</v>
      </c>
      <c r="C64" s="4" t="s">
        <v>715</v>
      </c>
      <c r="D64" s="4" t="s">
        <v>770</v>
      </c>
      <c r="E64" s="4" t="str">
        <f t="shared" si="5"/>
        <v>Barbie</v>
      </c>
      <c r="F64" s="4" t="str">
        <f t="shared" si="6"/>
        <v>Edge</v>
      </c>
      <c r="G64" s="10">
        <v>38</v>
      </c>
      <c r="I64" t="str">
        <f>A64</f>
        <v>Barbie Edge</v>
      </c>
      <c r="L64" t="str">
        <f t="shared" si="7"/>
        <v>1058 Lake Way Dr.</v>
      </c>
      <c r="M64" t="str">
        <f t="shared" si="8"/>
        <v/>
      </c>
      <c r="N64" t="str">
        <f t="shared" si="9"/>
        <v>Niceville</v>
      </c>
      <c r="O64" s="7" t="str">
        <f t="shared" si="10"/>
        <v>FL</v>
      </c>
      <c r="P64" s="7">
        <f t="shared" si="11"/>
        <v>32578</v>
      </c>
    </row>
    <row r="65" spans="1:16" x14ac:dyDescent="0.45">
      <c r="A65" s="5" t="s">
        <v>587</v>
      </c>
      <c r="B65" s="4" t="s">
        <v>392</v>
      </c>
      <c r="C65" s="4" t="s">
        <v>711</v>
      </c>
      <c r="D65" s="4" t="s">
        <v>771</v>
      </c>
      <c r="E65" s="4" t="str">
        <f t="shared" si="5"/>
        <v>Leanne</v>
      </c>
      <c r="F65" s="4" t="str">
        <f t="shared" si="6"/>
        <v xml:space="preserve">Weber </v>
      </c>
      <c r="G65" s="10">
        <v>39</v>
      </c>
      <c r="I65" t="s">
        <v>315</v>
      </c>
      <c r="L65" t="str">
        <f t="shared" ref="L65:L93" si="13">IF(INDEX(Street,MATCH($I65,Name,0))=0,"",(INDEX(Street,MATCH($I65,Name,0))))</f>
        <v>810 Basswood Ct</v>
      </c>
      <c r="M65" t="str">
        <f t="shared" ref="M65:M93" si="14">IF(INDEX(Unit,MATCH($I65,Name,0))=0,"",(INDEX(Unit,MATCH($I65,Name,0))))</f>
        <v/>
      </c>
      <c r="N65" t="str">
        <f t="shared" ref="N65:N93" si="15">IF(INDEX(City,MATCH($I65,Name,0))=0,"",(INDEX(City,MATCH($I65,Name,0))))</f>
        <v>Orange Park</v>
      </c>
      <c r="O65" s="7" t="str">
        <f t="shared" ref="O65:O93" si="16">IF(INDEX(State,MATCH($I65,Name,0))=0,"",(INDEX(State,MATCH($I65,Name,0))))</f>
        <v>FL</v>
      </c>
      <c r="P65" s="7">
        <f t="shared" ref="P65:P93" si="17">IF(INDEX(Zip,MATCH($I65,Name,0))=0,"",(INDEX(Zip,MATCH($I65,Name,0))))</f>
        <v>32065</v>
      </c>
    </row>
    <row r="66" spans="1:16" hidden="1" x14ac:dyDescent="0.45">
      <c r="A66" s="5" t="s">
        <v>10</v>
      </c>
      <c r="B66" s="4" t="s">
        <v>392</v>
      </c>
      <c r="C66" s="4" t="s">
        <v>710</v>
      </c>
      <c r="D66" s="26"/>
      <c r="E66" s="4" t="str">
        <f t="shared" ref="E66:E124" si="18">LEFT(A66,FIND(" ",A66)-1)</f>
        <v>John</v>
      </c>
      <c r="F66" s="4" t="str">
        <f t="shared" ref="F66:F124" si="19">RIGHT(A66,LEN(A66)-FIND(" ",A66))</f>
        <v>Casey</v>
      </c>
      <c r="G66" s="10">
        <v>40</v>
      </c>
      <c r="I66" t="s">
        <v>313</v>
      </c>
      <c r="L66" t="str">
        <f t="shared" si="13"/>
        <v>5 Van Pelt Rd</v>
      </c>
      <c r="M66" t="str">
        <f t="shared" si="14"/>
        <v/>
      </c>
      <c r="N66" t="str">
        <f t="shared" si="15"/>
        <v>Whitehouse Station</v>
      </c>
      <c r="O66" s="7" t="str">
        <f t="shared" si="16"/>
        <v>NJ</v>
      </c>
      <c r="P66" s="7" t="str">
        <f t="shared" si="17"/>
        <v>08889</v>
      </c>
    </row>
    <row r="67" spans="1:16" hidden="1" x14ac:dyDescent="0.45">
      <c r="A67" s="5" t="s">
        <v>16</v>
      </c>
      <c r="B67" s="4" t="s">
        <v>392</v>
      </c>
      <c r="C67" s="4" t="s">
        <v>710</v>
      </c>
      <c r="D67" s="26"/>
      <c r="E67" s="4" t="str">
        <f t="shared" si="18"/>
        <v>Jo</v>
      </c>
      <c r="F67" s="4" t="str">
        <f t="shared" si="19"/>
        <v>Casey</v>
      </c>
      <c r="G67" s="10">
        <v>40</v>
      </c>
      <c r="I67" t="s">
        <v>313</v>
      </c>
      <c r="L67" t="str">
        <f t="shared" si="13"/>
        <v>5 Van Pelt Rd</v>
      </c>
      <c r="M67" t="str">
        <f t="shared" si="14"/>
        <v/>
      </c>
      <c r="N67" t="str">
        <f t="shared" si="15"/>
        <v>Whitehouse Station</v>
      </c>
      <c r="O67" s="7" t="str">
        <f t="shared" si="16"/>
        <v>NJ</v>
      </c>
      <c r="P67" s="7" t="str">
        <f t="shared" si="17"/>
        <v>08889</v>
      </c>
    </row>
    <row r="68" spans="1:16" hidden="1" x14ac:dyDescent="0.45">
      <c r="A68" s="5" t="s">
        <v>27</v>
      </c>
      <c r="B68" s="4" t="s">
        <v>392</v>
      </c>
      <c r="C68" s="4" t="s">
        <v>710</v>
      </c>
      <c r="D68" s="26" t="s">
        <v>828</v>
      </c>
      <c r="E68" s="4" t="str">
        <f>LEFT(A68,FIND(" ",A68)-1)</f>
        <v>John</v>
      </c>
      <c r="F68" s="4" t="str">
        <f>RIGHT(A68,LEN(A68)-FIND(" ",A68))</f>
        <v>Kalinich</v>
      </c>
      <c r="G68" s="10">
        <v>41</v>
      </c>
      <c r="I68" t="str">
        <f>CONCATENATE(E68," and ",E69," ",F68)</f>
        <v>John and Madeline Kalinich</v>
      </c>
      <c r="J68" t="str">
        <f>IF(C68="Single Woman",CONCATENATE("Ms. ",D68," ",F68),IF(C68="Married Couple",CONCATENATE("Mr. ",D68, " and Mrs. ",D69," ",F68),""))</f>
        <v>Mr. John and Mrs. Madeline Kalinich</v>
      </c>
      <c r="L68" t="str">
        <f t="shared" si="13"/>
        <v>11 Monfort Ln</v>
      </c>
      <c r="M68" t="str">
        <f t="shared" si="14"/>
        <v/>
      </c>
      <c r="N68" t="str">
        <f t="shared" si="15"/>
        <v>Whitehouse Station</v>
      </c>
      <c r="O68" s="7" t="str">
        <f t="shared" si="16"/>
        <v>NJ</v>
      </c>
      <c r="P68" s="7" t="str">
        <f t="shared" si="17"/>
        <v>08889</v>
      </c>
    </row>
    <row r="69" spans="1:16" hidden="1" x14ac:dyDescent="0.45">
      <c r="A69" s="5" t="s">
        <v>22</v>
      </c>
      <c r="B69" s="4" t="s">
        <v>392</v>
      </c>
      <c r="C69" s="4" t="s">
        <v>710</v>
      </c>
      <c r="D69" s="4" t="s">
        <v>772</v>
      </c>
      <c r="E69" s="4" t="str">
        <f t="shared" si="18"/>
        <v>Madeline</v>
      </c>
      <c r="F69" s="4" t="str">
        <f t="shared" si="19"/>
        <v>Kalinich</v>
      </c>
      <c r="G69" s="10">
        <v>41</v>
      </c>
      <c r="I69" t="str">
        <f>CONCATENATE(E68," and ",E69," ",F68)</f>
        <v>John and Madeline Kalinich</v>
      </c>
      <c r="J69" t="str">
        <f>J68</f>
        <v>Mr. John and Mrs. Madeline Kalinich</v>
      </c>
      <c r="L69" t="str">
        <f t="shared" si="13"/>
        <v>11 Monfort Ln</v>
      </c>
      <c r="M69" t="str">
        <f t="shared" si="14"/>
        <v/>
      </c>
      <c r="N69" t="str">
        <f t="shared" si="15"/>
        <v>Whitehouse Station</v>
      </c>
      <c r="O69" s="7" t="str">
        <f t="shared" si="16"/>
        <v>NJ</v>
      </c>
      <c r="P69" s="7" t="str">
        <f t="shared" si="17"/>
        <v>08889</v>
      </c>
    </row>
    <row r="70" spans="1:16" hidden="1" x14ac:dyDescent="0.45">
      <c r="A70" s="5" t="s">
        <v>31</v>
      </c>
      <c r="B70" s="4" t="s">
        <v>392</v>
      </c>
      <c r="D70" s="4" t="s">
        <v>773</v>
      </c>
      <c r="E70" s="4" t="str">
        <f t="shared" si="18"/>
        <v>Donna</v>
      </c>
      <c r="F70" s="4" t="str">
        <f t="shared" si="19"/>
        <v>Degrau</v>
      </c>
      <c r="G70" s="10">
        <v>42</v>
      </c>
      <c r="H70" s="10" t="s">
        <v>428</v>
      </c>
      <c r="I70" t="str">
        <f>A70</f>
        <v>Donna Degrau</v>
      </c>
      <c r="L70" t="str">
        <f t="shared" si="13"/>
        <v>20 Indian Run</v>
      </c>
      <c r="M70" t="str">
        <f t="shared" si="14"/>
        <v/>
      </c>
      <c r="N70" t="str">
        <f t="shared" si="15"/>
        <v>Whitehouse Station</v>
      </c>
      <c r="O70" s="7" t="str">
        <f t="shared" si="16"/>
        <v>NJ</v>
      </c>
      <c r="P70" s="7" t="str">
        <f t="shared" si="17"/>
        <v>08889</v>
      </c>
    </row>
    <row r="71" spans="1:16" hidden="1" x14ac:dyDescent="0.45">
      <c r="A71" s="5" t="s">
        <v>11</v>
      </c>
      <c r="B71" s="4" t="s">
        <v>393</v>
      </c>
      <c r="C71" s="4" t="s">
        <v>710</v>
      </c>
      <c r="D71" s="4" t="s">
        <v>774</v>
      </c>
      <c r="E71" s="4" t="str">
        <f t="shared" si="18"/>
        <v>Shannon</v>
      </c>
      <c r="F71" s="4" t="str">
        <f t="shared" si="19"/>
        <v>Stowers</v>
      </c>
      <c r="G71" s="10">
        <v>43</v>
      </c>
      <c r="I71" t="str">
        <f>CONCATENATE(E71," and ",E72," ",F71)</f>
        <v>Shannon and Sarah Stowers</v>
      </c>
      <c r="J71" t="str">
        <f>IF(C71="Single Woman",CONCATENATE("Ms. ",D71," ",F71),IF(C71="Married Couple",CONCATENATE("Mr. ",D71, " and Mrs. ",D72," ",F71),""))</f>
        <v>Mr. Shannon and Mrs. Sarah Stowers</v>
      </c>
      <c r="L71" t="str">
        <f t="shared" si="13"/>
        <v>4410 Lavender Drive</v>
      </c>
      <c r="M71" t="str">
        <f t="shared" si="14"/>
        <v/>
      </c>
      <c r="N71" t="str">
        <f t="shared" si="15"/>
        <v>Palm Harbor</v>
      </c>
      <c r="O71" s="7" t="str">
        <f t="shared" si="16"/>
        <v>FL</v>
      </c>
      <c r="P71" s="7">
        <f t="shared" si="17"/>
        <v>34685</v>
      </c>
    </row>
    <row r="72" spans="1:16" hidden="1" x14ac:dyDescent="0.45">
      <c r="A72" s="5" t="s">
        <v>17</v>
      </c>
      <c r="B72" s="4" t="s">
        <v>393</v>
      </c>
      <c r="C72" s="4" t="s">
        <v>710</v>
      </c>
      <c r="D72" s="4" t="s">
        <v>775</v>
      </c>
      <c r="E72" s="4" t="str">
        <f t="shared" si="18"/>
        <v>Sarah</v>
      </c>
      <c r="F72" s="4" t="str">
        <f t="shared" si="19"/>
        <v>Stowers</v>
      </c>
      <c r="G72" s="10">
        <v>43</v>
      </c>
      <c r="I72" t="str">
        <f>CONCATENATE(E71," and ",E72," ",F71)</f>
        <v>Shannon and Sarah Stowers</v>
      </c>
      <c r="J72" t="str">
        <f>J71</f>
        <v>Mr. Shannon and Mrs. Sarah Stowers</v>
      </c>
      <c r="L72" t="str">
        <f t="shared" si="13"/>
        <v>4410 Lavender Drive</v>
      </c>
      <c r="M72" t="str">
        <f t="shared" si="14"/>
        <v/>
      </c>
      <c r="N72" t="str">
        <f t="shared" si="15"/>
        <v>Palm Harbor</v>
      </c>
      <c r="O72" s="7" t="str">
        <f t="shared" si="16"/>
        <v>FL</v>
      </c>
      <c r="P72" s="7">
        <f t="shared" si="17"/>
        <v>34685</v>
      </c>
    </row>
    <row r="73" spans="1:16" x14ac:dyDescent="0.45">
      <c r="A73" s="5" t="s">
        <v>197</v>
      </c>
      <c r="B73" s="4" t="s">
        <v>393</v>
      </c>
      <c r="C73" s="4" t="s">
        <v>712</v>
      </c>
      <c r="D73" s="4" t="s">
        <v>743</v>
      </c>
      <c r="E73" s="4" t="s">
        <v>738</v>
      </c>
      <c r="F73" s="4" t="str">
        <f t="shared" si="19"/>
        <v>Whealen</v>
      </c>
      <c r="G73" s="10">
        <v>44</v>
      </c>
      <c r="H73" s="10" t="s">
        <v>428</v>
      </c>
      <c r="I73" t="str">
        <f>A73</f>
        <v>Michael Whealen</v>
      </c>
      <c r="J73" t="str">
        <f>CONCATENATE("Mr. ",D73," ",F73)</f>
        <v>Mr. Michael Whealen</v>
      </c>
      <c r="K73" t="str">
        <f>CONCATENATE("Mr. ",D73," ",F73," and Guest")</f>
        <v>Mr. Michael Whealen and Guest</v>
      </c>
      <c r="L73" t="str">
        <f t="shared" si="13"/>
        <v>12017 Tuscany Bay</v>
      </c>
      <c r="M73" t="str">
        <f t="shared" si="14"/>
        <v>Apt 204</v>
      </c>
      <c r="N73" t="str">
        <f t="shared" si="15"/>
        <v>Tampa</v>
      </c>
      <c r="O73" s="7" t="str">
        <f t="shared" si="16"/>
        <v>FL</v>
      </c>
      <c r="P73" s="7">
        <f t="shared" si="17"/>
        <v>33626</v>
      </c>
    </row>
    <row r="74" spans="1:16" hidden="1" x14ac:dyDescent="0.45">
      <c r="A74" s="5" t="s">
        <v>32</v>
      </c>
      <c r="B74" s="4" t="s">
        <v>393</v>
      </c>
      <c r="C74" s="4" t="s">
        <v>713</v>
      </c>
      <c r="D74" s="4" t="s">
        <v>776</v>
      </c>
      <c r="E74" s="4" t="str">
        <f t="shared" si="18"/>
        <v>Mary</v>
      </c>
      <c r="F74" s="4" t="str">
        <f t="shared" si="19"/>
        <v>Hsu</v>
      </c>
      <c r="G74" s="11">
        <v>45</v>
      </c>
      <c r="H74" s="11"/>
      <c r="I74" t="str">
        <f>A74</f>
        <v>Mary Hsu</v>
      </c>
      <c r="J74" t="str">
        <f>CONCATENATE("Ms. ",D74," ",F74," and Mr. ",D75," ",F75)</f>
        <v>Ms. Mary Hsu and Mr. Thomas Kutzman</v>
      </c>
      <c r="L74" t="str">
        <f t="shared" si="13"/>
        <v>8 Spruce Street</v>
      </c>
      <c r="M74" t="str">
        <f t="shared" si="14"/>
        <v>Apt 7T</v>
      </c>
      <c r="N74" t="str">
        <f t="shared" si="15"/>
        <v>New York</v>
      </c>
      <c r="O74" s="7" t="str">
        <f t="shared" si="16"/>
        <v>NY</v>
      </c>
      <c r="P74" s="7" t="str">
        <f t="shared" si="17"/>
        <v>10038</v>
      </c>
    </row>
    <row r="75" spans="1:16" hidden="1" x14ac:dyDescent="0.45">
      <c r="A75" s="5" t="s">
        <v>634</v>
      </c>
      <c r="B75" s="4" t="s">
        <v>393</v>
      </c>
      <c r="C75" s="4" t="s">
        <v>713</v>
      </c>
      <c r="D75" s="4" t="s">
        <v>777</v>
      </c>
      <c r="E75" s="4" t="s">
        <v>780</v>
      </c>
      <c r="F75" s="4" t="str">
        <f t="shared" si="19"/>
        <v>Kutzman</v>
      </c>
      <c r="G75" s="11">
        <v>45</v>
      </c>
      <c r="H75" s="11"/>
      <c r="I75" t="str">
        <f>A75</f>
        <v>Thomas Kutzman</v>
      </c>
      <c r="J75" t="str">
        <f>J74</f>
        <v>Ms. Mary Hsu and Mr. Thomas Kutzman</v>
      </c>
      <c r="L75" t="e">
        <f t="shared" si="13"/>
        <v>#N/A</v>
      </c>
      <c r="M75" t="e">
        <f t="shared" si="14"/>
        <v>#N/A</v>
      </c>
      <c r="N75" t="e">
        <f t="shared" si="15"/>
        <v>#N/A</v>
      </c>
      <c r="O75" s="7" t="e">
        <f t="shared" si="16"/>
        <v>#N/A</v>
      </c>
      <c r="P75" s="7" t="e">
        <f t="shared" si="17"/>
        <v>#N/A</v>
      </c>
    </row>
    <row r="76" spans="1:16" x14ac:dyDescent="0.45">
      <c r="A76" s="5" t="s">
        <v>44</v>
      </c>
      <c r="B76" s="4" t="s">
        <v>393</v>
      </c>
      <c r="C76" s="4" t="s">
        <v>711</v>
      </c>
      <c r="D76" s="4" t="s">
        <v>778</v>
      </c>
      <c r="E76" s="4" t="str">
        <f t="shared" si="18"/>
        <v>Christina</v>
      </c>
      <c r="F76" s="4" t="str">
        <f t="shared" si="19"/>
        <v>Lendemann</v>
      </c>
      <c r="G76" s="10">
        <v>46</v>
      </c>
      <c r="H76" s="10" t="s">
        <v>428</v>
      </c>
      <c r="I76" t="str">
        <f>A76</f>
        <v>Christina Lendemann</v>
      </c>
      <c r="J76" t="str">
        <f>CONCATENATE("Ms. ",D76," ",F76)</f>
        <v>Ms. Christina Lendemann</v>
      </c>
      <c r="K76" t="str">
        <f>CONCATENATE("Ms. ",D76," ",F76," and Guest")</f>
        <v>Ms. Christina Lendemann and Guest</v>
      </c>
      <c r="L76" t="str">
        <f t="shared" si="13"/>
        <v>5349 W Kennedy Blvd</v>
      </c>
      <c r="M76" t="str">
        <f t="shared" si="14"/>
        <v>Unit #310</v>
      </c>
      <c r="N76" t="str">
        <f t="shared" si="15"/>
        <v>Tampa</v>
      </c>
      <c r="O76" s="7" t="str">
        <f t="shared" si="16"/>
        <v>FL</v>
      </c>
      <c r="P76" s="7">
        <f t="shared" si="17"/>
        <v>33609</v>
      </c>
    </row>
    <row r="77" spans="1:16" hidden="1" x14ac:dyDescent="0.45">
      <c r="A77" s="5" t="s">
        <v>376</v>
      </c>
      <c r="B77" s="4" t="s">
        <v>393</v>
      </c>
      <c r="C77" s="4" t="s">
        <v>710</v>
      </c>
      <c r="D77" s="27" t="s">
        <v>781</v>
      </c>
      <c r="E77" s="4" t="str">
        <f>LEFT(A77,FIND(" ",A77)-1)</f>
        <v>Ben</v>
      </c>
      <c r="F77" s="4" t="str">
        <f>RIGHT(A77,LEN(A77)-FIND(" ",A77))</f>
        <v>Dessing</v>
      </c>
      <c r="G77" s="10">
        <v>47</v>
      </c>
      <c r="I77" t="str">
        <f>CONCATENATE(E77," and ",E78," ",F77)</f>
        <v>Ben and Keri Dessing</v>
      </c>
      <c r="J77" t="str">
        <f>IF(C77="Single Woman",CONCATENATE("Ms. ",D77," ",F77),IF(C77="Married Couple",CONCATENATE("Mr. ",D77, " and Mrs. ",D78," ",F77),""))</f>
        <v>Mr. Benjamin and Mrs. Keri Dessing</v>
      </c>
      <c r="L77" t="str">
        <f t="shared" si="13"/>
        <v>15124 Willowdale Rd</v>
      </c>
      <c r="M77" t="str">
        <f t="shared" si="14"/>
        <v/>
      </c>
      <c r="N77" t="str">
        <f t="shared" si="15"/>
        <v>Tampa</v>
      </c>
      <c r="O77" s="7" t="str">
        <f t="shared" si="16"/>
        <v>FL</v>
      </c>
      <c r="P77" s="7" t="str">
        <f t="shared" si="17"/>
        <v>33625</v>
      </c>
    </row>
    <row r="78" spans="1:16" hidden="1" x14ac:dyDescent="0.45">
      <c r="A78" s="5" t="s">
        <v>377</v>
      </c>
      <c r="B78" s="4" t="s">
        <v>393</v>
      </c>
      <c r="C78" s="4" t="s">
        <v>710</v>
      </c>
      <c r="D78" s="4" t="s">
        <v>779</v>
      </c>
      <c r="E78" s="4" t="str">
        <f t="shared" si="18"/>
        <v>Keri</v>
      </c>
      <c r="F78" s="4" t="str">
        <f t="shared" si="19"/>
        <v>Dessing</v>
      </c>
      <c r="G78" s="10">
        <v>47</v>
      </c>
      <c r="I78" t="str">
        <f>CONCATENATE(E77," and ",E78," ",F77)</f>
        <v>Ben and Keri Dessing</v>
      </c>
      <c r="J78" t="str">
        <f>J77</f>
        <v>Mr. Benjamin and Mrs. Keri Dessing</v>
      </c>
      <c r="L78" t="str">
        <f t="shared" si="13"/>
        <v>15124 Willowdale Rd</v>
      </c>
      <c r="M78" t="str">
        <f t="shared" si="14"/>
        <v/>
      </c>
      <c r="N78" t="str">
        <f t="shared" si="15"/>
        <v>Tampa</v>
      </c>
      <c r="O78" s="7" t="str">
        <f t="shared" si="16"/>
        <v>FL</v>
      </c>
      <c r="P78" s="7" t="str">
        <f t="shared" si="17"/>
        <v>33625</v>
      </c>
    </row>
    <row r="79" spans="1:16" hidden="1" x14ac:dyDescent="0.45">
      <c r="A79" s="5" t="s">
        <v>133</v>
      </c>
      <c r="B79" s="4" t="s">
        <v>393</v>
      </c>
      <c r="C79" s="4" t="s">
        <v>710</v>
      </c>
      <c r="D79" s="26" t="s">
        <v>768</v>
      </c>
      <c r="E79" s="4" t="str">
        <f t="shared" si="18"/>
        <v>Nick</v>
      </c>
      <c r="F79" s="4" t="str">
        <f t="shared" si="19"/>
        <v>Perez</v>
      </c>
      <c r="G79" s="10">
        <v>48</v>
      </c>
      <c r="I79" t="str">
        <f>CONCATENATE(E79," and ",E80," ",F79)</f>
        <v>Nick and Ashley Perez</v>
      </c>
      <c r="J79" t="str">
        <f>IF(C79="Single Woman",CONCATENATE("Ms. ",D79," ",F79),IF(C79="Married Couple",CONCATENATE("Mr. ",D79, " and Mrs. ",D80," ",F79),""))</f>
        <v>Mr. Nicholas and Mrs. Ashley Perez</v>
      </c>
      <c r="L79" t="str">
        <f t="shared" si="13"/>
        <v>14199 Paverstone Terrace</v>
      </c>
      <c r="M79" t="str">
        <f t="shared" si="14"/>
        <v/>
      </c>
      <c r="N79" t="str">
        <f t="shared" si="15"/>
        <v>Delray Beach</v>
      </c>
      <c r="O79" s="7" t="str">
        <f t="shared" si="16"/>
        <v>FL</v>
      </c>
      <c r="P79" s="7" t="str">
        <f t="shared" si="17"/>
        <v>33446</v>
      </c>
    </row>
    <row r="80" spans="1:16" hidden="1" x14ac:dyDescent="0.45">
      <c r="A80" s="5" t="s">
        <v>136</v>
      </c>
      <c r="B80" s="4" t="s">
        <v>393</v>
      </c>
      <c r="C80" s="4" t="s">
        <v>710</v>
      </c>
      <c r="D80" s="4" t="s">
        <v>736</v>
      </c>
      <c r="E80" s="4" t="str">
        <f t="shared" si="18"/>
        <v>Ashley</v>
      </c>
      <c r="F80" s="4" t="str">
        <f t="shared" si="19"/>
        <v>Perez</v>
      </c>
      <c r="G80" s="10">
        <v>48</v>
      </c>
      <c r="I80" t="str">
        <f>CONCATENATE(E79," and ",E80," ",F79)</f>
        <v>Nick and Ashley Perez</v>
      </c>
      <c r="J80" t="str">
        <f>J79</f>
        <v>Mr. Nicholas and Mrs. Ashley Perez</v>
      </c>
      <c r="L80" t="str">
        <f t="shared" si="13"/>
        <v>14199 Paverstone Terrace</v>
      </c>
      <c r="M80" t="str">
        <f t="shared" si="14"/>
        <v/>
      </c>
      <c r="N80" t="str">
        <f t="shared" si="15"/>
        <v>Delray Beach</v>
      </c>
      <c r="O80" s="7" t="str">
        <f t="shared" si="16"/>
        <v>FL</v>
      </c>
      <c r="P80" s="7" t="str">
        <f t="shared" si="17"/>
        <v>33446</v>
      </c>
    </row>
    <row r="81" spans="1:16" hidden="1" x14ac:dyDescent="0.45">
      <c r="A81" s="5" t="s">
        <v>137</v>
      </c>
      <c r="B81" s="4" t="s">
        <v>393</v>
      </c>
      <c r="C81" s="4" t="s">
        <v>710</v>
      </c>
      <c r="D81" s="4" t="s">
        <v>782</v>
      </c>
      <c r="E81" s="4" t="str">
        <f t="shared" si="18"/>
        <v>Brandon</v>
      </c>
      <c r="F81" s="4" t="str">
        <f t="shared" si="19"/>
        <v xml:space="preserve">Burris </v>
      </c>
      <c r="G81" s="10">
        <v>49</v>
      </c>
      <c r="I81" t="s">
        <v>282</v>
      </c>
      <c r="J81" t="str">
        <f>IF(C81="Single Woman",CONCATENATE("Ms. ",D81," ",F81),IF(C81="Married Couple",CONCATENATE("Mr. ",D81, " and Mrs. ",D82," ",F81),""))</f>
        <v xml:space="preserve">Mr. Brandon and Mrs. Audrey Burris </v>
      </c>
      <c r="L81" t="str">
        <f t="shared" si="13"/>
        <v>2044 Cottage Lane NW</v>
      </c>
      <c r="M81" t="str">
        <f t="shared" si="14"/>
        <v/>
      </c>
      <c r="N81" t="str">
        <f t="shared" si="15"/>
        <v>Atlanta</v>
      </c>
      <c r="O81" s="7" t="str">
        <f t="shared" si="16"/>
        <v>GA</v>
      </c>
      <c r="P81" s="7">
        <f t="shared" si="17"/>
        <v>30318</v>
      </c>
    </row>
    <row r="82" spans="1:16" hidden="1" x14ac:dyDescent="0.45">
      <c r="A82" s="5" t="s">
        <v>138</v>
      </c>
      <c r="B82" s="4" t="s">
        <v>393</v>
      </c>
      <c r="C82" s="4" t="s">
        <v>710</v>
      </c>
      <c r="D82" s="4" t="s">
        <v>783</v>
      </c>
      <c r="E82" s="4" t="str">
        <f t="shared" si="18"/>
        <v>Audrey</v>
      </c>
      <c r="F82" s="4" t="str">
        <f t="shared" si="19"/>
        <v>Burris</v>
      </c>
      <c r="G82" s="10">
        <v>49</v>
      </c>
      <c r="I82" t="s">
        <v>282</v>
      </c>
      <c r="J82" t="str">
        <f>J81</f>
        <v xml:space="preserve">Mr. Brandon and Mrs. Audrey Burris </v>
      </c>
      <c r="L82" t="str">
        <f t="shared" si="13"/>
        <v>2044 Cottage Lane NW</v>
      </c>
      <c r="M82" t="str">
        <f t="shared" si="14"/>
        <v/>
      </c>
      <c r="N82" t="str">
        <f t="shared" si="15"/>
        <v>Atlanta</v>
      </c>
      <c r="O82" s="7" t="str">
        <f t="shared" si="16"/>
        <v>GA</v>
      </c>
      <c r="P82" s="7">
        <f t="shared" si="17"/>
        <v>30318</v>
      </c>
    </row>
    <row r="83" spans="1:16" hidden="1" x14ac:dyDescent="0.45">
      <c r="A83" s="5" t="s">
        <v>140</v>
      </c>
      <c r="B83" s="4" t="s">
        <v>393</v>
      </c>
      <c r="C83" s="4" t="s">
        <v>710</v>
      </c>
      <c r="D83" s="4" t="s">
        <v>784</v>
      </c>
      <c r="E83" s="4" t="str">
        <f>LEFT(A83,FIND(" ",A83)-1)</f>
        <v>Hawkeye</v>
      </c>
      <c r="F83" s="4" t="str">
        <f>RIGHT(A83,LEN(A83)-FIND(" ",A83))</f>
        <v>Wayne</v>
      </c>
      <c r="G83" s="10">
        <v>50</v>
      </c>
      <c r="I83" t="str">
        <f>CONCATENATE(E83," and ",E84," ",F83)</f>
        <v>Hawkeye and Beth Wayne</v>
      </c>
      <c r="J83" t="str">
        <f>IF(C83="Single Woman",CONCATENATE("Ms. ",D83," ",F83),IF(C83="Married Couple",CONCATENATE("Mr. ",D83, " and Mrs. ",D84," ",F83),""))</f>
        <v>Mr. Hawkeye and Mrs. Beth Wayne</v>
      </c>
      <c r="L83" t="str">
        <f t="shared" si="13"/>
        <v>195 Gardenia Isles Dr</v>
      </c>
      <c r="M83" t="str">
        <f t="shared" si="14"/>
        <v/>
      </c>
      <c r="N83" t="str">
        <f t="shared" si="15"/>
        <v>Palm Beach Gardens</v>
      </c>
      <c r="O83" s="7" t="str">
        <f t="shared" si="16"/>
        <v>FL</v>
      </c>
      <c r="P83" s="7">
        <f t="shared" si="17"/>
        <v>33418</v>
      </c>
    </row>
    <row r="84" spans="1:16" hidden="1" x14ac:dyDescent="0.45">
      <c r="A84" s="5" t="s">
        <v>139</v>
      </c>
      <c r="B84" s="4" t="s">
        <v>393</v>
      </c>
      <c r="C84" s="4" t="s">
        <v>710</v>
      </c>
      <c r="D84" s="26" t="s">
        <v>785</v>
      </c>
      <c r="E84" s="4" t="str">
        <f t="shared" si="18"/>
        <v>Beth</v>
      </c>
      <c r="F84" s="4" t="str">
        <f t="shared" si="19"/>
        <v>Wayne</v>
      </c>
      <c r="G84" s="10">
        <v>50</v>
      </c>
      <c r="I84" t="str">
        <f>CONCATENATE(E83," and ",E84," ",F83)</f>
        <v>Hawkeye and Beth Wayne</v>
      </c>
      <c r="J84" t="str">
        <f>J83</f>
        <v>Mr. Hawkeye and Mrs. Beth Wayne</v>
      </c>
      <c r="L84" t="str">
        <f t="shared" si="13"/>
        <v>195 Gardenia Isles Dr</v>
      </c>
      <c r="M84" t="str">
        <f t="shared" si="14"/>
        <v/>
      </c>
      <c r="N84" t="str">
        <f t="shared" si="15"/>
        <v>Palm Beach Gardens</v>
      </c>
      <c r="O84" s="7" t="str">
        <f t="shared" si="16"/>
        <v>FL</v>
      </c>
      <c r="P84" s="7">
        <f t="shared" si="17"/>
        <v>33418</v>
      </c>
    </row>
    <row r="85" spans="1:16" x14ac:dyDescent="0.45">
      <c r="A85" s="5" t="s">
        <v>291</v>
      </c>
      <c r="B85" s="4" t="s">
        <v>393</v>
      </c>
      <c r="C85" s="4" t="s">
        <v>711</v>
      </c>
      <c r="D85" s="4" t="s">
        <v>761</v>
      </c>
      <c r="E85" s="4" t="str">
        <f t="shared" si="18"/>
        <v>Kimberly</v>
      </c>
      <c r="F85" s="4" t="str">
        <f t="shared" si="19"/>
        <v>Straub</v>
      </c>
      <c r="G85" s="10">
        <v>51</v>
      </c>
      <c r="H85" s="10" t="s">
        <v>428</v>
      </c>
      <c r="I85" t="str">
        <f>A85</f>
        <v>Kimberly Straub</v>
      </c>
      <c r="J85" t="str">
        <f>CONCATENATE("Ms. ",D85," ",F85)</f>
        <v>Ms. Kimberly Straub</v>
      </c>
      <c r="K85" t="str">
        <f>CONCATENATE("Ms. ",D85," ",F85," and Guest")</f>
        <v>Ms. Kimberly Straub and Guest</v>
      </c>
      <c r="L85" t="str">
        <f t="shared" si="13"/>
        <v>261 Bunker Hill St</v>
      </c>
      <c r="M85" t="str">
        <f t="shared" si="14"/>
        <v>Unit #2</v>
      </c>
      <c r="N85" t="str">
        <f t="shared" si="15"/>
        <v>Charlestown</v>
      </c>
      <c r="O85" s="7" t="str">
        <f t="shared" si="16"/>
        <v>MA</v>
      </c>
      <c r="P85" s="7" t="str">
        <f t="shared" si="17"/>
        <v>02129</v>
      </c>
    </row>
    <row r="86" spans="1:16" hidden="1" x14ac:dyDescent="0.45">
      <c r="A86" s="5" t="s">
        <v>361</v>
      </c>
      <c r="B86" s="4" t="s">
        <v>393</v>
      </c>
      <c r="C86" s="4" t="s">
        <v>710</v>
      </c>
      <c r="D86" s="4" t="s">
        <v>730</v>
      </c>
      <c r="E86" s="4" t="s">
        <v>731</v>
      </c>
      <c r="F86" s="4" t="str">
        <f t="shared" si="19"/>
        <v>Shaefer</v>
      </c>
      <c r="G86" s="10">
        <v>52</v>
      </c>
      <c r="I86" t="str">
        <f>CONCATENATE(E86," and ",E87," ",F86)</f>
        <v>Matt and Cammie Shaefer</v>
      </c>
      <c r="J86" t="str">
        <f>IF(C86="Single Woman",CONCATENATE("Ms. ",D86," ",F86),IF(C86="Married Couple",CONCATENATE("Mr. ",D86, " and Mrs. ",D87," ",F86),""))</f>
        <v>Mr. Matthew and Mrs. Cammie Shaefer</v>
      </c>
      <c r="L86" t="e">
        <f t="shared" si="13"/>
        <v>#N/A</v>
      </c>
      <c r="M86" t="e">
        <f t="shared" si="14"/>
        <v>#N/A</v>
      </c>
      <c r="N86" t="e">
        <f t="shared" si="15"/>
        <v>#N/A</v>
      </c>
      <c r="O86" s="7" t="e">
        <f t="shared" si="16"/>
        <v>#N/A</v>
      </c>
      <c r="P86" s="7" t="e">
        <f t="shared" si="17"/>
        <v>#N/A</v>
      </c>
    </row>
    <row r="87" spans="1:16" hidden="1" x14ac:dyDescent="0.45">
      <c r="A87" s="5" t="s">
        <v>362</v>
      </c>
      <c r="B87" s="4" t="s">
        <v>393</v>
      </c>
      <c r="C87" s="4" t="s">
        <v>710</v>
      </c>
      <c r="D87" s="4" t="s">
        <v>798</v>
      </c>
      <c r="E87" s="4" t="str">
        <f t="shared" si="18"/>
        <v>Cammie</v>
      </c>
      <c r="F87" s="4" t="str">
        <f t="shared" si="19"/>
        <v>Shaefer</v>
      </c>
      <c r="G87" s="10">
        <v>52</v>
      </c>
      <c r="I87" t="str">
        <f>CONCATENATE(E86," and ",E87," ",F86)</f>
        <v>Matt and Cammie Shaefer</v>
      </c>
      <c r="J87" t="str">
        <f>J86</f>
        <v>Mr. Matthew and Mrs. Cammie Shaefer</v>
      </c>
      <c r="L87" t="e">
        <f t="shared" si="13"/>
        <v>#N/A</v>
      </c>
      <c r="M87" t="e">
        <f t="shared" si="14"/>
        <v>#N/A</v>
      </c>
      <c r="N87" t="e">
        <f t="shared" si="15"/>
        <v>#N/A</v>
      </c>
      <c r="O87" s="7" t="e">
        <f t="shared" si="16"/>
        <v>#N/A</v>
      </c>
      <c r="P87" s="7" t="e">
        <f t="shared" si="17"/>
        <v>#N/A</v>
      </c>
    </row>
    <row r="88" spans="1:16" hidden="1" x14ac:dyDescent="0.45">
      <c r="A88" s="5" t="s">
        <v>372</v>
      </c>
      <c r="B88" s="4" t="s">
        <v>393</v>
      </c>
      <c r="C88" s="4" t="s">
        <v>710</v>
      </c>
      <c r="D88" s="4" t="s">
        <v>799</v>
      </c>
      <c r="E88" s="4" t="str">
        <f t="shared" si="18"/>
        <v>Jace</v>
      </c>
      <c r="F88" s="4" t="str">
        <f t="shared" si="19"/>
        <v>Crooke</v>
      </c>
      <c r="G88" s="10">
        <v>53</v>
      </c>
      <c r="I88" t="str">
        <f>CONCATENATE(E88," and ",E89," ",F88)</f>
        <v>Jace and Eva Crooke</v>
      </c>
      <c r="J88" t="str">
        <f>IF(C88="Single Woman",CONCATENATE("Ms. ",D88," ",F88),IF(C88="Married Couple",CONCATENATE("Mr. ",D88, " and Mrs. ",D89," ",F88),""))</f>
        <v>Mr. Jace and Mrs. Eva Crooke</v>
      </c>
      <c r="L88" t="str">
        <f t="shared" si="13"/>
        <v>10440 Greendale Dr</v>
      </c>
      <c r="M88" t="str">
        <f t="shared" si="14"/>
        <v/>
      </c>
      <c r="N88" t="str">
        <f t="shared" si="15"/>
        <v>Tampa</v>
      </c>
      <c r="O88" s="7" t="str">
        <f t="shared" si="16"/>
        <v>FL</v>
      </c>
      <c r="P88" s="7">
        <f t="shared" si="17"/>
        <v>33626</v>
      </c>
    </row>
    <row r="89" spans="1:16" hidden="1" x14ac:dyDescent="0.45">
      <c r="A89" s="5" t="s">
        <v>373</v>
      </c>
      <c r="B89" s="4" t="s">
        <v>393</v>
      </c>
      <c r="C89" s="4" t="s">
        <v>710</v>
      </c>
      <c r="D89" s="4" t="s">
        <v>800</v>
      </c>
      <c r="E89" s="4" t="str">
        <f t="shared" si="18"/>
        <v>Eva</v>
      </c>
      <c r="F89" s="4" t="str">
        <f t="shared" si="19"/>
        <v>Crooke</v>
      </c>
      <c r="G89" s="10">
        <v>53</v>
      </c>
      <c r="I89" t="str">
        <f>CONCATENATE(E88," and ",E89," ",F88)</f>
        <v>Jace and Eva Crooke</v>
      </c>
      <c r="J89" t="str">
        <f>J88</f>
        <v>Mr. Jace and Mrs. Eva Crooke</v>
      </c>
      <c r="L89" t="str">
        <f t="shared" si="13"/>
        <v>10440 Greendale Dr</v>
      </c>
      <c r="M89" t="str">
        <f t="shared" si="14"/>
        <v/>
      </c>
      <c r="N89" t="str">
        <f t="shared" si="15"/>
        <v>Tampa</v>
      </c>
      <c r="O89" s="7" t="str">
        <f t="shared" si="16"/>
        <v>FL</v>
      </c>
      <c r="P89" s="7">
        <f t="shared" si="17"/>
        <v>33626</v>
      </c>
    </row>
    <row r="90" spans="1:16" hidden="1" x14ac:dyDescent="0.45">
      <c r="A90" s="5" t="s">
        <v>374</v>
      </c>
      <c r="B90" s="4" t="s">
        <v>393</v>
      </c>
      <c r="C90" s="4" t="s">
        <v>710</v>
      </c>
      <c r="D90" s="4" t="s">
        <v>733</v>
      </c>
      <c r="E90" s="4" t="str">
        <f t="shared" si="18"/>
        <v>Adam</v>
      </c>
      <c r="F90" s="4" t="str">
        <f t="shared" si="19"/>
        <v>Yeager</v>
      </c>
      <c r="G90" s="10">
        <v>54</v>
      </c>
      <c r="I90" t="str">
        <f>CONCATENATE(E90," and ",E91," ",F90)</f>
        <v>Adam and Natasha Yeager</v>
      </c>
      <c r="J90" t="str">
        <f>IF(C90="Single Woman",CONCATENATE("Ms. ",D90," ",F90),IF(C90="Married Couple",CONCATENATE("Mr. ",D90, " and Mrs. ",D91," ",F90),""))</f>
        <v>Mr. Adam and Mrs. Natasha Yeager</v>
      </c>
      <c r="L90" t="str">
        <f t="shared" si="13"/>
        <v>1694 Willow Street</v>
      </c>
      <c r="M90" t="str">
        <f t="shared" si="14"/>
        <v/>
      </c>
      <c r="N90" t="str">
        <f t="shared" si="15"/>
        <v>Denver</v>
      </c>
      <c r="O90" s="7" t="str">
        <f t="shared" si="16"/>
        <v>CO</v>
      </c>
      <c r="P90" s="7">
        <f t="shared" si="17"/>
        <v>80220</v>
      </c>
    </row>
    <row r="91" spans="1:16" hidden="1" x14ac:dyDescent="0.45">
      <c r="A91" s="5" t="s">
        <v>375</v>
      </c>
      <c r="B91" s="4" t="s">
        <v>393</v>
      </c>
      <c r="C91" s="4" t="s">
        <v>710</v>
      </c>
      <c r="D91" s="4" t="s">
        <v>801</v>
      </c>
      <c r="E91" s="4" t="str">
        <f t="shared" si="18"/>
        <v>Natasha</v>
      </c>
      <c r="F91" s="4" t="str">
        <f t="shared" si="19"/>
        <v>Yeager</v>
      </c>
      <c r="G91" s="10">
        <v>54</v>
      </c>
      <c r="I91" t="str">
        <f>CONCATENATE(E90," and ",E91," ",F90)</f>
        <v>Adam and Natasha Yeager</v>
      </c>
      <c r="J91" t="str">
        <f>J90</f>
        <v>Mr. Adam and Mrs. Natasha Yeager</v>
      </c>
      <c r="L91" t="str">
        <f t="shared" si="13"/>
        <v>1694 Willow Street</v>
      </c>
      <c r="M91" t="str">
        <f t="shared" si="14"/>
        <v/>
      </c>
      <c r="N91" t="str">
        <f t="shared" si="15"/>
        <v>Denver</v>
      </c>
      <c r="O91" s="7" t="str">
        <f t="shared" si="16"/>
        <v>CO</v>
      </c>
      <c r="P91" s="7">
        <f t="shared" si="17"/>
        <v>80220</v>
      </c>
    </row>
    <row r="92" spans="1:16" hidden="1" x14ac:dyDescent="0.45">
      <c r="A92" s="5" t="s">
        <v>155</v>
      </c>
      <c r="B92" s="4" t="s">
        <v>393</v>
      </c>
      <c r="C92" s="4" t="s">
        <v>710</v>
      </c>
      <c r="D92" s="26"/>
      <c r="E92" s="4" t="str">
        <f>LEFT(A92,FIND(" ",A92)-1)</f>
        <v>John</v>
      </c>
      <c r="F92" s="4" t="str">
        <f>RIGHT(A92,LEN(A92)-FIND(" ",A92))</f>
        <v xml:space="preserve">Sissoyev </v>
      </c>
      <c r="G92" s="10">
        <v>55</v>
      </c>
      <c r="I92" t="s">
        <v>609</v>
      </c>
      <c r="J92" t="str">
        <f>IF(C92="Single Woman",CONCATENATE("Ms. ",D92," ",F92),IF(C92="Married Couple",CONCATENATE("Mr. ",D92, " and Mrs. ",D93," ",F92),""))</f>
        <v xml:space="preserve">Mr.  and Mrs. Stacy Sissoyev </v>
      </c>
      <c r="L92" t="str">
        <f t="shared" si="13"/>
        <v>23576 S 213th Street</v>
      </c>
      <c r="M92" t="str">
        <f t="shared" si="14"/>
        <v/>
      </c>
      <c r="N92" t="str">
        <f t="shared" si="15"/>
        <v>Queen Creek</v>
      </c>
      <c r="O92" s="7" t="str">
        <f t="shared" si="16"/>
        <v>AZ</v>
      </c>
      <c r="P92" s="7">
        <f t="shared" si="17"/>
        <v>85142</v>
      </c>
    </row>
    <row r="93" spans="1:16" hidden="1" x14ac:dyDescent="0.45">
      <c r="A93" s="5" t="s">
        <v>154</v>
      </c>
      <c r="B93" s="4" t="s">
        <v>393</v>
      </c>
      <c r="C93" s="4" t="s">
        <v>710</v>
      </c>
      <c r="D93" s="4" t="s">
        <v>786</v>
      </c>
      <c r="E93" s="4" t="str">
        <f t="shared" si="18"/>
        <v>Stacy</v>
      </c>
      <c r="F93" s="4" t="str">
        <f t="shared" si="19"/>
        <v xml:space="preserve">Sissoyev </v>
      </c>
      <c r="G93" s="10">
        <v>55</v>
      </c>
      <c r="I93" t="s">
        <v>609</v>
      </c>
      <c r="J93" t="str">
        <f>J92</f>
        <v xml:space="preserve">Mr.  and Mrs. Stacy Sissoyev </v>
      </c>
      <c r="L93" t="str">
        <f t="shared" si="13"/>
        <v>23576 S 213th Street</v>
      </c>
      <c r="M93" t="str">
        <f t="shared" si="14"/>
        <v/>
      </c>
      <c r="N93" t="str">
        <f t="shared" si="15"/>
        <v>Queen Creek</v>
      </c>
      <c r="O93" s="7" t="str">
        <f t="shared" si="16"/>
        <v>AZ</v>
      </c>
      <c r="P93" s="7">
        <f t="shared" si="17"/>
        <v>85142</v>
      </c>
    </row>
    <row r="94" spans="1:16" hidden="1" x14ac:dyDescent="0.45">
      <c r="A94" t="s">
        <v>149</v>
      </c>
      <c r="B94" s="4" t="s">
        <v>393</v>
      </c>
      <c r="C94" s="4" t="s">
        <v>713</v>
      </c>
      <c r="D94" s="4" t="s">
        <v>787</v>
      </c>
      <c r="E94" s="4" t="str">
        <f t="shared" si="18"/>
        <v>Terrie</v>
      </c>
      <c r="F94" s="4" t="str">
        <f t="shared" si="19"/>
        <v>Uiterwyk</v>
      </c>
      <c r="G94" s="10">
        <v>56</v>
      </c>
      <c r="I94" t="str">
        <f>CONCATENATE(A94," and ",A95)</f>
        <v>Terrie Uiterwyk and Kevin Shibley</v>
      </c>
      <c r="J94" t="str">
        <f>CONCATENATE("Ms. ",D94," ",F94," and Mr. ",D95," ",F95)</f>
        <v>Ms. Terrie Uiterwyk and Mr. Kevin Shibley</v>
      </c>
      <c r="L94" t="str">
        <f t="shared" ref="L94:L118" si="20">IF(INDEX(Street,MATCH($I94,Name,0))=0,"",(INDEX(Street,MATCH($I94,Name,0))))</f>
        <v>8024 Hampton Lake Dr</v>
      </c>
      <c r="M94" t="str">
        <f t="shared" ref="M94:M118" si="21">IF(INDEX(Unit,MATCH($I94,Name,0))=0,"",(INDEX(Unit,MATCH($I94,Name,0))))</f>
        <v/>
      </c>
      <c r="N94" t="str">
        <f t="shared" ref="N94:N118" si="22">IF(INDEX(City,MATCH($I94,Name,0))=0,"",(INDEX(City,MATCH($I94,Name,0))))</f>
        <v>Tampa</v>
      </c>
      <c r="O94" s="7" t="str">
        <f t="shared" ref="O94:O118" si="23">IF(INDEX(State,MATCH($I94,Name,0))=0,"",(INDEX(State,MATCH($I94,Name,0))))</f>
        <v>FL</v>
      </c>
      <c r="P94" s="7" t="str">
        <f t="shared" ref="P94:P118" si="24">IF(INDEX(Zip,MATCH($I94,Name,0))=0,"",(INDEX(Zip,MATCH($I94,Name,0))))</f>
        <v>33647</v>
      </c>
    </row>
    <row r="95" spans="1:16" hidden="1" x14ac:dyDescent="0.45">
      <c r="A95" s="5" t="s">
        <v>616</v>
      </c>
      <c r="B95" s="4" t="s">
        <v>393</v>
      </c>
      <c r="C95" s="4" t="s">
        <v>713</v>
      </c>
      <c r="D95" s="4" t="s">
        <v>788</v>
      </c>
      <c r="E95" s="4" t="str">
        <f t="shared" si="18"/>
        <v>Kevin</v>
      </c>
      <c r="F95" s="4" t="str">
        <f t="shared" si="19"/>
        <v>Shibley</v>
      </c>
      <c r="G95" s="10">
        <v>56</v>
      </c>
      <c r="I95" t="str">
        <f>CONCATENATE(A94," and ",A95)</f>
        <v>Terrie Uiterwyk and Kevin Shibley</v>
      </c>
      <c r="J95" t="str">
        <f>J94</f>
        <v>Ms. Terrie Uiterwyk and Mr. Kevin Shibley</v>
      </c>
      <c r="L95" t="str">
        <f t="shared" si="20"/>
        <v>8024 Hampton Lake Dr</v>
      </c>
      <c r="M95" t="str">
        <f t="shared" si="21"/>
        <v/>
      </c>
      <c r="N95" t="str">
        <f t="shared" si="22"/>
        <v>Tampa</v>
      </c>
      <c r="O95" s="7" t="str">
        <f t="shared" si="23"/>
        <v>FL</v>
      </c>
    </row>
    <row r="96" spans="1:16" hidden="1" x14ac:dyDescent="0.45">
      <c r="A96" s="5" t="s">
        <v>12</v>
      </c>
      <c r="B96" s="4" t="s">
        <v>393</v>
      </c>
      <c r="C96" s="4" t="s">
        <v>710</v>
      </c>
      <c r="D96" s="4" t="s">
        <v>752</v>
      </c>
      <c r="E96" s="4" t="str">
        <f t="shared" si="18"/>
        <v>Ryan</v>
      </c>
      <c r="F96" s="4" t="str">
        <f t="shared" si="19"/>
        <v>Jaso</v>
      </c>
      <c r="G96" s="10">
        <v>57</v>
      </c>
      <c r="I96" t="str">
        <f>CONCATENATE(E96," and ",E97," ",F96)</f>
        <v>Ryan and Jenn Jaso</v>
      </c>
      <c r="L96" t="e">
        <f t="shared" si="20"/>
        <v>#N/A</v>
      </c>
      <c r="M96" t="e">
        <f t="shared" si="21"/>
        <v>#N/A</v>
      </c>
      <c r="N96" t="e">
        <f t="shared" si="22"/>
        <v>#N/A</v>
      </c>
      <c r="O96" s="7" t="e">
        <f t="shared" si="23"/>
        <v>#N/A</v>
      </c>
      <c r="P96" s="7" t="e">
        <f t="shared" si="24"/>
        <v>#N/A</v>
      </c>
    </row>
    <row r="97" spans="1:16" hidden="1" x14ac:dyDescent="0.45">
      <c r="A97" s="5" t="s">
        <v>188</v>
      </c>
      <c r="B97" s="4" t="s">
        <v>393</v>
      </c>
      <c r="C97" s="4" t="s">
        <v>710</v>
      </c>
      <c r="D97" s="4" t="s">
        <v>723</v>
      </c>
      <c r="E97" s="4" t="s">
        <v>807</v>
      </c>
      <c r="F97" s="4" t="str">
        <f t="shared" si="19"/>
        <v>Jaso</v>
      </c>
      <c r="G97" s="10">
        <v>57</v>
      </c>
      <c r="I97" t="str">
        <f>CONCATENATE(E96," and ",E97," ",F96)</f>
        <v>Ryan and Jenn Jaso</v>
      </c>
      <c r="L97" t="e">
        <f t="shared" si="20"/>
        <v>#N/A</v>
      </c>
      <c r="M97" t="e">
        <f t="shared" si="21"/>
        <v>#N/A</v>
      </c>
      <c r="N97" t="e">
        <f t="shared" si="22"/>
        <v>#N/A</v>
      </c>
      <c r="O97" s="7" t="e">
        <f t="shared" si="23"/>
        <v>#N/A</v>
      </c>
      <c r="P97" s="7" t="e">
        <f t="shared" si="24"/>
        <v>#N/A</v>
      </c>
    </row>
    <row r="98" spans="1:16" hidden="1" x14ac:dyDescent="0.45">
      <c r="A98" s="5" t="s">
        <v>189</v>
      </c>
      <c r="B98" s="4" t="s">
        <v>393</v>
      </c>
      <c r="C98" s="4" t="s">
        <v>710</v>
      </c>
      <c r="D98" s="26" t="s">
        <v>802</v>
      </c>
      <c r="E98" s="4" t="str">
        <f t="shared" si="18"/>
        <v>Greg</v>
      </c>
      <c r="F98" s="4" t="str">
        <f t="shared" si="19"/>
        <v>VanHorn</v>
      </c>
      <c r="G98" s="10">
        <v>58</v>
      </c>
      <c r="I98" t="str">
        <f>CONCATENATE(E98," and ",E99," ",F98)</f>
        <v>Greg and Christine VanHorn</v>
      </c>
      <c r="J98" t="str">
        <f>IF(C98="Single Woman",CONCATENATE("Ms. ",D98," ",F98),IF(C98="Married Couple",CONCATENATE("Mr. ",D98, " and Mrs. ",D99," ",F98),""))</f>
        <v>Mr. Greg and Mrs. Christine VanHorn</v>
      </c>
      <c r="L98" t="str">
        <f t="shared" si="20"/>
        <v>3040 Jasmine Ter</v>
      </c>
      <c r="M98" t="str">
        <f t="shared" si="21"/>
        <v/>
      </c>
      <c r="N98" t="str">
        <f t="shared" si="22"/>
        <v>Delray Beach</v>
      </c>
      <c r="O98" s="7" t="str">
        <f t="shared" si="23"/>
        <v>FL</v>
      </c>
      <c r="P98" s="7">
        <f t="shared" si="24"/>
        <v>33483</v>
      </c>
    </row>
    <row r="99" spans="1:16" hidden="1" x14ac:dyDescent="0.45">
      <c r="A99" s="5" t="s">
        <v>383</v>
      </c>
      <c r="B99" s="4" t="s">
        <v>393</v>
      </c>
      <c r="C99" s="4" t="s">
        <v>710</v>
      </c>
      <c r="D99" s="4" t="s">
        <v>803</v>
      </c>
      <c r="E99" s="4" t="str">
        <f t="shared" si="18"/>
        <v>Christine</v>
      </c>
      <c r="F99" s="4" t="str">
        <f t="shared" si="19"/>
        <v>VanHorn</v>
      </c>
      <c r="G99" s="10">
        <v>58</v>
      </c>
      <c r="I99" t="str">
        <f>CONCATENATE(E98," and ",E99," ",F98)</f>
        <v>Greg and Christine VanHorn</v>
      </c>
      <c r="J99" t="str">
        <f>J98</f>
        <v>Mr. Greg and Mrs. Christine VanHorn</v>
      </c>
      <c r="L99" t="str">
        <f t="shared" si="20"/>
        <v>3040 Jasmine Ter</v>
      </c>
      <c r="M99" t="str">
        <f t="shared" si="21"/>
        <v/>
      </c>
      <c r="N99" t="str">
        <f t="shared" si="22"/>
        <v>Delray Beach</v>
      </c>
      <c r="O99" s="7" t="str">
        <f t="shared" si="23"/>
        <v>FL</v>
      </c>
      <c r="P99" s="7">
        <f t="shared" si="24"/>
        <v>33483</v>
      </c>
    </row>
    <row r="100" spans="1:16" hidden="1" x14ac:dyDescent="0.45">
      <c r="A100" s="5" t="s">
        <v>190</v>
      </c>
      <c r="B100" s="4" t="s">
        <v>393</v>
      </c>
      <c r="C100" s="4" t="s">
        <v>713</v>
      </c>
      <c r="D100" s="4" t="s">
        <v>804</v>
      </c>
      <c r="E100" s="4" t="str">
        <f t="shared" si="18"/>
        <v>Christian</v>
      </c>
      <c r="F100" s="4" t="str">
        <f t="shared" si="19"/>
        <v>VanHorn</v>
      </c>
      <c r="G100" s="10">
        <v>59</v>
      </c>
      <c r="I100" t="str">
        <f>CONCATENATE(A100," and ",A101)</f>
        <v>Christian VanHorn and Kandace Bisignano</v>
      </c>
      <c r="J100" t="str">
        <f>CONCATENATE("Mr. ",D100," ",F100," and Ms. ",D101," ",F101)</f>
        <v>Mr. Christian VanHorn and Ms. Kandace Bisignano</v>
      </c>
      <c r="L100" t="str">
        <f t="shared" si="20"/>
        <v>4427 Main Street</v>
      </c>
      <c r="M100" t="str">
        <f t="shared" si="21"/>
        <v>Apt 4087</v>
      </c>
      <c r="N100" t="str">
        <f t="shared" si="22"/>
        <v>Jupiter</v>
      </c>
      <c r="O100" s="7" t="str">
        <f t="shared" si="23"/>
        <v>FL</v>
      </c>
      <c r="P100" s="7" t="str">
        <f t="shared" si="24"/>
        <v>33458</v>
      </c>
    </row>
    <row r="101" spans="1:16" hidden="1" x14ac:dyDescent="0.45">
      <c r="A101" s="5" t="s">
        <v>191</v>
      </c>
      <c r="B101" s="4" t="s">
        <v>393</v>
      </c>
      <c r="C101" s="4" t="s">
        <v>713</v>
      </c>
      <c r="D101" s="4" t="s">
        <v>805</v>
      </c>
      <c r="E101" s="4" t="str">
        <f t="shared" si="18"/>
        <v>Kandace</v>
      </c>
      <c r="F101" s="4" t="str">
        <f t="shared" si="19"/>
        <v>Bisignano</v>
      </c>
      <c r="G101" s="10">
        <v>59</v>
      </c>
      <c r="I101" t="str">
        <f>CONCATENATE(A100," and ",A101)</f>
        <v>Christian VanHorn and Kandace Bisignano</v>
      </c>
      <c r="J101" t="str">
        <f>J100</f>
        <v>Mr. Christian VanHorn and Ms. Kandace Bisignano</v>
      </c>
      <c r="L101" t="str">
        <f t="shared" si="20"/>
        <v>4427 Main Street</v>
      </c>
      <c r="M101" t="str">
        <f t="shared" si="21"/>
        <v>Apt 4087</v>
      </c>
      <c r="N101" t="str">
        <f t="shared" si="22"/>
        <v>Jupiter</v>
      </c>
      <c r="O101" s="7" t="str">
        <f t="shared" si="23"/>
        <v>FL</v>
      </c>
      <c r="P101" s="7" t="str">
        <f t="shared" si="24"/>
        <v>33458</v>
      </c>
    </row>
    <row r="102" spans="1:16" hidden="1" x14ac:dyDescent="0.45">
      <c r="A102" s="5" t="s">
        <v>192</v>
      </c>
      <c r="B102" s="4" t="s">
        <v>393</v>
      </c>
      <c r="D102" s="4" t="s">
        <v>752</v>
      </c>
      <c r="E102" s="4" t="str">
        <f t="shared" si="18"/>
        <v>Ryan</v>
      </c>
      <c r="F102" s="4" t="str">
        <f t="shared" si="19"/>
        <v>VanHorn</v>
      </c>
      <c r="G102" s="10">
        <v>60</v>
      </c>
      <c r="I102" t="str">
        <f>CONCATENATE(E102," and ",E103," ",F102)</f>
        <v>Ryan and Jess VanHorn</v>
      </c>
      <c r="L102" t="e">
        <f t="shared" si="20"/>
        <v>#N/A</v>
      </c>
      <c r="M102" t="e">
        <f t="shared" si="21"/>
        <v>#N/A</v>
      </c>
      <c r="N102" t="e">
        <f t="shared" si="22"/>
        <v>#N/A</v>
      </c>
      <c r="O102" s="7" t="e">
        <f t="shared" si="23"/>
        <v>#N/A</v>
      </c>
      <c r="P102" s="7" t="e">
        <f t="shared" si="24"/>
        <v>#N/A</v>
      </c>
    </row>
    <row r="103" spans="1:16" hidden="1" x14ac:dyDescent="0.45">
      <c r="A103" s="5" t="s">
        <v>194</v>
      </c>
      <c r="B103" s="4" t="s">
        <v>393</v>
      </c>
      <c r="D103" s="4" t="s">
        <v>51</v>
      </c>
      <c r="E103" s="4" t="s">
        <v>808</v>
      </c>
      <c r="F103" s="4" t="str">
        <f t="shared" si="19"/>
        <v>VanHorn</v>
      </c>
      <c r="G103" s="10">
        <v>60</v>
      </c>
      <c r="I103" t="str">
        <f>CONCATENATE(E102," and ",E103," ",F102)</f>
        <v>Ryan and Jess VanHorn</v>
      </c>
      <c r="L103" t="e">
        <f t="shared" si="20"/>
        <v>#N/A</v>
      </c>
      <c r="M103" t="e">
        <f t="shared" si="21"/>
        <v>#N/A</v>
      </c>
      <c r="N103" t="e">
        <f t="shared" si="22"/>
        <v>#N/A</v>
      </c>
      <c r="O103" s="7" t="e">
        <f t="shared" si="23"/>
        <v>#N/A</v>
      </c>
      <c r="P103" s="7" t="e">
        <f t="shared" si="24"/>
        <v>#N/A</v>
      </c>
    </row>
    <row r="104" spans="1:16" hidden="1" x14ac:dyDescent="0.45">
      <c r="A104" s="5" t="s">
        <v>193</v>
      </c>
      <c r="B104" s="4" t="s">
        <v>393</v>
      </c>
      <c r="C104" s="4" t="s">
        <v>715</v>
      </c>
      <c r="D104" s="4" t="s">
        <v>238</v>
      </c>
      <c r="E104" s="4" t="str">
        <f t="shared" si="18"/>
        <v>Alexandra</v>
      </c>
      <c r="F104" s="4" t="str">
        <f t="shared" si="19"/>
        <v>VanHorn</v>
      </c>
      <c r="G104" s="10">
        <v>61</v>
      </c>
      <c r="H104" s="10" t="s">
        <v>428</v>
      </c>
      <c r="I104" t="str">
        <f>A104</f>
        <v>Alexandra VanHorn</v>
      </c>
      <c r="L104" t="str">
        <f t="shared" si="20"/>
        <v>9974 Boca Gardens Trl</v>
      </c>
      <c r="M104" t="str">
        <f t="shared" si="21"/>
        <v>Apt D</v>
      </c>
      <c r="N104" t="str">
        <f t="shared" si="22"/>
        <v>Boca Raton</v>
      </c>
      <c r="O104" s="7" t="str">
        <f t="shared" si="23"/>
        <v>FL</v>
      </c>
      <c r="P104" s="7" t="str">
        <f t="shared" si="24"/>
        <v>33496</v>
      </c>
    </row>
    <row r="105" spans="1:16" hidden="1" x14ac:dyDescent="0.45">
      <c r="A105" s="5" t="s">
        <v>61</v>
      </c>
      <c r="B105" s="4" t="s">
        <v>393</v>
      </c>
      <c r="C105" s="4" t="s">
        <v>710</v>
      </c>
      <c r="D105" s="4" t="s">
        <v>806</v>
      </c>
      <c r="E105" s="4" t="str">
        <f t="shared" si="18"/>
        <v>Anthony</v>
      </c>
      <c r="F105" s="4" t="str">
        <f t="shared" si="19"/>
        <v>Ercolino</v>
      </c>
      <c r="G105" s="10">
        <v>62</v>
      </c>
      <c r="I105" t="str">
        <f>CONCATENATE(E105," and ",E106," ",F105)</f>
        <v>Anthony and Kim Ercolino</v>
      </c>
      <c r="J105" t="str">
        <f>IF(C105="Single Woman",CONCATENATE("Ms. ",D105," ",F105),IF(C105="Married Couple",CONCATENATE("Mr. ",D105, " and Mrs. ",D106," ",F105),""))</f>
        <v>Mr. Anthony and Mrs. Kimberly Ercolino</v>
      </c>
      <c r="L105" t="e">
        <f t="shared" si="20"/>
        <v>#N/A</v>
      </c>
      <c r="M105" t="e">
        <f t="shared" si="21"/>
        <v>#N/A</v>
      </c>
      <c r="N105" t="e">
        <f t="shared" si="22"/>
        <v>#N/A</v>
      </c>
      <c r="O105" s="7" t="e">
        <f t="shared" si="23"/>
        <v>#N/A</v>
      </c>
      <c r="P105" s="7" t="e">
        <f t="shared" si="24"/>
        <v>#N/A</v>
      </c>
    </row>
    <row r="106" spans="1:16" hidden="1" x14ac:dyDescent="0.45">
      <c r="A106" s="5" t="s">
        <v>66</v>
      </c>
      <c r="B106" s="4" t="s">
        <v>393</v>
      </c>
      <c r="C106" s="4" t="s">
        <v>710</v>
      </c>
      <c r="D106" s="4" t="s">
        <v>761</v>
      </c>
      <c r="E106" s="4" t="s">
        <v>809</v>
      </c>
      <c r="F106" s="4" t="str">
        <f t="shared" si="19"/>
        <v>Ercolino</v>
      </c>
      <c r="G106" s="10">
        <v>62</v>
      </c>
      <c r="I106" t="str">
        <f>CONCATENATE(E105," and ",E106," ",F105)</f>
        <v>Anthony and Kim Ercolino</v>
      </c>
      <c r="J106" t="str">
        <f>J105</f>
        <v>Mr. Anthony and Mrs. Kimberly Ercolino</v>
      </c>
      <c r="L106" t="e">
        <f t="shared" si="20"/>
        <v>#N/A</v>
      </c>
      <c r="M106" t="e">
        <f t="shared" si="21"/>
        <v>#N/A</v>
      </c>
      <c r="N106" t="e">
        <f t="shared" si="22"/>
        <v>#N/A</v>
      </c>
      <c r="O106" s="7" t="e">
        <f t="shared" si="23"/>
        <v>#N/A</v>
      </c>
      <c r="P106" s="7" t="e">
        <f t="shared" si="24"/>
        <v>#N/A</v>
      </c>
    </row>
    <row r="107" spans="1:16" x14ac:dyDescent="0.45">
      <c r="A107" s="5" t="s">
        <v>195</v>
      </c>
      <c r="B107" s="4" t="s">
        <v>393</v>
      </c>
      <c r="C107" s="4" t="s">
        <v>712</v>
      </c>
      <c r="D107" s="4" t="s">
        <v>725</v>
      </c>
      <c r="E107" s="4" t="str">
        <f t="shared" si="18"/>
        <v>Dan</v>
      </c>
      <c r="F107" s="4" t="str">
        <f t="shared" si="19"/>
        <v>DeOliveira</v>
      </c>
      <c r="G107" s="10">
        <v>63</v>
      </c>
      <c r="H107" s="10" t="s">
        <v>428</v>
      </c>
      <c r="I107" t="str">
        <f>A107</f>
        <v>Dan DeOliveira</v>
      </c>
      <c r="J107" t="str">
        <f>CONCATENATE("Mr. ",D107," ",F107)</f>
        <v>Mr. Daniel DeOliveira</v>
      </c>
      <c r="K107" t="str">
        <f>CONCATENATE("Mr. ",D107," ",F107," and Guest")</f>
        <v>Mr. Daniel DeOliveira and Guest</v>
      </c>
      <c r="L107" t="str">
        <f t="shared" si="20"/>
        <v>100 W Prive Cir</v>
      </c>
      <c r="M107" t="str">
        <f t="shared" si="21"/>
        <v/>
      </c>
      <c r="N107" t="str">
        <f t="shared" si="22"/>
        <v>Delray Beach</v>
      </c>
      <c r="O107" s="7" t="str">
        <f t="shared" si="23"/>
        <v>FL</v>
      </c>
      <c r="P107" s="7">
        <f t="shared" si="24"/>
        <v>33445</v>
      </c>
    </row>
    <row r="108" spans="1:16" x14ac:dyDescent="0.45">
      <c r="A108" s="5" t="s">
        <v>81</v>
      </c>
      <c r="B108" s="4" t="s">
        <v>393</v>
      </c>
      <c r="C108" s="4" t="s">
        <v>712</v>
      </c>
      <c r="D108" s="4" t="s">
        <v>755</v>
      </c>
      <c r="E108" s="4" t="str">
        <f t="shared" si="18"/>
        <v>Brian</v>
      </c>
      <c r="F108" s="4" t="str">
        <f t="shared" si="19"/>
        <v>Dietlein</v>
      </c>
      <c r="G108" s="10">
        <v>64</v>
      </c>
      <c r="H108" s="10" t="s">
        <v>428</v>
      </c>
      <c r="I108" t="str">
        <f>A108</f>
        <v>Brian Dietlein</v>
      </c>
      <c r="J108" t="str">
        <f>CONCATENATE("Mr. ",D108," ",F108)</f>
        <v>Mr. Brian Dietlein</v>
      </c>
      <c r="K108" t="str">
        <f>CONCATENATE("Mr. ",D108," ",F108," and Guest")</f>
        <v>Mr. Brian Dietlein and Guest</v>
      </c>
      <c r="L108" t="str">
        <f t="shared" si="20"/>
        <v>100 W Prive Cir</v>
      </c>
      <c r="M108" t="str">
        <f t="shared" si="21"/>
        <v/>
      </c>
      <c r="N108" t="str">
        <f t="shared" si="22"/>
        <v>Delray Beach</v>
      </c>
      <c r="O108" s="7" t="str">
        <f t="shared" si="23"/>
        <v>FL</v>
      </c>
      <c r="P108" s="7">
        <f t="shared" si="24"/>
        <v>33445</v>
      </c>
    </row>
    <row r="109" spans="1:16" hidden="1" x14ac:dyDescent="0.45">
      <c r="A109" s="5" t="s">
        <v>637</v>
      </c>
      <c r="B109" s="4" t="s">
        <v>393</v>
      </c>
      <c r="C109" s="4" t="s">
        <v>710</v>
      </c>
      <c r="D109" s="4" t="s">
        <v>727</v>
      </c>
      <c r="E109" s="4" t="s">
        <v>810</v>
      </c>
      <c r="F109" s="4" t="str">
        <f t="shared" si="19"/>
        <v>Lanza</v>
      </c>
      <c r="G109" s="10">
        <v>65</v>
      </c>
      <c r="I109" t="str">
        <f>CONCATENATE(E109," and ",E110," ",F109)</f>
        <v>Joe and Lauren Lanza</v>
      </c>
      <c r="J109" t="str">
        <f>IF(C109="Single Woman",CONCATENATE("Ms. ",D109," ",F109),IF(C109="Married Couple",CONCATENATE("Mr. ",D109, " and Mrs. ",D110," ",F109),""))</f>
        <v>Mr. Joseph and Mrs. Lauren Lanza</v>
      </c>
      <c r="L109" t="e">
        <f t="shared" si="20"/>
        <v>#N/A</v>
      </c>
      <c r="M109" t="e">
        <f t="shared" si="21"/>
        <v>#N/A</v>
      </c>
      <c r="N109" t="e">
        <f t="shared" si="22"/>
        <v>#N/A</v>
      </c>
      <c r="O109" s="7" t="e">
        <f t="shared" si="23"/>
        <v>#N/A</v>
      </c>
      <c r="P109" s="7" t="e">
        <f t="shared" si="24"/>
        <v>#N/A</v>
      </c>
    </row>
    <row r="110" spans="1:16" hidden="1" x14ac:dyDescent="0.45">
      <c r="A110" s="5" t="s">
        <v>96</v>
      </c>
      <c r="B110" s="4" t="s">
        <v>393</v>
      </c>
      <c r="C110" s="4" t="s">
        <v>710</v>
      </c>
      <c r="D110" s="4" t="s">
        <v>754</v>
      </c>
      <c r="E110" s="4" t="str">
        <f t="shared" si="18"/>
        <v>Lauren</v>
      </c>
      <c r="F110" s="4" t="str">
        <f t="shared" si="19"/>
        <v>Lanza</v>
      </c>
      <c r="G110" s="10">
        <v>65</v>
      </c>
      <c r="I110" t="str">
        <f>CONCATENATE(E109," and ",E110," ",F109)</f>
        <v>Joe and Lauren Lanza</v>
      </c>
      <c r="J110" t="str">
        <f>J109</f>
        <v>Mr. Joseph and Mrs. Lauren Lanza</v>
      </c>
      <c r="L110" t="e">
        <f t="shared" si="20"/>
        <v>#N/A</v>
      </c>
      <c r="M110" t="e">
        <f t="shared" si="21"/>
        <v>#N/A</v>
      </c>
      <c r="N110" t="e">
        <f t="shared" si="22"/>
        <v>#N/A</v>
      </c>
      <c r="O110" s="7" t="e">
        <f t="shared" si="23"/>
        <v>#N/A</v>
      </c>
      <c r="P110" s="7" t="e">
        <f t="shared" si="24"/>
        <v>#N/A</v>
      </c>
    </row>
    <row r="111" spans="1:16" hidden="1" x14ac:dyDescent="0.45">
      <c r="A111" s="5" t="s">
        <v>198</v>
      </c>
      <c r="B111" s="4" t="s">
        <v>393</v>
      </c>
      <c r="C111" s="4" t="s">
        <v>710</v>
      </c>
      <c r="D111" s="4" t="s">
        <v>743</v>
      </c>
      <c r="E111" s="4" t="s">
        <v>738</v>
      </c>
      <c r="F111" s="4" t="str">
        <f t="shared" si="19"/>
        <v>Coad</v>
      </c>
      <c r="G111" s="10">
        <v>66</v>
      </c>
      <c r="I111" t="str">
        <f>CONCATENATE(E111," and ",E112," ",F111)</f>
        <v>Mike and Lianne Coad</v>
      </c>
      <c r="J111" t="str">
        <f>IF(C111="Single Woman",CONCATENATE("Ms. ",D111," ",F111),IF(C111="Married Couple",CONCATENATE("Mr. ",D111, " and Mrs. ",D112," ",F111),""))</f>
        <v>Mr. Michael and Mrs. Lianne Coad</v>
      </c>
      <c r="L111" t="e">
        <f t="shared" si="20"/>
        <v>#N/A</v>
      </c>
      <c r="M111" t="e">
        <f t="shared" si="21"/>
        <v>#N/A</v>
      </c>
      <c r="N111" t="e">
        <f t="shared" si="22"/>
        <v>#N/A</v>
      </c>
      <c r="O111" s="7" t="e">
        <f t="shared" si="23"/>
        <v>#N/A</v>
      </c>
      <c r="P111" s="7" t="e">
        <f t="shared" si="24"/>
        <v>#N/A</v>
      </c>
    </row>
    <row r="112" spans="1:16" hidden="1" x14ac:dyDescent="0.45">
      <c r="A112" s="5" t="s">
        <v>105</v>
      </c>
      <c r="B112" s="4" t="s">
        <v>393</v>
      </c>
      <c r="C112" s="4" t="s">
        <v>710</v>
      </c>
      <c r="D112" s="4" t="s">
        <v>811</v>
      </c>
      <c r="E112" s="4" t="str">
        <f t="shared" si="18"/>
        <v>Lianne</v>
      </c>
      <c r="F112" s="4" t="str">
        <f t="shared" si="19"/>
        <v>Coad</v>
      </c>
      <c r="G112" s="10">
        <v>66</v>
      </c>
      <c r="I112" t="str">
        <f>CONCATENATE(E111," and ",E112," ",F111)</f>
        <v>Mike and Lianne Coad</v>
      </c>
      <c r="J112" t="str">
        <f>J111</f>
        <v>Mr. Michael and Mrs. Lianne Coad</v>
      </c>
      <c r="L112" t="e">
        <f t="shared" si="20"/>
        <v>#N/A</v>
      </c>
      <c r="M112" t="e">
        <f t="shared" si="21"/>
        <v>#N/A</v>
      </c>
      <c r="N112" t="e">
        <f t="shared" si="22"/>
        <v>#N/A</v>
      </c>
      <c r="O112" s="7" t="e">
        <f t="shared" si="23"/>
        <v>#N/A</v>
      </c>
      <c r="P112" s="7" t="e">
        <f t="shared" si="24"/>
        <v>#N/A</v>
      </c>
    </row>
    <row r="113" spans="1:16" hidden="1" x14ac:dyDescent="0.45">
      <c r="A113" s="5" t="s">
        <v>109</v>
      </c>
      <c r="B113" s="4" t="s">
        <v>393</v>
      </c>
      <c r="C113" s="4" t="s">
        <v>710</v>
      </c>
      <c r="D113" s="4" t="s">
        <v>812</v>
      </c>
      <c r="E113" s="4" t="str">
        <f t="shared" si="18"/>
        <v>Jacob</v>
      </c>
      <c r="F113" s="4" t="str">
        <f t="shared" si="19"/>
        <v>Coad</v>
      </c>
      <c r="G113" s="10">
        <v>67</v>
      </c>
      <c r="I113" t="str">
        <f>CONCATENATE(E113," and ",E114," ",F113)</f>
        <v>Jacob and Liz Coad</v>
      </c>
      <c r="J113" t="str">
        <f>IF(C113="Single Woman",CONCATENATE("Ms. ",D113," ",F113),IF(C113="Married Couple",CONCATENATE("Mr. ",D113, " and Mrs. ",D114," ",F113),""))</f>
        <v>Mr. Jacob and Mrs. Elizabeth Coad</v>
      </c>
      <c r="L113" t="str">
        <f t="shared" si="20"/>
        <v>4282 Windemere Pl</v>
      </c>
      <c r="M113" t="str">
        <f t="shared" si="21"/>
        <v/>
      </c>
      <c r="N113" t="str">
        <f t="shared" si="22"/>
        <v>Sarasota</v>
      </c>
      <c r="O113" s="7" t="str">
        <f t="shared" si="23"/>
        <v>FL</v>
      </c>
      <c r="P113" s="7">
        <f t="shared" si="24"/>
        <v>34231</v>
      </c>
    </row>
    <row r="114" spans="1:16" hidden="1" x14ac:dyDescent="0.45">
      <c r="A114" s="15" t="s">
        <v>113</v>
      </c>
      <c r="B114" s="4" t="s">
        <v>393</v>
      </c>
      <c r="C114" s="4" t="s">
        <v>710</v>
      </c>
      <c r="D114" s="26" t="s">
        <v>815</v>
      </c>
      <c r="E114" s="4" t="str">
        <f t="shared" si="18"/>
        <v>Liz</v>
      </c>
      <c r="F114" s="4" t="str">
        <f t="shared" si="19"/>
        <v>Coad</v>
      </c>
      <c r="G114" s="10">
        <v>67</v>
      </c>
      <c r="I114" t="str">
        <f>CONCATENATE(E113," and ",E114," ",F113)</f>
        <v>Jacob and Liz Coad</v>
      </c>
      <c r="J114" t="str">
        <f>J113</f>
        <v>Mr. Jacob and Mrs. Elizabeth Coad</v>
      </c>
      <c r="L114" t="str">
        <f t="shared" si="20"/>
        <v>4282 Windemere Pl</v>
      </c>
      <c r="M114" t="str">
        <f t="shared" si="21"/>
        <v/>
      </c>
      <c r="N114" t="str">
        <f t="shared" si="22"/>
        <v>Sarasota</v>
      </c>
      <c r="O114" s="7" t="str">
        <f t="shared" si="23"/>
        <v>FL</v>
      </c>
      <c r="P114" s="7">
        <f t="shared" si="24"/>
        <v>34231</v>
      </c>
    </row>
    <row r="115" spans="1:16" hidden="1" x14ac:dyDescent="0.45">
      <c r="A115" s="5" t="s">
        <v>117</v>
      </c>
      <c r="B115" s="4" t="s">
        <v>393</v>
      </c>
      <c r="C115" s="4" t="s">
        <v>710</v>
      </c>
      <c r="D115" s="4" t="s">
        <v>735</v>
      </c>
      <c r="E115" s="4" t="str">
        <f t="shared" si="18"/>
        <v>Skip</v>
      </c>
      <c r="F115" s="4" t="str">
        <f t="shared" si="19"/>
        <v>Warmack</v>
      </c>
      <c r="G115" s="10">
        <v>68</v>
      </c>
      <c r="I115" t="str">
        <f>CONCATENATE(E115," and ",E116," ",F115)</f>
        <v>Skip and Jessie Warmack</v>
      </c>
      <c r="J115" t="str">
        <f>IF(C115="Single Woman",CONCATENATE("Ms. ",D115," ",F115),IF(C115="Married Couple",CONCATENATE("Mr. ",D115, " and Mrs. ",D116," ",F115),""))</f>
        <v>Mr. Andrew and Mrs. Jessica Warmack</v>
      </c>
      <c r="L115" t="e">
        <f t="shared" si="20"/>
        <v>#N/A</v>
      </c>
      <c r="M115" t="e">
        <f t="shared" si="21"/>
        <v>#N/A</v>
      </c>
      <c r="N115" t="e">
        <f t="shared" si="22"/>
        <v>#N/A</v>
      </c>
      <c r="O115" s="7" t="e">
        <f t="shared" si="23"/>
        <v>#N/A</v>
      </c>
      <c r="P115" s="7" t="e">
        <f t="shared" si="24"/>
        <v>#N/A</v>
      </c>
    </row>
    <row r="116" spans="1:16" hidden="1" x14ac:dyDescent="0.45">
      <c r="A116" s="5" t="s">
        <v>119</v>
      </c>
      <c r="B116" s="4" t="s">
        <v>393</v>
      </c>
      <c r="C116" s="4" t="s">
        <v>710</v>
      </c>
      <c r="D116" s="4" t="s">
        <v>51</v>
      </c>
      <c r="E116" s="4" t="s">
        <v>816</v>
      </c>
      <c r="F116" s="4" t="str">
        <f t="shared" si="19"/>
        <v>Warmack</v>
      </c>
      <c r="G116" s="10">
        <v>68</v>
      </c>
      <c r="I116" t="str">
        <f>CONCATENATE(E115," and ",E116," ",F115)</f>
        <v>Skip and Jessie Warmack</v>
      </c>
      <c r="J116" t="str">
        <f>J115</f>
        <v>Mr. Andrew and Mrs. Jessica Warmack</v>
      </c>
      <c r="L116" t="e">
        <f t="shared" si="20"/>
        <v>#N/A</v>
      </c>
      <c r="M116" t="e">
        <f t="shared" si="21"/>
        <v>#N/A</v>
      </c>
      <c r="N116" t="e">
        <f t="shared" si="22"/>
        <v>#N/A</v>
      </c>
      <c r="O116" s="7" t="e">
        <f t="shared" si="23"/>
        <v>#N/A</v>
      </c>
      <c r="P116" s="7" t="e">
        <f t="shared" si="24"/>
        <v>#N/A</v>
      </c>
    </row>
    <row r="117" spans="1:16" hidden="1" x14ac:dyDescent="0.45">
      <c r="A117" s="5" t="s">
        <v>200</v>
      </c>
      <c r="B117" s="4" t="s">
        <v>393</v>
      </c>
      <c r="C117" s="4" t="s">
        <v>710</v>
      </c>
      <c r="D117" s="4" t="s">
        <v>789</v>
      </c>
      <c r="E117" s="4" t="s">
        <v>818</v>
      </c>
      <c r="F117" s="4" t="str">
        <f>RIGHT(A117,LEN(A117)-FIND(" ",A117))</f>
        <v>Lubinsky</v>
      </c>
      <c r="G117" s="10">
        <v>69</v>
      </c>
      <c r="I117" t="str">
        <f>CONCATENATE(E117," and ",E118," ",F117)</f>
        <v>Dave and Rachel Lubinsky</v>
      </c>
      <c r="J117" t="str">
        <f>IF(C117="Single Woman",CONCATENATE("Ms. ",D117," ",F117),IF(C117="Married Couple",CONCATENATE("Mr. ",D117, " and Mrs. ",D118," ",F117),""))</f>
        <v>Mr. David and Mrs. Rachel Lubinsky</v>
      </c>
      <c r="L117" t="e">
        <f t="shared" si="20"/>
        <v>#N/A</v>
      </c>
      <c r="M117" t="e">
        <f t="shared" si="21"/>
        <v>#N/A</v>
      </c>
      <c r="N117" t="e">
        <f t="shared" si="22"/>
        <v>#N/A</v>
      </c>
      <c r="O117" s="7" t="e">
        <f t="shared" si="23"/>
        <v>#N/A</v>
      </c>
      <c r="P117" s="7" t="e">
        <f t="shared" si="24"/>
        <v>#N/A</v>
      </c>
    </row>
    <row r="118" spans="1:16" hidden="1" x14ac:dyDescent="0.45">
      <c r="A118" s="5" t="s">
        <v>121</v>
      </c>
      <c r="B118" s="4" t="s">
        <v>393</v>
      </c>
      <c r="C118" s="4" t="s">
        <v>710</v>
      </c>
      <c r="D118" s="4" t="s">
        <v>790</v>
      </c>
      <c r="E118" s="4" t="str">
        <f t="shared" si="18"/>
        <v>Rachel</v>
      </c>
      <c r="F118" s="4" t="str">
        <f t="shared" si="19"/>
        <v>Lubinsky</v>
      </c>
      <c r="G118" s="10">
        <v>69</v>
      </c>
      <c r="I118" t="str">
        <f>CONCATENATE(E117," and ",E118," ",F117)</f>
        <v>Dave and Rachel Lubinsky</v>
      </c>
      <c r="J118" t="str">
        <f>J117</f>
        <v>Mr. David and Mrs. Rachel Lubinsky</v>
      </c>
      <c r="L118" t="e">
        <f t="shared" si="20"/>
        <v>#N/A</v>
      </c>
      <c r="M118" t="e">
        <f t="shared" si="21"/>
        <v>#N/A</v>
      </c>
      <c r="N118" t="e">
        <f t="shared" si="22"/>
        <v>#N/A</v>
      </c>
      <c r="O118" s="7" t="e">
        <f t="shared" si="23"/>
        <v>#N/A</v>
      </c>
      <c r="P118" s="7" t="e">
        <f t="shared" si="24"/>
        <v>#N/A</v>
      </c>
    </row>
    <row r="119" spans="1:16" hidden="1" x14ac:dyDescent="0.45">
      <c r="A119" s="15" t="s">
        <v>427</v>
      </c>
      <c r="B119" s="4" t="s">
        <v>393</v>
      </c>
      <c r="C119" s="4" t="s">
        <v>713</v>
      </c>
      <c r="D119" s="4" t="s">
        <v>791</v>
      </c>
      <c r="E119" s="4" t="str">
        <f>LEFT(A119,FIND(" ",A119)-1)</f>
        <v>Neil</v>
      </c>
      <c r="F119" s="4" t="str">
        <f>RIGHT(A119,LEN(A119)-FIND(" ",A119))</f>
        <v>Scott</v>
      </c>
      <c r="G119" s="10">
        <v>70</v>
      </c>
      <c r="I119" t="s">
        <v>621</v>
      </c>
      <c r="J119" t="str">
        <f>CONCATENATE("Mr. ",D119," ",F119," and Ms. ",D120," ",F120)</f>
        <v>Mr. Neil Scott and Ms. Gail Coad</v>
      </c>
    </row>
    <row r="120" spans="1:16" hidden="1" x14ac:dyDescent="0.45">
      <c r="A120" s="5" t="s">
        <v>125</v>
      </c>
      <c r="B120" s="4" t="s">
        <v>393</v>
      </c>
      <c r="C120" s="4" t="s">
        <v>713</v>
      </c>
      <c r="D120" s="4" t="s">
        <v>792</v>
      </c>
      <c r="E120" s="4" t="str">
        <f t="shared" si="18"/>
        <v>Gail</v>
      </c>
      <c r="F120" s="4" t="str">
        <f t="shared" si="19"/>
        <v>Coad</v>
      </c>
      <c r="G120" s="10">
        <v>70</v>
      </c>
      <c r="I120" t="s">
        <v>621</v>
      </c>
      <c r="J120" t="str">
        <f>J119</f>
        <v>Mr. Neil Scott and Ms. Gail Coad</v>
      </c>
    </row>
    <row r="121" spans="1:16" hidden="1" x14ac:dyDescent="0.45">
      <c r="A121" s="5" t="s">
        <v>127</v>
      </c>
      <c r="B121" s="4" t="s">
        <v>393</v>
      </c>
      <c r="C121" s="4" t="s">
        <v>710</v>
      </c>
      <c r="D121" s="26" t="s">
        <v>722</v>
      </c>
      <c r="E121" s="4" t="s">
        <v>793</v>
      </c>
      <c r="F121" s="4" t="str">
        <f t="shared" si="19"/>
        <v>Thomas</v>
      </c>
      <c r="G121" s="10">
        <v>71</v>
      </c>
      <c r="I121" t="str">
        <f>CONCATENATE(E121," and ",E122," ",F121)</f>
        <v>Rob and Lisa Thomas</v>
      </c>
      <c r="J121" t="str">
        <f>IF(C121="Single Woman",CONCATENATE("Ms. ",D121," ",F121),IF(C121="Married Couple",CONCATENATE("Mr. ",D121, " and Mrs. ",D122," ",F121),""))</f>
        <v>Mr. Robert and Mrs. Lisa Thomas</v>
      </c>
      <c r="L121" t="str">
        <f t="shared" ref="L121:L132" si="25">IF(INDEX(Street,MATCH($I121,Name,0))=0,"",(INDEX(Street,MATCH($I121,Name,0))))</f>
        <v>5116 73rd St E</v>
      </c>
      <c r="M121" t="str">
        <f t="shared" ref="M121:M132" si="26">IF(INDEX(Unit,MATCH($I121,Name,0))=0,"",(INDEX(Unit,MATCH($I121,Name,0))))</f>
        <v/>
      </c>
      <c r="N121" t="str">
        <f t="shared" ref="N121:N132" si="27">IF(INDEX(City,MATCH($I121,Name,0))=0,"",(INDEX(City,MATCH($I121,Name,0))))</f>
        <v>Bradenton</v>
      </c>
      <c r="O121" s="7" t="str">
        <f t="shared" ref="O121:O132" si="28">IF(INDEX(State,MATCH($I121,Name,0))=0,"",(INDEX(State,MATCH($I121,Name,0))))</f>
        <v>FL</v>
      </c>
      <c r="P121" s="7">
        <f t="shared" ref="P121:P132" si="29">IF(INDEX(Zip,MATCH($I121,Name,0))=0,"",(INDEX(Zip,MATCH($I121,Name,0))))</f>
        <v>34203</v>
      </c>
    </row>
    <row r="122" spans="1:16" hidden="1" x14ac:dyDescent="0.45">
      <c r="A122" s="5" t="s">
        <v>622</v>
      </c>
      <c r="B122" s="4" t="s">
        <v>393</v>
      </c>
      <c r="C122" s="4" t="s">
        <v>710</v>
      </c>
      <c r="D122" s="4" t="s">
        <v>739</v>
      </c>
      <c r="E122" s="4" t="str">
        <f t="shared" si="18"/>
        <v>Lisa</v>
      </c>
      <c r="F122" s="4" t="str">
        <f t="shared" si="19"/>
        <v>Thomas</v>
      </c>
      <c r="G122" s="10">
        <v>71</v>
      </c>
      <c r="I122" t="str">
        <f>CONCATENATE(E121," and ",E122," ",F121)</f>
        <v>Rob and Lisa Thomas</v>
      </c>
      <c r="J122" t="str">
        <f>J121</f>
        <v>Mr. Robert and Mrs. Lisa Thomas</v>
      </c>
      <c r="L122" t="str">
        <f t="shared" si="25"/>
        <v>5116 73rd St E</v>
      </c>
      <c r="M122" t="str">
        <f t="shared" si="26"/>
        <v/>
      </c>
      <c r="N122" t="str">
        <f t="shared" si="27"/>
        <v>Bradenton</v>
      </c>
      <c r="O122" s="7" t="str">
        <f t="shared" si="28"/>
        <v>FL</v>
      </c>
      <c r="P122" s="7">
        <f t="shared" si="29"/>
        <v>34203</v>
      </c>
    </row>
    <row r="123" spans="1:16" hidden="1" x14ac:dyDescent="0.45">
      <c r="A123" s="5" t="s">
        <v>129</v>
      </c>
      <c r="B123" s="4" t="s">
        <v>393</v>
      </c>
      <c r="C123" s="4" t="s">
        <v>710</v>
      </c>
      <c r="D123" s="26" t="s">
        <v>829</v>
      </c>
      <c r="E123" s="4" t="str">
        <f t="shared" si="18"/>
        <v>Josh</v>
      </c>
      <c r="F123" s="4" t="str">
        <f t="shared" si="19"/>
        <v>Wynne</v>
      </c>
      <c r="G123" s="10">
        <v>72</v>
      </c>
      <c r="I123" t="str">
        <f>CONCATENATE(E123," and ",E124," ",F123)</f>
        <v>Josh and Michelle Wynne</v>
      </c>
      <c r="J123" t="str">
        <f>IF(C123="Single Woman",CONCATENATE("Ms. ",D123," ",F123),IF(C123="Married Couple",CONCATENATE("Mr. ",D123, " and Mrs. ",D124," ",F123),""))</f>
        <v>Mr. Josh and Mrs. Michelle Wynne</v>
      </c>
      <c r="L123" t="str">
        <f t="shared" si="25"/>
        <v>8323 Lightfoot Dr</v>
      </c>
      <c r="M123" t="str">
        <f t="shared" si="26"/>
        <v/>
      </c>
      <c r="N123" t="str">
        <f t="shared" si="27"/>
        <v>Nokomis</v>
      </c>
      <c r="O123" s="7" t="str">
        <f t="shared" si="28"/>
        <v>FL</v>
      </c>
      <c r="P123" s="7">
        <f t="shared" si="29"/>
        <v>34275</v>
      </c>
    </row>
    <row r="124" spans="1:16" hidden="1" x14ac:dyDescent="0.45">
      <c r="A124" s="5" t="s">
        <v>130</v>
      </c>
      <c r="B124" s="4" t="s">
        <v>393</v>
      </c>
      <c r="C124" s="4" t="s">
        <v>710</v>
      </c>
      <c r="D124" s="4" t="s">
        <v>814</v>
      </c>
      <c r="E124" s="4" t="str">
        <f t="shared" si="18"/>
        <v>Michelle</v>
      </c>
      <c r="F124" s="4" t="str">
        <f t="shared" si="19"/>
        <v>Wynne</v>
      </c>
      <c r="G124" s="10">
        <v>72</v>
      </c>
      <c r="I124" t="str">
        <f>CONCATENATE(E123," and ",E124," ",F123)</f>
        <v>Josh and Michelle Wynne</v>
      </c>
      <c r="J124" t="str">
        <f>J123</f>
        <v>Mr. Josh and Mrs. Michelle Wynne</v>
      </c>
      <c r="L124" t="str">
        <f t="shared" si="25"/>
        <v>8323 Lightfoot Dr</v>
      </c>
      <c r="M124" t="str">
        <f t="shared" si="26"/>
        <v/>
      </c>
      <c r="N124" t="str">
        <f t="shared" si="27"/>
        <v>Nokomis</v>
      </c>
      <c r="O124" s="7" t="str">
        <f t="shared" si="28"/>
        <v>FL</v>
      </c>
      <c r="P124" s="7">
        <f t="shared" si="29"/>
        <v>34275</v>
      </c>
    </row>
    <row r="125" spans="1:16" x14ac:dyDescent="0.45">
      <c r="A125" s="5" t="s">
        <v>131</v>
      </c>
      <c r="B125" s="4" t="s">
        <v>393</v>
      </c>
      <c r="C125" s="4" t="s">
        <v>711</v>
      </c>
      <c r="D125" s="4" t="s">
        <v>739</v>
      </c>
      <c r="E125" s="4" t="str">
        <f t="shared" ref="E125:E141" si="30">LEFT(A125,FIND(" ",A125)-1)</f>
        <v>Lisa</v>
      </c>
      <c r="F125" s="4" t="str">
        <f t="shared" ref="F125:F141" si="31">RIGHT(A125,LEN(A125)-FIND(" ",A125))</f>
        <v>Dichtel</v>
      </c>
      <c r="G125" s="10">
        <v>73</v>
      </c>
      <c r="H125" s="10" t="s">
        <v>428</v>
      </c>
      <c r="I125" t="str">
        <f>A125</f>
        <v>Lisa Dichtel</v>
      </c>
      <c r="J125" t="str">
        <f>CONCATENATE("Ms. ",D125," ",F125)</f>
        <v>Ms. Lisa Dichtel</v>
      </c>
      <c r="K125" t="str">
        <f>CONCATENATE("Ms. ",D125," ",F125," and Guest")</f>
        <v>Ms. Lisa Dichtel and Guest</v>
      </c>
      <c r="L125" t="str">
        <f t="shared" si="25"/>
        <v>4904 58th Terrace E</v>
      </c>
      <c r="M125" t="str">
        <f t="shared" si="26"/>
        <v/>
      </c>
      <c r="N125" t="str">
        <f t="shared" si="27"/>
        <v>Bradenton</v>
      </c>
      <c r="O125" s="7" t="str">
        <f t="shared" si="28"/>
        <v>FL</v>
      </c>
      <c r="P125" s="7" t="str">
        <f t="shared" si="29"/>
        <v>34203</v>
      </c>
    </row>
    <row r="126" spans="1:16" hidden="1" x14ac:dyDescent="0.45">
      <c r="A126" s="5" t="s">
        <v>158</v>
      </c>
      <c r="B126" s="4" t="s">
        <v>394</v>
      </c>
      <c r="C126" s="4" t="s">
        <v>710</v>
      </c>
      <c r="D126" s="4" t="s">
        <v>741</v>
      </c>
      <c r="E126" s="4" t="s">
        <v>749</v>
      </c>
      <c r="F126" s="4" t="str">
        <f>RIGHT(A126,LEN(A126)-FIND(" ",A126))</f>
        <v xml:space="preserve">Knight </v>
      </c>
      <c r="G126" s="10">
        <v>74</v>
      </c>
      <c r="I126" t="str">
        <f>CONCATENATE(E126," and ",E127," ",F126)</f>
        <v xml:space="preserve">Pat and Katie Knight </v>
      </c>
      <c r="J126" t="str">
        <f>IF(C126="Single Woman",CONCATENATE("Ms. ",D126," ",F126),IF(C126="Married Couple",CONCATENATE("Mr. ",D126, " and Mrs. ",D127," ",F126),""))</f>
        <v xml:space="preserve">Mr. Patrick and Mrs. Katie Knight </v>
      </c>
      <c r="L126" t="e">
        <f t="shared" si="25"/>
        <v>#N/A</v>
      </c>
      <c r="M126" t="e">
        <f t="shared" si="26"/>
        <v>#N/A</v>
      </c>
      <c r="N126" t="e">
        <f t="shared" si="27"/>
        <v>#N/A</v>
      </c>
      <c r="O126" s="7" t="e">
        <f t="shared" si="28"/>
        <v>#N/A</v>
      </c>
      <c r="P126" s="7" t="e">
        <f t="shared" si="29"/>
        <v>#N/A</v>
      </c>
    </row>
    <row r="127" spans="1:16" hidden="1" x14ac:dyDescent="0.45">
      <c r="A127" s="5" t="s">
        <v>157</v>
      </c>
      <c r="B127" s="4" t="s">
        <v>394</v>
      </c>
      <c r="C127" s="4" t="s">
        <v>710</v>
      </c>
      <c r="D127" s="4" t="s">
        <v>817</v>
      </c>
      <c r="E127" s="4" t="str">
        <f t="shared" si="30"/>
        <v>Katie</v>
      </c>
      <c r="F127" s="4" t="str">
        <f t="shared" si="31"/>
        <v xml:space="preserve">Knight </v>
      </c>
      <c r="G127" s="10">
        <v>74</v>
      </c>
      <c r="I127" t="str">
        <f>CONCATENATE(E126," and ",E127," ",F126)</f>
        <v xml:space="preserve">Pat and Katie Knight </v>
      </c>
      <c r="J127" t="str">
        <f>J126</f>
        <v xml:space="preserve">Mr. Patrick and Mrs. Katie Knight </v>
      </c>
      <c r="L127" t="e">
        <f t="shared" si="25"/>
        <v>#N/A</v>
      </c>
      <c r="M127" t="e">
        <f t="shared" si="26"/>
        <v>#N/A</v>
      </c>
      <c r="N127" t="e">
        <f t="shared" si="27"/>
        <v>#N/A</v>
      </c>
      <c r="O127" s="7" t="e">
        <f t="shared" si="28"/>
        <v>#N/A</v>
      </c>
      <c r="P127" s="7" t="e">
        <f t="shared" si="29"/>
        <v>#N/A</v>
      </c>
    </row>
    <row r="128" spans="1:16" hidden="1" x14ac:dyDescent="0.45">
      <c r="A128" s="5" t="s">
        <v>619</v>
      </c>
      <c r="B128" s="4" t="s">
        <v>394</v>
      </c>
      <c r="C128" s="4" t="s">
        <v>710</v>
      </c>
      <c r="D128" s="4" t="s">
        <v>794</v>
      </c>
      <c r="E128" s="4" t="str">
        <f>LEFT(A128,FIND(" ",A128)-1)</f>
        <v>Fredrik</v>
      </c>
      <c r="F128" s="4" t="str">
        <f>RIGHT(A128,LEN(A128)-FIND(" ",A128))</f>
        <v xml:space="preserve">Malmqvist </v>
      </c>
      <c r="G128" s="10">
        <v>75</v>
      </c>
      <c r="I128" t="str">
        <f>CONCATENATE(E128," and ",E129," ",F128)</f>
        <v xml:space="preserve">Fredrik and Ana Malmqvist </v>
      </c>
      <c r="J128" t="str">
        <f>IF(C128="Single Woman",CONCATENATE("Ms. ",D128," ",F128),IF(C128="Married Couple",CONCATENATE("Mr. ",D128, " and Mrs. ",D129," ",F128),""))</f>
        <v xml:space="preserve">Mr. Fredrik and Mrs. Ana Malmqvist </v>
      </c>
      <c r="L128" t="str">
        <f t="shared" si="25"/>
        <v>3400 West Talcon St</v>
      </c>
      <c r="M128" t="str">
        <f t="shared" si="26"/>
        <v/>
      </c>
      <c r="N128" t="str">
        <f t="shared" si="27"/>
        <v>Tampa</v>
      </c>
      <c r="O128" s="7" t="str">
        <f t="shared" si="28"/>
        <v>FL</v>
      </c>
      <c r="P128" s="7" t="str">
        <f t="shared" si="29"/>
        <v>33629</v>
      </c>
    </row>
    <row r="129" spans="1:16" hidden="1" x14ac:dyDescent="0.45">
      <c r="A129" s="5" t="s">
        <v>620</v>
      </c>
      <c r="B129" s="4" t="s">
        <v>394</v>
      </c>
      <c r="C129" s="4" t="s">
        <v>710</v>
      </c>
      <c r="D129" s="4" t="s">
        <v>795</v>
      </c>
      <c r="E129" s="4" t="str">
        <f t="shared" si="30"/>
        <v>Ana</v>
      </c>
      <c r="F129" s="4" t="str">
        <f t="shared" si="31"/>
        <v xml:space="preserve">Malmqvist </v>
      </c>
      <c r="G129" s="10">
        <v>75</v>
      </c>
      <c r="I129" t="str">
        <f>CONCATENATE(E128," and ",E129," ",F128)</f>
        <v xml:space="preserve">Fredrik and Ana Malmqvist </v>
      </c>
      <c r="J129" t="str">
        <f>J128</f>
        <v xml:space="preserve">Mr. Fredrik and Mrs. Ana Malmqvist </v>
      </c>
      <c r="L129" t="str">
        <f t="shared" si="25"/>
        <v>3400 West Talcon St</v>
      </c>
      <c r="M129" t="str">
        <f t="shared" si="26"/>
        <v/>
      </c>
      <c r="N129" t="str">
        <f t="shared" si="27"/>
        <v>Tampa</v>
      </c>
      <c r="O129" s="7" t="str">
        <f t="shared" si="28"/>
        <v>FL</v>
      </c>
      <c r="P129" s="7" t="str">
        <f t="shared" si="29"/>
        <v>33629</v>
      </c>
    </row>
    <row r="130" spans="1:16" x14ac:dyDescent="0.45">
      <c r="A130" s="5" t="s">
        <v>161</v>
      </c>
      <c r="B130" s="4" t="s">
        <v>394</v>
      </c>
      <c r="C130" s="4" t="s">
        <v>711</v>
      </c>
      <c r="D130" s="4" t="s">
        <v>726</v>
      </c>
      <c r="E130" s="4" t="str">
        <f t="shared" si="30"/>
        <v>Robin</v>
      </c>
      <c r="F130" s="4" t="str">
        <f t="shared" si="31"/>
        <v>Hurley</v>
      </c>
      <c r="G130" s="10">
        <v>76</v>
      </c>
      <c r="H130" s="10" t="s">
        <v>428</v>
      </c>
      <c r="I130" t="str">
        <f>A130</f>
        <v>Robin Hurley</v>
      </c>
      <c r="J130" t="str">
        <f>CONCATENATE("Ms. ",D130," ",F130)</f>
        <v>Ms. Robin Hurley</v>
      </c>
      <c r="K130" t="str">
        <f>CONCATENATE("Ms. ",D130," ",F130," and Guest")</f>
        <v>Ms. Robin Hurley and Guest</v>
      </c>
      <c r="L130" t="str">
        <f t="shared" si="25"/>
        <v>4512 West San Rafael St</v>
      </c>
      <c r="M130" t="str">
        <f t="shared" si="26"/>
        <v/>
      </c>
      <c r="N130" t="str">
        <f t="shared" si="27"/>
        <v>Tampa</v>
      </c>
      <c r="O130" s="7" t="str">
        <f t="shared" si="28"/>
        <v>Fl</v>
      </c>
      <c r="P130" s="7" t="str">
        <f t="shared" si="29"/>
        <v>33629</v>
      </c>
    </row>
    <row r="131" spans="1:16" hidden="1" x14ac:dyDescent="0.45">
      <c r="A131" s="5" t="s">
        <v>199</v>
      </c>
      <c r="B131" s="4" t="s">
        <v>394</v>
      </c>
      <c r="C131" s="4" t="s">
        <v>710</v>
      </c>
      <c r="D131" s="4" t="s">
        <v>743</v>
      </c>
      <c r="E131" s="4" t="s">
        <v>738</v>
      </c>
      <c r="F131" s="4" t="str">
        <f t="shared" si="31"/>
        <v xml:space="preserve">Kehoe </v>
      </c>
      <c r="G131" s="10">
        <v>77</v>
      </c>
      <c r="I131" t="str">
        <f>CONCATENATE(E131," and ",E132," ",F131)</f>
        <v xml:space="preserve">Mike and Paula Kehoe </v>
      </c>
      <c r="J131" t="str">
        <f>IF(C131="Single Woman",CONCATENATE("Ms. ",D131," ",F131),IF(C131="Married Couple",CONCATENATE("Mr. ",D131, " and Mrs. ",D132," ",F131),""))</f>
        <v xml:space="preserve">Mr. Michael and Mrs. Paula Kehoe </v>
      </c>
      <c r="L131" t="e">
        <f t="shared" si="25"/>
        <v>#N/A</v>
      </c>
      <c r="M131" t="e">
        <f t="shared" si="26"/>
        <v>#N/A</v>
      </c>
      <c r="N131" t="e">
        <f t="shared" si="27"/>
        <v>#N/A</v>
      </c>
      <c r="O131" s="7" t="e">
        <f t="shared" si="28"/>
        <v>#N/A</v>
      </c>
      <c r="P131" s="7" t="e">
        <f t="shared" si="29"/>
        <v>#N/A</v>
      </c>
    </row>
    <row r="132" spans="1:16" hidden="1" x14ac:dyDescent="0.45">
      <c r="A132" s="5" t="s">
        <v>166</v>
      </c>
      <c r="B132" s="4" t="s">
        <v>394</v>
      </c>
      <c r="C132" s="4" t="s">
        <v>710</v>
      </c>
      <c r="D132" s="4" t="s">
        <v>796</v>
      </c>
      <c r="E132" s="4" t="str">
        <f t="shared" si="30"/>
        <v>Paula</v>
      </c>
      <c r="F132" s="4" t="str">
        <f t="shared" si="31"/>
        <v xml:space="preserve">Kehoe </v>
      </c>
      <c r="G132" s="10">
        <v>77</v>
      </c>
      <c r="I132" t="str">
        <f>CONCATENATE(E131," and ",E132," ",F131)</f>
        <v xml:space="preserve">Mike and Paula Kehoe </v>
      </c>
      <c r="J132" t="str">
        <f>J131</f>
        <v xml:space="preserve">Mr. Michael and Mrs. Paula Kehoe </v>
      </c>
      <c r="L132" t="e">
        <f t="shared" si="25"/>
        <v>#N/A</v>
      </c>
      <c r="M132" t="e">
        <f t="shared" si="26"/>
        <v>#N/A</v>
      </c>
      <c r="N132" t="e">
        <f t="shared" si="27"/>
        <v>#N/A</v>
      </c>
      <c r="O132" s="7" t="e">
        <f t="shared" si="28"/>
        <v>#N/A</v>
      </c>
      <c r="P132" s="7" t="e">
        <f t="shared" si="29"/>
        <v>#N/A</v>
      </c>
    </row>
    <row r="133" spans="1:16" hidden="1" x14ac:dyDescent="0.45">
      <c r="A133" s="5" t="s">
        <v>182</v>
      </c>
      <c r="B133" s="4" t="s">
        <v>394</v>
      </c>
      <c r="C133" s="4" t="s">
        <v>710</v>
      </c>
      <c r="D133" s="4" t="s">
        <v>797</v>
      </c>
      <c r="E133" s="4" t="s">
        <v>821</v>
      </c>
      <c r="F133" s="4" t="str">
        <f t="shared" si="31"/>
        <v>Fitch</v>
      </c>
      <c r="G133" s="10">
        <v>78</v>
      </c>
      <c r="I133" t="str">
        <f>CONCATENATE(E133," and ",E134," ",F133)</f>
        <v>Jim and Nancy Fitch</v>
      </c>
      <c r="J133" t="str">
        <f>IF(C133="Single Woman",CONCATENATE("Ms. ",D133," ",F133),IF(C133="Married Couple",CONCATENATE("Mr. ",D133, " and Mrs. ",D134," ",F133),""))</f>
        <v>Mr. James and Mrs. Nancy Fitch</v>
      </c>
    </row>
    <row r="134" spans="1:16" hidden="1" x14ac:dyDescent="0.45">
      <c r="A134" s="5" t="s">
        <v>181</v>
      </c>
      <c r="B134" s="4" t="s">
        <v>394</v>
      </c>
      <c r="C134" s="4" t="s">
        <v>710</v>
      </c>
      <c r="D134" s="4" t="s">
        <v>747</v>
      </c>
      <c r="E134" s="4" t="str">
        <f t="shared" si="30"/>
        <v>Nancy</v>
      </c>
      <c r="F134" s="4" t="str">
        <f t="shared" si="31"/>
        <v>Fitch</v>
      </c>
      <c r="G134" s="10">
        <v>78</v>
      </c>
      <c r="I134" t="str">
        <f>CONCATENATE(E133," and ",E134," ",F133)</f>
        <v>Jim and Nancy Fitch</v>
      </c>
      <c r="J134" t="str">
        <f>J133</f>
        <v>Mr. James and Mrs. Nancy Fitch</v>
      </c>
      <c r="L134" t="e">
        <f t="shared" ref="L134:L149" si="32">IF(INDEX(Street,MATCH($I134,Name,0))=0,"",(INDEX(Street,MATCH($I134,Name,0))))</f>
        <v>#N/A</v>
      </c>
      <c r="N134" t="e">
        <f t="shared" ref="N134:N149" si="33">IF(INDEX(City,MATCH($I134,Name,0))=0,"",(INDEX(City,MATCH($I134,Name,0))))</f>
        <v>#N/A</v>
      </c>
      <c r="O134" s="7" t="e">
        <f t="shared" ref="O134:O149" si="34">IF(INDEX(State,MATCH($I134,Name,0))=0,"",(INDEX(State,MATCH($I134,Name,0))))</f>
        <v>#N/A</v>
      </c>
      <c r="P134" s="7" t="e">
        <f t="shared" ref="P134:P149" si="35">IF(INDEX(Zip,MATCH($I134,Name,0))=0,"",(INDEX(Zip,MATCH($I134,Name,0))))</f>
        <v>#N/A</v>
      </c>
    </row>
    <row r="135" spans="1:16" hidden="1" x14ac:dyDescent="0.45">
      <c r="A135" s="5" t="s">
        <v>390</v>
      </c>
      <c r="B135" s="4" t="s">
        <v>391</v>
      </c>
      <c r="C135" s="4" t="s">
        <v>713</v>
      </c>
      <c r="D135" s="4" t="s">
        <v>819</v>
      </c>
      <c r="E135" s="4" t="str">
        <f t="shared" si="30"/>
        <v>Colby</v>
      </c>
      <c r="F135" s="4" t="str">
        <f t="shared" si="31"/>
        <v>Dennis</v>
      </c>
      <c r="G135" s="10">
        <v>79</v>
      </c>
      <c r="I135" t="s">
        <v>630</v>
      </c>
      <c r="J135" t="str">
        <f>CONCATENATE("Mr. ",D135," ",F135," and Ms. ",D136," ",F136)</f>
        <v>Mr. Colby Dennis and Ms. Kelcy Smith</v>
      </c>
      <c r="L135" t="str">
        <f t="shared" si="32"/>
        <v>5916 Lamoya Ave</v>
      </c>
      <c r="M135" t="str">
        <f>IF(INDEX(Unit,MATCH($I135,Name,0))=0,"",(INDEX(Unit,MATCH($I135,Name,0))))</f>
        <v/>
      </c>
      <c r="N135" t="str">
        <f t="shared" si="33"/>
        <v>Jacksonville</v>
      </c>
      <c r="O135" s="7" t="str">
        <f t="shared" si="34"/>
        <v>FL</v>
      </c>
      <c r="P135" s="7" t="str">
        <f t="shared" si="35"/>
        <v>32210</v>
      </c>
    </row>
    <row r="136" spans="1:16" hidden="1" x14ac:dyDescent="0.45">
      <c r="A136" s="5" t="s">
        <v>631</v>
      </c>
      <c r="B136" s="4" t="s">
        <v>391</v>
      </c>
      <c r="C136" s="4" t="s">
        <v>713</v>
      </c>
      <c r="D136" s="4" t="s">
        <v>820</v>
      </c>
      <c r="E136" s="4" t="str">
        <f t="shared" si="30"/>
        <v>Kelcy</v>
      </c>
      <c r="F136" s="4" t="str">
        <f t="shared" si="31"/>
        <v>Smith</v>
      </c>
      <c r="G136" s="10">
        <v>79</v>
      </c>
      <c r="I136" t="s">
        <v>630</v>
      </c>
      <c r="J136" t="str">
        <f>J135</f>
        <v>Mr. Colby Dennis and Ms. Kelcy Smith</v>
      </c>
      <c r="L136" t="str">
        <f t="shared" si="32"/>
        <v>5916 Lamoya Ave</v>
      </c>
      <c r="N136" t="str">
        <f t="shared" si="33"/>
        <v>Jacksonville</v>
      </c>
      <c r="O136" s="7" t="str">
        <f t="shared" si="34"/>
        <v>FL</v>
      </c>
      <c r="P136" s="7" t="str">
        <f t="shared" si="35"/>
        <v>32210</v>
      </c>
    </row>
    <row r="137" spans="1:16" x14ac:dyDescent="0.45">
      <c r="A137" s="5" t="s">
        <v>299</v>
      </c>
      <c r="B137" s="4" t="s">
        <v>393</v>
      </c>
      <c r="C137" s="4" t="s">
        <v>711</v>
      </c>
      <c r="D137" s="26" t="s">
        <v>817</v>
      </c>
      <c r="E137" s="4" t="str">
        <f t="shared" si="30"/>
        <v>Katie</v>
      </c>
      <c r="F137" s="4" t="str">
        <f t="shared" si="31"/>
        <v>Conley</v>
      </c>
      <c r="G137" s="10">
        <v>80</v>
      </c>
      <c r="H137" s="10" t="s">
        <v>428</v>
      </c>
      <c r="I137" t="s">
        <v>299</v>
      </c>
      <c r="J137" t="str">
        <f>CONCATENATE("Ms. ",D137," ",F137)</f>
        <v>Ms. Katie Conley</v>
      </c>
      <c r="K137" t="str">
        <f>CONCATENATE("Ms. ",D137," ",F137," and Guest")</f>
        <v>Ms. Katie Conley and Guest</v>
      </c>
      <c r="L137" t="str">
        <f t="shared" si="32"/>
        <v>1172 Berkman Circle</v>
      </c>
      <c r="N137" t="str">
        <f t="shared" si="33"/>
        <v>Sanford</v>
      </c>
      <c r="O137" s="7" t="str">
        <f t="shared" si="34"/>
        <v>FL</v>
      </c>
      <c r="P137" s="7">
        <f t="shared" si="35"/>
        <v>32771</v>
      </c>
    </row>
    <row r="138" spans="1:16" hidden="1" x14ac:dyDescent="0.45">
      <c r="A138" s="5" t="s">
        <v>639</v>
      </c>
      <c r="B138" s="4" t="s">
        <v>393</v>
      </c>
      <c r="C138" s="4" t="s">
        <v>710</v>
      </c>
      <c r="D138" s="4" t="s">
        <v>685</v>
      </c>
      <c r="E138" s="4" t="s">
        <v>813</v>
      </c>
      <c r="F138" s="4" t="str">
        <f t="shared" si="31"/>
        <v>Hobba</v>
      </c>
      <c r="G138" s="10">
        <v>81</v>
      </c>
      <c r="I138" t="str">
        <f>CONCATENATE(E138," and ",E139," ",F138)</f>
        <v>Skip and Barb Hobba</v>
      </c>
      <c r="J138" t="str">
        <f>IF(C138="Single Woman",CONCATENATE("Ms. ",D138," ",F138),IF(C138="Married Couple",CONCATENATE("Mr. ",D138, " and Mrs. ",D139," ",F138),""))</f>
        <v>Mr. Irvin and Mrs. Barbara Hobba</v>
      </c>
      <c r="L138" t="e">
        <f t="shared" si="32"/>
        <v>#N/A</v>
      </c>
      <c r="N138" t="e">
        <f t="shared" si="33"/>
        <v>#N/A</v>
      </c>
      <c r="O138" s="7" t="e">
        <f t="shared" si="34"/>
        <v>#N/A</v>
      </c>
      <c r="P138" s="7" t="e">
        <f t="shared" si="35"/>
        <v>#N/A</v>
      </c>
    </row>
    <row r="139" spans="1:16" hidden="1" x14ac:dyDescent="0.45">
      <c r="A139" s="5" t="s">
        <v>640</v>
      </c>
      <c r="B139" s="4" t="s">
        <v>393</v>
      </c>
      <c r="C139" s="4" t="s">
        <v>710</v>
      </c>
      <c r="D139" s="4" t="s">
        <v>686</v>
      </c>
      <c r="E139" s="4" t="s">
        <v>822</v>
      </c>
      <c r="F139" s="4" t="str">
        <f t="shared" si="31"/>
        <v>Hobba</v>
      </c>
      <c r="G139" s="10">
        <v>81</v>
      </c>
      <c r="I139" t="str">
        <f>CONCATENATE(E138," and ",E139," ",F138)</f>
        <v>Skip and Barb Hobba</v>
      </c>
      <c r="J139" t="str">
        <f>J138</f>
        <v>Mr. Irvin and Mrs. Barbara Hobba</v>
      </c>
      <c r="L139" t="e">
        <f t="shared" si="32"/>
        <v>#N/A</v>
      </c>
      <c r="N139" t="e">
        <f t="shared" si="33"/>
        <v>#N/A</v>
      </c>
      <c r="O139" s="7" t="e">
        <f t="shared" si="34"/>
        <v>#N/A</v>
      </c>
      <c r="P139" s="7" t="e">
        <f t="shared" si="35"/>
        <v>#N/A</v>
      </c>
    </row>
    <row r="140" spans="1:16" hidden="1" x14ac:dyDescent="0.45">
      <c r="A140" s="5" t="s">
        <v>651</v>
      </c>
      <c r="B140" s="4" t="s">
        <v>393</v>
      </c>
      <c r="C140" s="4" t="s">
        <v>710</v>
      </c>
      <c r="D140" s="4" t="s">
        <v>735</v>
      </c>
      <c r="E140" s="4" t="str">
        <f t="shared" si="30"/>
        <v>Andre</v>
      </c>
      <c r="F140" s="4" t="str">
        <f t="shared" si="31"/>
        <v>Fernandez</v>
      </c>
      <c r="G140" s="10">
        <v>82</v>
      </c>
      <c r="I140" t="s">
        <v>653</v>
      </c>
      <c r="J140" t="str">
        <f>IF(C140="Single Woman",CONCATENATE("Ms. ",D140," ",F140),IF(C140="Married Couple",CONCATENATE("Mr. ",D140, " and Mrs. ",D141," ",F140),""))</f>
        <v>Mr. Andrew and Mrs. Shannon Fernandez</v>
      </c>
      <c r="L140" t="str">
        <f t="shared" si="32"/>
        <v>7954 23rd Ave N</v>
      </c>
      <c r="N140" t="str">
        <f t="shared" si="33"/>
        <v>St Petersburg</v>
      </c>
      <c r="O140" s="7" t="str">
        <f t="shared" si="34"/>
        <v>Fl</v>
      </c>
      <c r="P140" s="7" t="str">
        <f t="shared" si="35"/>
        <v>33710</v>
      </c>
    </row>
    <row r="141" spans="1:16" hidden="1" x14ac:dyDescent="0.45">
      <c r="A141" s="5" t="s">
        <v>652</v>
      </c>
      <c r="B141" s="4" t="s">
        <v>393</v>
      </c>
      <c r="C141" s="4" t="s">
        <v>710</v>
      </c>
      <c r="D141" s="4" t="s">
        <v>774</v>
      </c>
      <c r="E141" s="4" t="str">
        <f t="shared" si="30"/>
        <v>Shannon</v>
      </c>
      <c r="F141" s="4" t="str">
        <f t="shared" si="31"/>
        <v>Fernandez</v>
      </c>
      <c r="G141" s="10">
        <v>82</v>
      </c>
      <c r="I141" t="s">
        <v>653</v>
      </c>
      <c r="J141" t="str">
        <f>J140</f>
        <v>Mr. Andrew and Mrs. Shannon Fernandez</v>
      </c>
      <c r="L141" t="str">
        <f t="shared" si="32"/>
        <v>7954 23rd Ave N</v>
      </c>
      <c r="N141" t="str">
        <f t="shared" si="33"/>
        <v>St Petersburg</v>
      </c>
      <c r="O141" s="7" t="str">
        <f t="shared" si="34"/>
        <v>Fl</v>
      </c>
      <c r="P141" s="7" t="str">
        <f t="shared" si="35"/>
        <v>33710</v>
      </c>
    </row>
    <row r="142" spans="1:16" hidden="1" x14ac:dyDescent="0.45">
      <c r="A142" s="4" t="s">
        <v>94</v>
      </c>
      <c r="B142" s="4" t="s">
        <v>392</v>
      </c>
      <c r="C142" s="4" t="s">
        <v>710</v>
      </c>
      <c r="D142" s="26"/>
      <c r="E142" s="4" t="str">
        <f t="shared" ref="E142:E147" si="36">LEFT(A142,FIND(" ",A142)-1)</f>
        <v>John</v>
      </c>
      <c r="F142" s="4" t="str">
        <f t="shared" ref="F142:F147" si="37">RIGHT(A142,LEN(A142)-FIND(" ",A142))</f>
        <v>Hampton</v>
      </c>
      <c r="G142" s="10">
        <v>83</v>
      </c>
      <c r="I142" t="s">
        <v>657</v>
      </c>
      <c r="J142" t="str">
        <f>IF(C142="Single Woman",CONCATENATE("Ms. ",D142," ",F142),IF(C142="Married Couple",CONCATENATE("Mr. ",D142, " and Mrs. ",D143," ",F142),""))</f>
        <v>Mr.  and Mrs. Jane Hampton</v>
      </c>
      <c r="L142" t="str">
        <f t="shared" si="32"/>
        <v>130 Highland Park Dr</v>
      </c>
      <c r="N142" t="str">
        <f t="shared" si="33"/>
        <v>Birmingham</v>
      </c>
      <c r="O142" s="7" t="str">
        <f t="shared" si="34"/>
        <v>AL</v>
      </c>
      <c r="P142" s="7" t="str">
        <f t="shared" si="35"/>
        <v>35242</v>
      </c>
    </row>
    <row r="143" spans="1:16" hidden="1" x14ac:dyDescent="0.45">
      <c r="A143" s="4" t="s">
        <v>98</v>
      </c>
      <c r="B143" s="4" t="s">
        <v>392</v>
      </c>
      <c r="C143" s="4" t="s">
        <v>710</v>
      </c>
      <c r="D143" s="4" t="s">
        <v>758</v>
      </c>
      <c r="E143" s="4" t="str">
        <f t="shared" si="36"/>
        <v>Jane</v>
      </c>
      <c r="F143" s="4" t="str">
        <f t="shared" si="37"/>
        <v>Hampton</v>
      </c>
      <c r="G143" s="10">
        <v>83</v>
      </c>
      <c r="I143" t="s">
        <v>657</v>
      </c>
      <c r="J143" t="str">
        <f>J142</f>
        <v>Mr.  and Mrs. Jane Hampton</v>
      </c>
      <c r="L143" t="str">
        <f t="shared" si="32"/>
        <v>130 Highland Park Dr</v>
      </c>
      <c r="N143" t="str">
        <f t="shared" si="33"/>
        <v>Birmingham</v>
      </c>
      <c r="O143" s="7" t="str">
        <f t="shared" si="34"/>
        <v>AL</v>
      </c>
      <c r="P143" s="7" t="str">
        <f t="shared" si="35"/>
        <v>35242</v>
      </c>
    </row>
    <row r="144" spans="1:16" hidden="1" x14ac:dyDescent="0.45">
      <c r="A144" s="4" t="s">
        <v>103</v>
      </c>
      <c r="B144" s="4" t="s">
        <v>392</v>
      </c>
      <c r="C144" s="4" t="s">
        <v>710</v>
      </c>
      <c r="D144" s="26"/>
      <c r="E144" s="4" t="str">
        <f t="shared" si="36"/>
        <v>Tom</v>
      </c>
      <c r="F144" s="4" t="str">
        <f t="shared" si="37"/>
        <v>Cole</v>
      </c>
      <c r="G144" s="10">
        <v>84</v>
      </c>
      <c r="I144" t="s">
        <v>658</v>
      </c>
      <c r="J144" t="str">
        <f>IF(C144="Single Woman",CONCATENATE("Ms. ",D144," ",F144),IF(C144="Married Couple",CONCATENATE("Mr. ",D144, " and Mrs. ",D145," ",F144),""))</f>
        <v>Mr.  and Mrs. Lynda Cole</v>
      </c>
      <c r="L144" t="str">
        <f t="shared" si="32"/>
        <v>930 Menomiee Rd</v>
      </c>
      <c r="N144" t="str">
        <f t="shared" si="33"/>
        <v>Langston</v>
      </c>
      <c r="O144" s="7" t="str">
        <f t="shared" si="34"/>
        <v>AL</v>
      </c>
      <c r="P144" s="7" t="str">
        <f t="shared" si="35"/>
        <v>35755</v>
      </c>
    </row>
    <row r="145" spans="1:16" hidden="1" x14ac:dyDescent="0.45">
      <c r="A145" s="4" t="s">
        <v>108</v>
      </c>
      <c r="B145" s="4" t="s">
        <v>392</v>
      </c>
      <c r="C145" s="4" t="s">
        <v>710</v>
      </c>
      <c r="D145" s="4" t="s">
        <v>823</v>
      </c>
      <c r="E145" s="4" t="str">
        <f t="shared" si="36"/>
        <v>Lynda</v>
      </c>
      <c r="F145" s="4" t="str">
        <f t="shared" si="37"/>
        <v>Cole</v>
      </c>
      <c r="G145" s="10">
        <v>84</v>
      </c>
      <c r="I145" t="s">
        <v>658</v>
      </c>
      <c r="J145" t="str">
        <f>J144</f>
        <v>Mr.  and Mrs. Lynda Cole</v>
      </c>
      <c r="L145" t="str">
        <f t="shared" si="32"/>
        <v>930 Menomiee Rd</v>
      </c>
      <c r="N145" t="str">
        <f t="shared" si="33"/>
        <v>Langston</v>
      </c>
      <c r="O145" s="7" t="str">
        <f t="shared" si="34"/>
        <v>AL</v>
      </c>
      <c r="P145" s="7" t="str">
        <f t="shared" si="35"/>
        <v>35755</v>
      </c>
    </row>
    <row r="146" spans="1:16" hidden="1" x14ac:dyDescent="0.45">
      <c r="A146" s="4" t="s">
        <v>112</v>
      </c>
      <c r="B146" s="4" t="s">
        <v>392</v>
      </c>
      <c r="C146" s="4" t="s">
        <v>710</v>
      </c>
      <c r="D146" s="26" t="s">
        <v>743</v>
      </c>
      <c r="E146" s="4" t="s">
        <v>738</v>
      </c>
      <c r="F146" s="4" t="str">
        <f t="shared" si="37"/>
        <v>McCollum</v>
      </c>
      <c r="G146" s="10">
        <v>85</v>
      </c>
      <c r="I146" t="s">
        <v>659</v>
      </c>
      <c r="J146" t="str">
        <f>IF(C146="Single Woman",CONCATENATE("Ms. ",D146," ",F146),IF(C146="Married Couple",CONCATENATE("Mr. ",D146, " and Mrs. ",D147," ",F146),""))</f>
        <v>Mr. Michael and Mrs. Marie McCollum</v>
      </c>
      <c r="L146" t="str">
        <f t="shared" si="32"/>
        <v>PO Box 907</v>
      </c>
      <c r="N146" t="str">
        <f t="shared" si="33"/>
        <v>Albertville</v>
      </c>
      <c r="O146" s="7" t="str">
        <f t="shared" si="34"/>
        <v>AL</v>
      </c>
      <c r="P146" s="7" t="str">
        <f t="shared" si="35"/>
        <v>35950</v>
      </c>
    </row>
    <row r="147" spans="1:16" hidden="1" x14ac:dyDescent="0.45">
      <c r="A147" s="4" t="s">
        <v>116</v>
      </c>
      <c r="B147" s="4" t="s">
        <v>392</v>
      </c>
      <c r="C147" s="4" t="s">
        <v>710</v>
      </c>
      <c r="D147" s="4" t="s">
        <v>824</v>
      </c>
      <c r="E147" s="4" t="str">
        <f t="shared" si="36"/>
        <v>Marie</v>
      </c>
      <c r="F147" s="4" t="str">
        <f t="shared" si="37"/>
        <v>McCollum</v>
      </c>
      <c r="G147" s="10">
        <v>85</v>
      </c>
      <c r="I147" t="s">
        <v>659</v>
      </c>
      <c r="J147" t="str">
        <f>J146</f>
        <v>Mr. Michael and Mrs. Marie McCollum</v>
      </c>
      <c r="L147" t="str">
        <f t="shared" si="32"/>
        <v>PO Box 907</v>
      </c>
      <c r="N147" t="str">
        <f t="shared" si="33"/>
        <v>Albertville</v>
      </c>
      <c r="O147" s="7" t="str">
        <f t="shared" si="34"/>
        <v>AL</v>
      </c>
      <c r="P147" s="7" t="str">
        <f t="shared" si="35"/>
        <v>35950</v>
      </c>
    </row>
    <row r="148" spans="1:16" hidden="1" x14ac:dyDescent="0.45">
      <c r="A148" s="4" t="s">
        <v>716</v>
      </c>
      <c r="B148" s="4" t="s">
        <v>392</v>
      </c>
      <c r="C148" s="4" t="s">
        <v>710</v>
      </c>
      <c r="D148" s="26" t="s">
        <v>825</v>
      </c>
      <c r="E148" s="4" t="s">
        <v>93</v>
      </c>
      <c r="F148" s="4" t="str">
        <f t="shared" ref="F148:F150" si="38">RIGHT(A148,LEN(A148)-FIND(" ",A148))</f>
        <v>Ruka</v>
      </c>
      <c r="G148" s="10">
        <v>86</v>
      </c>
      <c r="I148" s="4" t="s">
        <v>695</v>
      </c>
      <c r="J148" t="str">
        <f>IF(C148="Single Woman",CONCATENATE("Ms. ",D148," ",F148),IF(C148="Married Couple",CONCATENATE("Mr. ",D148, " and Mrs. ",D149," ",F148),""))</f>
        <v>Mr. Stephen and Mrs. Nada Ruka</v>
      </c>
      <c r="K148" s="4"/>
      <c r="L148" t="str">
        <f t="shared" si="32"/>
        <v>6505 Heritage Park Pl</v>
      </c>
      <c r="N148" t="str">
        <f t="shared" si="33"/>
        <v>Lakeland</v>
      </c>
      <c r="O148" s="7" t="str">
        <f t="shared" si="34"/>
        <v>FL</v>
      </c>
      <c r="P148" s="7" t="str">
        <f t="shared" si="35"/>
        <v>33813</v>
      </c>
    </row>
    <row r="149" spans="1:16" hidden="1" x14ac:dyDescent="0.45">
      <c r="A149" s="4" t="s">
        <v>717</v>
      </c>
      <c r="B149" s="4" t="s">
        <v>392</v>
      </c>
      <c r="C149" s="4" t="s">
        <v>710</v>
      </c>
      <c r="D149" s="4" t="s">
        <v>696</v>
      </c>
      <c r="E149" s="4" t="str">
        <f t="shared" ref="E149" si="39">LEFT(A149,FIND(" ",A149)-1)</f>
        <v>Nada</v>
      </c>
      <c r="F149" s="4" t="str">
        <f t="shared" si="38"/>
        <v>Ruka</v>
      </c>
      <c r="G149" s="10">
        <v>86</v>
      </c>
      <c r="I149" s="4" t="s">
        <v>695</v>
      </c>
      <c r="J149" t="str">
        <f>J148</f>
        <v>Mr. Stephen and Mrs. Nada Ruka</v>
      </c>
      <c r="K149" s="4"/>
      <c r="L149" t="str">
        <f t="shared" si="32"/>
        <v>6505 Heritage Park Pl</v>
      </c>
      <c r="N149" t="str">
        <f t="shared" si="33"/>
        <v>Lakeland</v>
      </c>
      <c r="O149" s="7" t="str">
        <f t="shared" si="34"/>
        <v>FL</v>
      </c>
      <c r="P149" s="7" t="str">
        <f t="shared" si="35"/>
        <v>33813</v>
      </c>
    </row>
    <row r="152" spans="1:16" x14ac:dyDescent="0.45">
      <c r="G152" s="11"/>
      <c r="H152" s="11"/>
    </row>
  </sheetData>
  <autoFilter ref="A1:P149">
    <filterColumn colId="2">
      <filters>
        <filter val="Single Man"/>
        <filter val="Single Woman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pane ySplit="1" topLeftCell="A2" activePane="bottomLeft" state="frozen"/>
      <selection pane="bottomLeft" activeCell="A15" sqref="A15"/>
    </sheetView>
  </sheetViews>
  <sheetFormatPr defaultRowHeight="14.25" x14ac:dyDescent="0.45"/>
  <cols>
    <col min="1" max="1" width="38.59765625" bestFit="1" customWidth="1"/>
    <col min="2" max="2" width="30.59765625" bestFit="1" customWidth="1"/>
    <col min="3" max="3" width="30.59765625" customWidth="1"/>
    <col min="4" max="4" width="19.1328125" bestFit="1" customWidth="1"/>
    <col min="5" max="5" width="5.59765625" bestFit="1" customWidth="1"/>
    <col min="6" max="6" width="6" style="6" bestFit="1" customWidth="1"/>
    <col min="7" max="7" width="15" style="7" bestFit="1" customWidth="1"/>
  </cols>
  <sheetData>
    <row r="1" spans="1:7" x14ac:dyDescent="0.45">
      <c r="A1" t="s">
        <v>177</v>
      </c>
      <c r="B1" t="s">
        <v>207</v>
      </c>
      <c r="C1" t="s">
        <v>208</v>
      </c>
      <c r="D1" t="s">
        <v>209</v>
      </c>
      <c r="E1" t="s">
        <v>210</v>
      </c>
      <c r="F1" s="6" t="s">
        <v>211</v>
      </c>
      <c r="G1" s="7" t="s">
        <v>569</v>
      </c>
    </row>
    <row r="2" spans="1:7" x14ac:dyDescent="0.45">
      <c r="A2" t="s">
        <v>8</v>
      </c>
      <c r="B2" t="s">
        <v>337</v>
      </c>
      <c r="D2" t="s">
        <v>213</v>
      </c>
      <c r="E2" t="s">
        <v>205</v>
      </c>
      <c r="F2" s="6" t="s">
        <v>214</v>
      </c>
      <c r="G2" s="7" t="s">
        <v>570</v>
      </c>
    </row>
    <row r="3" spans="1:7" x14ac:dyDescent="0.45">
      <c r="A3" t="s">
        <v>215</v>
      </c>
      <c r="B3" t="s">
        <v>216</v>
      </c>
      <c r="D3" t="s">
        <v>217</v>
      </c>
      <c r="E3" t="s">
        <v>218</v>
      </c>
      <c r="F3" s="6">
        <v>18947</v>
      </c>
      <c r="G3" s="7" t="s">
        <v>570</v>
      </c>
    </row>
    <row r="4" spans="1:7" x14ac:dyDescent="0.45">
      <c r="A4" t="s">
        <v>219</v>
      </c>
      <c r="B4" t="s">
        <v>220</v>
      </c>
      <c r="D4" t="s">
        <v>221</v>
      </c>
      <c r="E4" t="s">
        <v>205</v>
      </c>
      <c r="F4" s="6" t="s">
        <v>222</v>
      </c>
      <c r="G4" s="7" t="s">
        <v>570</v>
      </c>
    </row>
    <row r="5" spans="1:7" x14ac:dyDescent="0.45">
      <c r="A5" t="s">
        <v>202</v>
      </c>
      <c r="B5" t="s">
        <v>203</v>
      </c>
      <c r="D5" t="s">
        <v>204</v>
      </c>
      <c r="E5" t="s">
        <v>205</v>
      </c>
      <c r="F5" s="6" t="s">
        <v>206</v>
      </c>
      <c r="G5" s="7" t="s">
        <v>570</v>
      </c>
    </row>
    <row r="6" spans="1:7" x14ac:dyDescent="0.45">
      <c r="A6" t="s">
        <v>336</v>
      </c>
      <c r="B6" t="s">
        <v>223</v>
      </c>
      <c r="D6" t="s">
        <v>224</v>
      </c>
      <c r="E6" t="s">
        <v>225</v>
      </c>
      <c r="F6" s="6">
        <v>34243</v>
      </c>
      <c r="G6" s="7" t="s">
        <v>570</v>
      </c>
    </row>
    <row r="7" spans="1:7" x14ac:dyDescent="0.45">
      <c r="A7" t="s">
        <v>363</v>
      </c>
      <c r="B7" t="s">
        <v>338</v>
      </c>
      <c r="D7" t="s">
        <v>217</v>
      </c>
      <c r="E7" t="s">
        <v>218</v>
      </c>
      <c r="F7" s="6">
        <v>18947</v>
      </c>
      <c r="G7" s="7" t="s">
        <v>570</v>
      </c>
    </row>
    <row r="8" spans="1:7" x14ac:dyDescent="0.45">
      <c r="A8" t="s">
        <v>334</v>
      </c>
      <c r="B8" t="s">
        <v>339</v>
      </c>
      <c r="C8" t="s">
        <v>345</v>
      </c>
      <c r="D8" t="s">
        <v>226</v>
      </c>
      <c r="E8" t="s">
        <v>225</v>
      </c>
      <c r="F8" s="6">
        <v>33709</v>
      </c>
      <c r="G8" s="7" t="s">
        <v>570</v>
      </c>
    </row>
    <row r="9" spans="1:7" x14ac:dyDescent="0.45">
      <c r="A9" t="s">
        <v>227</v>
      </c>
      <c r="B9" t="s">
        <v>228</v>
      </c>
      <c r="D9" t="s">
        <v>229</v>
      </c>
      <c r="E9" t="s">
        <v>205</v>
      </c>
      <c r="F9" s="6" t="s">
        <v>230</v>
      </c>
      <c r="G9" s="7" t="s">
        <v>570</v>
      </c>
    </row>
    <row r="10" spans="1:7" x14ac:dyDescent="0.45">
      <c r="A10" t="s">
        <v>571</v>
      </c>
      <c r="B10" t="s">
        <v>340</v>
      </c>
      <c r="D10" t="s">
        <v>231</v>
      </c>
      <c r="E10" t="s">
        <v>205</v>
      </c>
      <c r="F10" s="6" t="s">
        <v>232</v>
      </c>
      <c r="G10" s="7" t="s">
        <v>570</v>
      </c>
    </row>
    <row r="11" spans="1:7" x14ac:dyDescent="0.45">
      <c r="A11" t="s">
        <v>233</v>
      </c>
      <c r="B11" t="s">
        <v>341</v>
      </c>
      <c r="D11" t="s">
        <v>224</v>
      </c>
      <c r="E11" t="s">
        <v>225</v>
      </c>
      <c r="F11" s="6">
        <v>34232</v>
      </c>
      <c r="G11" s="7" t="s">
        <v>570</v>
      </c>
    </row>
    <row r="12" spans="1:7" x14ac:dyDescent="0.45">
      <c r="A12" t="s">
        <v>234</v>
      </c>
      <c r="B12" t="s">
        <v>342</v>
      </c>
      <c r="D12" t="s">
        <v>235</v>
      </c>
      <c r="E12" t="s">
        <v>225</v>
      </c>
      <c r="F12" s="6">
        <v>33483</v>
      </c>
      <c r="G12" s="7" t="s">
        <v>570</v>
      </c>
    </row>
    <row r="13" spans="1:7" x14ac:dyDescent="0.45">
      <c r="A13" t="s">
        <v>389</v>
      </c>
      <c r="B13" t="s">
        <v>691</v>
      </c>
      <c r="C13" t="s">
        <v>692</v>
      </c>
      <c r="D13" t="s">
        <v>693</v>
      </c>
      <c r="E13" t="s">
        <v>225</v>
      </c>
      <c r="F13" s="6" t="s">
        <v>694</v>
      </c>
      <c r="G13" s="7" t="s">
        <v>570</v>
      </c>
    </row>
    <row r="14" spans="1:7" x14ac:dyDescent="0.45">
      <c r="A14" t="s">
        <v>323</v>
      </c>
      <c r="G14" s="7" t="s">
        <v>608</v>
      </c>
    </row>
    <row r="15" spans="1:7" x14ac:dyDescent="0.45">
      <c r="A15" t="s">
        <v>193</v>
      </c>
      <c r="B15" t="s">
        <v>343</v>
      </c>
      <c r="C15" t="s">
        <v>344</v>
      </c>
      <c r="D15" t="s">
        <v>236</v>
      </c>
      <c r="E15" t="s">
        <v>225</v>
      </c>
      <c r="F15" s="6" t="s">
        <v>690</v>
      </c>
      <c r="G15" s="7" t="s">
        <v>608</v>
      </c>
    </row>
    <row r="16" spans="1:7" x14ac:dyDescent="0.45">
      <c r="A16" t="s">
        <v>382</v>
      </c>
      <c r="B16" t="s">
        <v>688</v>
      </c>
      <c r="D16" t="s">
        <v>687</v>
      </c>
      <c r="E16" t="s">
        <v>205</v>
      </c>
      <c r="F16" s="6" t="s">
        <v>689</v>
      </c>
      <c r="G16" s="7" t="s">
        <v>570</v>
      </c>
    </row>
    <row r="17" spans="1:7" x14ac:dyDescent="0.45">
      <c r="A17" t="s">
        <v>195</v>
      </c>
      <c r="B17" t="s">
        <v>237</v>
      </c>
      <c r="D17" t="s">
        <v>235</v>
      </c>
      <c r="E17" t="s">
        <v>225</v>
      </c>
      <c r="F17" s="6">
        <v>33445</v>
      </c>
      <c r="G17" s="7" t="s">
        <v>570</v>
      </c>
    </row>
    <row r="18" spans="1:7" x14ac:dyDescent="0.45">
      <c r="A18" t="s">
        <v>81</v>
      </c>
      <c r="B18" t="s">
        <v>237</v>
      </c>
      <c r="D18" t="s">
        <v>235</v>
      </c>
      <c r="E18" t="s">
        <v>225</v>
      </c>
      <c r="F18" s="6">
        <v>33445</v>
      </c>
      <c r="G18" s="7" t="s">
        <v>570</v>
      </c>
    </row>
    <row r="19" spans="1:7" x14ac:dyDescent="0.45">
      <c r="A19" t="s">
        <v>638</v>
      </c>
      <c r="B19" t="s">
        <v>346</v>
      </c>
      <c r="D19" t="s">
        <v>238</v>
      </c>
      <c r="E19" t="s">
        <v>239</v>
      </c>
      <c r="F19" s="6">
        <v>22312</v>
      </c>
      <c r="G19" s="7" t="s">
        <v>570</v>
      </c>
    </row>
    <row r="20" spans="1:7" x14ac:dyDescent="0.45">
      <c r="A20" t="s">
        <v>322</v>
      </c>
      <c r="B20" t="s">
        <v>240</v>
      </c>
      <c r="D20" t="s">
        <v>224</v>
      </c>
      <c r="E20" t="s">
        <v>225</v>
      </c>
      <c r="F20" s="6">
        <v>34233</v>
      </c>
      <c r="G20" s="7" t="s">
        <v>570</v>
      </c>
    </row>
    <row r="21" spans="1:7" x14ac:dyDescent="0.45">
      <c r="A21" t="s">
        <v>347</v>
      </c>
      <c r="B21" t="s">
        <v>348</v>
      </c>
      <c r="D21" t="s">
        <v>224</v>
      </c>
      <c r="E21" t="s">
        <v>225</v>
      </c>
      <c r="F21" s="6">
        <v>34231</v>
      </c>
      <c r="G21" s="7" t="s">
        <v>570</v>
      </c>
    </row>
    <row r="22" spans="1:7" x14ac:dyDescent="0.45">
      <c r="A22" t="s">
        <v>241</v>
      </c>
      <c r="B22" t="s">
        <v>242</v>
      </c>
      <c r="D22" t="s">
        <v>243</v>
      </c>
      <c r="E22" t="s">
        <v>225</v>
      </c>
      <c r="F22" s="6">
        <v>34223</v>
      </c>
      <c r="G22" s="7" t="s">
        <v>570</v>
      </c>
    </row>
    <row r="23" spans="1:7" x14ac:dyDescent="0.45">
      <c r="A23" t="s">
        <v>572</v>
      </c>
      <c r="B23" t="s">
        <v>244</v>
      </c>
      <c r="D23" t="s">
        <v>245</v>
      </c>
      <c r="E23" t="s">
        <v>225</v>
      </c>
      <c r="F23" s="6">
        <v>34203</v>
      </c>
      <c r="G23" s="7" t="s">
        <v>570</v>
      </c>
    </row>
    <row r="24" spans="1:7" x14ac:dyDescent="0.45">
      <c r="A24" t="s">
        <v>246</v>
      </c>
      <c r="B24" t="s">
        <v>247</v>
      </c>
      <c r="D24" t="s">
        <v>248</v>
      </c>
      <c r="E24" t="s">
        <v>225</v>
      </c>
      <c r="F24" s="6">
        <v>34275</v>
      </c>
      <c r="G24" s="7" t="s">
        <v>570</v>
      </c>
    </row>
    <row r="25" spans="1:7" x14ac:dyDescent="0.45">
      <c r="A25" t="s">
        <v>7</v>
      </c>
      <c r="B25" t="s">
        <v>349</v>
      </c>
      <c r="C25" t="s">
        <v>249</v>
      </c>
      <c r="D25" t="s">
        <v>250</v>
      </c>
      <c r="E25" t="s">
        <v>225</v>
      </c>
      <c r="F25" s="6">
        <v>32065</v>
      </c>
      <c r="G25" s="7" t="s">
        <v>570</v>
      </c>
    </row>
    <row r="26" spans="1:7" x14ac:dyDescent="0.45">
      <c r="A26" t="s">
        <v>251</v>
      </c>
      <c r="B26" t="s">
        <v>252</v>
      </c>
      <c r="D26" t="s">
        <v>253</v>
      </c>
      <c r="E26" t="s">
        <v>254</v>
      </c>
      <c r="F26" s="6">
        <v>29405</v>
      </c>
      <c r="G26" s="7" t="s">
        <v>570</v>
      </c>
    </row>
    <row r="27" spans="1:7" x14ac:dyDescent="0.45">
      <c r="A27" t="s">
        <v>255</v>
      </c>
      <c r="B27" t="s">
        <v>350</v>
      </c>
      <c r="D27" t="s">
        <v>256</v>
      </c>
      <c r="E27" t="s">
        <v>225</v>
      </c>
      <c r="F27" s="6">
        <v>32034</v>
      </c>
      <c r="G27" s="7" t="s">
        <v>570</v>
      </c>
    </row>
    <row r="28" spans="1:7" x14ac:dyDescent="0.45">
      <c r="A28" t="s">
        <v>257</v>
      </c>
      <c r="B28" t="s">
        <v>351</v>
      </c>
      <c r="D28" t="s">
        <v>258</v>
      </c>
      <c r="E28" t="s">
        <v>259</v>
      </c>
      <c r="F28" s="6">
        <v>92106</v>
      </c>
      <c r="G28" s="7" t="s">
        <v>570</v>
      </c>
    </row>
    <row r="29" spans="1:7" x14ac:dyDescent="0.45">
      <c r="A29" t="s">
        <v>260</v>
      </c>
      <c r="B29" t="s">
        <v>625</v>
      </c>
      <c r="D29" t="s">
        <v>256</v>
      </c>
      <c r="E29" t="s">
        <v>225</v>
      </c>
      <c r="F29" s="6" t="s">
        <v>626</v>
      </c>
      <c r="G29" s="7" t="s">
        <v>570</v>
      </c>
    </row>
    <row r="30" spans="1:7" x14ac:dyDescent="0.45">
      <c r="A30" t="s">
        <v>34</v>
      </c>
      <c r="B30" t="s">
        <v>352</v>
      </c>
      <c r="D30" t="s">
        <v>261</v>
      </c>
      <c r="E30" t="s">
        <v>225</v>
      </c>
      <c r="F30" s="6">
        <v>32244</v>
      </c>
      <c r="G30" s="7" t="s">
        <v>570</v>
      </c>
    </row>
    <row r="31" spans="1:7" x14ac:dyDescent="0.45">
      <c r="A31" t="s">
        <v>364</v>
      </c>
      <c r="B31" t="s">
        <v>262</v>
      </c>
      <c r="D31" t="s">
        <v>261</v>
      </c>
      <c r="E31" t="s">
        <v>225</v>
      </c>
      <c r="F31" s="6">
        <v>32244</v>
      </c>
      <c r="G31" s="7" t="s">
        <v>570</v>
      </c>
    </row>
    <row r="32" spans="1:7" x14ac:dyDescent="0.45">
      <c r="A32" t="s">
        <v>263</v>
      </c>
      <c r="B32" s="23" t="s">
        <v>627</v>
      </c>
      <c r="C32" s="23"/>
      <c r="D32" s="23" t="s">
        <v>261</v>
      </c>
      <c r="E32" s="23" t="s">
        <v>225</v>
      </c>
      <c r="F32" s="24" t="s">
        <v>628</v>
      </c>
      <c r="G32" s="7" t="s">
        <v>570</v>
      </c>
    </row>
    <row r="33" spans="1:7" x14ac:dyDescent="0.45">
      <c r="A33" t="s">
        <v>264</v>
      </c>
      <c r="B33" t="s">
        <v>265</v>
      </c>
      <c r="D33" t="s">
        <v>266</v>
      </c>
      <c r="E33" t="s">
        <v>267</v>
      </c>
      <c r="F33" s="6">
        <v>30030</v>
      </c>
      <c r="G33" s="7" t="s">
        <v>570</v>
      </c>
    </row>
    <row r="34" spans="1:7" x14ac:dyDescent="0.45">
      <c r="A34" t="s">
        <v>636</v>
      </c>
      <c r="B34" t="s">
        <v>268</v>
      </c>
      <c r="D34" t="s">
        <v>269</v>
      </c>
      <c r="E34" t="s">
        <v>225</v>
      </c>
      <c r="F34" s="6">
        <v>32317</v>
      </c>
      <c r="G34" s="7" t="s">
        <v>570</v>
      </c>
    </row>
    <row r="35" spans="1:7" x14ac:dyDescent="0.45">
      <c r="A35" t="s">
        <v>79</v>
      </c>
      <c r="B35" t="s">
        <v>270</v>
      </c>
      <c r="D35" t="s">
        <v>271</v>
      </c>
      <c r="E35" t="s">
        <v>225</v>
      </c>
      <c r="F35" s="6">
        <v>32578</v>
      </c>
      <c r="G35" s="7" t="s">
        <v>570</v>
      </c>
    </row>
    <row r="36" spans="1:7" x14ac:dyDescent="0.45">
      <c r="A36" t="s">
        <v>272</v>
      </c>
      <c r="B36" t="s">
        <v>273</v>
      </c>
      <c r="D36" t="s">
        <v>274</v>
      </c>
      <c r="E36" t="s">
        <v>225</v>
      </c>
      <c r="F36" s="6">
        <v>34685</v>
      </c>
      <c r="G36" s="7" t="s">
        <v>570</v>
      </c>
    </row>
    <row r="37" spans="1:7" x14ac:dyDescent="0.45">
      <c r="A37" t="s">
        <v>197</v>
      </c>
      <c r="B37" t="s">
        <v>275</v>
      </c>
      <c r="C37" t="s">
        <v>276</v>
      </c>
      <c r="D37" t="s">
        <v>277</v>
      </c>
      <c r="E37" t="s">
        <v>225</v>
      </c>
      <c r="F37" s="6">
        <v>33626</v>
      </c>
      <c r="G37" s="7" t="s">
        <v>570</v>
      </c>
    </row>
    <row r="38" spans="1:7" x14ac:dyDescent="0.45">
      <c r="A38" t="s">
        <v>32</v>
      </c>
      <c r="B38" t="s">
        <v>643</v>
      </c>
      <c r="C38" t="s">
        <v>644</v>
      </c>
      <c r="D38" t="s">
        <v>645</v>
      </c>
      <c r="E38" t="s">
        <v>646</v>
      </c>
      <c r="F38" s="6" t="s">
        <v>647</v>
      </c>
      <c r="G38" s="7" t="s">
        <v>570</v>
      </c>
    </row>
    <row r="39" spans="1:7" x14ac:dyDescent="0.45">
      <c r="A39" t="s">
        <v>44</v>
      </c>
      <c r="B39" t="s">
        <v>388</v>
      </c>
      <c r="C39" t="s">
        <v>278</v>
      </c>
      <c r="D39" t="s">
        <v>277</v>
      </c>
      <c r="E39" t="s">
        <v>225</v>
      </c>
      <c r="F39" s="6">
        <v>33609</v>
      </c>
      <c r="G39" s="7" t="s">
        <v>570</v>
      </c>
    </row>
    <row r="40" spans="1:7" x14ac:dyDescent="0.45">
      <c r="A40" t="s">
        <v>370</v>
      </c>
      <c r="B40" t="s">
        <v>676</v>
      </c>
      <c r="D40" t="s">
        <v>277</v>
      </c>
      <c r="E40" t="s">
        <v>225</v>
      </c>
      <c r="F40" s="6" t="s">
        <v>677</v>
      </c>
      <c r="G40" s="7" t="s">
        <v>570</v>
      </c>
    </row>
    <row r="41" spans="1:7" x14ac:dyDescent="0.45">
      <c r="A41" t="s">
        <v>279</v>
      </c>
      <c r="B41" t="s">
        <v>353</v>
      </c>
      <c r="D41" t="s">
        <v>280</v>
      </c>
      <c r="E41" t="s">
        <v>259</v>
      </c>
      <c r="F41" s="6">
        <v>93041</v>
      </c>
      <c r="G41" s="7" t="s">
        <v>570</v>
      </c>
    </row>
    <row r="42" spans="1:7" x14ac:dyDescent="0.45">
      <c r="A42" t="s">
        <v>281</v>
      </c>
      <c r="B42" s="21" t="s">
        <v>590</v>
      </c>
      <c r="C42" s="21"/>
      <c r="D42" s="21" t="s">
        <v>235</v>
      </c>
      <c r="E42" s="21" t="s">
        <v>225</v>
      </c>
      <c r="F42" s="22" t="s">
        <v>591</v>
      </c>
      <c r="G42" s="7" t="s">
        <v>570</v>
      </c>
    </row>
    <row r="43" spans="1:7" x14ac:dyDescent="0.45">
      <c r="A43" t="s">
        <v>282</v>
      </c>
      <c r="B43" t="s">
        <v>283</v>
      </c>
      <c r="D43" t="s">
        <v>284</v>
      </c>
      <c r="E43" t="s">
        <v>267</v>
      </c>
      <c r="F43" s="6">
        <v>30318</v>
      </c>
      <c r="G43" s="7" t="s">
        <v>570</v>
      </c>
    </row>
    <row r="44" spans="1:7" x14ac:dyDescent="0.45">
      <c r="A44" t="s">
        <v>285</v>
      </c>
      <c r="B44" t="s">
        <v>286</v>
      </c>
      <c r="D44" t="s">
        <v>287</v>
      </c>
      <c r="E44" t="s">
        <v>225</v>
      </c>
      <c r="F44" s="6">
        <v>33418</v>
      </c>
      <c r="G44" s="7" t="s">
        <v>570</v>
      </c>
    </row>
    <row r="45" spans="1:7" x14ac:dyDescent="0.45">
      <c r="A45" t="s">
        <v>288</v>
      </c>
      <c r="B45" t="s">
        <v>355</v>
      </c>
      <c r="C45" t="s">
        <v>289</v>
      </c>
      <c r="D45" t="s">
        <v>290</v>
      </c>
      <c r="E45" t="s">
        <v>225</v>
      </c>
      <c r="F45" s="6">
        <v>33767</v>
      </c>
      <c r="G45" s="7" t="s">
        <v>570</v>
      </c>
    </row>
    <row r="46" spans="1:7" x14ac:dyDescent="0.45">
      <c r="A46" t="s">
        <v>291</v>
      </c>
      <c r="B46" t="s">
        <v>354</v>
      </c>
      <c r="C46" t="s">
        <v>292</v>
      </c>
      <c r="D46" t="s">
        <v>293</v>
      </c>
      <c r="E46" t="s">
        <v>294</v>
      </c>
      <c r="F46" s="6" t="s">
        <v>295</v>
      </c>
      <c r="G46" s="7" t="s">
        <v>570</v>
      </c>
    </row>
    <row r="47" spans="1:7" x14ac:dyDescent="0.45">
      <c r="A47" t="s">
        <v>296</v>
      </c>
      <c r="B47" t="s">
        <v>356</v>
      </c>
      <c r="D47" t="s">
        <v>297</v>
      </c>
      <c r="E47" t="s">
        <v>259</v>
      </c>
      <c r="F47" s="6">
        <v>90068</v>
      </c>
      <c r="G47" s="7" t="s">
        <v>570</v>
      </c>
    </row>
    <row r="48" spans="1:7" x14ac:dyDescent="0.45">
      <c r="A48" t="s">
        <v>298</v>
      </c>
      <c r="B48" t="s">
        <v>357</v>
      </c>
      <c r="D48" t="s">
        <v>277</v>
      </c>
      <c r="E48" t="s">
        <v>225</v>
      </c>
      <c r="F48" s="6">
        <v>33626</v>
      </c>
      <c r="G48" s="7" t="s">
        <v>570</v>
      </c>
    </row>
    <row r="49" spans="1:7" x14ac:dyDescent="0.45">
      <c r="A49" t="s">
        <v>299</v>
      </c>
      <c r="B49" t="s">
        <v>300</v>
      </c>
      <c r="D49" t="s">
        <v>301</v>
      </c>
      <c r="E49" t="s">
        <v>225</v>
      </c>
      <c r="F49" s="6">
        <v>32771</v>
      </c>
      <c r="G49" s="7" t="s">
        <v>570</v>
      </c>
    </row>
    <row r="50" spans="1:7" x14ac:dyDescent="0.45">
      <c r="A50" t="s">
        <v>131</v>
      </c>
      <c r="B50" t="s">
        <v>632</v>
      </c>
      <c r="D50" t="s">
        <v>245</v>
      </c>
      <c r="E50" t="s">
        <v>225</v>
      </c>
      <c r="F50" s="6" t="s">
        <v>633</v>
      </c>
      <c r="G50" s="7" t="s">
        <v>570</v>
      </c>
    </row>
    <row r="51" spans="1:7" x14ac:dyDescent="0.45">
      <c r="A51" t="s">
        <v>302</v>
      </c>
      <c r="B51" t="s">
        <v>303</v>
      </c>
      <c r="D51" t="s">
        <v>304</v>
      </c>
      <c r="E51" t="s">
        <v>305</v>
      </c>
      <c r="F51" s="6">
        <v>80220</v>
      </c>
      <c r="G51" s="7" t="s">
        <v>570</v>
      </c>
    </row>
    <row r="52" spans="1:7" x14ac:dyDescent="0.45">
      <c r="A52" t="s">
        <v>306</v>
      </c>
      <c r="B52" t="s">
        <v>307</v>
      </c>
      <c r="D52" t="s">
        <v>245</v>
      </c>
      <c r="E52" t="s">
        <v>225</v>
      </c>
      <c r="F52" s="6">
        <v>34202</v>
      </c>
      <c r="G52" s="7" t="s">
        <v>604</v>
      </c>
    </row>
    <row r="53" spans="1:7" x14ac:dyDescent="0.45">
      <c r="A53" t="s">
        <v>161</v>
      </c>
      <c r="B53" t="s">
        <v>610</v>
      </c>
      <c r="D53" t="s">
        <v>277</v>
      </c>
      <c r="E53" t="s">
        <v>611</v>
      </c>
      <c r="F53" s="6" t="s">
        <v>612</v>
      </c>
      <c r="G53" s="7" t="s">
        <v>570</v>
      </c>
    </row>
    <row r="54" spans="1:7" x14ac:dyDescent="0.45">
      <c r="A54" t="s">
        <v>609</v>
      </c>
      <c r="B54" t="s">
        <v>308</v>
      </c>
      <c r="D54" t="s">
        <v>309</v>
      </c>
      <c r="E54" t="s">
        <v>310</v>
      </c>
      <c r="F54" s="6">
        <v>85142</v>
      </c>
      <c r="G54" s="7" t="s">
        <v>570</v>
      </c>
    </row>
    <row r="55" spans="1:7" x14ac:dyDescent="0.45">
      <c r="A55" t="s">
        <v>613</v>
      </c>
      <c r="B55" t="s">
        <v>614</v>
      </c>
      <c r="D55" t="s">
        <v>277</v>
      </c>
      <c r="E55" t="s">
        <v>225</v>
      </c>
      <c r="F55" s="6" t="s">
        <v>615</v>
      </c>
      <c r="G55" s="7" t="s">
        <v>570</v>
      </c>
    </row>
    <row r="56" spans="1:7" x14ac:dyDescent="0.45">
      <c r="A56" t="s">
        <v>311</v>
      </c>
      <c r="G56" s="7" t="s">
        <v>604</v>
      </c>
    </row>
    <row r="57" spans="1:7" x14ac:dyDescent="0.45">
      <c r="A57" t="s">
        <v>312</v>
      </c>
      <c r="B57" t="s">
        <v>358</v>
      </c>
      <c r="D57" t="s">
        <v>269</v>
      </c>
      <c r="E57" t="s">
        <v>225</v>
      </c>
      <c r="F57" s="6">
        <v>32311</v>
      </c>
      <c r="G57" s="7" t="s">
        <v>570</v>
      </c>
    </row>
    <row r="58" spans="1:7" x14ac:dyDescent="0.45">
      <c r="A58" t="s">
        <v>313</v>
      </c>
      <c r="B58" t="s">
        <v>314</v>
      </c>
      <c r="D58" t="s">
        <v>213</v>
      </c>
      <c r="E58" t="s">
        <v>205</v>
      </c>
      <c r="F58" s="6" t="s">
        <v>214</v>
      </c>
      <c r="G58" s="7" t="s">
        <v>570</v>
      </c>
    </row>
    <row r="59" spans="1:7" x14ac:dyDescent="0.45">
      <c r="A59" t="s">
        <v>315</v>
      </c>
      <c r="B59" t="s">
        <v>359</v>
      </c>
      <c r="D59" t="s">
        <v>250</v>
      </c>
      <c r="E59" t="s">
        <v>225</v>
      </c>
      <c r="F59" s="6">
        <v>32065</v>
      </c>
      <c r="G59" s="7" t="s">
        <v>570</v>
      </c>
    </row>
    <row r="60" spans="1:7" x14ac:dyDescent="0.45">
      <c r="A60" t="s">
        <v>365</v>
      </c>
      <c r="B60" s="8" t="s">
        <v>316</v>
      </c>
      <c r="C60" s="8" t="s">
        <v>317</v>
      </c>
      <c r="D60" t="s">
        <v>318</v>
      </c>
      <c r="E60" t="s">
        <v>205</v>
      </c>
      <c r="F60" s="6" t="s">
        <v>319</v>
      </c>
      <c r="G60" s="7" t="s">
        <v>570</v>
      </c>
    </row>
    <row r="61" spans="1:7" x14ac:dyDescent="0.45">
      <c r="A61" t="s">
        <v>366</v>
      </c>
      <c r="B61" t="s">
        <v>681</v>
      </c>
      <c r="C61" t="s">
        <v>682</v>
      </c>
      <c r="D61" t="s">
        <v>683</v>
      </c>
      <c r="E61" t="s">
        <v>267</v>
      </c>
      <c r="F61" s="6" t="s">
        <v>684</v>
      </c>
      <c r="G61" s="7" t="s">
        <v>570</v>
      </c>
    </row>
    <row r="62" spans="1:7" x14ac:dyDescent="0.45">
      <c r="A62" t="s">
        <v>369</v>
      </c>
      <c r="B62" t="s">
        <v>678</v>
      </c>
      <c r="D62" t="s">
        <v>679</v>
      </c>
      <c r="E62" t="s">
        <v>239</v>
      </c>
      <c r="F62" s="6" t="s">
        <v>680</v>
      </c>
      <c r="G62" s="7" t="s">
        <v>570</v>
      </c>
    </row>
    <row r="63" spans="1:7" x14ac:dyDescent="0.45">
      <c r="A63" t="s">
        <v>120</v>
      </c>
      <c r="B63" t="s">
        <v>338</v>
      </c>
      <c r="D63" t="s">
        <v>217</v>
      </c>
      <c r="E63" t="s">
        <v>218</v>
      </c>
      <c r="F63" s="6">
        <v>18947</v>
      </c>
      <c r="G63" s="7" t="s">
        <v>570</v>
      </c>
    </row>
    <row r="64" spans="1:7" x14ac:dyDescent="0.45">
      <c r="A64" t="s">
        <v>122</v>
      </c>
      <c r="G64" s="7" t="s">
        <v>608</v>
      </c>
    </row>
    <row r="65" spans="1:7" x14ac:dyDescent="0.45">
      <c r="A65" t="s">
        <v>124</v>
      </c>
      <c r="B65" t="s">
        <v>338</v>
      </c>
      <c r="D65" t="s">
        <v>217</v>
      </c>
      <c r="E65" t="s">
        <v>218</v>
      </c>
      <c r="F65" s="6">
        <v>18947</v>
      </c>
      <c r="G65" s="7" t="s">
        <v>570</v>
      </c>
    </row>
    <row r="66" spans="1:7" x14ac:dyDescent="0.45">
      <c r="A66" t="s">
        <v>126</v>
      </c>
      <c r="G66" s="7" t="s">
        <v>608</v>
      </c>
    </row>
    <row r="67" spans="1:7" x14ac:dyDescent="0.45">
      <c r="A67" t="s">
        <v>379</v>
      </c>
      <c r="B67" t="s">
        <v>673</v>
      </c>
      <c r="C67" t="s">
        <v>674</v>
      </c>
      <c r="D67" t="s">
        <v>671</v>
      </c>
      <c r="E67" t="s">
        <v>225</v>
      </c>
      <c r="F67" s="6" t="s">
        <v>672</v>
      </c>
      <c r="G67" s="7" t="s">
        <v>570</v>
      </c>
    </row>
    <row r="68" spans="1:7" x14ac:dyDescent="0.45">
      <c r="A68" t="s">
        <v>320</v>
      </c>
      <c r="B68" t="s">
        <v>360</v>
      </c>
      <c r="C68" t="s">
        <v>321</v>
      </c>
      <c r="D68" t="s">
        <v>277</v>
      </c>
      <c r="E68" t="s">
        <v>225</v>
      </c>
      <c r="F68" s="6">
        <v>33647</v>
      </c>
      <c r="G68" s="7" t="s">
        <v>604</v>
      </c>
    </row>
    <row r="69" spans="1:7" x14ac:dyDescent="0.45">
      <c r="A69" t="s">
        <v>367</v>
      </c>
      <c r="G69" s="7" t="s">
        <v>604</v>
      </c>
    </row>
    <row r="70" spans="1:7" x14ac:dyDescent="0.45">
      <c r="A70" t="s">
        <v>368</v>
      </c>
      <c r="B70" t="s">
        <v>605</v>
      </c>
      <c r="D70" t="s">
        <v>606</v>
      </c>
      <c r="E70" t="s">
        <v>218</v>
      </c>
      <c r="F70" s="6" t="s">
        <v>607</v>
      </c>
      <c r="G70" s="7" t="s">
        <v>570</v>
      </c>
    </row>
    <row r="71" spans="1:7" x14ac:dyDescent="0.45">
      <c r="A71" t="s">
        <v>371</v>
      </c>
      <c r="B71" t="s">
        <v>641</v>
      </c>
      <c r="D71" t="s">
        <v>213</v>
      </c>
      <c r="E71" t="s">
        <v>205</v>
      </c>
      <c r="F71" s="6" t="s">
        <v>214</v>
      </c>
      <c r="G71" s="7" t="s">
        <v>570</v>
      </c>
    </row>
    <row r="72" spans="1:7" x14ac:dyDescent="0.45">
      <c r="A72" t="s">
        <v>378</v>
      </c>
      <c r="B72" t="s">
        <v>700</v>
      </c>
      <c r="D72" t="s">
        <v>701</v>
      </c>
      <c r="E72" t="s">
        <v>267</v>
      </c>
      <c r="F72" s="6" t="s">
        <v>702</v>
      </c>
      <c r="G72" s="7" t="s">
        <v>570</v>
      </c>
    </row>
    <row r="73" spans="1:7" x14ac:dyDescent="0.45">
      <c r="A73" t="s">
        <v>380</v>
      </c>
      <c r="B73" t="s">
        <v>703</v>
      </c>
      <c r="D73" t="s">
        <v>704</v>
      </c>
      <c r="E73" t="s">
        <v>705</v>
      </c>
      <c r="F73" s="6" t="s">
        <v>706</v>
      </c>
      <c r="G73" s="7" t="s">
        <v>570</v>
      </c>
    </row>
    <row r="74" spans="1:7" x14ac:dyDescent="0.45">
      <c r="A74" t="s">
        <v>617</v>
      </c>
      <c r="B74" t="s">
        <v>618</v>
      </c>
      <c r="D74" t="s">
        <v>277</v>
      </c>
      <c r="E74" t="s">
        <v>225</v>
      </c>
      <c r="F74" s="6" t="s">
        <v>612</v>
      </c>
      <c r="G74" s="7" t="s">
        <v>570</v>
      </c>
    </row>
    <row r="75" spans="1:7" x14ac:dyDescent="0.45">
      <c r="A75" t="s">
        <v>381</v>
      </c>
      <c r="G75" s="7" t="s">
        <v>608</v>
      </c>
    </row>
    <row r="76" spans="1:7" x14ac:dyDescent="0.45">
      <c r="A76" t="s">
        <v>386</v>
      </c>
      <c r="B76" t="s">
        <v>595</v>
      </c>
      <c r="D76" t="s">
        <v>596</v>
      </c>
      <c r="E76" t="s">
        <v>254</v>
      </c>
      <c r="F76" s="6" t="s">
        <v>597</v>
      </c>
      <c r="G76" s="7" t="s">
        <v>570</v>
      </c>
    </row>
    <row r="77" spans="1:7" x14ac:dyDescent="0.45">
      <c r="A77" t="s">
        <v>598</v>
      </c>
      <c r="B77" t="s">
        <v>599</v>
      </c>
      <c r="D77" t="s">
        <v>600</v>
      </c>
      <c r="E77" t="s">
        <v>218</v>
      </c>
      <c r="F77" s="6" t="s">
        <v>601</v>
      </c>
      <c r="G77" s="7" t="s">
        <v>570</v>
      </c>
    </row>
    <row r="78" spans="1:7" x14ac:dyDescent="0.45">
      <c r="A78" t="s">
        <v>387</v>
      </c>
      <c r="B78" t="s">
        <v>602</v>
      </c>
      <c r="D78" t="s">
        <v>269</v>
      </c>
      <c r="E78" t="s">
        <v>225</v>
      </c>
      <c r="F78" s="6" t="s">
        <v>603</v>
      </c>
      <c r="G78" s="7" t="s">
        <v>570</v>
      </c>
    </row>
    <row r="79" spans="1:7" x14ac:dyDescent="0.45">
      <c r="A79" t="s">
        <v>9</v>
      </c>
      <c r="B79" t="s">
        <v>586</v>
      </c>
      <c r="D79" t="s">
        <v>261</v>
      </c>
      <c r="E79" t="s">
        <v>225</v>
      </c>
      <c r="F79" s="6" t="s">
        <v>575</v>
      </c>
      <c r="G79" s="7" t="s">
        <v>570</v>
      </c>
    </row>
    <row r="80" spans="1:7" x14ac:dyDescent="0.45">
      <c r="A80" t="s">
        <v>573</v>
      </c>
      <c r="B80" t="s">
        <v>574</v>
      </c>
      <c r="D80" t="s">
        <v>261</v>
      </c>
      <c r="E80" t="s">
        <v>225</v>
      </c>
      <c r="F80" s="6" t="s">
        <v>575</v>
      </c>
      <c r="G80" s="7" t="s">
        <v>570</v>
      </c>
    </row>
    <row r="81" spans="1:7" x14ac:dyDescent="0.45">
      <c r="A81" t="s">
        <v>21</v>
      </c>
      <c r="B81" t="s">
        <v>576</v>
      </c>
      <c r="D81" t="s">
        <v>577</v>
      </c>
      <c r="E81" t="s">
        <v>225</v>
      </c>
      <c r="F81" s="6" t="s">
        <v>578</v>
      </c>
      <c r="G81" s="7" t="s">
        <v>570</v>
      </c>
    </row>
    <row r="82" spans="1:7" x14ac:dyDescent="0.45">
      <c r="A82" t="s">
        <v>36</v>
      </c>
      <c r="B82" t="s">
        <v>579</v>
      </c>
      <c r="C82" t="s">
        <v>580</v>
      </c>
      <c r="D82" t="s">
        <v>581</v>
      </c>
      <c r="E82" t="s">
        <v>225</v>
      </c>
      <c r="F82" s="6" t="s">
        <v>582</v>
      </c>
      <c r="G82" s="7" t="s">
        <v>570</v>
      </c>
    </row>
    <row r="83" spans="1:7" x14ac:dyDescent="0.45">
      <c r="A83" t="s">
        <v>42</v>
      </c>
      <c r="B83" t="s">
        <v>583</v>
      </c>
      <c r="D83" t="s">
        <v>584</v>
      </c>
      <c r="E83" t="s">
        <v>225</v>
      </c>
      <c r="F83" s="6" t="s">
        <v>585</v>
      </c>
      <c r="G83" s="7" t="s">
        <v>570</v>
      </c>
    </row>
    <row r="84" spans="1:7" x14ac:dyDescent="0.45">
      <c r="A84" t="s">
        <v>31</v>
      </c>
      <c r="B84" t="s">
        <v>642</v>
      </c>
      <c r="D84" t="s">
        <v>213</v>
      </c>
      <c r="E84" t="s">
        <v>205</v>
      </c>
      <c r="F84" s="6" t="s">
        <v>214</v>
      </c>
      <c r="G84" s="7" t="s">
        <v>570</v>
      </c>
    </row>
    <row r="85" spans="1:7" x14ac:dyDescent="0.45">
      <c r="A85" t="s">
        <v>630</v>
      </c>
      <c r="B85" t="s">
        <v>629</v>
      </c>
      <c r="D85" t="s">
        <v>261</v>
      </c>
      <c r="E85" t="s">
        <v>225</v>
      </c>
      <c r="F85" s="6" t="s">
        <v>628</v>
      </c>
      <c r="G85" s="7" t="s">
        <v>570</v>
      </c>
    </row>
    <row r="86" spans="1:7" x14ac:dyDescent="0.45">
      <c r="A86" t="s">
        <v>589</v>
      </c>
      <c r="B86" t="s">
        <v>592</v>
      </c>
      <c r="D86" t="s">
        <v>593</v>
      </c>
      <c r="E86" t="s">
        <v>259</v>
      </c>
      <c r="F86" s="6" t="s">
        <v>594</v>
      </c>
      <c r="G86" s="7" t="s">
        <v>570</v>
      </c>
    </row>
    <row r="87" spans="1:7" x14ac:dyDescent="0.45">
      <c r="A87" t="s">
        <v>621</v>
      </c>
      <c r="B87" t="s">
        <v>670</v>
      </c>
      <c r="C87" t="s">
        <v>675</v>
      </c>
      <c r="D87" t="s">
        <v>671</v>
      </c>
      <c r="E87" t="s">
        <v>225</v>
      </c>
      <c r="F87" s="6" t="s">
        <v>672</v>
      </c>
      <c r="G87" s="7" t="s">
        <v>570</v>
      </c>
    </row>
    <row r="88" spans="1:7" x14ac:dyDescent="0.45">
      <c r="A88" t="s">
        <v>648</v>
      </c>
      <c r="B88" t="s">
        <v>649</v>
      </c>
      <c r="D88" t="s">
        <v>261</v>
      </c>
      <c r="E88" t="s">
        <v>225</v>
      </c>
      <c r="F88" s="6" t="s">
        <v>650</v>
      </c>
      <c r="G88" s="7" t="s">
        <v>570</v>
      </c>
    </row>
    <row r="89" spans="1:7" x14ac:dyDescent="0.45">
      <c r="A89" t="s">
        <v>653</v>
      </c>
      <c r="B89" t="s">
        <v>654</v>
      </c>
      <c r="D89" t="s">
        <v>655</v>
      </c>
      <c r="E89" t="s">
        <v>611</v>
      </c>
      <c r="F89" s="6" t="s">
        <v>656</v>
      </c>
      <c r="G89" s="7" t="s">
        <v>570</v>
      </c>
    </row>
    <row r="90" spans="1:7" x14ac:dyDescent="0.45">
      <c r="A90" t="s">
        <v>657</v>
      </c>
      <c r="B90" t="s">
        <v>660</v>
      </c>
      <c r="D90" t="s">
        <v>661</v>
      </c>
      <c r="E90" t="s">
        <v>662</v>
      </c>
      <c r="F90" s="6" t="s">
        <v>663</v>
      </c>
      <c r="G90" s="7" t="s">
        <v>570</v>
      </c>
    </row>
    <row r="91" spans="1:7" x14ac:dyDescent="0.45">
      <c r="A91" t="s">
        <v>658</v>
      </c>
      <c r="B91" t="s">
        <v>664</v>
      </c>
      <c r="D91" t="s">
        <v>665</v>
      </c>
      <c r="E91" t="s">
        <v>662</v>
      </c>
      <c r="F91" s="6" t="s">
        <v>666</v>
      </c>
      <c r="G91" s="7" t="s">
        <v>570</v>
      </c>
    </row>
    <row r="92" spans="1:7" x14ac:dyDescent="0.45">
      <c r="A92" t="s">
        <v>659</v>
      </c>
      <c r="B92" t="s">
        <v>667</v>
      </c>
      <c r="D92" t="s">
        <v>668</v>
      </c>
      <c r="E92" t="s">
        <v>662</v>
      </c>
      <c r="F92" s="6" t="s">
        <v>669</v>
      </c>
      <c r="G92" s="7" t="s">
        <v>570</v>
      </c>
    </row>
    <row r="93" spans="1:7" x14ac:dyDescent="0.45">
      <c r="A93" t="s">
        <v>695</v>
      </c>
      <c r="B93" t="s">
        <v>697</v>
      </c>
      <c r="D93" t="s">
        <v>698</v>
      </c>
      <c r="E93" t="s">
        <v>225</v>
      </c>
      <c r="F93" s="6" t="s">
        <v>699</v>
      </c>
      <c r="G93" s="7" t="s">
        <v>570</v>
      </c>
    </row>
  </sheetData>
  <autoFilter ref="A1:G93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4" sqref="A4"/>
    </sheetView>
  </sheetViews>
  <sheetFormatPr defaultRowHeight="14.25" x14ac:dyDescent="0.45"/>
  <cols>
    <col min="1" max="1" width="34.1328125" bestFit="1" customWidth="1"/>
    <col min="2" max="2" width="16.59765625" bestFit="1" customWidth="1"/>
    <col min="3" max="3" width="15.1328125" customWidth="1"/>
    <col min="4" max="4" width="12.3984375" bestFit="1" customWidth="1"/>
    <col min="5" max="5" width="5.59765625" bestFit="1" customWidth="1"/>
    <col min="6" max="6" width="6.86328125" customWidth="1"/>
    <col min="7" max="7" width="13.73046875" bestFit="1" customWidth="1"/>
    <col min="8" max="8" width="33.59765625" bestFit="1" customWidth="1"/>
    <col min="9" max="10" width="12.86328125" style="13" customWidth="1"/>
    <col min="11" max="11" width="20.265625" bestFit="1" customWidth="1"/>
  </cols>
  <sheetData>
    <row r="1" spans="1:11" x14ac:dyDescent="0.45">
      <c r="A1" t="s">
        <v>395</v>
      </c>
      <c r="B1" t="s">
        <v>396</v>
      </c>
      <c r="C1" t="s">
        <v>207</v>
      </c>
      <c r="D1" t="s">
        <v>209</v>
      </c>
      <c r="E1" t="s">
        <v>210</v>
      </c>
      <c r="F1" t="s">
        <v>211</v>
      </c>
      <c r="G1" t="s">
        <v>404</v>
      </c>
      <c r="H1" t="s">
        <v>405</v>
      </c>
      <c r="K1" t="s">
        <v>422</v>
      </c>
    </row>
    <row r="2" spans="1:11" x14ac:dyDescent="0.45">
      <c r="A2" t="s">
        <v>397</v>
      </c>
      <c r="B2" t="s">
        <v>409</v>
      </c>
      <c r="C2" s="12" t="s">
        <v>398</v>
      </c>
      <c r="D2" t="s">
        <v>399</v>
      </c>
      <c r="E2" t="s">
        <v>400</v>
      </c>
      <c r="F2">
        <v>70130</v>
      </c>
      <c r="G2" t="s">
        <v>401</v>
      </c>
      <c r="H2" t="s">
        <v>402</v>
      </c>
      <c r="I2" s="13">
        <v>29.92604</v>
      </c>
      <c r="J2" s="13">
        <v>-90.064903999999999</v>
      </c>
    </row>
    <row r="3" spans="1:11" x14ac:dyDescent="0.45">
      <c r="A3" t="s">
        <v>408</v>
      </c>
      <c r="B3" t="s">
        <v>410</v>
      </c>
      <c r="C3" s="12" t="s">
        <v>407</v>
      </c>
      <c r="D3" t="s">
        <v>399</v>
      </c>
      <c r="E3" t="s">
        <v>400</v>
      </c>
      <c r="F3">
        <v>70130</v>
      </c>
      <c r="G3" t="s">
        <v>403</v>
      </c>
      <c r="H3" t="s">
        <v>406</v>
      </c>
      <c r="I3" s="13">
        <v>29.955870000000001</v>
      </c>
      <c r="J3" s="13">
        <v>-90.065048000000004</v>
      </c>
    </row>
    <row r="4" spans="1:11" x14ac:dyDescent="0.45">
      <c r="A4" t="s">
        <v>411</v>
      </c>
      <c r="B4" t="s">
        <v>415</v>
      </c>
      <c r="C4" s="14" t="s">
        <v>412</v>
      </c>
      <c r="D4" t="s">
        <v>399</v>
      </c>
      <c r="E4" t="s">
        <v>400</v>
      </c>
      <c r="F4">
        <v>70130</v>
      </c>
      <c r="G4" t="s">
        <v>413</v>
      </c>
      <c r="H4" t="s">
        <v>414</v>
      </c>
      <c r="I4" s="13">
        <v>29.954294000000001</v>
      </c>
      <c r="J4" s="13">
        <v>-90.067777000000007</v>
      </c>
    </row>
    <row r="5" spans="1:11" x14ac:dyDescent="0.45">
      <c r="A5" t="s">
        <v>416</v>
      </c>
      <c r="B5" t="s">
        <v>415</v>
      </c>
      <c r="C5" t="s">
        <v>417</v>
      </c>
      <c r="D5" t="s">
        <v>399</v>
      </c>
      <c r="E5" t="s">
        <v>400</v>
      </c>
      <c r="F5">
        <v>70130</v>
      </c>
      <c r="G5" t="s">
        <v>418</v>
      </c>
      <c r="H5" t="s">
        <v>419</v>
      </c>
      <c r="I5" s="13">
        <v>29.95383</v>
      </c>
      <c r="J5" s="13">
        <v>-90.065278000000006</v>
      </c>
    </row>
    <row r="6" spans="1:11" x14ac:dyDescent="0.45">
      <c r="A6" t="s">
        <v>420</v>
      </c>
      <c r="B6" t="s">
        <v>423</v>
      </c>
      <c r="C6" s="14" t="s">
        <v>426</v>
      </c>
      <c r="D6" t="s">
        <v>399</v>
      </c>
      <c r="E6" t="s">
        <v>400</v>
      </c>
      <c r="F6">
        <v>70116</v>
      </c>
      <c r="G6" t="s">
        <v>425</v>
      </c>
      <c r="H6" t="s">
        <v>424</v>
      </c>
      <c r="I6" s="13">
        <v>29.958289000000001</v>
      </c>
      <c r="J6" s="13">
        <v>-90.065389999999994</v>
      </c>
      <c r="K6" t="s">
        <v>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opLeftCell="E100" workbookViewId="0">
      <selection activeCell="G137" sqref="G137"/>
    </sheetView>
  </sheetViews>
  <sheetFormatPr defaultRowHeight="14.25" x14ac:dyDescent="0.45"/>
  <cols>
    <col min="1" max="1" width="20" style="19" bestFit="1" customWidth="1"/>
    <col min="2" max="2" width="10.1328125" bestFit="1" customWidth="1"/>
    <col min="3" max="3" width="11.59765625" bestFit="1" customWidth="1"/>
    <col min="4" max="4" width="8.265625" bestFit="1" customWidth="1"/>
    <col min="5" max="5" width="11.86328125" style="7" bestFit="1" customWidth="1"/>
    <col min="6" max="6" width="9.1328125" style="7"/>
    <col min="7" max="8" width="108.86328125" bestFit="1" customWidth="1"/>
  </cols>
  <sheetData>
    <row r="1" spans="1:8" x14ac:dyDescent="0.45">
      <c r="A1" s="16" t="s">
        <v>332</v>
      </c>
      <c r="B1" s="4" t="s">
        <v>330</v>
      </c>
      <c r="C1" s="4" t="s">
        <v>331</v>
      </c>
      <c r="D1" s="10" t="s">
        <v>184</v>
      </c>
      <c r="E1" s="10" t="s">
        <v>429</v>
      </c>
      <c r="F1" s="10" t="s">
        <v>430</v>
      </c>
    </row>
    <row r="2" spans="1:8" x14ac:dyDescent="0.45">
      <c r="A2" s="16" t="s">
        <v>7</v>
      </c>
      <c r="B2" s="4" t="str">
        <f>LEFT(A2,FIND(" ",A2)-1)</f>
        <v>Pam</v>
      </c>
      <c r="C2" s="4" t="str">
        <f>RIGHT(A2,LEN(A2)-FIND(" ",A2))</f>
        <v>Bean</v>
      </c>
      <c r="D2" s="10">
        <v>1</v>
      </c>
      <c r="E2" s="10">
        <v>1</v>
      </c>
      <c r="F2" s="7" t="s">
        <v>431</v>
      </c>
      <c r="G2" t="str">
        <f>CONCATENATE("INSERT INTO Guests (FirstName, LastName, GroupId, Guest_CatId, PlusOne) VALUES ('",B2,"','",C2,"',",D2,",",E2,",",F2,");")</f>
        <v>INSERT INTO Guests (FirstName, LastName, GroupId, Guest_CatId, PlusOne) VALUES ('Pam','Bean',1,1,NULL);</v>
      </c>
      <c r="H2" t="s">
        <v>432</v>
      </c>
    </row>
    <row r="3" spans="1:8" x14ac:dyDescent="0.45">
      <c r="A3" s="16" t="s">
        <v>13</v>
      </c>
      <c r="B3" s="4" t="str">
        <f t="shared" ref="B3:B66" si="0">LEFT(A3,FIND(" ",A3)-1)</f>
        <v>Brad</v>
      </c>
      <c r="C3" s="4" t="str">
        <f t="shared" ref="C3:C66" si="1">RIGHT(A3,LEN(A3)-FIND(" ",A3))</f>
        <v>Bean</v>
      </c>
      <c r="D3" s="10">
        <v>2</v>
      </c>
      <c r="E3" s="10">
        <v>1</v>
      </c>
      <c r="F3" s="7" t="s">
        <v>431</v>
      </c>
      <c r="G3" t="str">
        <f t="shared" ref="G3:G66" si="2">CONCATENATE("INSERT INTO Guests (FirstName, LastName, GroupId, Guest_CatId, PlusOne) VALUES ('",B3,"','",C3,"',",D3,",",E3,",",F3,");")</f>
        <v>INSERT INTO Guests (FirstName, LastName, GroupId, Guest_CatId, PlusOne) VALUES ('Brad','Bean',2,1,NULL);</v>
      </c>
      <c r="H3" t="s">
        <v>433</v>
      </c>
    </row>
    <row r="4" spans="1:8" x14ac:dyDescent="0.45">
      <c r="A4" s="16" t="s">
        <v>19</v>
      </c>
      <c r="B4" s="4" t="str">
        <f t="shared" si="0"/>
        <v>Marilyn</v>
      </c>
      <c r="C4" s="4" t="str">
        <f t="shared" si="1"/>
        <v>Bean</v>
      </c>
      <c r="D4" s="10">
        <v>2</v>
      </c>
      <c r="E4" s="10">
        <v>1</v>
      </c>
      <c r="F4" s="7" t="s">
        <v>431</v>
      </c>
      <c r="G4" t="str">
        <f t="shared" si="2"/>
        <v>INSERT INTO Guests (FirstName, LastName, GroupId, Guest_CatId, PlusOne) VALUES ('Marilyn','Bean',2,1,NULL);</v>
      </c>
      <c r="H4" t="s">
        <v>434</v>
      </c>
    </row>
    <row r="5" spans="1:8" x14ac:dyDescent="0.45">
      <c r="A5" s="16" t="s">
        <v>29</v>
      </c>
      <c r="B5" s="4" t="str">
        <f>LEFT(A5,FIND(" ",A5)-1)</f>
        <v>Robert</v>
      </c>
      <c r="C5" s="4" t="str">
        <f>RIGHT(A5,LEN(A5)-FIND(" ",A5))</f>
        <v>Wood</v>
      </c>
      <c r="D5" s="10">
        <v>3</v>
      </c>
      <c r="E5" s="10">
        <v>1</v>
      </c>
      <c r="F5" s="7" t="s">
        <v>431</v>
      </c>
      <c r="G5" t="str">
        <f t="shared" si="2"/>
        <v>INSERT INTO Guests (FirstName, LastName, GroupId, Guest_CatId, PlusOne) VALUES ('Robert','Wood',3,1,NULL);</v>
      </c>
      <c r="H5" t="s">
        <v>435</v>
      </c>
    </row>
    <row r="6" spans="1:8" x14ac:dyDescent="0.45">
      <c r="A6" s="16" t="s">
        <v>25</v>
      </c>
      <c r="B6" s="4" t="str">
        <f t="shared" si="0"/>
        <v>Jennifer</v>
      </c>
      <c r="C6" s="4" t="str">
        <f t="shared" si="1"/>
        <v>Wood</v>
      </c>
      <c r="D6" s="10">
        <v>3</v>
      </c>
      <c r="E6" s="10">
        <v>1</v>
      </c>
      <c r="F6" s="7" t="s">
        <v>431</v>
      </c>
      <c r="G6" t="str">
        <f t="shared" si="2"/>
        <v>INSERT INTO Guests (FirstName, LastName, GroupId, Guest_CatId, PlusOne) VALUES ('Jennifer','Wood',3,1,NULL);</v>
      </c>
      <c r="H6" t="s">
        <v>436</v>
      </c>
    </row>
    <row r="7" spans="1:8" x14ac:dyDescent="0.45">
      <c r="A7" s="16" t="s">
        <v>34</v>
      </c>
      <c r="B7" s="4" t="str">
        <f t="shared" si="0"/>
        <v>Dean</v>
      </c>
      <c r="C7" s="4" t="str">
        <f t="shared" si="1"/>
        <v>West</v>
      </c>
      <c r="D7" s="10">
        <v>4</v>
      </c>
      <c r="E7" s="10">
        <v>1</v>
      </c>
      <c r="F7" s="7" t="s">
        <v>431</v>
      </c>
      <c r="G7" t="str">
        <f t="shared" si="2"/>
        <v>INSERT INTO Guests (FirstName, LastName, GroupId, Guest_CatId, PlusOne) VALUES ('Dean','West',4,1,NULL);</v>
      </c>
      <c r="H7" t="s">
        <v>437</v>
      </c>
    </row>
    <row r="8" spans="1:8" x14ac:dyDescent="0.45">
      <c r="A8" s="16" t="s">
        <v>46</v>
      </c>
      <c r="B8" s="4" t="str">
        <f>LEFT(A8,FIND(" ",A8)-1)</f>
        <v>Dan</v>
      </c>
      <c r="C8" s="4" t="str">
        <f>RIGHT(A8,LEN(A8)-FIND(" ",A8))</f>
        <v>Peck</v>
      </c>
      <c r="D8" s="10">
        <v>5</v>
      </c>
      <c r="E8" s="10">
        <v>1</v>
      </c>
      <c r="F8" s="7" t="s">
        <v>431</v>
      </c>
      <c r="G8" t="str">
        <f t="shared" si="2"/>
        <v>INSERT INTO Guests (FirstName, LastName, GroupId, Guest_CatId, PlusOne) VALUES ('Dan','Peck',5,1,NULL);</v>
      </c>
      <c r="H8" t="s">
        <v>438</v>
      </c>
    </row>
    <row r="9" spans="1:8" x14ac:dyDescent="0.45">
      <c r="A9" s="16" t="s">
        <v>178</v>
      </c>
      <c r="B9" s="4" t="str">
        <f t="shared" si="0"/>
        <v>Robin</v>
      </c>
      <c r="C9" s="4" t="str">
        <f t="shared" si="1"/>
        <v>Peck</v>
      </c>
      <c r="D9" s="10">
        <v>5</v>
      </c>
      <c r="E9" s="10">
        <v>1</v>
      </c>
      <c r="F9" s="7" t="s">
        <v>431</v>
      </c>
      <c r="G9" t="str">
        <f t="shared" si="2"/>
        <v>INSERT INTO Guests (FirstName, LastName, GroupId, Guest_CatId, PlusOne) VALUES ('Robin','Peck',5,1,NULL);</v>
      </c>
      <c r="H9" t="s">
        <v>439</v>
      </c>
    </row>
    <row r="10" spans="1:8" x14ac:dyDescent="0.45">
      <c r="A10" s="16" t="s">
        <v>57</v>
      </c>
      <c r="B10" s="4" t="str">
        <f>LEFT(A10,FIND(" ",A10)-1)</f>
        <v>Joe</v>
      </c>
      <c r="C10" s="4" t="str">
        <f>RIGHT(A10,LEN(A10)-FIND(" ",A10))</f>
        <v>Jeffers</v>
      </c>
      <c r="D10" s="10">
        <v>6</v>
      </c>
      <c r="E10" s="10">
        <v>1</v>
      </c>
      <c r="F10" s="7" t="s">
        <v>431</v>
      </c>
      <c r="G10" t="str">
        <f t="shared" si="2"/>
        <v>INSERT INTO Guests (FirstName, LastName, GroupId, Guest_CatId, PlusOne) VALUES ('Joe','Jeffers',6,1,NULL);</v>
      </c>
      <c r="H10" t="s">
        <v>440</v>
      </c>
    </row>
    <row r="11" spans="1:8" x14ac:dyDescent="0.45">
      <c r="A11" s="16" t="s">
        <v>52</v>
      </c>
      <c r="B11" s="4" t="str">
        <f t="shared" si="0"/>
        <v>Marilyn</v>
      </c>
      <c r="C11" s="4" t="str">
        <f t="shared" si="1"/>
        <v>Jeffers</v>
      </c>
      <c r="D11" s="10">
        <v>6</v>
      </c>
      <c r="E11" s="10">
        <v>1</v>
      </c>
      <c r="F11" s="7" t="s">
        <v>431</v>
      </c>
      <c r="G11" t="str">
        <f t="shared" si="2"/>
        <v>INSERT INTO Guests (FirstName, LastName, GroupId, Guest_CatId, PlusOne) VALUES ('Marilyn','Jeffers',6,1,NULL);</v>
      </c>
      <c r="H11" t="s">
        <v>441</v>
      </c>
    </row>
    <row r="12" spans="1:8" x14ac:dyDescent="0.45">
      <c r="A12" s="16" t="s">
        <v>67</v>
      </c>
      <c r="B12" s="4" t="str">
        <f>LEFT(A12,FIND(" ",A12)-1)</f>
        <v>Richard</v>
      </c>
      <c r="C12" s="4" t="str">
        <f>RIGHT(A12,LEN(A12)-FIND(" ",A12))</f>
        <v>Disney</v>
      </c>
      <c r="D12" s="10">
        <v>7</v>
      </c>
      <c r="E12" s="10">
        <v>1</v>
      </c>
      <c r="F12" s="7" t="s">
        <v>431</v>
      </c>
      <c r="G12" t="str">
        <f t="shared" si="2"/>
        <v>INSERT INTO Guests (FirstName, LastName, GroupId, Guest_CatId, PlusOne) VALUES ('Richard','Disney',7,1,NULL);</v>
      </c>
      <c r="H12" t="s">
        <v>442</v>
      </c>
    </row>
    <row r="13" spans="1:8" x14ac:dyDescent="0.45">
      <c r="A13" s="16" t="s">
        <v>62</v>
      </c>
      <c r="B13" s="4" t="str">
        <f>LEFT(A13,FIND(" ",A13)-1)</f>
        <v>Alicia</v>
      </c>
      <c r="C13" s="4" t="str">
        <f>RIGHT(A13,LEN(A13)-FIND(" ",A13))</f>
        <v>Disney</v>
      </c>
      <c r="D13" s="10">
        <v>7</v>
      </c>
      <c r="E13" s="10">
        <v>1</v>
      </c>
      <c r="F13" s="7" t="s">
        <v>431</v>
      </c>
      <c r="G13" t="str">
        <f t="shared" si="2"/>
        <v>INSERT INTO Guests (FirstName, LastName, GroupId, Guest_CatId, PlusOne) VALUES ('Alicia','Disney',7,1,NULL);</v>
      </c>
      <c r="H13" t="s">
        <v>443</v>
      </c>
    </row>
    <row r="14" spans="1:8" x14ac:dyDescent="0.45">
      <c r="A14" s="16" t="s">
        <v>77</v>
      </c>
      <c r="B14" s="4" t="str">
        <f>LEFT(A14,FIND(" ",A14)-1)</f>
        <v>Matt</v>
      </c>
      <c r="C14" s="4" t="str">
        <f>RIGHT(A14,LEN(A14)-FIND(" ",A14))</f>
        <v>Burke</v>
      </c>
      <c r="D14" s="10">
        <v>8</v>
      </c>
      <c r="E14" s="10">
        <v>1</v>
      </c>
      <c r="F14" s="7" t="s">
        <v>431</v>
      </c>
      <c r="G14" t="str">
        <f t="shared" si="2"/>
        <v>INSERT INTO Guests (FirstName, LastName, GroupId, Guest_CatId, PlusOne) VALUES ('Matt','Burke',8,1,NULL);</v>
      </c>
      <c r="H14" t="s">
        <v>444</v>
      </c>
    </row>
    <row r="15" spans="1:8" x14ac:dyDescent="0.45">
      <c r="A15" s="16" t="s">
        <v>72</v>
      </c>
      <c r="B15" s="4" t="str">
        <f t="shared" si="0"/>
        <v>Danielle</v>
      </c>
      <c r="C15" s="4" t="str">
        <f t="shared" si="1"/>
        <v>Burke</v>
      </c>
      <c r="D15" s="10">
        <v>8</v>
      </c>
      <c r="E15" s="10">
        <v>1</v>
      </c>
      <c r="F15" s="7" t="s">
        <v>431</v>
      </c>
      <c r="G15" t="str">
        <f t="shared" si="2"/>
        <v>INSERT INTO Guests (FirstName, LastName, GroupId, Guest_CatId, PlusOne) VALUES ('Danielle','Burke',8,1,NULL);</v>
      </c>
      <c r="H15" t="s">
        <v>445</v>
      </c>
    </row>
    <row r="16" spans="1:8" x14ac:dyDescent="0.45">
      <c r="A16" s="16" t="s">
        <v>82</v>
      </c>
      <c r="B16" s="4" t="str">
        <f t="shared" si="0"/>
        <v>Adam</v>
      </c>
      <c r="C16" s="4" t="str">
        <f t="shared" si="1"/>
        <v>Bourque</v>
      </c>
      <c r="D16" s="10">
        <v>9</v>
      </c>
      <c r="E16" s="10">
        <v>1</v>
      </c>
      <c r="F16" s="7" t="s">
        <v>431</v>
      </c>
      <c r="G16" t="str">
        <f t="shared" si="2"/>
        <v>INSERT INTO Guests (FirstName, LastName, GroupId, Guest_CatId, PlusOne) VALUES ('Adam','Bourque',9,1,NULL);</v>
      </c>
      <c r="H16" t="s">
        <v>446</v>
      </c>
    </row>
    <row r="17" spans="1:8" x14ac:dyDescent="0.45">
      <c r="A17" s="16" t="s">
        <v>87</v>
      </c>
      <c r="B17" s="4" t="str">
        <f t="shared" si="0"/>
        <v>Vica</v>
      </c>
      <c r="C17" s="4" t="str">
        <f t="shared" si="1"/>
        <v>Bourque</v>
      </c>
      <c r="D17" s="10">
        <v>9</v>
      </c>
      <c r="E17" s="10">
        <v>1</v>
      </c>
      <c r="F17" s="7" t="s">
        <v>431</v>
      </c>
      <c r="G17" t="str">
        <f t="shared" si="2"/>
        <v>INSERT INTO Guests (FirstName, LastName, GroupId, Guest_CatId, PlusOne) VALUES ('Vica','Bourque',9,1,NULL);</v>
      </c>
      <c r="H17" t="s">
        <v>447</v>
      </c>
    </row>
    <row r="18" spans="1:8" x14ac:dyDescent="0.45">
      <c r="A18" s="16" t="s">
        <v>185</v>
      </c>
      <c r="B18" s="4" t="str">
        <f>LEFT(A18,FIND(" ",A18)-1)</f>
        <v>Andrew</v>
      </c>
      <c r="C18" s="4" t="str">
        <f>RIGHT(A18,LEN(A18)-FIND(" ",A18))</f>
        <v>Fortenberry</v>
      </c>
      <c r="D18" s="10">
        <v>10</v>
      </c>
      <c r="E18" s="10">
        <v>1</v>
      </c>
      <c r="F18" s="7" t="s">
        <v>431</v>
      </c>
      <c r="G18" t="str">
        <f t="shared" si="2"/>
        <v>INSERT INTO Guests (FirstName, LastName, GroupId, Guest_CatId, PlusOne) VALUES ('Andrew','Fortenberry',10,1,NULL);</v>
      </c>
      <c r="H18" t="s">
        <v>448</v>
      </c>
    </row>
    <row r="19" spans="1:8" x14ac:dyDescent="0.45">
      <c r="A19" s="16" t="s">
        <v>92</v>
      </c>
      <c r="B19" s="4" t="str">
        <f t="shared" si="0"/>
        <v>Ashley</v>
      </c>
      <c r="C19" s="4" t="str">
        <f t="shared" si="1"/>
        <v>Fortenberry</v>
      </c>
      <c r="D19" s="10">
        <v>10</v>
      </c>
      <c r="E19" s="10">
        <v>1</v>
      </c>
      <c r="F19" s="7" t="s">
        <v>431</v>
      </c>
      <c r="G19" t="str">
        <f t="shared" si="2"/>
        <v>INSERT INTO Guests (FirstName, LastName, GroupId, Guest_CatId, PlusOne) VALUES ('Ashley','Fortenberry',10,1,NULL);</v>
      </c>
      <c r="H19" t="s">
        <v>449</v>
      </c>
    </row>
    <row r="20" spans="1:8" x14ac:dyDescent="0.45">
      <c r="A20" s="16" t="s">
        <v>101</v>
      </c>
      <c r="B20" s="4" t="str">
        <f t="shared" si="0"/>
        <v>Lowell</v>
      </c>
      <c r="C20" s="4" t="str">
        <f t="shared" si="1"/>
        <v>Yost</v>
      </c>
      <c r="D20" s="10">
        <v>11</v>
      </c>
      <c r="E20" s="10">
        <v>1</v>
      </c>
      <c r="F20" s="7" t="s">
        <v>431</v>
      </c>
      <c r="G20" t="str">
        <f t="shared" si="2"/>
        <v>INSERT INTO Guests (FirstName, LastName, GroupId, Guest_CatId, PlusOne) VALUES ('Lowell','Yost',11,1,NULL);</v>
      </c>
      <c r="H20" t="s">
        <v>450</v>
      </c>
    </row>
    <row r="21" spans="1:8" x14ac:dyDescent="0.45">
      <c r="A21" s="16" t="s">
        <v>106</v>
      </c>
      <c r="B21" s="4" t="str">
        <f t="shared" si="0"/>
        <v>Jerry</v>
      </c>
      <c r="C21" s="4" t="str">
        <f t="shared" si="1"/>
        <v>Yost</v>
      </c>
      <c r="D21" s="10">
        <v>11</v>
      </c>
      <c r="E21" s="10">
        <v>1</v>
      </c>
      <c r="F21" s="7" t="s">
        <v>431</v>
      </c>
      <c r="G21" t="str">
        <f t="shared" si="2"/>
        <v>INSERT INTO Guests (FirstName, LastName, GroupId, Guest_CatId, PlusOne) VALUES ('Jerry','Yost',11,1,NULL);</v>
      </c>
      <c r="H21" t="s">
        <v>451</v>
      </c>
    </row>
    <row r="22" spans="1:8" x14ac:dyDescent="0.45">
      <c r="A22" s="16" t="s">
        <v>110</v>
      </c>
      <c r="B22" s="4" t="str">
        <f t="shared" si="0"/>
        <v>Mike</v>
      </c>
      <c r="C22" s="4" t="str">
        <f t="shared" si="1"/>
        <v>Reed</v>
      </c>
      <c r="D22" s="10">
        <v>12</v>
      </c>
      <c r="E22" s="10">
        <v>1</v>
      </c>
      <c r="F22" s="7" t="s">
        <v>431</v>
      </c>
      <c r="G22" t="str">
        <f t="shared" si="2"/>
        <v>INSERT INTO Guests (FirstName, LastName, GroupId, Guest_CatId, PlusOne) VALUES ('Mike','Reed',12,1,NULL);</v>
      </c>
      <c r="H22" t="s">
        <v>452</v>
      </c>
    </row>
    <row r="23" spans="1:8" x14ac:dyDescent="0.45">
      <c r="A23" s="16" t="s">
        <v>114</v>
      </c>
      <c r="B23" s="4" t="str">
        <f t="shared" si="0"/>
        <v>Lisa</v>
      </c>
      <c r="C23" s="4" t="str">
        <f t="shared" si="1"/>
        <v>Reed</v>
      </c>
      <c r="D23" s="10">
        <v>12</v>
      </c>
      <c r="E23" s="10">
        <v>1</v>
      </c>
      <c r="F23" s="7" t="s">
        <v>431</v>
      </c>
      <c r="G23" t="str">
        <f t="shared" si="2"/>
        <v>INSERT INTO Guests (FirstName, LastName, GroupId, Guest_CatId, PlusOne) VALUES ('Lisa','Reed',12,1,NULL);</v>
      </c>
      <c r="H23" t="s">
        <v>453</v>
      </c>
    </row>
    <row r="24" spans="1:8" x14ac:dyDescent="0.45">
      <c r="A24" s="16" t="s">
        <v>8</v>
      </c>
      <c r="B24" s="4" t="str">
        <f t="shared" si="0"/>
        <v>Debra</v>
      </c>
      <c r="C24" s="4" t="str">
        <f t="shared" si="1"/>
        <v>Vasnelis</v>
      </c>
      <c r="D24" s="10">
        <v>13</v>
      </c>
      <c r="E24" s="10">
        <v>1</v>
      </c>
      <c r="F24" s="7" t="s">
        <v>431</v>
      </c>
      <c r="G24" t="str">
        <f t="shared" si="2"/>
        <v>INSERT INTO Guests (FirstName, LastName, GroupId, Guest_CatId, PlusOne) VALUES ('Debra','Vasnelis',13,1,NULL);</v>
      </c>
      <c r="H24" t="s">
        <v>454</v>
      </c>
    </row>
    <row r="25" spans="1:8" x14ac:dyDescent="0.45">
      <c r="A25" s="16" t="s">
        <v>179</v>
      </c>
      <c r="B25" s="4" t="str">
        <f t="shared" si="0"/>
        <v>Patrick</v>
      </c>
      <c r="C25" s="4" t="str">
        <f t="shared" si="1"/>
        <v>Vasnelis</v>
      </c>
      <c r="D25" s="10">
        <v>14</v>
      </c>
      <c r="E25" s="10">
        <v>1</v>
      </c>
      <c r="F25" s="7" t="s">
        <v>431</v>
      </c>
      <c r="G25" t="str">
        <f t="shared" si="2"/>
        <v>INSERT INTO Guests (FirstName, LastName, GroupId, Guest_CatId, PlusOne) VALUES ('Patrick','Vasnelis',14,1,NULL);</v>
      </c>
      <c r="H25" t="s">
        <v>455</v>
      </c>
    </row>
    <row r="26" spans="1:8" x14ac:dyDescent="0.45">
      <c r="A26" s="16" t="s">
        <v>20</v>
      </c>
      <c r="B26" s="4" t="str">
        <f t="shared" si="0"/>
        <v>Tammy</v>
      </c>
      <c r="C26" s="4" t="str">
        <f t="shared" si="1"/>
        <v>Dingler</v>
      </c>
      <c r="D26" s="10">
        <v>14</v>
      </c>
      <c r="E26" s="10">
        <v>1</v>
      </c>
      <c r="F26" s="7" t="s">
        <v>431</v>
      </c>
      <c r="G26" t="str">
        <f t="shared" si="2"/>
        <v>INSERT INTO Guests (FirstName, LastName, GroupId, Guest_CatId, PlusOne) VALUES ('Tammy','Dingler',14,1,NULL);</v>
      </c>
      <c r="H26" t="s">
        <v>456</v>
      </c>
    </row>
    <row r="27" spans="1:8" x14ac:dyDescent="0.45">
      <c r="A27" s="16" t="s">
        <v>196</v>
      </c>
      <c r="B27" s="4" t="str">
        <f t="shared" si="0"/>
        <v>Michael</v>
      </c>
      <c r="C27" s="4" t="str">
        <f t="shared" si="1"/>
        <v>Essex</v>
      </c>
      <c r="D27" s="10">
        <v>15</v>
      </c>
      <c r="E27" s="10">
        <v>1</v>
      </c>
      <c r="F27" s="7" t="s">
        <v>431</v>
      </c>
      <c r="G27" t="str">
        <f t="shared" si="2"/>
        <v>INSERT INTO Guests (FirstName, LastName, GroupId, Guest_CatId, PlusOne) VALUES ('Michael','Essex',15,1,NULL);</v>
      </c>
      <c r="H27" t="s">
        <v>457</v>
      </c>
    </row>
    <row r="28" spans="1:8" x14ac:dyDescent="0.45">
      <c r="A28" s="16" t="s">
        <v>30</v>
      </c>
      <c r="B28" s="4" t="str">
        <f t="shared" si="0"/>
        <v>Susan</v>
      </c>
      <c r="C28" s="4" t="str">
        <f t="shared" si="1"/>
        <v>Bower</v>
      </c>
      <c r="D28" s="10">
        <v>15</v>
      </c>
      <c r="E28" s="10">
        <v>1</v>
      </c>
      <c r="F28" s="7" t="s">
        <v>431</v>
      </c>
      <c r="G28" t="str">
        <f t="shared" si="2"/>
        <v>INSERT INTO Guests (FirstName, LastName, GroupId, Guest_CatId, PlusOne) VALUES ('Susan','Bower',15,1,NULL);</v>
      </c>
      <c r="H28" t="s">
        <v>458</v>
      </c>
    </row>
    <row r="29" spans="1:8" x14ac:dyDescent="0.45">
      <c r="A29" s="16" t="s">
        <v>41</v>
      </c>
      <c r="B29" s="4" t="str">
        <f t="shared" si="0"/>
        <v>George</v>
      </c>
      <c r="C29" s="4" t="str">
        <f t="shared" si="1"/>
        <v>Vasnelis</v>
      </c>
      <c r="D29" s="10">
        <v>16</v>
      </c>
      <c r="E29" s="10">
        <v>1</v>
      </c>
      <c r="F29" s="7" t="s">
        <v>431</v>
      </c>
      <c r="G29" t="str">
        <f t="shared" si="2"/>
        <v>INSERT INTO Guests (FirstName, LastName, GroupId, Guest_CatId, PlusOne) VALUES ('George','Vasnelis',16,1,NULL);</v>
      </c>
      <c r="H29" t="s">
        <v>459</v>
      </c>
    </row>
    <row r="30" spans="1:8" x14ac:dyDescent="0.45">
      <c r="A30" s="16" t="s">
        <v>335</v>
      </c>
      <c r="B30" s="4" t="str">
        <f t="shared" si="0"/>
        <v>Diana</v>
      </c>
      <c r="C30" s="4" t="str">
        <f t="shared" si="1"/>
        <v>Vasnelis</v>
      </c>
      <c r="D30" s="10">
        <v>16</v>
      </c>
      <c r="E30" s="10">
        <v>1</v>
      </c>
      <c r="F30" s="7" t="s">
        <v>431</v>
      </c>
      <c r="G30" t="str">
        <f t="shared" si="2"/>
        <v>INSERT INTO Guests (FirstName, LastName, GroupId, Guest_CatId, PlusOne) VALUES ('Diana','Vasnelis',16,1,NULL);</v>
      </c>
      <c r="H30" t="s">
        <v>460</v>
      </c>
    </row>
    <row r="31" spans="1:8" x14ac:dyDescent="0.45">
      <c r="A31" s="16" t="s">
        <v>186</v>
      </c>
      <c r="B31" s="4" t="str">
        <f>LEFT(A31,FIND(" ",A31)-1)</f>
        <v>Sam</v>
      </c>
      <c r="C31" s="4" t="str">
        <f>RIGHT(A31,LEN(A31)-FIND(" ",A31))</f>
        <v>Hall</v>
      </c>
      <c r="D31" s="10">
        <v>17</v>
      </c>
      <c r="E31" s="10">
        <v>1</v>
      </c>
      <c r="F31" s="7" t="s">
        <v>431</v>
      </c>
      <c r="G31" t="str">
        <f t="shared" si="2"/>
        <v>INSERT INTO Guests (FirstName, LastName, GroupId, Guest_CatId, PlusOne) VALUES ('Sam','Hall',17,1,NULL);</v>
      </c>
      <c r="H31" t="s">
        <v>461</v>
      </c>
    </row>
    <row r="32" spans="1:8" x14ac:dyDescent="0.45">
      <c r="A32" s="16" t="s">
        <v>212</v>
      </c>
      <c r="B32" s="4" t="str">
        <f t="shared" si="0"/>
        <v>Nancy</v>
      </c>
      <c r="C32" s="4" t="str">
        <f t="shared" si="1"/>
        <v>Hall</v>
      </c>
      <c r="D32" s="10">
        <v>17</v>
      </c>
      <c r="E32" s="10">
        <v>1</v>
      </c>
      <c r="F32" s="7" t="s">
        <v>431</v>
      </c>
      <c r="G32" t="str">
        <f t="shared" si="2"/>
        <v>INSERT INTO Guests (FirstName, LastName, GroupId, Guest_CatId, PlusOne) VALUES ('Nancy','Hall',17,1,NULL);</v>
      </c>
      <c r="H32" t="s">
        <v>462</v>
      </c>
    </row>
    <row r="33" spans="1:8" x14ac:dyDescent="0.45">
      <c r="A33" s="16" t="s">
        <v>201</v>
      </c>
      <c r="B33" s="4" t="str">
        <f t="shared" si="0"/>
        <v>Bill</v>
      </c>
      <c r="C33" s="4" t="str">
        <f t="shared" si="1"/>
        <v>Weldon</v>
      </c>
      <c r="D33" s="10">
        <v>18</v>
      </c>
      <c r="E33" s="10">
        <v>1</v>
      </c>
      <c r="F33" s="7" t="s">
        <v>431</v>
      </c>
      <c r="G33" t="str">
        <f t="shared" si="2"/>
        <v>INSERT INTO Guests (FirstName, LastName, GroupId, Guest_CatId, PlusOne) VALUES ('Bill','Weldon',18,1,NULL);</v>
      </c>
      <c r="H33" t="s">
        <v>463</v>
      </c>
    </row>
    <row r="34" spans="1:8" x14ac:dyDescent="0.45">
      <c r="A34" s="16" t="s">
        <v>187</v>
      </c>
      <c r="B34" s="4" t="str">
        <f t="shared" si="0"/>
        <v>Laurie</v>
      </c>
      <c r="C34" s="4" t="str">
        <f t="shared" si="1"/>
        <v>Weldon</v>
      </c>
      <c r="D34" s="10">
        <v>18</v>
      </c>
      <c r="E34" s="10">
        <v>1</v>
      </c>
      <c r="F34" s="7" t="s">
        <v>431</v>
      </c>
      <c r="G34" t="str">
        <f t="shared" si="2"/>
        <v>INSERT INTO Guests (FirstName, LastName, GroupId, Guest_CatId, PlusOne) VALUES ('Laurie','Weldon',18,1,NULL);</v>
      </c>
      <c r="H34" t="s">
        <v>464</v>
      </c>
    </row>
    <row r="35" spans="1:8" x14ac:dyDescent="0.45">
      <c r="A35" s="16" t="s">
        <v>68</v>
      </c>
      <c r="B35" s="4" t="str">
        <f t="shared" si="0"/>
        <v>Janice</v>
      </c>
      <c r="C35" s="4" t="str">
        <f t="shared" si="1"/>
        <v>Essex</v>
      </c>
      <c r="D35" s="10">
        <v>19</v>
      </c>
      <c r="E35" s="10">
        <v>1</v>
      </c>
      <c r="F35" s="7" t="s">
        <v>431</v>
      </c>
      <c r="G35" t="str">
        <f t="shared" si="2"/>
        <v>INSERT INTO Guests (FirstName, LastName, GroupId, Guest_CatId, PlusOne) VALUES ('Janice','Essex',19,1,NULL);</v>
      </c>
      <c r="H35" t="s">
        <v>465</v>
      </c>
    </row>
    <row r="36" spans="1:8" x14ac:dyDescent="0.45">
      <c r="A36" s="16" t="s">
        <v>73</v>
      </c>
      <c r="B36" s="4" t="str">
        <f t="shared" si="0"/>
        <v>Steve</v>
      </c>
      <c r="C36" s="4" t="str">
        <f t="shared" si="1"/>
        <v>Hess</v>
      </c>
      <c r="D36" s="10">
        <v>19</v>
      </c>
      <c r="E36" s="10">
        <v>1</v>
      </c>
      <c r="F36" s="7" t="s">
        <v>431</v>
      </c>
      <c r="G36" t="str">
        <f t="shared" si="2"/>
        <v>INSERT INTO Guests (FirstName, LastName, GroupId, Guest_CatId, PlusOne) VALUES ('Steve','Hess',19,1,NULL);</v>
      </c>
      <c r="H36" t="s">
        <v>466</v>
      </c>
    </row>
    <row r="37" spans="1:8" x14ac:dyDescent="0.45">
      <c r="A37" s="16" t="s">
        <v>78</v>
      </c>
      <c r="B37" s="4" t="str">
        <f t="shared" si="0"/>
        <v>Ryan</v>
      </c>
      <c r="C37" s="4" t="str">
        <f t="shared" si="1"/>
        <v>Vasnelis</v>
      </c>
      <c r="D37" s="10">
        <v>20</v>
      </c>
      <c r="E37" s="10">
        <v>1</v>
      </c>
      <c r="F37" s="7" t="s">
        <v>431</v>
      </c>
      <c r="G37" t="str">
        <f t="shared" si="2"/>
        <v>INSERT INTO Guests (FirstName, LastName, GroupId, Guest_CatId, PlusOne) VALUES ('Ryan','Vasnelis',20,1,NULL);</v>
      </c>
      <c r="H37" t="s">
        <v>467</v>
      </c>
    </row>
    <row r="38" spans="1:8" x14ac:dyDescent="0.45">
      <c r="A38" s="16" t="s">
        <v>83</v>
      </c>
      <c r="B38" s="4" t="str">
        <f t="shared" si="0"/>
        <v>Dana</v>
      </c>
      <c r="C38" s="4" t="str">
        <f t="shared" si="1"/>
        <v>Stone</v>
      </c>
      <c r="D38" s="10">
        <v>20</v>
      </c>
      <c r="E38" s="10">
        <v>1</v>
      </c>
      <c r="F38" s="7" t="s">
        <v>431</v>
      </c>
      <c r="G38" t="str">
        <f t="shared" si="2"/>
        <v>INSERT INTO Guests (FirstName, LastName, GroupId, Guest_CatId, PlusOne) VALUES ('Dana','Stone',20,1,NULL);</v>
      </c>
      <c r="H38" t="s">
        <v>468</v>
      </c>
    </row>
    <row r="39" spans="1:8" x14ac:dyDescent="0.45">
      <c r="A39" s="16" t="s">
        <v>180</v>
      </c>
      <c r="B39" s="4" t="str">
        <f>LEFT(A39,FIND(" ",A39)-1)</f>
        <v>Steve</v>
      </c>
      <c r="C39" s="4" t="str">
        <f>RIGHT(A39,LEN(A39)-FIND(" ",A39))</f>
        <v>Mena</v>
      </c>
      <c r="D39" s="10">
        <v>21</v>
      </c>
      <c r="E39" s="10">
        <v>1</v>
      </c>
      <c r="F39" s="7" t="s">
        <v>431</v>
      </c>
      <c r="G39" t="str">
        <f t="shared" si="2"/>
        <v>INSERT INTO Guests (FirstName, LastName, GroupId, Guest_CatId, PlusOne) VALUES ('Steve','Mena',21,1,NULL);</v>
      </c>
      <c r="H39" t="s">
        <v>469</v>
      </c>
    </row>
    <row r="40" spans="1:8" x14ac:dyDescent="0.45">
      <c r="A40" s="16" t="s">
        <v>88</v>
      </c>
      <c r="B40" s="4" t="str">
        <f t="shared" si="0"/>
        <v>Lauren</v>
      </c>
      <c r="C40" s="4" t="str">
        <f t="shared" si="1"/>
        <v>Vasnelis</v>
      </c>
      <c r="D40" s="10">
        <v>21</v>
      </c>
      <c r="E40" s="10">
        <v>1</v>
      </c>
      <c r="F40" s="7" t="s">
        <v>431</v>
      </c>
      <c r="G40" t="str">
        <f t="shared" si="2"/>
        <v>INSERT INTO Guests (FirstName, LastName, GroupId, Guest_CatId, PlusOne) VALUES ('Lauren','Vasnelis',21,1,NULL);</v>
      </c>
      <c r="H40" t="s">
        <v>470</v>
      </c>
    </row>
    <row r="41" spans="1:8" x14ac:dyDescent="0.45">
      <c r="A41" s="16" t="s">
        <v>97</v>
      </c>
      <c r="B41" s="4" t="str">
        <f t="shared" si="0"/>
        <v>Brian</v>
      </c>
      <c r="C41" s="4" t="str">
        <f t="shared" si="1"/>
        <v>Weldon</v>
      </c>
      <c r="D41" s="10">
        <v>22</v>
      </c>
      <c r="E41" s="10">
        <v>1</v>
      </c>
      <c r="F41" s="7" t="s">
        <v>431</v>
      </c>
      <c r="G41" t="str">
        <f t="shared" si="2"/>
        <v>INSERT INTO Guests (FirstName, LastName, GroupId, Guest_CatId, PlusOne) VALUES ('Brian','Weldon',22,1,NULL);</v>
      </c>
      <c r="H41" t="s">
        <v>471</v>
      </c>
    </row>
    <row r="42" spans="1:8" x14ac:dyDescent="0.45">
      <c r="A42" s="16" t="s">
        <v>102</v>
      </c>
      <c r="B42" s="4" t="str">
        <f t="shared" si="0"/>
        <v>Lauren</v>
      </c>
      <c r="C42" s="4" t="str">
        <f t="shared" si="1"/>
        <v>Jewski</v>
      </c>
      <c r="D42" s="10">
        <v>22</v>
      </c>
      <c r="E42" s="10">
        <v>1</v>
      </c>
      <c r="F42" s="7" t="s">
        <v>431</v>
      </c>
      <c r="G42" t="str">
        <f t="shared" si="2"/>
        <v>INSERT INTO Guests (FirstName, LastName, GroupId, Guest_CatId, PlusOne) VALUES ('Lauren','Jewski',22,1,NULL);</v>
      </c>
      <c r="H42" t="s">
        <v>472</v>
      </c>
    </row>
    <row r="43" spans="1:8" x14ac:dyDescent="0.45">
      <c r="A43" s="16" t="s">
        <v>107</v>
      </c>
      <c r="B43" s="4" t="str">
        <f t="shared" si="0"/>
        <v>Andrew</v>
      </c>
      <c r="C43" s="4" t="str">
        <f t="shared" si="1"/>
        <v>Weldon</v>
      </c>
      <c r="D43" s="10">
        <v>23</v>
      </c>
      <c r="E43" s="10">
        <v>1</v>
      </c>
      <c r="F43" s="7" t="s">
        <v>431</v>
      </c>
      <c r="G43" t="str">
        <f t="shared" si="2"/>
        <v>INSERT INTO Guests (FirstName, LastName, GroupId, Guest_CatId, PlusOne) VALUES ('Andrew','Weldon',23,1,NULL);</v>
      </c>
      <c r="H43" t="s">
        <v>473</v>
      </c>
    </row>
    <row r="44" spans="1:8" x14ac:dyDescent="0.45">
      <c r="A44" s="16" t="s">
        <v>111</v>
      </c>
      <c r="B44" s="4" t="str">
        <f t="shared" si="0"/>
        <v>Kristen</v>
      </c>
      <c r="C44" s="4" t="str">
        <f t="shared" si="1"/>
        <v>Weldon</v>
      </c>
      <c r="D44" s="10">
        <v>23</v>
      </c>
      <c r="E44" s="10">
        <v>1</v>
      </c>
      <c r="F44" s="7" t="s">
        <v>431</v>
      </c>
      <c r="G44" t="str">
        <f t="shared" si="2"/>
        <v>INSERT INTO Guests (FirstName, LastName, GroupId, Guest_CatId, PlusOne) VALUES ('Kristen','Weldon',23,1,NULL);</v>
      </c>
      <c r="H44" t="s">
        <v>474</v>
      </c>
    </row>
    <row r="45" spans="1:8" x14ac:dyDescent="0.45">
      <c r="A45" s="16" t="s">
        <v>369</v>
      </c>
      <c r="B45" s="4" t="str">
        <f t="shared" si="0"/>
        <v>Daniel</v>
      </c>
      <c r="C45" s="4" t="str">
        <f t="shared" si="1"/>
        <v>Weldon</v>
      </c>
      <c r="D45" s="10">
        <v>24</v>
      </c>
      <c r="E45" s="10">
        <v>1</v>
      </c>
      <c r="F45" s="7" t="s">
        <v>431</v>
      </c>
      <c r="G45" t="str">
        <f t="shared" si="2"/>
        <v>INSERT INTO Guests (FirstName, LastName, GroupId, Guest_CatId, PlusOne) VALUES ('Daniel','Weldon',24,1,NULL);</v>
      </c>
      <c r="H45" t="s">
        <v>475</v>
      </c>
    </row>
    <row r="46" spans="1:8" x14ac:dyDescent="0.45">
      <c r="A46" s="16" t="s">
        <v>118</v>
      </c>
      <c r="B46" s="4" t="str">
        <f t="shared" si="0"/>
        <v>Shannon</v>
      </c>
      <c r="C46" s="4" t="str">
        <f t="shared" si="1"/>
        <v>Slowey</v>
      </c>
      <c r="D46" s="10">
        <v>24</v>
      </c>
      <c r="E46" s="10">
        <v>1</v>
      </c>
      <c r="F46" s="7" t="s">
        <v>431</v>
      </c>
      <c r="G46" t="str">
        <f t="shared" si="2"/>
        <v>INSERT INTO Guests (FirstName, LastName, GroupId, Guest_CatId, PlusOne) VALUES ('Shannon','Slowey',24,1,NULL);</v>
      </c>
      <c r="H46" t="s">
        <v>476</v>
      </c>
    </row>
    <row r="47" spans="1:8" x14ac:dyDescent="0.45">
      <c r="A47" s="16" t="s">
        <v>120</v>
      </c>
      <c r="B47" s="4" t="str">
        <f t="shared" si="0"/>
        <v>Katie</v>
      </c>
      <c r="C47" s="4" t="str">
        <f t="shared" si="1"/>
        <v>Byorick</v>
      </c>
      <c r="D47" s="10">
        <v>25</v>
      </c>
      <c r="E47" s="10">
        <v>1</v>
      </c>
      <c r="F47" s="7" t="s">
        <v>431</v>
      </c>
      <c r="G47" t="str">
        <f t="shared" si="2"/>
        <v>INSERT INTO Guests (FirstName, LastName, GroupId, Guest_CatId, PlusOne) VALUES ('Katie','Byorick',25,1,NULL);</v>
      </c>
      <c r="H47" t="s">
        <v>477</v>
      </c>
    </row>
    <row r="48" spans="1:8" x14ac:dyDescent="0.45">
      <c r="A48" s="16" t="s">
        <v>122</v>
      </c>
      <c r="B48" s="4" t="str">
        <f t="shared" si="0"/>
        <v>Becca</v>
      </c>
      <c r="C48" s="4" t="str">
        <f t="shared" si="1"/>
        <v>Byorick</v>
      </c>
      <c r="D48" s="10">
        <v>26</v>
      </c>
      <c r="E48" s="10">
        <v>1</v>
      </c>
      <c r="F48" s="7" t="s">
        <v>431</v>
      </c>
      <c r="G48" t="str">
        <f t="shared" si="2"/>
        <v>INSERT INTO Guests (FirstName, LastName, GroupId, Guest_CatId, PlusOne) VALUES ('Becca','Byorick',26,1,NULL);</v>
      </c>
      <c r="H48" t="s">
        <v>478</v>
      </c>
    </row>
    <row r="49" spans="1:8" x14ac:dyDescent="0.45">
      <c r="A49" s="16" t="s">
        <v>124</v>
      </c>
      <c r="B49" s="4" t="str">
        <f t="shared" si="0"/>
        <v>Meghan</v>
      </c>
      <c r="C49" s="4" t="str">
        <f t="shared" si="1"/>
        <v>Byorick</v>
      </c>
      <c r="D49" s="10">
        <v>27</v>
      </c>
      <c r="E49" s="10">
        <v>1</v>
      </c>
      <c r="F49" s="7" t="s">
        <v>431</v>
      </c>
      <c r="G49" t="str">
        <f t="shared" si="2"/>
        <v>INSERT INTO Guests (FirstName, LastName, GroupId, Guest_CatId, PlusOne) VALUES ('Meghan','Byorick',27,1,NULL);</v>
      </c>
      <c r="H49" t="s">
        <v>479</v>
      </c>
    </row>
    <row r="50" spans="1:8" x14ac:dyDescent="0.45">
      <c r="A50" s="16" t="s">
        <v>126</v>
      </c>
      <c r="B50" s="4" t="str">
        <f t="shared" si="0"/>
        <v>Emily</v>
      </c>
      <c r="C50" s="4" t="str">
        <f t="shared" si="1"/>
        <v>Byorick</v>
      </c>
      <c r="D50" s="10">
        <v>28</v>
      </c>
      <c r="E50" s="10">
        <v>1</v>
      </c>
      <c r="F50" s="7" t="s">
        <v>431</v>
      </c>
      <c r="G50" t="str">
        <f t="shared" si="2"/>
        <v>INSERT INTO Guests (FirstName, LastName, GroupId, Guest_CatId, PlusOne) VALUES ('Emily','Byorick',28,1,NULL);</v>
      </c>
      <c r="H50" t="s">
        <v>480</v>
      </c>
    </row>
    <row r="51" spans="1:8" x14ac:dyDescent="0.45">
      <c r="A51" s="16" t="s">
        <v>9</v>
      </c>
      <c r="B51" s="4" t="str">
        <f t="shared" si="0"/>
        <v>Kim</v>
      </c>
      <c r="C51" s="4" t="str">
        <f t="shared" si="1"/>
        <v>Wiggins</v>
      </c>
      <c r="D51" s="10">
        <v>29</v>
      </c>
      <c r="E51" s="10">
        <v>4</v>
      </c>
      <c r="F51" s="7" t="s">
        <v>431</v>
      </c>
      <c r="G51" t="str">
        <f t="shared" si="2"/>
        <v>INSERT INTO Guests (FirstName, LastName, GroupId, Guest_CatId, PlusOne) VALUES ('Kim','Wiggins',29,4,NULL);</v>
      </c>
      <c r="H51" t="s">
        <v>481</v>
      </c>
    </row>
    <row r="52" spans="1:8" x14ac:dyDescent="0.45">
      <c r="A52" s="17" t="s">
        <v>384</v>
      </c>
      <c r="B52" s="4" t="str">
        <f>LEFT(A52,FIND(" ",A52)-1)</f>
        <v>Mr</v>
      </c>
      <c r="C52" s="4" t="str">
        <f>RIGHT(A52,LEN(A52)-FIND(" ",A52))</f>
        <v xml:space="preserve">Banks </v>
      </c>
      <c r="D52" s="10">
        <v>30</v>
      </c>
      <c r="E52" s="10">
        <v>4</v>
      </c>
      <c r="F52" s="7" t="s">
        <v>431</v>
      </c>
      <c r="G52" t="str">
        <f t="shared" si="2"/>
        <v>INSERT INTO Guests (FirstName, LastName, GroupId, Guest_CatId, PlusOne) VALUES ('Mr','Banks ',30,4,NULL);</v>
      </c>
      <c r="H52" t="s">
        <v>482</v>
      </c>
    </row>
    <row r="53" spans="1:8" x14ac:dyDescent="0.45">
      <c r="A53" s="16" t="s">
        <v>15</v>
      </c>
      <c r="B53" s="4" t="str">
        <f t="shared" si="0"/>
        <v>Lynn</v>
      </c>
      <c r="C53" s="4" t="str">
        <f t="shared" si="1"/>
        <v>Banks</v>
      </c>
      <c r="D53" s="10">
        <v>30</v>
      </c>
      <c r="E53" s="10">
        <v>4</v>
      </c>
      <c r="F53" s="7" t="s">
        <v>431</v>
      </c>
      <c r="G53" t="str">
        <f t="shared" si="2"/>
        <v>INSERT INTO Guests (FirstName, LastName, GroupId, Guest_CatId, PlusOne) VALUES ('Lynn','Banks',30,4,NULL);</v>
      </c>
      <c r="H53" t="s">
        <v>483</v>
      </c>
    </row>
    <row r="54" spans="1:8" x14ac:dyDescent="0.45">
      <c r="A54" s="16" t="s">
        <v>21</v>
      </c>
      <c r="B54" s="4" t="str">
        <f t="shared" si="0"/>
        <v>Patti</v>
      </c>
      <c r="C54" s="4" t="str">
        <f t="shared" si="1"/>
        <v>Linehan</v>
      </c>
      <c r="D54" s="10">
        <v>31</v>
      </c>
      <c r="E54" s="10">
        <v>4</v>
      </c>
      <c r="F54" s="7" t="s">
        <v>431</v>
      </c>
      <c r="G54" t="str">
        <f t="shared" si="2"/>
        <v>INSERT INTO Guests (FirstName, LastName, GroupId, Guest_CatId, PlusOne) VALUES ('Patti','Linehan',31,4,NULL);</v>
      </c>
      <c r="H54" t="s">
        <v>484</v>
      </c>
    </row>
    <row r="55" spans="1:8" x14ac:dyDescent="0.45">
      <c r="A55" s="16" t="s">
        <v>385</v>
      </c>
      <c r="B55" s="4" t="str">
        <f>LEFT(A55,FIND(" ",A55)-1)</f>
        <v>Greg</v>
      </c>
      <c r="C55" s="4" t="str">
        <f>RIGHT(A55,LEN(A55)-FIND(" ",A55))</f>
        <v>Follensbee</v>
      </c>
      <c r="D55" s="10">
        <v>32</v>
      </c>
      <c r="E55" s="10">
        <v>4</v>
      </c>
      <c r="F55" s="7" t="s">
        <v>431</v>
      </c>
      <c r="G55" t="str">
        <f t="shared" si="2"/>
        <v>INSERT INTO Guests (FirstName, LastName, GroupId, Guest_CatId, PlusOne) VALUES ('Greg','Follensbee',32,4,NULL);</v>
      </c>
      <c r="H55" t="s">
        <v>485</v>
      </c>
    </row>
    <row r="56" spans="1:8" x14ac:dyDescent="0.45">
      <c r="A56" s="16" t="s">
        <v>151</v>
      </c>
      <c r="B56" s="4" t="str">
        <f t="shared" si="0"/>
        <v>Marsha</v>
      </c>
      <c r="C56" s="4" t="str">
        <f t="shared" si="1"/>
        <v>Follensbee</v>
      </c>
      <c r="D56" s="10">
        <v>32</v>
      </c>
      <c r="E56" s="10">
        <v>4</v>
      </c>
      <c r="F56" s="7" t="s">
        <v>431</v>
      </c>
      <c r="G56" t="str">
        <f t="shared" si="2"/>
        <v>INSERT INTO Guests (FirstName, LastName, GroupId, Guest_CatId, PlusOne) VALUES ('Marsha','Follensbee',32,4,NULL);</v>
      </c>
      <c r="H56" t="s">
        <v>486</v>
      </c>
    </row>
    <row r="57" spans="1:8" x14ac:dyDescent="0.45">
      <c r="A57" s="16" t="s">
        <v>36</v>
      </c>
      <c r="B57" s="4" t="str">
        <f t="shared" si="0"/>
        <v>Valerie</v>
      </c>
      <c r="C57" s="4" t="str">
        <f t="shared" si="1"/>
        <v>White</v>
      </c>
      <c r="D57" s="10">
        <v>33</v>
      </c>
      <c r="E57" s="10">
        <v>4</v>
      </c>
      <c r="F57" s="7" t="s">
        <v>431</v>
      </c>
      <c r="G57" t="str">
        <f t="shared" si="2"/>
        <v>INSERT INTO Guests (FirstName, LastName, GroupId, Guest_CatId, PlusOne) VALUES ('Valerie','White',33,4,NULL);</v>
      </c>
      <c r="H57" t="s">
        <v>487</v>
      </c>
    </row>
    <row r="58" spans="1:8" x14ac:dyDescent="0.45">
      <c r="A58" s="16" t="s">
        <v>42</v>
      </c>
      <c r="B58" s="4" t="str">
        <f t="shared" si="0"/>
        <v>Kris</v>
      </c>
      <c r="C58" s="4" t="str">
        <f t="shared" si="1"/>
        <v>Lay</v>
      </c>
      <c r="D58" s="10">
        <v>34</v>
      </c>
      <c r="E58" s="10">
        <v>4</v>
      </c>
      <c r="F58" s="7" t="s">
        <v>431</v>
      </c>
      <c r="G58" t="str">
        <f t="shared" si="2"/>
        <v>INSERT INTO Guests (FirstName, LastName, GroupId, Guest_CatId, PlusOne) VALUES ('Kris','Lay',34,4,NULL);</v>
      </c>
      <c r="H58" t="s">
        <v>488</v>
      </c>
    </row>
    <row r="59" spans="1:8" x14ac:dyDescent="0.45">
      <c r="A59" s="16" t="s">
        <v>48</v>
      </c>
      <c r="B59" s="4" t="str">
        <f t="shared" si="0"/>
        <v>Bill</v>
      </c>
      <c r="C59" s="4" t="str">
        <f t="shared" si="1"/>
        <v>Blalock</v>
      </c>
      <c r="D59" s="10">
        <v>35</v>
      </c>
      <c r="E59" s="10">
        <v>4</v>
      </c>
      <c r="F59" s="7" t="s">
        <v>431</v>
      </c>
      <c r="G59" t="str">
        <f t="shared" si="2"/>
        <v>INSERT INTO Guests (FirstName, LastName, GroupId, Guest_CatId, PlusOne) VALUES ('Bill','Blalock',35,4,NULL);</v>
      </c>
      <c r="H59" t="s">
        <v>489</v>
      </c>
    </row>
    <row r="60" spans="1:8" x14ac:dyDescent="0.45">
      <c r="A60" s="16" t="s">
        <v>54</v>
      </c>
      <c r="B60" s="4" t="str">
        <f t="shared" si="0"/>
        <v>Cheryl</v>
      </c>
      <c r="C60" s="4" t="str">
        <f t="shared" si="1"/>
        <v>Blalock</v>
      </c>
      <c r="D60" s="10">
        <v>35</v>
      </c>
      <c r="E60" s="10">
        <v>4</v>
      </c>
      <c r="F60" s="7" t="s">
        <v>431</v>
      </c>
      <c r="G60" t="str">
        <f t="shared" si="2"/>
        <v>INSERT INTO Guests (FirstName, LastName, GroupId, Guest_CatId, PlusOne) VALUES ('Cheryl','Blalock',35,4,NULL);</v>
      </c>
      <c r="H60" t="s">
        <v>490</v>
      </c>
    </row>
    <row r="61" spans="1:8" x14ac:dyDescent="0.45">
      <c r="A61" s="16" t="s">
        <v>59</v>
      </c>
      <c r="B61" s="4" t="str">
        <f t="shared" si="0"/>
        <v>Nick</v>
      </c>
      <c r="C61" s="4" t="str">
        <f t="shared" si="1"/>
        <v>Kateras</v>
      </c>
      <c r="D61" s="10">
        <v>36</v>
      </c>
      <c r="E61" s="10">
        <v>4</v>
      </c>
      <c r="F61" s="7" t="s">
        <v>431</v>
      </c>
      <c r="G61" t="str">
        <f t="shared" si="2"/>
        <v>INSERT INTO Guests (FirstName, LastName, GroupId, Guest_CatId, PlusOne) VALUES ('Nick','Kateras',36,4,NULL);</v>
      </c>
      <c r="H61" t="s">
        <v>491</v>
      </c>
    </row>
    <row r="62" spans="1:8" x14ac:dyDescent="0.45">
      <c r="A62" s="16" t="s">
        <v>64</v>
      </c>
      <c r="B62" s="4" t="str">
        <f t="shared" si="0"/>
        <v>Alice</v>
      </c>
      <c r="C62" s="4" t="str">
        <f t="shared" si="1"/>
        <v>Kateras</v>
      </c>
      <c r="D62" s="10">
        <v>36</v>
      </c>
      <c r="E62" s="10">
        <v>4</v>
      </c>
      <c r="F62" s="7" t="s">
        <v>431</v>
      </c>
      <c r="G62" t="str">
        <f t="shared" si="2"/>
        <v>INSERT INTO Guests (FirstName, LastName, GroupId, Guest_CatId, PlusOne) VALUES ('Alice','Kateras',36,4,NULL);</v>
      </c>
      <c r="H62" t="s">
        <v>492</v>
      </c>
    </row>
    <row r="63" spans="1:8" x14ac:dyDescent="0.45">
      <c r="A63" s="16" t="s">
        <v>69</v>
      </c>
      <c r="B63" s="4" t="str">
        <f t="shared" si="0"/>
        <v>George</v>
      </c>
      <c r="C63" s="4" t="str">
        <f t="shared" si="1"/>
        <v>Henshaw</v>
      </c>
      <c r="D63" s="10">
        <v>37</v>
      </c>
      <c r="E63" s="10">
        <v>4</v>
      </c>
      <c r="F63" s="7" t="s">
        <v>431</v>
      </c>
      <c r="G63" t="str">
        <f t="shared" si="2"/>
        <v>INSERT INTO Guests (FirstName, LastName, GroupId, Guest_CatId, PlusOne) VALUES ('George','Henshaw',37,4,NULL);</v>
      </c>
      <c r="H63" t="s">
        <v>493</v>
      </c>
    </row>
    <row r="64" spans="1:8" x14ac:dyDescent="0.45">
      <c r="A64" s="16" t="s">
        <v>74</v>
      </c>
      <c r="B64" s="4" t="str">
        <f t="shared" si="0"/>
        <v>Kathy</v>
      </c>
      <c r="C64" s="4" t="str">
        <f t="shared" si="1"/>
        <v>Henshaw</v>
      </c>
      <c r="D64" s="10">
        <v>37</v>
      </c>
      <c r="E64" s="10">
        <v>4</v>
      </c>
      <c r="F64" s="7" t="s">
        <v>431</v>
      </c>
      <c r="G64" t="str">
        <f t="shared" si="2"/>
        <v>INSERT INTO Guests (FirstName, LastName, GroupId, Guest_CatId, PlusOne) VALUES ('Kathy','Henshaw',37,4,NULL);</v>
      </c>
      <c r="H64" t="s">
        <v>494</v>
      </c>
    </row>
    <row r="65" spans="1:8" x14ac:dyDescent="0.45">
      <c r="A65" s="16" t="s">
        <v>79</v>
      </c>
      <c r="B65" s="4" t="str">
        <f t="shared" si="0"/>
        <v>Barbie</v>
      </c>
      <c r="C65" s="4" t="str">
        <f t="shared" si="1"/>
        <v>Edge</v>
      </c>
      <c r="D65" s="10">
        <v>38</v>
      </c>
      <c r="E65" s="10">
        <v>4</v>
      </c>
      <c r="F65" s="7" t="s">
        <v>431</v>
      </c>
      <c r="G65" t="str">
        <f t="shared" si="2"/>
        <v>INSERT INTO Guests (FirstName, LastName, GroupId, Guest_CatId, PlusOne) VALUES ('Barbie','Edge',38,4,NULL);</v>
      </c>
      <c r="H65" t="s">
        <v>495</v>
      </c>
    </row>
    <row r="66" spans="1:8" x14ac:dyDescent="0.45">
      <c r="A66" s="16" t="s">
        <v>153</v>
      </c>
      <c r="B66" s="4" t="str">
        <f t="shared" si="0"/>
        <v>Leanne</v>
      </c>
      <c r="C66" s="4" t="str">
        <f t="shared" si="1"/>
        <v xml:space="preserve">Webber </v>
      </c>
      <c r="D66" s="10">
        <v>39</v>
      </c>
      <c r="E66" s="10">
        <v>4</v>
      </c>
      <c r="F66" s="7" t="s">
        <v>431</v>
      </c>
      <c r="G66" t="str">
        <f t="shared" si="2"/>
        <v>INSERT INTO Guests (FirstName, LastName, GroupId, Guest_CatId, PlusOne) VALUES ('Leanne','Webber ',39,4,NULL);</v>
      </c>
      <c r="H66" t="s">
        <v>496</v>
      </c>
    </row>
    <row r="67" spans="1:8" x14ac:dyDescent="0.45">
      <c r="A67" s="16" t="s">
        <v>10</v>
      </c>
      <c r="B67" s="4" t="str">
        <f t="shared" ref="B67:B124" si="3">LEFT(A67,FIND(" ",A67)-1)</f>
        <v>John</v>
      </c>
      <c r="C67" s="4" t="str">
        <f t="shared" ref="C67:C124" si="4">RIGHT(A67,LEN(A67)-FIND(" ",A67))</f>
        <v>Casey</v>
      </c>
      <c r="D67" s="10">
        <v>40</v>
      </c>
      <c r="E67" s="10">
        <v>4</v>
      </c>
      <c r="F67" s="7" t="s">
        <v>431</v>
      </c>
      <c r="G67" t="str">
        <f t="shared" ref="G67:G130" si="5">CONCATENATE("INSERT INTO Guests (FirstName, LastName, GroupId, Guest_CatId, PlusOne) VALUES ('",B67,"','",C67,"',",D67,",",E67,",",F67,");")</f>
        <v>INSERT INTO Guests (FirstName, LastName, GroupId, Guest_CatId, PlusOne) VALUES ('John','Casey',40,4,NULL);</v>
      </c>
      <c r="H67" t="s">
        <v>497</v>
      </c>
    </row>
    <row r="68" spans="1:8" x14ac:dyDescent="0.45">
      <c r="A68" s="16" t="s">
        <v>16</v>
      </c>
      <c r="B68" s="4" t="str">
        <f t="shared" si="3"/>
        <v>Jo</v>
      </c>
      <c r="C68" s="4" t="str">
        <f t="shared" si="4"/>
        <v>Casey</v>
      </c>
      <c r="D68" s="10">
        <v>40</v>
      </c>
      <c r="E68" s="10">
        <v>4</v>
      </c>
      <c r="F68" s="7" t="s">
        <v>431</v>
      </c>
      <c r="G68" t="str">
        <f t="shared" si="5"/>
        <v>INSERT INTO Guests (FirstName, LastName, GroupId, Guest_CatId, PlusOne) VALUES ('Jo','Casey',40,4,NULL);</v>
      </c>
      <c r="H68" t="s">
        <v>498</v>
      </c>
    </row>
    <row r="69" spans="1:8" x14ac:dyDescent="0.45">
      <c r="A69" s="16" t="s">
        <v>27</v>
      </c>
      <c r="B69" s="4" t="str">
        <f>LEFT(A69,FIND(" ",A69)-1)</f>
        <v>John</v>
      </c>
      <c r="C69" s="4" t="str">
        <f>RIGHT(A69,LEN(A69)-FIND(" ",A69))</f>
        <v>Kalinich</v>
      </c>
      <c r="D69" s="10">
        <v>41</v>
      </c>
      <c r="E69" s="10">
        <v>4</v>
      </c>
      <c r="F69" s="7" t="s">
        <v>431</v>
      </c>
      <c r="G69" t="str">
        <f t="shared" si="5"/>
        <v>INSERT INTO Guests (FirstName, LastName, GroupId, Guest_CatId, PlusOne) VALUES ('John','Kalinich',41,4,NULL);</v>
      </c>
      <c r="H69" t="s">
        <v>499</v>
      </c>
    </row>
    <row r="70" spans="1:8" x14ac:dyDescent="0.45">
      <c r="A70" s="16" t="s">
        <v>22</v>
      </c>
      <c r="B70" s="4" t="str">
        <f t="shared" si="3"/>
        <v>Madeline</v>
      </c>
      <c r="C70" s="4" t="str">
        <f t="shared" si="4"/>
        <v>Kalinich</v>
      </c>
      <c r="D70" s="10">
        <v>41</v>
      </c>
      <c r="E70" s="10">
        <v>4</v>
      </c>
      <c r="F70" s="7" t="s">
        <v>431</v>
      </c>
      <c r="G70" t="str">
        <f t="shared" si="5"/>
        <v>INSERT INTO Guests (FirstName, LastName, GroupId, Guest_CatId, PlusOne) VALUES ('Madeline','Kalinich',41,4,NULL);</v>
      </c>
      <c r="H70" t="s">
        <v>500</v>
      </c>
    </row>
    <row r="71" spans="1:8" x14ac:dyDescent="0.45">
      <c r="A71" s="16" t="s">
        <v>31</v>
      </c>
      <c r="B71" s="4" t="str">
        <f t="shared" si="3"/>
        <v>Donna</v>
      </c>
      <c r="C71" s="4" t="str">
        <f t="shared" si="4"/>
        <v>Degrau</v>
      </c>
      <c r="D71" s="10">
        <v>42</v>
      </c>
      <c r="E71" s="10">
        <v>4</v>
      </c>
      <c r="F71" s="7" t="s">
        <v>431</v>
      </c>
      <c r="G71" t="str">
        <f t="shared" si="5"/>
        <v>INSERT INTO Guests (FirstName, LastName, GroupId, Guest_CatId, PlusOne) VALUES ('Donna','Degrau',42,4,NULL);</v>
      </c>
      <c r="H71" t="s">
        <v>501</v>
      </c>
    </row>
    <row r="72" spans="1:8" x14ac:dyDescent="0.45">
      <c r="A72" s="16" t="s">
        <v>11</v>
      </c>
      <c r="B72" s="4" t="str">
        <f t="shared" si="3"/>
        <v>Shannon</v>
      </c>
      <c r="C72" s="4" t="str">
        <f t="shared" si="4"/>
        <v>Stowers</v>
      </c>
      <c r="D72" s="10">
        <v>43</v>
      </c>
      <c r="E72" s="10">
        <v>2</v>
      </c>
      <c r="F72" s="7" t="s">
        <v>431</v>
      </c>
      <c r="G72" t="str">
        <f t="shared" si="5"/>
        <v>INSERT INTO Guests (FirstName, LastName, GroupId, Guest_CatId, PlusOne) VALUES ('Shannon','Stowers',43,2,NULL);</v>
      </c>
      <c r="H72" t="s">
        <v>502</v>
      </c>
    </row>
    <row r="73" spans="1:8" x14ac:dyDescent="0.45">
      <c r="A73" s="16" t="s">
        <v>17</v>
      </c>
      <c r="B73" s="4" t="str">
        <f t="shared" si="3"/>
        <v>Sarah</v>
      </c>
      <c r="C73" s="4" t="str">
        <f t="shared" si="4"/>
        <v>Stowers</v>
      </c>
      <c r="D73" s="10">
        <v>43</v>
      </c>
      <c r="E73" s="10">
        <v>2</v>
      </c>
      <c r="F73" s="7" t="s">
        <v>431</v>
      </c>
      <c r="G73" t="str">
        <f t="shared" si="5"/>
        <v>INSERT INTO Guests (FirstName, LastName, GroupId, Guest_CatId, PlusOne) VALUES ('Sarah','Stowers',43,2,NULL);</v>
      </c>
      <c r="H73" t="s">
        <v>503</v>
      </c>
    </row>
    <row r="74" spans="1:8" x14ac:dyDescent="0.45">
      <c r="A74" s="16" t="s">
        <v>197</v>
      </c>
      <c r="B74" s="4" t="str">
        <f t="shared" si="3"/>
        <v>Michael</v>
      </c>
      <c r="C74" s="4" t="str">
        <f t="shared" si="4"/>
        <v>Whealen</v>
      </c>
      <c r="D74" s="10">
        <v>44</v>
      </c>
      <c r="E74" s="10">
        <v>2</v>
      </c>
      <c r="F74" s="10">
        <v>1</v>
      </c>
      <c r="G74" t="str">
        <f t="shared" si="5"/>
        <v>INSERT INTO Guests (FirstName, LastName, GroupId, Guest_CatId, PlusOne) VALUES ('Michael','Whealen',44,2,1);</v>
      </c>
      <c r="H74" t="s">
        <v>504</v>
      </c>
    </row>
    <row r="75" spans="1:8" x14ac:dyDescent="0.45">
      <c r="A75" s="16" t="s">
        <v>32</v>
      </c>
      <c r="B75" s="4" t="str">
        <f t="shared" si="3"/>
        <v>Mary</v>
      </c>
      <c r="C75" s="4" t="str">
        <f t="shared" si="4"/>
        <v>Hsu</v>
      </c>
      <c r="D75" s="11">
        <v>45</v>
      </c>
      <c r="E75" s="10">
        <v>2</v>
      </c>
      <c r="F75" s="10">
        <v>1</v>
      </c>
      <c r="G75" t="str">
        <f t="shared" si="5"/>
        <v>INSERT INTO Guests (FirstName, LastName, GroupId, Guest_CatId, PlusOne) VALUES ('Mary','Hsu',45,2,1);</v>
      </c>
      <c r="H75" t="s">
        <v>505</v>
      </c>
    </row>
    <row r="76" spans="1:8" x14ac:dyDescent="0.45">
      <c r="A76" s="16" t="s">
        <v>44</v>
      </c>
      <c r="B76" s="4" t="str">
        <f t="shared" si="3"/>
        <v>Christina</v>
      </c>
      <c r="C76" s="4" t="str">
        <f t="shared" si="4"/>
        <v>Lendemann</v>
      </c>
      <c r="D76" s="10">
        <v>46</v>
      </c>
      <c r="E76" s="10">
        <v>2</v>
      </c>
      <c r="F76" s="10">
        <v>1</v>
      </c>
      <c r="G76" t="str">
        <f t="shared" si="5"/>
        <v>INSERT INTO Guests (FirstName, LastName, GroupId, Guest_CatId, PlusOne) VALUES ('Christina','Lendemann',46,2,1);</v>
      </c>
      <c r="H76" t="s">
        <v>506</v>
      </c>
    </row>
    <row r="77" spans="1:8" x14ac:dyDescent="0.45">
      <c r="A77" s="16" t="s">
        <v>376</v>
      </c>
      <c r="B77" s="4" t="str">
        <f>LEFT(A77,FIND(" ",A77)-1)</f>
        <v>Ben</v>
      </c>
      <c r="C77" s="4" t="str">
        <f>RIGHT(A77,LEN(A77)-FIND(" ",A77))</f>
        <v>Dessing</v>
      </c>
      <c r="D77" s="10">
        <v>47</v>
      </c>
      <c r="E77" s="10">
        <v>2</v>
      </c>
      <c r="F77" s="7" t="s">
        <v>431</v>
      </c>
      <c r="G77" t="str">
        <f t="shared" si="5"/>
        <v>INSERT INTO Guests (FirstName, LastName, GroupId, Guest_CatId, PlusOne) VALUES ('Ben','Dessing',47,2,NULL);</v>
      </c>
      <c r="H77" t="s">
        <v>507</v>
      </c>
    </row>
    <row r="78" spans="1:8" x14ac:dyDescent="0.45">
      <c r="A78" s="16" t="s">
        <v>377</v>
      </c>
      <c r="B78" s="4" t="str">
        <f t="shared" si="3"/>
        <v>Keri</v>
      </c>
      <c r="C78" s="4" t="str">
        <f t="shared" si="4"/>
        <v>Dessing</v>
      </c>
      <c r="D78" s="10">
        <v>47</v>
      </c>
      <c r="E78" s="10">
        <v>2</v>
      </c>
      <c r="F78" s="7" t="s">
        <v>431</v>
      </c>
      <c r="G78" t="str">
        <f t="shared" si="5"/>
        <v>INSERT INTO Guests (FirstName, LastName, GroupId, Guest_CatId, PlusOne) VALUES ('Keri','Dessing',47,2,NULL);</v>
      </c>
      <c r="H78" t="s">
        <v>508</v>
      </c>
    </row>
    <row r="79" spans="1:8" x14ac:dyDescent="0.45">
      <c r="A79" s="16" t="s">
        <v>133</v>
      </c>
      <c r="B79" s="4" t="str">
        <f t="shared" si="3"/>
        <v>Nick</v>
      </c>
      <c r="C79" s="4" t="str">
        <f t="shared" si="4"/>
        <v>Perez</v>
      </c>
      <c r="D79" s="10">
        <v>48</v>
      </c>
      <c r="E79" s="10">
        <v>2</v>
      </c>
      <c r="F79" s="7" t="s">
        <v>431</v>
      </c>
      <c r="G79" t="str">
        <f t="shared" si="5"/>
        <v>INSERT INTO Guests (FirstName, LastName, GroupId, Guest_CatId, PlusOne) VALUES ('Nick','Perez',48,2,NULL);</v>
      </c>
      <c r="H79" t="s">
        <v>509</v>
      </c>
    </row>
    <row r="80" spans="1:8" x14ac:dyDescent="0.45">
      <c r="A80" s="16" t="s">
        <v>136</v>
      </c>
      <c r="B80" s="4" t="str">
        <f t="shared" si="3"/>
        <v>Ashley</v>
      </c>
      <c r="C80" s="4" t="str">
        <f t="shared" si="4"/>
        <v>Perez</v>
      </c>
      <c r="D80" s="10">
        <v>48</v>
      </c>
      <c r="E80" s="10">
        <v>2</v>
      </c>
      <c r="F80" s="7" t="s">
        <v>431</v>
      </c>
      <c r="G80" t="str">
        <f t="shared" si="5"/>
        <v>INSERT INTO Guests (FirstName, LastName, GroupId, Guest_CatId, PlusOne) VALUES ('Ashley','Perez',48,2,NULL);</v>
      </c>
      <c r="H80" t="s">
        <v>510</v>
      </c>
    </row>
    <row r="81" spans="1:8" x14ac:dyDescent="0.45">
      <c r="A81" s="16" t="s">
        <v>137</v>
      </c>
      <c r="B81" s="4" t="str">
        <f t="shared" si="3"/>
        <v>Brandon</v>
      </c>
      <c r="C81" s="4" t="str">
        <f t="shared" si="4"/>
        <v xml:space="preserve">Burris </v>
      </c>
      <c r="D81" s="10">
        <v>49</v>
      </c>
      <c r="E81" s="10">
        <v>2</v>
      </c>
      <c r="F81" s="7" t="s">
        <v>431</v>
      </c>
      <c r="G81" t="str">
        <f t="shared" si="5"/>
        <v>INSERT INTO Guests (FirstName, LastName, GroupId, Guest_CatId, PlusOne) VALUES ('Brandon','Burris ',49,2,NULL);</v>
      </c>
      <c r="H81" t="s">
        <v>511</v>
      </c>
    </row>
    <row r="82" spans="1:8" x14ac:dyDescent="0.45">
      <c r="A82" s="16" t="s">
        <v>138</v>
      </c>
      <c r="B82" s="4" t="str">
        <f t="shared" si="3"/>
        <v>Audrey</v>
      </c>
      <c r="C82" s="4" t="str">
        <f t="shared" si="4"/>
        <v>Burris</v>
      </c>
      <c r="D82" s="10">
        <v>49</v>
      </c>
      <c r="E82" s="10">
        <v>2</v>
      </c>
      <c r="F82" s="7" t="s">
        <v>431</v>
      </c>
      <c r="G82" t="str">
        <f t="shared" si="5"/>
        <v>INSERT INTO Guests (FirstName, LastName, GroupId, Guest_CatId, PlusOne) VALUES ('Audrey','Burris',49,2,NULL);</v>
      </c>
      <c r="H82" t="s">
        <v>512</v>
      </c>
    </row>
    <row r="83" spans="1:8" x14ac:dyDescent="0.45">
      <c r="A83" s="16" t="s">
        <v>140</v>
      </c>
      <c r="B83" s="4" t="str">
        <f>LEFT(A83,FIND(" ",A83)-1)</f>
        <v>Hawkeye</v>
      </c>
      <c r="C83" s="4" t="str">
        <f>RIGHT(A83,LEN(A83)-FIND(" ",A83))</f>
        <v>Wayne</v>
      </c>
      <c r="D83" s="10">
        <v>50</v>
      </c>
      <c r="E83" s="10">
        <v>2</v>
      </c>
      <c r="F83" s="7" t="s">
        <v>431</v>
      </c>
      <c r="G83" t="str">
        <f t="shared" si="5"/>
        <v>INSERT INTO Guests (FirstName, LastName, GroupId, Guest_CatId, PlusOne) VALUES ('Hawkeye','Wayne',50,2,NULL);</v>
      </c>
      <c r="H83" t="s">
        <v>513</v>
      </c>
    </row>
    <row r="84" spans="1:8" x14ac:dyDescent="0.45">
      <c r="A84" s="16" t="s">
        <v>139</v>
      </c>
      <c r="B84" s="4" t="str">
        <f t="shared" si="3"/>
        <v>Beth</v>
      </c>
      <c r="C84" s="4" t="str">
        <f t="shared" si="4"/>
        <v>Wayne</v>
      </c>
      <c r="D84" s="10">
        <v>50</v>
      </c>
      <c r="E84" s="10">
        <v>2</v>
      </c>
      <c r="F84" s="7" t="s">
        <v>431</v>
      </c>
      <c r="G84" t="str">
        <f t="shared" si="5"/>
        <v>INSERT INTO Guests (FirstName, LastName, GroupId, Guest_CatId, PlusOne) VALUES ('Beth','Wayne',50,2,NULL);</v>
      </c>
      <c r="H84" t="s">
        <v>514</v>
      </c>
    </row>
    <row r="85" spans="1:8" x14ac:dyDescent="0.45">
      <c r="A85" s="16" t="s">
        <v>291</v>
      </c>
      <c r="B85" s="4" t="str">
        <f t="shared" si="3"/>
        <v>Kimberly</v>
      </c>
      <c r="C85" s="4" t="str">
        <f t="shared" si="4"/>
        <v>Straub</v>
      </c>
      <c r="D85" s="10">
        <v>51</v>
      </c>
      <c r="E85" s="10">
        <v>2</v>
      </c>
      <c r="F85" s="10">
        <v>1</v>
      </c>
      <c r="G85" t="str">
        <f t="shared" si="5"/>
        <v>INSERT INTO Guests (FirstName, LastName, GroupId, Guest_CatId, PlusOne) VALUES ('Kimberly','Straub',51,2,1);</v>
      </c>
      <c r="H85" t="s">
        <v>515</v>
      </c>
    </row>
    <row r="86" spans="1:8" x14ac:dyDescent="0.45">
      <c r="A86" s="16" t="s">
        <v>361</v>
      </c>
      <c r="B86" s="4" t="str">
        <f>LEFT(A86,FIND(" ",A86)-1)</f>
        <v>Matthew</v>
      </c>
      <c r="C86" s="4" t="str">
        <f t="shared" si="4"/>
        <v>Shaefer</v>
      </c>
      <c r="D86" s="10">
        <v>52</v>
      </c>
      <c r="E86" s="10">
        <v>2</v>
      </c>
      <c r="F86" s="7" t="s">
        <v>431</v>
      </c>
      <c r="G86" t="str">
        <f t="shared" si="5"/>
        <v>INSERT INTO Guests (FirstName, LastName, GroupId, Guest_CatId, PlusOne) VALUES ('Matthew','Shaefer',52,2,NULL);</v>
      </c>
      <c r="H86" t="s">
        <v>516</v>
      </c>
    </row>
    <row r="87" spans="1:8" x14ac:dyDescent="0.45">
      <c r="A87" s="16" t="s">
        <v>362</v>
      </c>
      <c r="B87" s="4" t="str">
        <f t="shared" si="3"/>
        <v>Cammie</v>
      </c>
      <c r="C87" s="4" t="str">
        <f t="shared" si="4"/>
        <v>Shaefer</v>
      </c>
      <c r="D87" s="10">
        <v>52</v>
      </c>
      <c r="E87" s="10">
        <v>2</v>
      </c>
      <c r="F87" s="7" t="s">
        <v>431</v>
      </c>
      <c r="G87" t="str">
        <f t="shared" si="5"/>
        <v>INSERT INTO Guests (FirstName, LastName, GroupId, Guest_CatId, PlusOne) VALUES ('Cammie','Shaefer',52,2,NULL);</v>
      </c>
      <c r="H87" t="s">
        <v>517</v>
      </c>
    </row>
    <row r="88" spans="1:8" x14ac:dyDescent="0.45">
      <c r="A88" s="16" t="s">
        <v>372</v>
      </c>
      <c r="B88" s="4" t="str">
        <f t="shared" si="3"/>
        <v>Jace</v>
      </c>
      <c r="C88" s="4" t="str">
        <f t="shared" si="4"/>
        <v>Crooke</v>
      </c>
      <c r="D88" s="10">
        <v>53</v>
      </c>
      <c r="E88" s="10">
        <v>2</v>
      </c>
      <c r="F88" s="7" t="s">
        <v>431</v>
      </c>
      <c r="G88" t="str">
        <f t="shared" si="5"/>
        <v>INSERT INTO Guests (FirstName, LastName, GroupId, Guest_CatId, PlusOne) VALUES ('Jace','Crooke',53,2,NULL);</v>
      </c>
      <c r="H88" t="s">
        <v>518</v>
      </c>
    </row>
    <row r="89" spans="1:8" x14ac:dyDescent="0.45">
      <c r="A89" s="16" t="s">
        <v>373</v>
      </c>
      <c r="B89" s="4" t="str">
        <f t="shared" si="3"/>
        <v>Eva</v>
      </c>
      <c r="C89" s="4" t="str">
        <f t="shared" si="4"/>
        <v>Crooke</v>
      </c>
      <c r="D89" s="10">
        <v>53</v>
      </c>
      <c r="E89" s="10">
        <v>2</v>
      </c>
      <c r="F89" s="7" t="s">
        <v>431</v>
      </c>
      <c r="G89" t="str">
        <f t="shared" si="5"/>
        <v>INSERT INTO Guests (FirstName, LastName, GroupId, Guest_CatId, PlusOne) VALUES ('Eva','Crooke',53,2,NULL);</v>
      </c>
      <c r="H89" t="s">
        <v>519</v>
      </c>
    </row>
    <row r="90" spans="1:8" x14ac:dyDescent="0.45">
      <c r="A90" s="16" t="s">
        <v>374</v>
      </c>
      <c r="B90" s="4" t="str">
        <f t="shared" si="3"/>
        <v>Adam</v>
      </c>
      <c r="C90" s="4" t="str">
        <f t="shared" si="4"/>
        <v>Yeager</v>
      </c>
      <c r="D90" s="10">
        <v>54</v>
      </c>
      <c r="E90" s="10">
        <v>2</v>
      </c>
      <c r="F90" s="7" t="s">
        <v>431</v>
      </c>
      <c r="G90" t="str">
        <f t="shared" si="5"/>
        <v>INSERT INTO Guests (FirstName, LastName, GroupId, Guest_CatId, PlusOne) VALUES ('Adam','Yeager',54,2,NULL);</v>
      </c>
      <c r="H90" t="s">
        <v>520</v>
      </c>
    </row>
    <row r="91" spans="1:8" x14ac:dyDescent="0.45">
      <c r="A91" s="16" t="s">
        <v>375</v>
      </c>
      <c r="B91" s="4" t="str">
        <f t="shared" si="3"/>
        <v>Natasha</v>
      </c>
      <c r="C91" s="4" t="str">
        <f t="shared" si="4"/>
        <v>Yeager</v>
      </c>
      <c r="D91" s="10">
        <v>54</v>
      </c>
      <c r="E91" s="10">
        <v>2</v>
      </c>
      <c r="F91" s="7" t="s">
        <v>431</v>
      </c>
      <c r="G91" t="str">
        <f t="shared" si="5"/>
        <v>INSERT INTO Guests (FirstName, LastName, GroupId, Guest_CatId, PlusOne) VALUES ('Natasha','Yeager',54,2,NULL);</v>
      </c>
      <c r="H91" t="s">
        <v>521</v>
      </c>
    </row>
    <row r="92" spans="1:8" x14ac:dyDescent="0.45">
      <c r="A92" s="16" t="s">
        <v>155</v>
      </c>
      <c r="B92" s="4" t="str">
        <f>LEFT(A92,FIND(" ",A92)-1)</f>
        <v>John</v>
      </c>
      <c r="C92" s="4" t="str">
        <f>RIGHT(A92,LEN(A92)-FIND(" ",A92))</f>
        <v xml:space="preserve">Sissoyev </v>
      </c>
      <c r="D92" s="10">
        <v>55</v>
      </c>
      <c r="E92" s="10">
        <v>2</v>
      </c>
      <c r="F92" s="7" t="s">
        <v>431</v>
      </c>
      <c r="G92" t="str">
        <f t="shared" si="5"/>
        <v>INSERT INTO Guests (FirstName, LastName, GroupId, Guest_CatId, PlusOne) VALUES ('John','Sissoyev ',55,2,NULL);</v>
      </c>
      <c r="H92" t="s">
        <v>522</v>
      </c>
    </row>
    <row r="93" spans="1:8" x14ac:dyDescent="0.45">
      <c r="A93" s="16" t="s">
        <v>154</v>
      </c>
      <c r="B93" s="4" t="str">
        <f t="shared" si="3"/>
        <v>Stacy</v>
      </c>
      <c r="C93" s="4" t="str">
        <f t="shared" si="4"/>
        <v xml:space="preserve">Sissoyev </v>
      </c>
      <c r="D93" s="10">
        <v>55</v>
      </c>
      <c r="E93" s="10">
        <v>2</v>
      </c>
      <c r="F93" s="7" t="s">
        <v>431</v>
      </c>
      <c r="G93" t="str">
        <f t="shared" si="5"/>
        <v>INSERT INTO Guests (FirstName, LastName, GroupId, Guest_CatId, PlusOne) VALUES ('Stacy','Sissoyev ',55,2,NULL);</v>
      </c>
      <c r="H93" t="s">
        <v>523</v>
      </c>
    </row>
    <row r="94" spans="1:8" x14ac:dyDescent="0.45">
      <c r="A94" s="16" t="s">
        <v>149</v>
      </c>
      <c r="B94" s="4" t="str">
        <f t="shared" si="3"/>
        <v>Terrie</v>
      </c>
      <c r="C94" s="4" t="str">
        <f t="shared" si="4"/>
        <v>Uiterwyk</v>
      </c>
      <c r="D94" s="10">
        <v>56</v>
      </c>
      <c r="E94" s="10">
        <v>2</v>
      </c>
      <c r="F94" s="10">
        <v>1</v>
      </c>
      <c r="G94" t="str">
        <f t="shared" si="5"/>
        <v>INSERT INTO Guests (FirstName, LastName, GroupId, Guest_CatId, PlusOne) VALUES ('Terrie','Uiterwyk',56,2,1);</v>
      </c>
      <c r="H94" t="s">
        <v>524</v>
      </c>
    </row>
    <row r="95" spans="1:8" x14ac:dyDescent="0.45">
      <c r="A95" s="16" t="s">
        <v>12</v>
      </c>
      <c r="B95" s="4" t="str">
        <f t="shared" si="3"/>
        <v>Ryan</v>
      </c>
      <c r="C95" s="4" t="str">
        <f t="shared" si="4"/>
        <v>Jaso</v>
      </c>
      <c r="D95" s="10">
        <v>57</v>
      </c>
      <c r="E95" s="10">
        <v>2</v>
      </c>
      <c r="F95" s="7" t="s">
        <v>431</v>
      </c>
      <c r="G95" t="str">
        <f t="shared" si="5"/>
        <v>INSERT INTO Guests (FirstName, LastName, GroupId, Guest_CatId, PlusOne) VALUES ('Ryan','Jaso',57,2,NULL);</v>
      </c>
      <c r="H95" t="s">
        <v>525</v>
      </c>
    </row>
    <row r="96" spans="1:8" x14ac:dyDescent="0.45">
      <c r="A96" s="16" t="s">
        <v>188</v>
      </c>
      <c r="B96" s="4" t="str">
        <f t="shared" si="3"/>
        <v>Jennifer</v>
      </c>
      <c r="C96" s="4" t="str">
        <f t="shared" si="4"/>
        <v>Jaso</v>
      </c>
      <c r="D96" s="10">
        <v>57</v>
      </c>
      <c r="E96" s="10">
        <v>2</v>
      </c>
      <c r="F96" s="7" t="s">
        <v>431</v>
      </c>
      <c r="G96" t="str">
        <f t="shared" si="5"/>
        <v>INSERT INTO Guests (FirstName, LastName, GroupId, Guest_CatId, PlusOne) VALUES ('Jennifer','Jaso',57,2,NULL);</v>
      </c>
      <c r="H96" t="s">
        <v>526</v>
      </c>
    </row>
    <row r="97" spans="1:8" x14ac:dyDescent="0.45">
      <c r="A97" s="16" t="s">
        <v>189</v>
      </c>
      <c r="B97" s="4" t="str">
        <f t="shared" si="3"/>
        <v>Greg</v>
      </c>
      <c r="C97" s="4" t="str">
        <f t="shared" si="4"/>
        <v>VanHorn</v>
      </c>
      <c r="D97" s="10">
        <v>58</v>
      </c>
      <c r="E97" s="10">
        <v>2</v>
      </c>
      <c r="F97" s="7" t="s">
        <v>431</v>
      </c>
      <c r="G97" t="str">
        <f t="shared" si="5"/>
        <v>INSERT INTO Guests (FirstName, LastName, GroupId, Guest_CatId, PlusOne) VALUES ('Greg','VanHorn',58,2,NULL);</v>
      </c>
      <c r="H97" t="s">
        <v>527</v>
      </c>
    </row>
    <row r="98" spans="1:8" x14ac:dyDescent="0.45">
      <c r="A98" s="16" t="s">
        <v>383</v>
      </c>
      <c r="B98" s="4" t="str">
        <f t="shared" si="3"/>
        <v>Christine</v>
      </c>
      <c r="C98" s="4" t="str">
        <f t="shared" si="4"/>
        <v>VanHorn</v>
      </c>
      <c r="D98" s="10">
        <v>58</v>
      </c>
      <c r="E98" s="10">
        <v>2</v>
      </c>
      <c r="F98" s="7" t="s">
        <v>431</v>
      </c>
      <c r="G98" t="str">
        <f t="shared" si="5"/>
        <v>INSERT INTO Guests (FirstName, LastName, GroupId, Guest_CatId, PlusOne) VALUES ('Christine','VanHorn',58,2,NULL);</v>
      </c>
      <c r="H98" t="s">
        <v>528</v>
      </c>
    </row>
    <row r="99" spans="1:8" x14ac:dyDescent="0.45">
      <c r="A99" s="16" t="s">
        <v>190</v>
      </c>
      <c r="B99" s="4" t="str">
        <f t="shared" si="3"/>
        <v>Christian</v>
      </c>
      <c r="C99" s="4" t="str">
        <f t="shared" si="4"/>
        <v>VanHorn</v>
      </c>
      <c r="D99" s="10">
        <v>59</v>
      </c>
      <c r="E99" s="10">
        <v>2</v>
      </c>
      <c r="F99" s="7" t="s">
        <v>431</v>
      </c>
      <c r="G99" t="str">
        <f t="shared" si="5"/>
        <v>INSERT INTO Guests (FirstName, LastName, GroupId, Guest_CatId, PlusOne) VALUES ('Christian','VanHorn',59,2,NULL);</v>
      </c>
      <c r="H99" t="s">
        <v>529</v>
      </c>
    </row>
    <row r="100" spans="1:8" x14ac:dyDescent="0.45">
      <c r="A100" s="16" t="s">
        <v>191</v>
      </c>
      <c r="B100" s="4" t="str">
        <f t="shared" si="3"/>
        <v>Kandace</v>
      </c>
      <c r="C100" s="4" t="str">
        <f t="shared" si="4"/>
        <v>Bisignano</v>
      </c>
      <c r="D100" s="10">
        <v>59</v>
      </c>
      <c r="E100" s="10">
        <v>2</v>
      </c>
      <c r="F100" s="7" t="s">
        <v>431</v>
      </c>
      <c r="G100" t="str">
        <f t="shared" si="5"/>
        <v>INSERT INTO Guests (FirstName, LastName, GroupId, Guest_CatId, PlusOne) VALUES ('Kandace','Bisignano',59,2,NULL);</v>
      </c>
      <c r="H100" t="s">
        <v>530</v>
      </c>
    </row>
    <row r="101" spans="1:8" x14ac:dyDescent="0.45">
      <c r="A101" s="16" t="s">
        <v>192</v>
      </c>
      <c r="B101" s="4" t="str">
        <f t="shared" si="3"/>
        <v>Ryan</v>
      </c>
      <c r="C101" s="4" t="str">
        <f t="shared" si="4"/>
        <v>VanHorn</v>
      </c>
      <c r="D101" s="10">
        <v>60</v>
      </c>
      <c r="E101" s="10">
        <v>2</v>
      </c>
      <c r="F101" s="7" t="s">
        <v>431</v>
      </c>
      <c r="G101" t="str">
        <f t="shared" si="5"/>
        <v>INSERT INTO Guests (FirstName, LastName, GroupId, Guest_CatId, PlusOne) VALUES ('Ryan','VanHorn',60,2,NULL);</v>
      </c>
      <c r="H101" t="s">
        <v>531</v>
      </c>
    </row>
    <row r="102" spans="1:8" x14ac:dyDescent="0.45">
      <c r="A102" s="16" t="s">
        <v>194</v>
      </c>
      <c r="B102" s="4" t="str">
        <f t="shared" si="3"/>
        <v>Jessica</v>
      </c>
      <c r="C102" s="4" t="str">
        <f t="shared" si="4"/>
        <v>VanHorn</v>
      </c>
      <c r="D102" s="10">
        <v>60</v>
      </c>
      <c r="E102" s="10">
        <v>2</v>
      </c>
      <c r="F102" s="7" t="s">
        <v>431</v>
      </c>
      <c r="G102" t="str">
        <f t="shared" si="5"/>
        <v>INSERT INTO Guests (FirstName, LastName, GroupId, Guest_CatId, PlusOne) VALUES ('Jessica','VanHorn',60,2,NULL);</v>
      </c>
      <c r="H102" t="s">
        <v>532</v>
      </c>
    </row>
    <row r="103" spans="1:8" x14ac:dyDescent="0.45">
      <c r="A103" s="16" t="s">
        <v>193</v>
      </c>
      <c r="B103" s="4" t="str">
        <f t="shared" si="3"/>
        <v>Alexandra</v>
      </c>
      <c r="C103" s="4" t="str">
        <f t="shared" si="4"/>
        <v>VanHorn</v>
      </c>
      <c r="D103" s="10">
        <v>61</v>
      </c>
      <c r="E103" s="10">
        <v>2</v>
      </c>
      <c r="F103" s="7" t="s">
        <v>431</v>
      </c>
      <c r="G103" t="str">
        <f t="shared" si="5"/>
        <v>INSERT INTO Guests (FirstName, LastName, GroupId, Guest_CatId, PlusOne) VALUES ('Alexandra','VanHorn',61,2,NULL);</v>
      </c>
      <c r="H103" t="s">
        <v>533</v>
      </c>
    </row>
    <row r="104" spans="1:8" x14ac:dyDescent="0.45">
      <c r="A104" s="16" t="s">
        <v>61</v>
      </c>
      <c r="B104" s="4" t="str">
        <f t="shared" si="3"/>
        <v>Anthony</v>
      </c>
      <c r="C104" s="4" t="str">
        <f t="shared" si="4"/>
        <v>Ercolino</v>
      </c>
      <c r="D104" s="10">
        <v>62</v>
      </c>
      <c r="E104" s="10">
        <v>2</v>
      </c>
      <c r="F104" s="7" t="s">
        <v>431</v>
      </c>
      <c r="G104" t="str">
        <f t="shared" si="5"/>
        <v>INSERT INTO Guests (FirstName, LastName, GroupId, Guest_CatId, PlusOne) VALUES ('Anthony','Ercolino',62,2,NULL);</v>
      </c>
      <c r="H104" t="s">
        <v>534</v>
      </c>
    </row>
    <row r="105" spans="1:8" x14ac:dyDescent="0.45">
      <c r="A105" s="16" t="s">
        <v>66</v>
      </c>
      <c r="B105" s="4" t="str">
        <f t="shared" si="3"/>
        <v>Kimberly</v>
      </c>
      <c r="C105" s="4" t="str">
        <f t="shared" si="4"/>
        <v>Ercolino</v>
      </c>
      <c r="D105" s="10">
        <v>62</v>
      </c>
      <c r="E105" s="10">
        <v>2</v>
      </c>
      <c r="F105" s="7" t="s">
        <v>431</v>
      </c>
      <c r="G105" t="str">
        <f t="shared" si="5"/>
        <v>INSERT INTO Guests (FirstName, LastName, GroupId, Guest_CatId, PlusOne) VALUES ('Kimberly','Ercolino',62,2,NULL);</v>
      </c>
      <c r="H105" t="s">
        <v>535</v>
      </c>
    </row>
    <row r="106" spans="1:8" x14ac:dyDescent="0.45">
      <c r="A106" s="16" t="s">
        <v>195</v>
      </c>
      <c r="B106" s="4" t="str">
        <f t="shared" si="3"/>
        <v>Dan</v>
      </c>
      <c r="C106" s="4" t="str">
        <f t="shared" si="4"/>
        <v>DeOliveira</v>
      </c>
      <c r="D106" s="10">
        <v>63</v>
      </c>
      <c r="E106" s="10">
        <v>2</v>
      </c>
      <c r="F106" s="7" t="s">
        <v>431</v>
      </c>
      <c r="G106" t="str">
        <f t="shared" si="5"/>
        <v>INSERT INTO Guests (FirstName, LastName, GroupId, Guest_CatId, PlusOne) VALUES ('Dan','DeOliveira',63,2,NULL);</v>
      </c>
      <c r="H106" t="s">
        <v>536</v>
      </c>
    </row>
    <row r="107" spans="1:8" x14ac:dyDescent="0.45">
      <c r="A107" s="16" t="s">
        <v>76</v>
      </c>
      <c r="B107" s="4" t="str">
        <f t="shared" si="3"/>
        <v>Jessica</v>
      </c>
      <c r="C107" s="4" t="str">
        <f t="shared" si="4"/>
        <v>Francesca</v>
      </c>
      <c r="D107" s="10">
        <v>63</v>
      </c>
      <c r="E107" s="10">
        <v>2</v>
      </c>
      <c r="F107" s="7" t="s">
        <v>431</v>
      </c>
      <c r="G107" t="str">
        <f t="shared" si="5"/>
        <v>INSERT INTO Guests (FirstName, LastName, GroupId, Guest_CatId, PlusOne) VALUES ('Jessica','Francesca',63,2,NULL);</v>
      </c>
      <c r="H107" t="s">
        <v>537</v>
      </c>
    </row>
    <row r="108" spans="1:8" x14ac:dyDescent="0.45">
      <c r="A108" s="16" t="s">
        <v>81</v>
      </c>
      <c r="B108" s="4" t="str">
        <f t="shared" si="3"/>
        <v>Brian</v>
      </c>
      <c r="C108" s="4" t="str">
        <f t="shared" si="4"/>
        <v>Dietlein</v>
      </c>
      <c r="D108" s="10">
        <v>64</v>
      </c>
      <c r="E108" s="10">
        <v>2</v>
      </c>
      <c r="F108" s="10">
        <v>1</v>
      </c>
      <c r="G108" t="str">
        <f t="shared" si="5"/>
        <v>INSERT INTO Guests (FirstName, LastName, GroupId, Guest_CatId, PlusOne) VALUES ('Brian','Dietlein',64,2,1);</v>
      </c>
      <c r="H108" t="s">
        <v>538</v>
      </c>
    </row>
    <row r="109" spans="1:8" x14ac:dyDescent="0.45">
      <c r="A109" s="16" t="s">
        <v>91</v>
      </c>
      <c r="B109" s="4" t="str">
        <f t="shared" si="3"/>
        <v>Joe</v>
      </c>
      <c r="C109" s="4" t="str">
        <f t="shared" si="4"/>
        <v>Lanza</v>
      </c>
      <c r="D109" s="10">
        <v>65</v>
      </c>
      <c r="E109" s="10">
        <v>2</v>
      </c>
      <c r="F109" s="7" t="s">
        <v>431</v>
      </c>
      <c r="G109" t="str">
        <f t="shared" si="5"/>
        <v>INSERT INTO Guests (FirstName, LastName, GroupId, Guest_CatId, PlusOne) VALUES ('Joe','Lanza',65,2,NULL);</v>
      </c>
      <c r="H109" t="s">
        <v>539</v>
      </c>
    </row>
    <row r="110" spans="1:8" x14ac:dyDescent="0.45">
      <c r="A110" s="16" t="s">
        <v>96</v>
      </c>
      <c r="B110" s="4" t="str">
        <f t="shared" si="3"/>
        <v>Lauren</v>
      </c>
      <c r="C110" s="4" t="str">
        <f t="shared" si="4"/>
        <v>Lanza</v>
      </c>
      <c r="D110" s="10">
        <v>65</v>
      </c>
      <c r="E110" s="10">
        <v>2</v>
      </c>
      <c r="F110" s="7" t="s">
        <v>431</v>
      </c>
      <c r="G110" t="str">
        <f t="shared" si="5"/>
        <v>INSERT INTO Guests (FirstName, LastName, GroupId, Guest_CatId, PlusOne) VALUES ('Lauren','Lanza',65,2,NULL);</v>
      </c>
      <c r="H110" t="s">
        <v>540</v>
      </c>
    </row>
    <row r="111" spans="1:8" x14ac:dyDescent="0.45">
      <c r="A111" s="16" t="s">
        <v>198</v>
      </c>
      <c r="B111" s="4" t="str">
        <f t="shared" si="3"/>
        <v>Michael</v>
      </c>
      <c r="C111" s="4" t="str">
        <f t="shared" si="4"/>
        <v>Coad</v>
      </c>
      <c r="D111" s="10">
        <v>66</v>
      </c>
      <c r="E111" s="10">
        <v>2</v>
      </c>
      <c r="F111" s="7" t="s">
        <v>431</v>
      </c>
      <c r="G111" t="str">
        <f t="shared" si="5"/>
        <v>INSERT INTO Guests (FirstName, LastName, GroupId, Guest_CatId, PlusOne) VALUES ('Michael','Coad',66,2,NULL);</v>
      </c>
      <c r="H111" t="s">
        <v>541</v>
      </c>
    </row>
    <row r="112" spans="1:8" x14ac:dyDescent="0.45">
      <c r="A112" s="16" t="s">
        <v>105</v>
      </c>
      <c r="B112" s="4" t="str">
        <f t="shared" si="3"/>
        <v>Lianne</v>
      </c>
      <c r="C112" s="4" t="str">
        <f t="shared" si="4"/>
        <v>Coad</v>
      </c>
      <c r="D112" s="10">
        <v>66</v>
      </c>
      <c r="E112" s="10">
        <v>2</v>
      </c>
      <c r="F112" s="7" t="s">
        <v>431</v>
      </c>
      <c r="G112" t="str">
        <f t="shared" si="5"/>
        <v>INSERT INTO Guests (FirstName, LastName, GroupId, Guest_CatId, PlusOne) VALUES ('Lianne','Coad',66,2,NULL);</v>
      </c>
      <c r="H112" t="s">
        <v>542</v>
      </c>
    </row>
    <row r="113" spans="1:8" x14ac:dyDescent="0.45">
      <c r="A113" s="16" t="s">
        <v>109</v>
      </c>
      <c r="B113" s="4" t="str">
        <f t="shared" si="3"/>
        <v>Jacob</v>
      </c>
      <c r="C113" s="4" t="str">
        <f t="shared" si="4"/>
        <v>Coad</v>
      </c>
      <c r="D113" s="10">
        <v>67</v>
      </c>
      <c r="E113" s="10">
        <v>2</v>
      </c>
      <c r="F113" s="7" t="s">
        <v>431</v>
      </c>
      <c r="G113" t="str">
        <f t="shared" si="5"/>
        <v>INSERT INTO Guests (FirstName, LastName, GroupId, Guest_CatId, PlusOne) VALUES ('Jacob','Coad',67,2,NULL);</v>
      </c>
      <c r="H113" t="s">
        <v>543</v>
      </c>
    </row>
    <row r="114" spans="1:8" x14ac:dyDescent="0.45">
      <c r="A114" s="18" t="s">
        <v>113</v>
      </c>
      <c r="B114" s="4" t="str">
        <f t="shared" si="3"/>
        <v>Liz</v>
      </c>
      <c r="C114" s="4" t="str">
        <f t="shared" si="4"/>
        <v>Coad</v>
      </c>
      <c r="D114" s="10">
        <v>67</v>
      </c>
      <c r="E114" s="10">
        <v>2</v>
      </c>
      <c r="F114" s="7" t="s">
        <v>431</v>
      </c>
      <c r="G114" t="str">
        <f t="shared" si="5"/>
        <v>INSERT INTO Guests (FirstName, LastName, GroupId, Guest_CatId, PlusOne) VALUES ('Liz','Coad',67,2,NULL);</v>
      </c>
      <c r="H114" t="s">
        <v>544</v>
      </c>
    </row>
    <row r="115" spans="1:8" x14ac:dyDescent="0.45">
      <c r="A115" s="16" t="s">
        <v>117</v>
      </c>
      <c r="B115" s="4" t="str">
        <f t="shared" si="3"/>
        <v>Skip</v>
      </c>
      <c r="C115" s="4" t="str">
        <f t="shared" si="4"/>
        <v>Warmack</v>
      </c>
      <c r="D115" s="10">
        <v>68</v>
      </c>
      <c r="E115" s="10">
        <v>2</v>
      </c>
      <c r="F115" s="7" t="s">
        <v>431</v>
      </c>
      <c r="G115" t="str">
        <f t="shared" si="5"/>
        <v>INSERT INTO Guests (FirstName, LastName, GroupId, Guest_CatId, PlusOne) VALUES ('Skip','Warmack',68,2,NULL);</v>
      </c>
      <c r="H115" t="s">
        <v>545</v>
      </c>
    </row>
    <row r="116" spans="1:8" x14ac:dyDescent="0.45">
      <c r="A116" s="16" t="s">
        <v>119</v>
      </c>
      <c r="B116" s="4" t="str">
        <f t="shared" si="3"/>
        <v>Jessica</v>
      </c>
      <c r="C116" s="4" t="str">
        <f t="shared" si="4"/>
        <v>Warmack</v>
      </c>
      <c r="D116" s="10">
        <v>68</v>
      </c>
      <c r="E116" s="10">
        <v>2</v>
      </c>
      <c r="F116" s="7" t="s">
        <v>431</v>
      </c>
      <c r="G116" t="str">
        <f t="shared" si="5"/>
        <v>INSERT INTO Guests (FirstName, LastName, GroupId, Guest_CatId, PlusOne) VALUES ('Jessica','Warmack',68,2,NULL);</v>
      </c>
      <c r="H116" t="s">
        <v>546</v>
      </c>
    </row>
    <row r="117" spans="1:8" x14ac:dyDescent="0.45">
      <c r="A117" s="16" t="s">
        <v>200</v>
      </c>
      <c r="B117" s="4" t="str">
        <f>LEFT(A117,FIND(" ",A117)-1)</f>
        <v>David</v>
      </c>
      <c r="C117" s="4" t="str">
        <f>RIGHT(A117,LEN(A117)-FIND(" ",A117))</f>
        <v>Lubinsky</v>
      </c>
      <c r="D117" s="10">
        <v>69</v>
      </c>
      <c r="E117" s="10">
        <v>2</v>
      </c>
      <c r="F117" s="7" t="s">
        <v>431</v>
      </c>
      <c r="G117" t="str">
        <f t="shared" si="5"/>
        <v>INSERT INTO Guests (FirstName, LastName, GroupId, Guest_CatId, PlusOne) VALUES ('David','Lubinsky',69,2,NULL);</v>
      </c>
      <c r="H117" t="s">
        <v>547</v>
      </c>
    </row>
    <row r="118" spans="1:8" x14ac:dyDescent="0.45">
      <c r="A118" s="16" t="s">
        <v>121</v>
      </c>
      <c r="B118" s="4" t="str">
        <f t="shared" si="3"/>
        <v>Rachel</v>
      </c>
      <c r="C118" s="4" t="str">
        <f t="shared" si="4"/>
        <v>Lubinsky</v>
      </c>
      <c r="D118" s="10">
        <v>69</v>
      </c>
      <c r="E118" s="10">
        <v>2</v>
      </c>
      <c r="F118" s="7" t="s">
        <v>431</v>
      </c>
      <c r="G118" t="str">
        <f t="shared" si="5"/>
        <v>INSERT INTO Guests (FirstName, LastName, GroupId, Guest_CatId, PlusOne) VALUES ('Rachel','Lubinsky',69,2,NULL);</v>
      </c>
      <c r="H118" t="s">
        <v>548</v>
      </c>
    </row>
    <row r="119" spans="1:8" x14ac:dyDescent="0.45">
      <c r="A119" s="18" t="s">
        <v>427</v>
      </c>
      <c r="B119" s="4" t="str">
        <f>LEFT(A119,FIND(" ",A119)-1)</f>
        <v>Neil</v>
      </c>
      <c r="C119" s="4" t="str">
        <f>RIGHT(A119,LEN(A119)-FIND(" ",A119))</f>
        <v>Scott</v>
      </c>
      <c r="D119" s="10">
        <v>70</v>
      </c>
      <c r="E119" s="10">
        <v>2</v>
      </c>
      <c r="F119" s="7" t="s">
        <v>431</v>
      </c>
      <c r="G119" t="str">
        <f t="shared" si="5"/>
        <v>INSERT INTO Guests (FirstName, LastName, GroupId, Guest_CatId, PlusOne) VALUES ('Neil','Scott',70,2,NULL);</v>
      </c>
      <c r="H119" t="s">
        <v>549</v>
      </c>
    </row>
    <row r="120" spans="1:8" x14ac:dyDescent="0.45">
      <c r="A120" s="16" t="s">
        <v>125</v>
      </c>
      <c r="B120" s="4" t="str">
        <f t="shared" si="3"/>
        <v>Gail</v>
      </c>
      <c r="C120" s="4" t="str">
        <f t="shared" si="4"/>
        <v>Coad</v>
      </c>
      <c r="D120" s="10">
        <v>70</v>
      </c>
      <c r="E120" s="10">
        <v>2</v>
      </c>
      <c r="F120" s="7" t="s">
        <v>431</v>
      </c>
      <c r="G120" t="str">
        <f t="shared" si="5"/>
        <v>INSERT INTO Guests (FirstName, LastName, GroupId, Guest_CatId, PlusOne) VALUES ('Gail','Coad',70,2,NULL);</v>
      </c>
      <c r="H120" t="s">
        <v>550</v>
      </c>
    </row>
    <row r="121" spans="1:8" x14ac:dyDescent="0.45">
      <c r="A121" s="16" t="s">
        <v>127</v>
      </c>
      <c r="B121" s="4" t="str">
        <f t="shared" si="3"/>
        <v>Rob</v>
      </c>
      <c r="C121" s="4" t="str">
        <f t="shared" si="4"/>
        <v>Thomas</v>
      </c>
      <c r="D121" s="10">
        <v>71</v>
      </c>
      <c r="E121" s="10">
        <v>2</v>
      </c>
      <c r="F121" s="7" t="s">
        <v>431</v>
      </c>
      <c r="G121" t="str">
        <f t="shared" si="5"/>
        <v>INSERT INTO Guests (FirstName, LastName, GroupId, Guest_CatId, PlusOne) VALUES ('Rob','Thomas',71,2,NULL);</v>
      </c>
      <c r="H121" t="s">
        <v>551</v>
      </c>
    </row>
    <row r="122" spans="1:8" x14ac:dyDescent="0.45">
      <c r="A122" s="16" t="s">
        <v>128</v>
      </c>
      <c r="B122" s="4" t="str">
        <f t="shared" si="3"/>
        <v>Lisa</v>
      </c>
      <c r="C122" s="4" t="str">
        <f t="shared" si="4"/>
        <v>Verhelle</v>
      </c>
      <c r="D122" s="10">
        <v>71</v>
      </c>
      <c r="E122" s="10">
        <v>2</v>
      </c>
      <c r="F122" s="7" t="s">
        <v>431</v>
      </c>
      <c r="G122" t="str">
        <f t="shared" si="5"/>
        <v>INSERT INTO Guests (FirstName, LastName, GroupId, Guest_CatId, PlusOne) VALUES ('Lisa','Verhelle',71,2,NULL);</v>
      </c>
      <c r="H122" t="s">
        <v>552</v>
      </c>
    </row>
    <row r="123" spans="1:8" x14ac:dyDescent="0.45">
      <c r="A123" s="16" t="s">
        <v>129</v>
      </c>
      <c r="B123" s="4" t="str">
        <f t="shared" si="3"/>
        <v>Josh</v>
      </c>
      <c r="C123" s="4" t="str">
        <f t="shared" si="4"/>
        <v>Wynne</v>
      </c>
      <c r="D123" s="10">
        <v>72</v>
      </c>
      <c r="E123" s="10">
        <v>2</v>
      </c>
      <c r="F123" s="7" t="s">
        <v>431</v>
      </c>
      <c r="G123" t="str">
        <f t="shared" si="5"/>
        <v>INSERT INTO Guests (FirstName, LastName, GroupId, Guest_CatId, PlusOne) VALUES ('Josh','Wynne',72,2,NULL);</v>
      </c>
      <c r="H123" t="s">
        <v>553</v>
      </c>
    </row>
    <row r="124" spans="1:8" x14ac:dyDescent="0.45">
      <c r="A124" s="16" t="s">
        <v>130</v>
      </c>
      <c r="B124" s="4" t="str">
        <f t="shared" si="3"/>
        <v>Michelle</v>
      </c>
      <c r="C124" s="4" t="str">
        <f t="shared" si="4"/>
        <v>Wynne</v>
      </c>
      <c r="D124" s="10">
        <v>72</v>
      </c>
      <c r="E124" s="10">
        <v>2</v>
      </c>
      <c r="F124" s="7" t="s">
        <v>431</v>
      </c>
      <c r="G124" t="str">
        <f t="shared" si="5"/>
        <v>INSERT INTO Guests (FirstName, LastName, GroupId, Guest_CatId, PlusOne) VALUES ('Michelle','Wynne',72,2,NULL);</v>
      </c>
      <c r="H124" t="s">
        <v>554</v>
      </c>
    </row>
    <row r="125" spans="1:8" x14ac:dyDescent="0.45">
      <c r="A125" s="16" t="s">
        <v>131</v>
      </c>
      <c r="B125" s="4" t="str">
        <f t="shared" ref="B125:B136" si="6">LEFT(A125,FIND(" ",A125)-1)</f>
        <v>Lisa</v>
      </c>
      <c r="C125" s="4" t="str">
        <f t="shared" ref="C125:C136" si="7">RIGHT(A125,LEN(A125)-FIND(" ",A125))</f>
        <v>Dichtel</v>
      </c>
      <c r="D125" s="10">
        <v>73</v>
      </c>
      <c r="E125" s="10">
        <v>2</v>
      </c>
      <c r="F125" s="10">
        <v>1</v>
      </c>
      <c r="G125" t="str">
        <f t="shared" si="5"/>
        <v>INSERT INTO Guests (FirstName, LastName, GroupId, Guest_CatId, PlusOne) VALUES ('Lisa','Dichtel',73,2,1);</v>
      </c>
      <c r="H125" t="s">
        <v>555</v>
      </c>
    </row>
    <row r="126" spans="1:8" x14ac:dyDescent="0.45">
      <c r="A126" s="16" t="s">
        <v>158</v>
      </c>
      <c r="B126" s="4" t="str">
        <f>LEFT(A126,FIND(" ",A126)-1)</f>
        <v>Patrick</v>
      </c>
      <c r="C126" s="4" t="str">
        <f>RIGHT(A126,LEN(A126)-FIND(" ",A126))</f>
        <v xml:space="preserve">Knight </v>
      </c>
      <c r="D126" s="10">
        <v>74</v>
      </c>
      <c r="E126" s="10">
        <v>3</v>
      </c>
      <c r="F126" s="7" t="s">
        <v>431</v>
      </c>
      <c r="G126" t="str">
        <f t="shared" si="5"/>
        <v>INSERT INTO Guests (FirstName, LastName, GroupId, Guest_CatId, PlusOne) VALUES ('Patrick','Knight ',74,3,NULL);</v>
      </c>
      <c r="H126" t="s">
        <v>556</v>
      </c>
    </row>
    <row r="127" spans="1:8" x14ac:dyDescent="0.45">
      <c r="A127" s="16" t="s">
        <v>157</v>
      </c>
      <c r="B127" s="4" t="str">
        <f t="shared" si="6"/>
        <v>Katie</v>
      </c>
      <c r="C127" s="4" t="str">
        <f t="shared" si="7"/>
        <v xml:space="preserve">Knight </v>
      </c>
      <c r="D127" s="10">
        <v>74</v>
      </c>
      <c r="E127" s="10">
        <v>3</v>
      </c>
      <c r="F127" s="7" t="s">
        <v>431</v>
      </c>
      <c r="G127" t="str">
        <f t="shared" si="5"/>
        <v>INSERT INTO Guests (FirstName, LastName, GroupId, Guest_CatId, PlusOne) VALUES ('Katie','Knight ',74,3,NULL);</v>
      </c>
      <c r="H127" t="s">
        <v>557</v>
      </c>
    </row>
    <row r="128" spans="1:8" x14ac:dyDescent="0.45">
      <c r="A128" s="16" t="s">
        <v>159</v>
      </c>
      <c r="B128" s="4" t="str">
        <f>LEFT(A128,FIND(" ",A128)-1)</f>
        <v>Fredrick</v>
      </c>
      <c r="C128" s="4" t="str">
        <f>RIGHT(A128,LEN(A128)-FIND(" ",A128))</f>
        <v xml:space="preserve">Mamlqvist </v>
      </c>
      <c r="D128" s="10">
        <v>75</v>
      </c>
      <c r="E128" s="10">
        <v>3</v>
      </c>
      <c r="F128" s="7" t="s">
        <v>431</v>
      </c>
      <c r="G128" t="str">
        <f t="shared" si="5"/>
        <v>INSERT INTO Guests (FirstName, LastName, GroupId, Guest_CatId, PlusOne) VALUES ('Fredrick','Mamlqvist ',75,3,NULL);</v>
      </c>
      <c r="H128" t="s">
        <v>558</v>
      </c>
    </row>
    <row r="129" spans="1:8" x14ac:dyDescent="0.45">
      <c r="A129" s="16" t="s">
        <v>160</v>
      </c>
      <c r="B129" s="4" t="str">
        <f t="shared" si="6"/>
        <v>Ana</v>
      </c>
      <c r="C129" s="4" t="str">
        <f t="shared" si="7"/>
        <v xml:space="preserve">Mamlqvist </v>
      </c>
      <c r="D129" s="10">
        <v>75</v>
      </c>
      <c r="E129" s="10">
        <v>3</v>
      </c>
      <c r="F129" s="7" t="s">
        <v>431</v>
      </c>
      <c r="G129" t="str">
        <f t="shared" si="5"/>
        <v>INSERT INTO Guests (FirstName, LastName, GroupId, Guest_CatId, PlusOne) VALUES ('Ana','Mamlqvist ',75,3,NULL);</v>
      </c>
      <c r="H129" t="s">
        <v>559</v>
      </c>
    </row>
    <row r="130" spans="1:8" x14ac:dyDescent="0.45">
      <c r="A130" s="16" t="s">
        <v>161</v>
      </c>
      <c r="B130" s="4" t="str">
        <f t="shared" si="6"/>
        <v>Robin</v>
      </c>
      <c r="C130" s="4" t="str">
        <f t="shared" si="7"/>
        <v>Hurley</v>
      </c>
      <c r="D130" s="10">
        <v>76</v>
      </c>
      <c r="E130" s="10">
        <v>3</v>
      </c>
      <c r="F130" s="7" t="s">
        <v>431</v>
      </c>
      <c r="G130" t="str">
        <f t="shared" si="5"/>
        <v>INSERT INTO Guests (FirstName, LastName, GroupId, Guest_CatId, PlusOne) VALUES ('Robin','Hurley',76,3,NULL);</v>
      </c>
      <c r="H130" t="s">
        <v>560</v>
      </c>
    </row>
    <row r="131" spans="1:8" x14ac:dyDescent="0.45">
      <c r="A131" s="16" t="s">
        <v>183</v>
      </c>
      <c r="B131" s="4" t="str">
        <f t="shared" si="6"/>
        <v>Plus</v>
      </c>
      <c r="C131" s="4" t="str">
        <f t="shared" si="7"/>
        <v>One</v>
      </c>
      <c r="D131" s="10">
        <v>76</v>
      </c>
      <c r="E131" s="10">
        <v>3</v>
      </c>
      <c r="F131" s="7" t="s">
        <v>431</v>
      </c>
      <c r="G131" t="str">
        <f t="shared" ref="G131:G136" si="8">CONCATENATE("INSERT INTO Guests (FirstName, LastName, GroupId, Guest_CatId, PlusOne) VALUES ('",B131,"','",C131,"',",D131,",",E131,",",F131,");")</f>
        <v>INSERT INTO Guests (FirstName, LastName, GroupId, Guest_CatId, PlusOne) VALUES ('Plus','One',76,3,NULL);</v>
      </c>
      <c r="H131" t="s">
        <v>561</v>
      </c>
    </row>
    <row r="132" spans="1:8" x14ac:dyDescent="0.45">
      <c r="A132" s="16" t="s">
        <v>199</v>
      </c>
      <c r="B132" s="4" t="str">
        <f t="shared" si="6"/>
        <v>Michael</v>
      </c>
      <c r="C132" s="4" t="str">
        <f t="shared" si="7"/>
        <v xml:space="preserve">Kehoe </v>
      </c>
      <c r="D132" s="10">
        <v>77</v>
      </c>
      <c r="E132" s="10">
        <v>3</v>
      </c>
      <c r="F132" s="7" t="s">
        <v>431</v>
      </c>
      <c r="G132" t="str">
        <f t="shared" si="8"/>
        <v>INSERT INTO Guests (FirstName, LastName, GroupId, Guest_CatId, PlusOne) VALUES ('Michael','Kehoe ',77,3,NULL);</v>
      </c>
      <c r="H132" t="s">
        <v>562</v>
      </c>
    </row>
    <row r="133" spans="1:8" x14ac:dyDescent="0.45">
      <c r="A133" s="16" t="s">
        <v>166</v>
      </c>
      <c r="B133" s="4" t="str">
        <f t="shared" si="6"/>
        <v>Paula</v>
      </c>
      <c r="C133" s="4" t="str">
        <f t="shared" si="7"/>
        <v xml:space="preserve">Kehoe </v>
      </c>
      <c r="D133" s="10">
        <v>77</v>
      </c>
      <c r="E133" s="10">
        <v>3</v>
      </c>
      <c r="F133" s="7" t="s">
        <v>431</v>
      </c>
      <c r="G133" t="str">
        <f t="shared" si="8"/>
        <v>INSERT INTO Guests (FirstName, LastName, GroupId, Guest_CatId, PlusOne) VALUES ('Paula','Kehoe ',77,3,NULL);</v>
      </c>
      <c r="H133" t="s">
        <v>563</v>
      </c>
    </row>
    <row r="134" spans="1:8" x14ac:dyDescent="0.45">
      <c r="A134" s="16" t="s">
        <v>182</v>
      </c>
      <c r="B134" s="4" t="str">
        <f t="shared" si="6"/>
        <v>James</v>
      </c>
      <c r="C134" s="4" t="str">
        <f t="shared" si="7"/>
        <v>Fitch</v>
      </c>
      <c r="D134" s="10">
        <v>78</v>
      </c>
      <c r="E134" s="10">
        <v>3</v>
      </c>
      <c r="F134" s="7" t="s">
        <v>431</v>
      </c>
      <c r="G134" t="str">
        <f t="shared" si="8"/>
        <v>INSERT INTO Guests (FirstName, LastName, GroupId, Guest_CatId, PlusOne) VALUES ('James','Fitch',78,3,NULL);</v>
      </c>
      <c r="H134" t="s">
        <v>564</v>
      </c>
    </row>
    <row r="135" spans="1:8" x14ac:dyDescent="0.45">
      <c r="A135" s="16" t="s">
        <v>181</v>
      </c>
      <c r="B135" s="4" t="str">
        <f t="shared" si="6"/>
        <v>Nancy</v>
      </c>
      <c r="C135" s="4" t="str">
        <f t="shared" si="7"/>
        <v>Fitch</v>
      </c>
      <c r="D135" s="10">
        <v>78</v>
      </c>
      <c r="E135" s="10">
        <v>3</v>
      </c>
      <c r="F135" s="7" t="s">
        <v>431</v>
      </c>
      <c r="G135" t="str">
        <f t="shared" si="8"/>
        <v>INSERT INTO Guests (FirstName, LastName, GroupId, Guest_CatId, PlusOne) VALUES ('Nancy','Fitch',78,3,NULL);</v>
      </c>
      <c r="H135" t="s">
        <v>565</v>
      </c>
    </row>
    <row r="136" spans="1:8" x14ac:dyDescent="0.45">
      <c r="A136" s="16" t="s">
        <v>390</v>
      </c>
      <c r="B136" s="4" t="str">
        <f t="shared" si="6"/>
        <v>Colby</v>
      </c>
      <c r="C136" s="4" t="str">
        <f t="shared" si="7"/>
        <v>Dennis</v>
      </c>
      <c r="D136" s="10">
        <v>79</v>
      </c>
      <c r="E136" s="10">
        <v>1</v>
      </c>
      <c r="F136" s="10">
        <v>1</v>
      </c>
      <c r="G136" t="str">
        <f t="shared" si="8"/>
        <v>INSERT INTO Guests (FirstName, LastName, GroupId, Guest_CatId, PlusOne) VALUES ('Colby','Dennis',79,1,1);</v>
      </c>
      <c r="H136" t="s">
        <v>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Sheet1</vt:lpstr>
      <vt:lpstr>ListMaster</vt:lpstr>
      <vt:lpstr>ListAddress</vt:lpstr>
      <vt:lpstr>Locations</vt:lpstr>
      <vt:lpstr>SQL</vt:lpstr>
      <vt:lpstr>City</vt:lpstr>
      <vt:lpstr>Name</vt:lpstr>
      <vt:lpstr>State</vt:lpstr>
      <vt:lpstr>Street</vt:lpstr>
      <vt:lpstr>Unit</vt:lpstr>
      <vt:lpstr>Zip</vt:lpstr>
    </vt:vector>
  </TitlesOfParts>
  <Company>Bloomin Brands,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Bean</dc:creator>
  <cp:lastModifiedBy>Timothy Vasnelis</cp:lastModifiedBy>
  <dcterms:created xsi:type="dcterms:W3CDTF">2016-05-12T17:22:17Z</dcterms:created>
  <dcterms:modified xsi:type="dcterms:W3CDTF">2016-09-07T02:57:51Z</dcterms:modified>
</cp:coreProperties>
</file>