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homa\Dropbox\Master Thesis\data\leiden\"/>
    </mc:Choice>
  </mc:AlternateContent>
  <xr:revisionPtr revIDLastSave="0" documentId="13_ncr:1_{66BEAE42-076D-4108-B1CC-7A96A3480947}" xr6:coauthVersionLast="47" xr6:coauthVersionMax="47" xr10:uidLastSave="{00000000-0000-0000-0000-000000000000}"/>
  <bookViews>
    <workbookView xWindow="-120" yWindow="-120" windowWidth="29040" windowHeight="15720" xr2:uid="{DBF92EC5-B813-4F3E-A068-338D02DF9EA5}"/>
  </bookViews>
  <sheets>
    <sheet name="Vehicle" sheetId="3" r:id="rId1"/>
    <sheet name="Crew" sheetId="2" r:id="rId2"/>
  </sheets>
  <definedNames>
    <definedName name="ExternalData_1" localSheetId="1" hidden="1">Crew!$A$1:$B$36</definedName>
    <definedName name="ExternalData_2" localSheetId="0" hidden="1">Vehicle!$A$1:$A$19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1" i="3" l="1"/>
  <c r="A20" i="3"/>
  <c r="E38" i="2"/>
  <c r="E37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C2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9C7DF16-340C-450D-8612-54AA70A50D7C}" keepAlive="1" name="Query - Table001 (Page 1)" description="Connection to the 'Table001 (Page 1)' query in the workbook." type="5" refreshedVersion="8" background="1" saveData="1">
    <dbPr connection="Provider=Microsoft.Mashup.OleDb.1;Data Source=$Workbook$;Location=&quot;Table001 (Page 1)&quot;;Extended Properties=&quot;&quot;" command="SELECT * FROM [Table001 (Page 1)]"/>
  </connection>
  <connection id="2" xr16:uid="{BDF096D1-3CD3-4B2C-BB81-FBDC92103DF4}" keepAlive="1" name="Query - Table001 (Page 1-2)" description="Connection to the 'Table001 (Page 1-2)' query in the workbook." type="5" refreshedVersion="8" background="1" saveData="1">
    <dbPr connection="Provider=Microsoft.Mashup.OleDb.1;Data Source=$Workbook$;Location=&quot;Table001 (Page 1-2)&quot;;Extended Properties=&quot;&quot;" command="SELECT * FROM [Table001 (Page 1-2)]"/>
  </connection>
</connections>
</file>

<file path=xl/sharedStrings.xml><?xml version="1.0" encoding="utf-8"?>
<sst xmlns="http://schemas.openxmlformats.org/spreadsheetml/2006/main" count="78" uniqueCount="46">
  <si>
    <t>8h15</t>
  </si>
  <si>
    <t>6h42</t>
  </si>
  <si>
    <t>8h04</t>
  </si>
  <si>
    <t>8h08</t>
  </si>
  <si>
    <t>10h37</t>
  </si>
  <si>
    <t>8h24</t>
  </si>
  <si>
    <t>11h07</t>
  </si>
  <si>
    <t>7h34</t>
  </si>
  <si>
    <t>11h10</t>
  </si>
  <si>
    <t>8h57</t>
  </si>
  <si>
    <t>10h38</t>
  </si>
  <si>
    <t>7h55</t>
  </si>
  <si>
    <t>11h55</t>
  </si>
  <si>
    <t>8h12</t>
  </si>
  <si>
    <t>7h50</t>
  </si>
  <si>
    <t>8h27</t>
  </si>
  <si>
    <t>8h06</t>
  </si>
  <si>
    <t>10h55</t>
  </si>
  <si>
    <t>7h52</t>
  </si>
  <si>
    <t>8h37</t>
  </si>
  <si>
    <t>7h57</t>
  </si>
  <si>
    <t>11h50</t>
  </si>
  <si>
    <t>8h20</t>
  </si>
  <si>
    <t>11h41</t>
  </si>
  <si>
    <t>7h51</t>
  </si>
  <si>
    <t>7h48</t>
  </si>
  <si>
    <t>7h59</t>
  </si>
  <si>
    <t>8h59</t>
  </si>
  <si>
    <t>8h14</t>
  </si>
  <si>
    <t>7h05</t>
  </si>
  <si>
    <t>5h03</t>
  </si>
  <si>
    <t>8h45</t>
  </si>
  <si>
    <t>8h21</t>
  </si>
  <si>
    <t>7h49</t>
  </si>
  <si>
    <t>7h37</t>
  </si>
  <si>
    <t>7h40</t>
  </si>
  <si>
    <t>7h24</t>
  </si>
  <si>
    <t>5h24</t>
  </si>
  <si>
    <t>3h52</t>
  </si>
  <si>
    <t>Column1</t>
  </si>
  <si>
    <t>Distance</t>
  </si>
  <si>
    <t>Work Time Decimal</t>
  </si>
  <si>
    <t>Work Time Minutes</t>
  </si>
  <si>
    <t>Work Time Hours</t>
  </si>
  <si>
    <t>Work Time Raw</t>
  </si>
  <si>
    <t>note: missing soc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</si>
</sst>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15"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9F0A3E8F-3420-4660-9A25-D3199B57D3F6}" autoFormatId="16" applyNumberFormats="0" applyBorderFormats="0" applyFontFormats="0" applyPatternFormats="0" applyAlignmentFormats="0" applyWidthHeightFormats="0">
  <queryTableRefresh nextId="2">
    <queryTableFields count="1">
      <queryTableField id="1" name="Column90" tableColumnId="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9CBAA2CA-CE71-495F-870C-1500F5942AD1}" autoFormatId="16" applyNumberFormats="0" applyBorderFormats="0" applyFontFormats="0" applyPatternFormats="0" applyAlignmentFormats="0" applyWidthHeightFormats="0">
  <queryTableRefresh nextId="6" unboundColumnsRight="3">
    <queryTableFields count="5">
      <queryTableField id="1" name="Column66" tableColumnId="1"/>
      <queryTableField id="2" name="Column67" tableColumnId="2"/>
      <queryTableField id="3" dataBound="0" tableColumnId="3"/>
      <queryTableField id="4" dataBound="0" tableColumnId="4"/>
      <queryTableField id="5" dataBound="0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1A07873-3A51-49C5-8409-5378590552AB}" name="Table001__Page_1" displayName="Table001__Page_1" ref="A1:A20" tableType="queryTable" totalsRowCount="1" headerRowDxfId="4" dataDxfId="1" totalsRowDxfId="3">
  <autoFilter ref="A1:A19" xr:uid="{C1A07873-3A51-49C5-8409-5378590552AB}"/>
  <tableColumns count="1">
    <tableColumn id="1" xr3:uid="{F7330068-7FAA-4982-9A17-D193682CAE7E}" uniqueName="1" name="Distance" totalsRowFunction="custom" queryTableFieldId="1" dataDxfId="2" totalsRowDxfId="0">
      <totalsRowFormula>SUM(A2:A19)</totalsRow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8DA7AAE-0BDE-4025-9A36-C433F7C83ACB}" name="Table001__Page_1_2" displayName="Table001__Page_1_2" ref="A1:E38" tableType="queryTable" totalsRowCount="1">
  <autoFilter ref="A1:E37" xr:uid="{C8DA7AAE-0BDE-4025-9A36-C433F7C83ACB}"/>
  <tableColumns count="5">
    <tableColumn id="1" xr3:uid="{91390E43-1DB5-4064-89EA-547B90B2C962}" uniqueName="1" name="Column1" queryTableFieldId="1" dataDxfId="14" totalsRowDxfId="9"/>
    <tableColumn id="2" xr3:uid="{E75B164A-632E-4742-9F84-F923929E69C8}" uniqueName="2" name="Work Time Raw" queryTableFieldId="2" dataDxfId="13" totalsRowDxfId="8"/>
    <tableColumn id="3" xr3:uid="{61266203-143A-4F15-8765-E13CA246A4BA}" uniqueName="3" name="Work Time Hours" queryTableFieldId="3" dataDxfId="12" totalsRowDxfId="7">
      <calculatedColumnFormula>_xlfn.TEXTBEFORE(B2,"h")</calculatedColumnFormula>
    </tableColumn>
    <tableColumn id="4" xr3:uid="{E612B75F-BB12-442D-BB06-5D6C89D7E9EA}" uniqueName="4" name="Work Time Minutes" queryTableFieldId="4" dataDxfId="11" totalsRowDxfId="6">
      <calculatedColumnFormula>_xlfn.TEXTAFTER(B2,"h")</calculatedColumnFormula>
    </tableColumn>
    <tableColumn id="5" xr3:uid="{5471F249-D7B9-4FB8-8586-4DAC94185672}" uniqueName="5" name="Work Time Decimal" totalsRowFunction="custom" queryTableFieldId="5" dataDxfId="10" totalsRowDxfId="5">
      <calculatedColumnFormula>C2+D2/60</calculatedColumnFormula>
      <totalsRowFormula>COUNT(E2:E36)*100+E37*65+8*20</totalsRow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B90E5-2628-4EDA-84DC-594CF4A673D1}">
  <dimension ref="A1:C21"/>
  <sheetViews>
    <sheetView tabSelected="1" workbookViewId="0">
      <selection activeCell="B22" sqref="B22"/>
    </sheetView>
  </sheetViews>
  <sheetFormatPr defaultRowHeight="15" x14ac:dyDescent="0.25"/>
  <cols>
    <col min="1" max="1" width="12.42578125" style="2" bestFit="1" customWidth="1"/>
  </cols>
  <sheetData>
    <row r="1" spans="1:1" x14ac:dyDescent="0.25">
      <c r="A1" s="2" t="s">
        <v>40</v>
      </c>
    </row>
    <row r="2" spans="1:1" x14ac:dyDescent="0.25">
      <c r="A2" s="2">
        <v>202.50200000000001</v>
      </c>
    </row>
    <row r="3" spans="1:1" x14ac:dyDescent="0.25">
      <c r="A3" s="2">
        <v>300.81299999999999</v>
      </c>
    </row>
    <row r="4" spans="1:1" x14ac:dyDescent="0.25">
      <c r="A4" s="2">
        <v>267.39499999999998</v>
      </c>
    </row>
    <row r="5" spans="1:1" x14ac:dyDescent="0.25">
      <c r="A5" s="2">
        <v>185.13300000000001</v>
      </c>
    </row>
    <row r="6" spans="1:1" x14ac:dyDescent="0.25">
      <c r="A6" s="2">
        <v>280.14400000000001</v>
      </c>
    </row>
    <row r="7" spans="1:1" x14ac:dyDescent="0.25">
      <c r="A7" s="2">
        <v>166.40899999999999</v>
      </c>
    </row>
    <row r="8" spans="1:1" x14ac:dyDescent="0.25">
      <c r="A8" s="2">
        <v>279.92</v>
      </c>
    </row>
    <row r="9" spans="1:1" x14ac:dyDescent="0.25">
      <c r="A9" s="2">
        <v>275.89699999999999</v>
      </c>
    </row>
    <row r="10" spans="1:1" x14ac:dyDescent="0.25">
      <c r="A10" s="2">
        <v>300.36500000000001</v>
      </c>
    </row>
    <row r="11" spans="1:1" x14ac:dyDescent="0.25">
      <c r="A11" s="2">
        <v>187.321</v>
      </c>
    </row>
    <row r="12" spans="1:1" x14ac:dyDescent="0.25">
      <c r="A12" s="2">
        <v>276.87799999999999</v>
      </c>
    </row>
    <row r="13" spans="1:1" x14ac:dyDescent="0.25">
      <c r="A13" s="2">
        <v>258.61</v>
      </c>
    </row>
    <row r="14" spans="1:1" x14ac:dyDescent="0.25">
      <c r="A14" s="2">
        <v>284.46899999999999</v>
      </c>
    </row>
    <row r="15" spans="1:1" x14ac:dyDescent="0.25">
      <c r="A15" s="2">
        <v>168.72399999999999</v>
      </c>
    </row>
    <row r="16" spans="1:1" x14ac:dyDescent="0.25">
      <c r="A16" s="2">
        <v>267.262</v>
      </c>
    </row>
    <row r="17" spans="1:3" x14ac:dyDescent="0.25">
      <c r="A17" s="2">
        <v>179.797</v>
      </c>
    </row>
    <row r="18" spans="1:3" x14ac:dyDescent="0.25">
      <c r="A18" s="2">
        <v>180.643</v>
      </c>
    </row>
    <row r="19" spans="1:3" x14ac:dyDescent="0.25">
      <c r="A19" s="2">
        <v>151.852</v>
      </c>
    </row>
    <row r="20" spans="1:3" x14ac:dyDescent="0.25">
      <c r="A20" s="2">
        <f>SUM(A2:A19)</f>
        <v>4214.1340000000009</v>
      </c>
      <c r="C20" s="2"/>
    </row>
    <row r="21" spans="1:3" x14ac:dyDescent="0.25">
      <c r="A21" s="2">
        <f>200*COUNT(Table001__Page_1[Distance])+Table001__Page_1[[#Totals],[Distance]]*0.05</f>
        <v>3810.7067000000002</v>
      </c>
      <c r="B21" t="s">
        <v>45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420771-7EEB-477B-B90C-EBAFC45F57ED}">
  <dimension ref="A1:E38"/>
  <sheetViews>
    <sheetView topLeftCell="A4" workbookViewId="0">
      <selection activeCell="I36" sqref="I36"/>
    </sheetView>
  </sheetViews>
  <sheetFormatPr defaultRowHeight="15" x14ac:dyDescent="0.25"/>
  <cols>
    <col min="1" max="2" width="12.42578125" bestFit="1" customWidth="1"/>
    <col min="3" max="3" width="18.85546875" bestFit="1" customWidth="1"/>
    <col min="4" max="4" width="20.85546875" bestFit="1" customWidth="1"/>
    <col min="5" max="5" width="21" bestFit="1" customWidth="1"/>
  </cols>
  <sheetData>
    <row r="1" spans="1:5" x14ac:dyDescent="0.25">
      <c r="A1" t="s">
        <v>39</v>
      </c>
      <c r="B1" t="s">
        <v>44</v>
      </c>
      <c r="C1" t="s">
        <v>43</v>
      </c>
      <c r="D1" t="s">
        <v>42</v>
      </c>
      <c r="E1" t="s">
        <v>41</v>
      </c>
    </row>
    <row r="2" spans="1:5" x14ac:dyDescent="0.25">
      <c r="A2" s="1" t="s">
        <v>0</v>
      </c>
      <c r="B2" s="1" t="s">
        <v>0</v>
      </c>
      <c r="C2" s="1" t="str">
        <f>_xlfn.TEXTBEFORE(B2,"h")</f>
        <v>8</v>
      </c>
      <c r="D2" s="1" t="str">
        <f t="shared" ref="D2:D37" si="0">_xlfn.TEXTAFTER(B2,"h")</f>
        <v>15</v>
      </c>
      <c r="E2" s="1">
        <f t="shared" ref="E2:E36" si="1">C2+D2/60</f>
        <v>8.25</v>
      </c>
    </row>
    <row r="3" spans="1:5" x14ac:dyDescent="0.25">
      <c r="A3" s="1" t="s">
        <v>1</v>
      </c>
      <c r="B3" s="1" t="s">
        <v>1</v>
      </c>
      <c r="C3" s="1" t="str">
        <f t="shared" ref="C3:C37" si="2">_xlfn.TEXTBEFORE(B3,"h")</f>
        <v>6</v>
      </c>
      <c r="D3" s="1" t="str">
        <f t="shared" si="0"/>
        <v>42</v>
      </c>
      <c r="E3" s="1">
        <f t="shared" si="1"/>
        <v>6.7</v>
      </c>
    </row>
    <row r="4" spans="1:5" x14ac:dyDescent="0.25">
      <c r="A4" s="1" t="s">
        <v>2</v>
      </c>
      <c r="B4" s="1" t="s">
        <v>2</v>
      </c>
      <c r="C4" s="1" t="str">
        <f t="shared" si="2"/>
        <v>8</v>
      </c>
      <c r="D4" s="1" t="str">
        <f t="shared" si="0"/>
        <v>04</v>
      </c>
      <c r="E4" s="1">
        <f t="shared" si="1"/>
        <v>8.0666666666666664</v>
      </c>
    </row>
    <row r="5" spans="1:5" x14ac:dyDescent="0.25">
      <c r="A5" s="1" t="s">
        <v>3</v>
      </c>
      <c r="B5" s="1" t="s">
        <v>3</v>
      </c>
      <c r="C5" s="1" t="str">
        <f t="shared" si="2"/>
        <v>8</v>
      </c>
      <c r="D5" s="1" t="str">
        <f t="shared" si="0"/>
        <v>08</v>
      </c>
      <c r="E5" s="1">
        <f t="shared" si="1"/>
        <v>8.1333333333333329</v>
      </c>
    </row>
    <row r="6" spans="1:5" x14ac:dyDescent="0.25">
      <c r="A6" s="1" t="s">
        <v>4</v>
      </c>
      <c r="B6" s="1" t="s">
        <v>5</v>
      </c>
      <c r="C6" s="1" t="str">
        <f t="shared" si="2"/>
        <v>8</v>
      </c>
      <c r="D6" s="1" t="str">
        <f t="shared" si="0"/>
        <v>24</v>
      </c>
      <c r="E6" s="1">
        <f t="shared" si="1"/>
        <v>8.4</v>
      </c>
    </row>
    <row r="7" spans="1:5" x14ac:dyDescent="0.25">
      <c r="A7" s="1" t="s">
        <v>6</v>
      </c>
      <c r="B7" s="1" t="s">
        <v>7</v>
      </c>
      <c r="C7" s="1" t="str">
        <f t="shared" si="2"/>
        <v>7</v>
      </c>
      <c r="D7" s="1" t="str">
        <f t="shared" si="0"/>
        <v>34</v>
      </c>
      <c r="E7" s="1">
        <f t="shared" si="1"/>
        <v>7.5666666666666664</v>
      </c>
    </row>
    <row r="8" spans="1:5" x14ac:dyDescent="0.25">
      <c r="A8" s="1" t="s">
        <v>8</v>
      </c>
      <c r="B8" s="1" t="s">
        <v>9</v>
      </c>
      <c r="C8" s="1" t="str">
        <f t="shared" si="2"/>
        <v>8</v>
      </c>
      <c r="D8" s="1" t="str">
        <f t="shared" si="0"/>
        <v>57</v>
      </c>
      <c r="E8" s="1">
        <f t="shared" si="1"/>
        <v>8.9499999999999993</v>
      </c>
    </row>
    <row r="9" spans="1:5" x14ac:dyDescent="0.25">
      <c r="A9" s="1" t="s">
        <v>10</v>
      </c>
      <c r="B9" s="1" t="s">
        <v>11</v>
      </c>
      <c r="C9" s="1" t="str">
        <f t="shared" si="2"/>
        <v>7</v>
      </c>
      <c r="D9" s="1" t="str">
        <f t="shared" si="0"/>
        <v>55</v>
      </c>
      <c r="E9" s="1">
        <f t="shared" si="1"/>
        <v>7.916666666666667</v>
      </c>
    </row>
    <row r="10" spans="1:5" x14ac:dyDescent="0.25">
      <c r="A10" s="1" t="s">
        <v>12</v>
      </c>
      <c r="B10" s="1" t="s">
        <v>13</v>
      </c>
      <c r="C10" s="1" t="str">
        <f t="shared" si="2"/>
        <v>8</v>
      </c>
      <c r="D10" s="1" t="str">
        <f t="shared" si="0"/>
        <v>12</v>
      </c>
      <c r="E10" s="1">
        <f t="shared" si="1"/>
        <v>8.1999999999999993</v>
      </c>
    </row>
    <row r="11" spans="1:5" x14ac:dyDescent="0.25">
      <c r="A11" s="1" t="s">
        <v>14</v>
      </c>
      <c r="B11" s="1" t="s">
        <v>14</v>
      </c>
      <c r="C11" s="1" t="str">
        <f t="shared" si="2"/>
        <v>7</v>
      </c>
      <c r="D11" s="1" t="str">
        <f t="shared" si="0"/>
        <v>50</v>
      </c>
      <c r="E11" s="1">
        <f t="shared" si="1"/>
        <v>7.833333333333333</v>
      </c>
    </row>
    <row r="12" spans="1:5" x14ac:dyDescent="0.25">
      <c r="A12" s="1" t="s">
        <v>15</v>
      </c>
      <c r="B12" s="1" t="s">
        <v>15</v>
      </c>
      <c r="C12" s="1" t="str">
        <f t="shared" si="2"/>
        <v>8</v>
      </c>
      <c r="D12" s="1" t="str">
        <f t="shared" si="0"/>
        <v>27</v>
      </c>
      <c r="E12" s="1">
        <f t="shared" si="1"/>
        <v>8.4499999999999993</v>
      </c>
    </row>
    <row r="13" spans="1:5" x14ac:dyDescent="0.25">
      <c r="A13" s="1" t="s">
        <v>16</v>
      </c>
      <c r="B13" s="1" t="s">
        <v>16</v>
      </c>
      <c r="C13" s="1" t="str">
        <f t="shared" si="2"/>
        <v>8</v>
      </c>
      <c r="D13" s="1" t="str">
        <f t="shared" si="0"/>
        <v>06</v>
      </c>
      <c r="E13" s="1">
        <f t="shared" si="1"/>
        <v>8.1</v>
      </c>
    </row>
    <row r="14" spans="1:5" x14ac:dyDescent="0.25">
      <c r="A14" s="1" t="s">
        <v>17</v>
      </c>
      <c r="B14" s="1" t="s">
        <v>18</v>
      </c>
      <c r="C14" s="1" t="str">
        <f t="shared" si="2"/>
        <v>7</v>
      </c>
      <c r="D14" s="1" t="str">
        <f t="shared" si="0"/>
        <v>52</v>
      </c>
      <c r="E14" s="1">
        <f t="shared" si="1"/>
        <v>7.8666666666666671</v>
      </c>
    </row>
    <row r="15" spans="1:5" x14ac:dyDescent="0.25">
      <c r="A15" s="1" t="s">
        <v>19</v>
      </c>
      <c r="B15" s="1" t="s">
        <v>19</v>
      </c>
      <c r="C15" s="1" t="str">
        <f t="shared" si="2"/>
        <v>8</v>
      </c>
      <c r="D15" s="1" t="str">
        <f t="shared" si="0"/>
        <v>37</v>
      </c>
      <c r="E15" s="1">
        <f t="shared" si="1"/>
        <v>8.6166666666666671</v>
      </c>
    </row>
    <row r="16" spans="1:5" x14ac:dyDescent="0.25">
      <c r="A16" s="1" t="s">
        <v>20</v>
      </c>
      <c r="B16" s="1" t="s">
        <v>20</v>
      </c>
      <c r="C16" s="1" t="str">
        <f t="shared" si="2"/>
        <v>7</v>
      </c>
      <c r="D16" s="1" t="str">
        <f t="shared" si="0"/>
        <v>57</v>
      </c>
      <c r="E16" s="1">
        <f t="shared" si="1"/>
        <v>7.95</v>
      </c>
    </row>
    <row r="17" spans="1:5" x14ac:dyDescent="0.25">
      <c r="A17" s="1" t="s">
        <v>21</v>
      </c>
      <c r="B17" s="1" t="s">
        <v>13</v>
      </c>
      <c r="C17" s="1" t="str">
        <f t="shared" si="2"/>
        <v>8</v>
      </c>
      <c r="D17" s="1" t="str">
        <f t="shared" si="0"/>
        <v>12</v>
      </c>
      <c r="E17" s="1">
        <f t="shared" si="1"/>
        <v>8.1999999999999993</v>
      </c>
    </row>
    <row r="18" spans="1:5" x14ac:dyDescent="0.25">
      <c r="A18" s="1" t="s">
        <v>22</v>
      </c>
      <c r="B18" s="1" t="s">
        <v>22</v>
      </c>
      <c r="C18" s="1" t="str">
        <f t="shared" si="2"/>
        <v>8</v>
      </c>
      <c r="D18" s="1" t="str">
        <f t="shared" si="0"/>
        <v>20</v>
      </c>
      <c r="E18" s="1">
        <f t="shared" si="1"/>
        <v>8.3333333333333339</v>
      </c>
    </row>
    <row r="19" spans="1:5" x14ac:dyDescent="0.25">
      <c r="A19" s="1" t="s">
        <v>23</v>
      </c>
      <c r="B19" s="1" t="s">
        <v>24</v>
      </c>
      <c r="C19" s="1" t="str">
        <f t="shared" si="2"/>
        <v>7</v>
      </c>
      <c r="D19" s="1" t="str">
        <f t="shared" si="0"/>
        <v>51</v>
      </c>
      <c r="E19" s="1">
        <f t="shared" si="1"/>
        <v>7.85</v>
      </c>
    </row>
    <row r="20" spans="1:5" x14ac:dyDescent="0.25">
      <c r="A20" s="1" t="s">
        <v>25</v>
      </c>
      <c r="B20" s="1" t="s">
        <v>25</v>
      </c>
      <c r="C20" s="1" t="str">
        <f t="shared" si="2"/>
        <v>7</v>
      </c>
      <c r="D20" s="1" t="str">
        <f t="shared" si="0"/>
        <v>48</v>
      </c>
      <c r="E20" s="1">
        <f t="shared" si="1"/>
        <v>7.8</v>
      </c>
    </row>
    <row r="21" spans="1:5" x14ac:dyDescent="0.25">
      <c r="A21" s="1" t="s">
        <v>26</v>
      </c>
      <c r="B21" s="1" t="s">
        <v>26</v>
      </c>
      <c r="C21" s="1" t="str">
        <f t="shared" si="2"/>
        <v>7</v>
      </c>
      <c r="D21" s="1" t="str">
        <f t="shared" si="0"/>
        <v>59</v>
      </c>
      <c r="E21" s="1">
        <f t="shared" si="1"/>
        <v>7.9833333333333334</v>
      </c>
    </row>
    <row r="22" spans="1:5" x14ac:dyDescent="0.25">
      <c r="A22" s="1" t="s">
        <v>27</v>
      </c>
      <c r="B22" s="1" t="s">
        <v>27</v>
      </c>
      <c r="C22" s="1" t="str">
        <f t="shared" si="2"/>
        <v>8</v>
      </c>
      <c r="D22" s="1" t="str">
        <f t="shared" si="0"/>
        <v>59</v>
      </c>
      <c r="E22" s="1">
        <f t="shared" si="1"/>
        <v>8.9833333333333325</v>
      </c>
    </row>
    <row r="23" spans="1:5" x14ac:dyDescent="0.25">
      <c r="A23" s="1" t="s">
        <v>26</v>
      </c>
      <c r="B23" s="1" t="s">
        <v>26</v>
      </c>
      <c r="C23" s="1" t="str">
        <f t="shared" si="2"/>
        <v>7</v>
      </c>
      <c r="D23" s="1" t="str">
        <f t="shared" si="0"/>
        <v>59</v>
      </c>
      <c r="E23" s="1">
        <f t="shared" si="1"/>
        <v>7.9833333333333334</v>
      </c>
    </row>
    <row r="24" spans="1:5" x14ac:dyDescent="0.25">
      <c r="A24" s="1" t="s">
        <v>28</v>
      </c>
      <c r="B24" s="1" t="s">
        <v>28</v>
      </c>
      <c r="C24" s="1" t="str">
        <f t="shared" si="2"/>
        <v>8</v>
      </c>
      <c r="D24" s="1" t="str">
        <f t="shared" si="0"/>
        <v>14</v>
      </c>
      <c r="E24" s="1">
        <f t="shared" si="1"/>
        <v>8.2333333333333325</v>
      </c>
    </row>
    <row r="25" spans="1:5" x14ac:dyDescent="0.25">
      <c r="A25" s="1" t="s">
        <v>29</v>
      </c>
      <c r="B25" s="1" t="s">
        <v>29</v>
      </c>
      <c r="C25" s="1" t="str">
        <f t="shared" si="2"/>
        <v>7</v>
      </c>
      <c r="D25" s="1" t="str">
        <f t="shared" si="0"/>
        <v>05</v>
      </c>
      <c r="E25" s="1">
        <f t="shared" si="1"/>
        <v>7.083333333333333</v>
      </c>
    </row>
    <row r="26" spans="1:5" x14ac:dyDescent="0.25">
      <c r="A26" s="1" t="s">
        <v>30</v>
      </c>
      <c r="B26" s="1" t="s">
        <v>30</v>
      </c>
      <c r="C26" s="1" t="str">
        <f t="shared" si="2"/>
        <v>5</v>
      </c>
      <c r="D26" s="1" t="str">
        <f t="shared" si="0"/>
        <v>03</v>
      </c>
      <c r="E26" s="1">
        <f t="shared" si="1"/>
        <v>5.05</v>
      </c>
    </row>
    <row r="27" spans="1:5" x14ac:dyDescent="0.25">
      <c r="A27" s="1" t="s">
        <v>31</v>
      </c>
      <c r="B27" s="1" t="s">
        <v>31</v>
      </c>
      <c r="C27" s="1" t="str">
        <f t="shared" si="2"/>
        <v>8</v>
      </c>
      <c r="D27" s="1" t="str">
        <f t="shared" si="0"/>
        <v>45</v>
      </c>
      <c r="E27" s="1">
        <f t="shared" si="1"/>
        <v>8.75</v>
      </c>
    </row>
    <row r="28" spans="1:5" x14ac:dyDescent="0.25">
      <c r="A28" s="1" t="s">
        <v>32</v>
      </c>
      <c r="B28" s="1" t="s">
        <v>32</v>
      </c>
      <c r="C28" s="1" t="str">
        <f t="shared" si="2"/>
        <v>8</v>
      </c>
      <c r="D28" s="1" t="str">
        <f t="shared" si="0"/>
        <v>21</v>
      </c>
      <c r="E28" s="1">
        <f t="shared" si="1"/>
        <v>8.35</v>
      </c>
    </row>
    <row r="29" spans="1:5" x14ac:dyDescent="0.25">
      <c r="A29" s="1" t="s">
        <v>33</v>
      </c>
      <c r="B29" s="1" t="s">
        <v>33</v>
      </c>
      <c r="C29" s="1" t="str">
        <f t="shared" si="2"/>
        <v>7</v>
      </c>
      <c r="D29" s="1" t="str">
        <f t="shared" si="0"/>
        <v>49</v>
      </c>
      <c r="E29" s="1">
        <f t="shared" si="1"/>
        <v>7.8166666666666664</v>
      </c>
    </row>
    <row r="30" spans="1:5" x14ac:dyDescent="0.25">
      <c r="A30" s="1" t="s">
        <v>26</v>
      </c>
      <c r="B30" s="1" t="s">
        <v>26</v>
      </c>
      <c r="C30" s="1" t="str">
        <f t="shared" si="2"/>
        <v>7</v>
      </c>
      <c r="D30" s="1" t="str">
        <f t="shared" si="0"/>
        <v>59</v>
      </c>
      <c r="E30" s="1">
        <f t="shared" si="1"/>
        <v>7.9833333333333334</v>
      </c>
    </row>
    <row r="31" spans="1:5" x14ac:dyDescent="0.25">
      <c r="A31" s="1" t="s">
        <v>34</v>
      </c>
      <c r="B31" s="1" t="s">
        <v>34</v>
      </c>
      <c r="C31" s="1" t="str">
        <f t="shared" si="2"/>
        <v>7</v>
      </c>
      <c r="D31" s="1" t="str">
        <f t="shared" si="0"/>
        <v>37</v>
      </c>
      <c r="E31" s="1">
        <f t="shared" si="1"/>
        <v>7.6166666666666671</v>
      </c>
    </row>
    <row r="32" spans="1:5" x14ac:dyDescent="0.25">
      <c r="A32" s="1" t="s">
        <v>33</v>
      </c>
      <c r="B32" s="1" t="s">
        <v>33</v>
      </c>
      <c r="C32" s="1" t="str">
        <f t="shared" si="2"/>
        <v>7</v>
      </c>
      <c r="D32" s="1" t="str">
        <f t="shared" si="0"/>
        <v>49</v>
      </c>
      <c r="E32" s="1">
        <f t="shared" si="1"/>
        <v>7.8166666666666664</v>
      </c>
    </row>
    <row r="33" spans="1:5" x14ac:dyDescent="0.25">
      <c r="A33" s="1" t="s">
        <v>35</v>
      </c>
      <c r="B33" s="1" t="s">
        <v>35</v>
      </c>
      <c r="C33" s="1" t="str">
        <f t="shared" si="2"/>
        <v>7</v>
      </c>
      <c r="D33" s="1" t="str">
        <f t="shared" si="0"/>
        <v>40</v>
      </c>
      <c r="E33" s="1">
        <f t="shared" si="1"/>
        <v>7.666666666666667</v>
      </c>
    </row>
    <row r="34" spans="1:5" x14ac:dyDescent="0.25">
      <c r="A34" s="1" t="s">
        <v>36</v>
      </c>
      <c r="B34" s="1" t="s">
        <v>36</v>
      </c>
      <c r="C34" s="1" t="str">
        <f t="shared" si="2"/>
        <v>7</v>
      </c>
      <c r="D34" s="1" t="str">
        <f t="shared" si="0"/>
        <v>24</v>
      </c>
      <c r="E34" s="1">
        <f t="shared" si="1"/>
        <v>7.4</v>
      </c>
    </row>
    <row r="35" spans="1:5" x14ac:dyDescent="0.25">
      <c r="A35" s="1" t="s">
        <v>37</v>
      </c>
      <c r="B35" s="1" t="s">
        <v>37</v>
      </c>
      <c r="C35" s="1" t="str">
        <f t="shared" si="2"/>
        <v>5</v>
      </c>
      <c r="D35" s="1" t="str">
        <f t="shared" si="0"/>
        <v>24</v>
      </c>
      <c r="E35" s="1">
        <f t="shared" si="1"/>
        <v>5.4</v>
      </c>
    </row>
    <row r="36" spans="1:5" x14ac:dyDescent="0.25">
      <c r="A36" s="1" t="s">
        <v>38</v>
      </c>
      <c r="B36" s="1" t="s">
        <v>38</v>
      </c>
      <c r="C36" s="1" t="str">
        <f t="shared" si="2"/>
        <v>3</v>
      </c>
      <c r="D36" s="1" t="str">
        <f t="shared" si="0"/>
        <v>52</v>
      </c>
      <c r="E36" s="1">
        <f t="shared" si="1"/>
        <v>3.8666666666666667</v>
      </c>
    </row>
    <row r="37" spans="1:5" x14ac:dyDescent="0.25">
      <c r="C37" s="1"/>
      <c r="D37" s="1"/>
      <c r="E37" s="1">
        <f>SUM(E2:E36)</f>
        <v>271.16666666666657</v>
      </c>
    </row>
    <row r="38" spans="1:5" x14ac:dyDescent="0.25">
      <c r="A38" s="1"/>
      <c r="B38" s="1"/>
      <c r="C38" s="1"/>
      <c r="D38" s="1"/>
      <c r="E38" s="1">
        <f>COUNT(E2:E36)*100+E37*65+8*20</f>
        <v>21285.833333333328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U F A A B Q S w M E F A A C A A g A d F w + W 4 q a D e m k A A A A 9 g A A A B I A H A B D b 2 5 m a W c v U G F j a 2 F n Z S 5 4 b W w g o h g A K K A U A A A A A A A A A A A A A A A A A A A A A A A A A A A A h Y 9 N D o I w G E S v Q r q n P 2 i U k I + y c C u J C d G 4 b W q F R i i G F s v d X H g k r y B G U X c u 5 8 1 b z N y v N 8 i G p g 4 u q r O 6 N S l i m K J A G d k e t C l T 1 L t j G K O M w 0 b I k y h V M M r G J o M 9 p K h y 7 p w Q 4 r 3 H f o b b r i Q R p Y z s 8 3 U h K 9 U I 9 J H 1 f z n U x j p h p E I c d q 8 x P M J s v s B s G W M K Z I K Q a / M V o n H v s / 2 B s O p r 1 3 e K K x N u C y B T B P L + w B 9 Q S w M E F A A C A A g A d F w + W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R c P l u 6 a r S 3 j w I A A K g T A A A T A B w A R m 9 y b X V s Y X M v U 2 V j d G l v b j E u b S C i G A A o o B Q A A A A A A A A A A A A A A A A A A A A A A A A A A A D t 1 l u L 2 k A U B / B 3 w e 8 w Z F 8 S i M H J 3 R Z f 6 n Z B a O m i d l 9 U y j Q Z T d j J R D J j t y J + 9 8 b L u m v r f + n D Q i m r L + I 5 c z k / J z p H 8 U T n p S T D / T t 9 3 2 w 0 G y p j F U / J l T F i 3 w V v t y k x b 9 m c E 9 p y L Y N 0 i e C 6 2 S D 1 a 1 g u q 4 T X k d t 0 5 u w G K / M m F 9 z p l V J z q Z V p 9 N 5 N v i p e q Y n O y o J N r s s H K U q W q o l K s q p N W 9 d L v W p R Z 5 H O D M s m 4 3 6 x E L y o p 7 J t O V 2 D O p 4 x t e z 9 d s d y u o e d 1 + N + 2 j 1 W a U w 3 4 2 u m 2 f Q w / M r o Z U z O a 8 l o t e D b w n c j n V H F p J q V V d E r x b K Q 2 6 Q y H x e x 1 2 t j H 6 e G T X S d I 5 r / 1 B u b P M Z d E P d A 3 A f x A M T D O t 6 X O v S d b W X P E h G Y E I N 4 B 8 R p G y U Q m b q o J o r U F L E p c t M Q J R C c I j l F d B f R X X j a 6 L h d J H e R 3 E V y F 8 l d J H e R 3 E V y D 8 k 9 J P f g g 4 7 k H p J 7 S O 4 h u Y f k H p J 7 S O 4 j u Y / k P p L 7 H v o d + I j u I 7 q P 6 D 6 i + 4 j u I 3 q A 6 A G i B 4 g e o E M P 4 P 8 b k g d I H i B 5 g O Q B k o d I H i J 5 i O Q h k o d I H g b o M Q k R P T y l b 6 z j H T b g R f m j v s O + 6 I x X Z D 9 a P V 1 m Q y 7 q q / s Q N n + 7 8 u y T f Z + 2 O r P 8 B 8 H k P R m U D 3 + s v Y 2 Z q A 6 b c J Z k R J a a f M q V d v r q Y 7 H Q K 3 P 3 Y T / l M 9 N J l s t 5 X / N C m Q O e l F X q 3 O R c p H d M L O u r 9 5 u 1 / R 7 q p e R S i I 1 l W c 1 G L l + o 7 + U e 5 d U 7 l D u e 5 Y m o D 4 a p + 7 f b q Z x / n M G E f 9 y p n E 1 c G p V L o / K 2 G p W z i U u f c u l T T v q U s 4 m / b F O e J Z A 8 R P I I y S M k j 5 A 8 Q v I I y S M k j + C V h u Q R k k d I H i N 5 j O Q x k s d I H i N 5 j O Q x k s f w N k f y G M k 7 S N 4 5 l b 9 2 + 1 v v + 5 + 3 v L 8 A U E s B A i 0 A F A A C A A g A d F w + W 4 q a D e m k A A A A 9 g A A A B I A A A A A A A A A A A A A A A A A A A A A A E N v b m Z p Z y 9 Q Y W N r Y W d l L n h t b F B L A Q I t A B Q A A g A I A H R c P l s P y u m r p A A A A O k A A A A T A A A A A A A A A A A A A A A A A P A A A A B b Q 2 9 u d G V u d F 9 U e X B l c 1 0 u e G 1 s U E s B A i 0 A F A A C A A g A d F w + W 7 p q t L e P A g A A q B M A A B M A A A A A A A A A A A A A A A A A 4 Q E A A E Z v c m 1 1 b G F z L 1 N l Y 3 R p b 2 4 x L m 1 Q S w U G A A A A A A M A A w D C A A A A v Q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S B Q A A A A A A A A m F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b G U w M D E l M j A o U G F n Z S U y M D E t M i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w M m I w Z W I w N C 0 3 Z T E w L T R j O W U t O W V j O S 0 5 N D B k Z D F j Z T N k O T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h Y m x l M D A x X 1 9 Q Y W d l X z F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O S 0 z M F Q w O T o y M z o x N i 4 z M T A 1 M j I 4 W i I g L z 4 8 R W 5 0 c n k g V H l w Z T 0 i R m l s b E N v b H V t b l R 5 c G V z I i B W Y W x 1 Z T 0 i c 0 J n W T 0 i I C 8 + P E V u d H J 5 I F R 5 c G U 9 I k Z p b G x D b 2 x 1 b W 5 O Y W 1 l c y I g V m F s d W U 9 I n N b J n F 1 b 3 Q 7 Q 2 9 s d W 1 u N j Y m c X V v d D s s J n F 1 b 3 Q 7 Q 2 9 s d W 1 u N j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w M S A o U G F n Z S A x L T I p L 0 F 1 d G 9 S Z W 1 v d m V k Q 2 9 s d W 1 u c z E u e 0 N v b H V t b j Y 2 L D B 9 J n F 1 b 3 Q 7 L C Z x d W 9 0 O 1 N l Y 3 R p b 2 4 x L 1 R h Y m x l M D A x I C h Q Y W d l I D E t M i k v Q X V 0 b 1 J l b W 9 2 Z W R D b 2 x 1 b W 5 z M S 5 7 Q 2 9 s d W 1 u N j c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G F i b G U w M D E g K F B h Z 2 U g M S 0 y K S 9 B d X R v U m V t b 3 Z l Z E N v b H V t b n M x L n t D b 2 x 1 b W 4 2 N i w w f S Z x d W 9 0 O y w m c X V v d D t T Z W N 0 a W 9 u M S 9 U Y W J s Z T A w M S A o U G F n Z S A x L T I p L 0 F 1 d G 9 S Z W 1 v d m V k Q 2 9 s d W 1 u c z E u e 0 N v b H V t b j Y 3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A w M S U y M C h Q Y W d l J T I w M S 0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0 y K S 9 U Y W J s Z T A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x J T I w K F B h Z 2 U l M j A x L T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E l M j A o U G F n Z S U y M D E t M i k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x J T I w K F B h Z 2 U l M j A x L T I p L 1 J l b W 9 2 Z W Q l M j B C b G F u a y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1 M T E 1 M m M 2 M S 1 i Y m Q 1 L T Q 1 N 2 Y t O T Z m N y 0 0 N T N j N D c 3 Y z l l N m Y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h Y m x l M D A x X 1 9 Q Y W d l X z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k t M z B U M D k 6 M z U 6 N D A u M j c z M j c w M 1 o i I C 8 + P E V u d H J 5 I F R 5 c G U 9 I k Z p b G x D b 2 x 1 b W 5 U e X B l c y I g V m F s d W U 9 I n N C Z z 0 9 I i A v P j x F b n R y e S B U e X B l P S J G a W x s Q 2 9 s d W 1 u T m F t Z X M i I F Z h b H V l P S J z W y Z x d W 9 0 O 0 N v b H V t b j k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D E g K F B h Z 2 U g M S k v Q X V 0 b 1 J l b W 9 2 Z W R D b 2 x 1 b W 5 z M S 5 7 Q 2 9 s d W 1 u O T A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V G F i b G U w M D E g K F B h Z 2 U g M S k v Q X V 0 b 1 J l b W 9 2 Z W R D b 2 x 1 b W 5 z M S 5 7 Q 2 9 s d W 1 u O T A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D A x J T I w K F B h Z 2 U l M j A x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k v V G F i b G U w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k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x J T I w K F B h Z 2 U l M j A x K S 9 S Z W 1 v d m V k J T I w Q m x h b m s l M j B S b 3 d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O T + F X A H X 2 l H l Y E y h + C l g d Q A A A A A A g A A A A A A E G Y A A A A B A A A g A A A A N I 7 2 s L j G i m Y C s U p V M y 8 N / U 5 N d M x E V o m 6 l V f Q D Q X F f g I A A A A A D o A A A A A C A A A g A A A A q j f v V 6 T d 2 u 3 C M e 1 b 1 S O 7 M 8 4 G f c E Q B F 7 s 6 x p P S / T p G H R Q A A A A / y Q f H g v q 0 / d H f 7 S o 6 e N n M 8 t u l K E q a O N 6 w P 6 / + N S M S + q r I Q C l V K 5 v u Q Q u z 2 I 3 P B R g / 3 0 e 1 G I 8 U y R e 5 H / D 8 J 3 R 2 V Q x Y Y r E Y R N u 8 B L Z r U J L e n Z A A A A A 1 W q o K T D 5 U Z r Y y U + p I K s G 9 I O E 4 N Z 7 b 9 O y / D Y Q I 7 w 5 D U + M F K 6 E r T y v T N 5 N I e B 0 r P S 4 B e K e d H g w v + a R n v M M 3 4 e B y Q = = < / D a t a M a s h u p > 
</file>

<file path=customXml/itemProps1.xml><?xml version="1.0" encoding="utf-8"?>
<ds:datastoreItem xmlns:ds="http://schemas.openxmlformats.org/officeDocument/2006/customXml" ds:itemID="{6ADA7DA5-4E5A-47AD-A39D-469257F8E57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Vehicle</vt:lpstr>
      <vt:lpstr>Crew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Plas, T.D. van der (Thomas)</dc:creator>
  <cp:lastModifiedBy>Plas, T.D. van der (Thomas)</cp:lastModifiedBy>
  <dcterms:created xsi:type="dcterms:W3CDTF">2025-09-30T09:20:43Z</dcterms:created>
  <dcterms:modified xsi:type="dcterms:W3CDTF">2025-09-30T12:26:06Z</dcterms:modified>
</cp:coreProperties>
</file>