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250" windowWidth="2520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.0" numFmtId="164"/>
    <numFmt formatCode="_-* #,##0.00_-;\-* #,##0.00_-;_-* &quot;-&quot;??_-;_-@_-" numFmtId="165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MS Sans Serif"/>
      <b val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color indexed="9"/>
      <sz val="10"/>
    </font>
    <font>
      <name val="MS Sans Serif"/>
      <b val="1"/>
      <sz val="8"/>
    </font>
    <font>
      <name val="MS Sans Serif"/>
      <b val="1"/>
      <color indexed="10"/>
      <sz val="8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Calibri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borderId="0" fillId="0" fontId="1" numFmtId="0"/>
    <xf borderId="0" fillId="0" fontId="1" numFmtId="165"/>
    <xf borderId="0" fillId="0" fontId="1" numFmtId="165"/>
  </cellStyleXfs>
  <cellXfs count="67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1" fillId="3" fontId="4" numFmtId="0" pivotButton="0" quotePrefix="0" xfId="0">
      <alignment horizontal="center"/>
    </xf>
    <xf borderId="0" fillId="0" fontId="6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4" fillId="0" fontId="0" numFmtId="0" pivotButton="0" quotePrefix="0" xfId="0"/>
    <xf borderId="0" fillId="0" fontId="7" numFmtId="164" pivotButton="0" quotePrefix="0" xfId="0"/>
    <xf applyAlignment="1" borderId="5" fillId="0" fontId="7" numFmtId="164" pivotButton="0" quotePrefix="0" xfId="0">
      <alignment horizontal="center"/>
    </xf>
    <xf applyAlignment="1" borderId="6" fillId="0" fontId="7" numFmtId="164" pivotButton="0" quotePrefix="0" xfId="0">
      <alignment horizontal="center"/>
    </xf>
    <xf applyAlignment="1" borderId="7" fillId="0" fontId="7" numFmtId="164" pivotButton="0" quotePrefix="0" xfId="0">
      <alignment horizontal="center"/>
    </xf>
    <xf borderId="0" fillId="0" fontId="0" numFmtId="164" pivotButton="0" quotePrefix="0" xfId="0"/>
    <xf borderId="0" fillId="0" fontId="8" numFmtId="164" pivotButton="0" quotePrefix="0" xfId="0"/>
    <xf applyAlignment="1" borderId="5" fillId="0" fontId="9" numFmtId="2" pivotButton="0" quotePrefix="0" xfId="0">
      <alignment horizontal="center"/>
    </xf>
    <xf applyAlignment="1" borderId="6" fillId="0" fontId="9" numFmtId="2" pivotButton="0" quotePrefix="0" xfId="0">
      <alignment horizontal="center"/>
    </xf>
    <xf applyAlignment="1" borderId="7" fillId="0" fontId="9" numFmtId="2" pivotButton="0" quotePrefix="0" xfId="0">
      <alignment horizontal="center"/>
    </xf>
    <xf borderId="0" fillId="0" fontId="10" numFmtId="0" pivotButton="0" quotePrefix="0" xfId="0"/>
    <xf borderId="0" fillId="0" fontId="10" numFmtId="164" pivotButton="0" quotePrefix="0" xfId="0"/>
    <xf applyAlignment="1" borderId="0" fillId="0" fontId="10" numFmtId="0" pivotButton="0" quotePrefix="0" xfId="0">
      <alignment horizontal="center"/>
    </xf>
    <xf applyAlignment="1" borderId="2" fillId="0" fontId="5" numFmtId="0" pivotButton="0" quotePrefix="0" xfId="0">
      <alignment horizontal="left"/>
    </xf>
    <xf applyAlignment="1" borderId="8" fillId="0" fontId="0" numFmtId="0" pivotButton="0" quotePrefix="0" xfId="0">
      <alignment horizontal="center"/>
    </xf>
    <xf applyAlignment="1" borderId="1" fillId="4" fontId="1" numFmtId="165" pivotButton="0" quotePrefix="0" xfId="1">
      <alignment horizontal="center"/>
    </xf>
    <xf borderId="1" fillId="0" fontId="0" numFmtId="165" pivotButton="0" quotePrefix="0" xfId="1"/>
    <xf borderId="9" fillId="0" fontId="2" numFmtId="165" pivotButton="0" quotePrefix="0" xfId="0"/>
    <xf applyAlignment="1" borderId="1" fillId="0" fontId="1" numFmtId="165" pivotButton="0" quotePrefix="0" xfId="1">
      <alignment horizontal="center"/>
    </xf>
    <xf borderId="10" fillId="0" fontId="0" numFmtId="0" pivotButton="0" quotePrefix="0" xfId="0"/>
    <xf applyAlignment="1" borderId="2" fillId="0" fontId="0" numFmtId="0" pivotButton="0" quotePrefix="0" xfId="0">
      <alignment horizontal="left"/>
    </xf>
    <xf applyAlignment="1" borderId="11" fillId="0" fontId="0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1" numFmtId="165" pivotButton="0" quotePrefix="0" xfId="1">
      <alignment horizontal="center"/>
    </xf>
    <xf borderId="10" fillId="0" fontId="2" numFmtId="165" pivotButton="0" quotePrefix="0" xfId="1"/>
    <xf borderId="10" fillId="0" fontId="0" numFmtId="165" pivotButton="0" quotePrefix="0" xfId="1"/>
    <xf applyAlignment="1" borderId="0" fillId="0" fontId="0" numFmtId="165" pivotButton="0" quotePrefix="0" xfId="1">
      <alignment horizontal="center"/>
    </xf>
    <xf applyAlignment="1" borderId="12" fillId="0" fontId="0" numFmtId="0" pivotButton="0" quotePrefix="0" xfId="0">
      <alignment horizontal="center"/>
    </xf>
    <xf applyAlignment="1" borderId="2" fillId="0" fontId="1" numFmtId="165" pivotButton="0" quotePrefix="0" xfId="1">
      <alignment horizontal="center"/>
    </xf>
    <xf borderId="1" fillId="0" fontId="5" numFmtId="165" pivotButton="0" quotePrefix="0" xfId="1"/>
    <xf borderId="3" fillId="0" fontId="2" numFmtId="165" pivotButton="0" quotePrefix="0" xfId="0"/>
    <xf borderId="11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2" numFmtId="0" pivotButton="0" quotePrefix="0" xfId="0"/>
    <xf borderId="10" fillId="0" fontId="2" numFmtId="165" pivotButton="0" quotePrefix="0" xfId="0"/>
    <xf borderId="13" fillId="0" fontId="0" numFmtId="0" pivotButton="0" quotePrefix="0" xfId="0"/>
    <xf borderId="14" fillId="0" fontId="0" numFmtId="0" pivotButton="0" quotePrefix="0" xfId="0"/>
    <xf borderId="1" fillId="0" fontId="0" numFmtId="0" pivotButton="0" quotePrefix="0" xfId="0"/>
    <xf borderId="0" fillId="0" fontId="0" numFmtId="14" pivotButton="0" quotePrefix="0" xfId="0"/>
    <xf borderId="0" fillId="5" fontId="0" numFmtId="0" pivotButton="0" quotePrefix="0" xfId="0"/>
    <xf borderId="0" fillId="6" fontId="0" numFmtId="0" pivotButton="0" quotePrefix="0" xfId="0"/>
    <xf borderId="0" fillId="0" fontId="0" numFmtId="1" pivotButton="0" quotePrefix="0" xfId="0"/>
    <xf borderId="0" fillId="7" fontId="0" numFmtId="0" pivotButton="0" quotePrefix="0" xfId="0"/>
    <xf borderId="0" fillId="0" fontId="0" numFmtId="0" pivotButton="0" quotePrefix="0" xfId="0"/>
    <xf borderId="0" fillId="0" fontId="0" numFmtId="14" pivotButton="0" quotePrefix="0" xfId="0"/>
    <xf applyAlignment="1" borderId="0" fillId="0" fontId="11" numFmtId="0" pivotButton="0" quotePrefix="0" xfId="0">
      <alignment horizontal="center"/>
    </xf>
    <xf applyAlignment="1" borderId="0" fillId="2" fontId="2" numFmtId="0" pivotButton="0" quotePrefix="0" xfId="0">
      <alignment horizontal="left"/>
    </xf>
    <xf applyAlignment="1" borderId="1" fillId="4" fontId="1" numFmtId="165" pivotButton="0" quotePrefix="0" xfId="1">
      <alignment horizontal="center"/>
    </xf>
    <xf borderId="1" fillId="0" fontId="0" numFmtId="165" pivotButton="0" quotePrefix="0" xfId="1"/>
    <xf borderId="9" fillId="0" fontId="2" numFmtId="165" pivotButton="0" quotePrefix="0" xfId="0"/>
    <xf applyAlignment="1" borderId="1" fillId="0" fontId="1" numFmtId="165" pivotButton="0" quotePrefix="0" xfId="1">
      <alignment horizontal="center"/>
    </xf>
    <xf applyAlignment="1" borderId="0" fillId="0" fontId="1" numFmtId="165" pivotButton="0" quotePrefix="0" xfId="1">
      <alignment horizontal="center"/>
    </xf>
    <xf borderId="10" fillId="0" fontId="2" numFmtId="165" pivotButton="0" quotePrefix="0" xfId="1"/>
    <xf borderId="10" fillId="0" fontId="0" numFmtId="165" pivotButton="0" quotePrefix="0" xfId="1"/>
    <xf applyAlignment="1" borderId="0" fillId="0" fontId="0" numFmtId="165" pivotButton="0" quotePrefix="0" xfId="1">
      <alignment horizontal="center"/>
    </xf>
    <xf applyAlignment="1" borderId="2" fillId="0" fontId="1" numFmtId="165" pivotButton="0" quotePrefix="0" xfId="1">
      <alignment horizontal="center"/>
    </xf>
    <xf borderId="1" fillId="0" fontId="5" numFmtId="165" pivotButton="0" quotePrefix="0" xfId="1"/>
    <xf borderId="3" fillId="0" fontId="2" numFmtId="165" pivotButton="0" quotePrefix="0" xfId="0"/>
    <xf borderId="10" fillId="0" fontId="2" numFmtId="165" pivotButton="0" quotePrefix="0" xfId="0"/>
  </cellXfs>
  <cellStyles count="3">
    <cellStyle builtinId="0" name="Normal" xfId="0"/>
    <cellStyle builtinId="3" name="Comma" xfId="1"/>
    <cellStyle name="Comma 2" xfId="2"/>
  </cellStyles>
  <dxfs count="3">
    <dxf>
      <fill>
        <patternFill>
          <bgColor theme="5" tint="0.3999450666829432"/>
        </patternFill>
      </fill>
    </dxf>
    <dxf>
      <fill>
        <patternFill>
          <bgColor theme="4" tint="0.3999450666829432"/>
        </patternFill>
      </fill>
    </dxf>
    <dxf>
      <fill>
        <patternFill>
          <bgColor theme="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"/>
  <sheetViews>
    <sheetView tabSelected="1" workbookViewId="0">
      <selection activeCell="E1" sqref="E1"/>
    </sheetView>
  </sheetViews>
  <sheetFormatPr baseColWidth="8" defaultRowHeight="15"/>
  <cols>
    <col bestFit="1" customWidth="1" max="1" min="1" style="51" width="6.28515625"/>
    <col customWidth="1" max="13" min="2" style="51" width="12.28515625"/>
    <col bestFit="1" customWidth="1" max="14" min="14" style="51" width="10.140625"/>
    <col bestFit="1" customWidth="1" max="15" min="15" style="51" width="10.7109375"/>
    <col bestFit="1" customWidth="1" max="16" min="16" style="51" width="13.7109375"/>
    <col bestFit="1" customWidth="1" max="17" min="17" style="51" width="10.7109375"/>
  </cols>
  <sheetData>
    <row r="1">
      <c r="A1" s="41" t="inlineStr">
        <is>
          <t>Name</t>
        </is>
      </c>
      <c r="B1" s="54" t="inlineStr">
        <is>
          <t>T. van de Sluijs</t>
        </is>
      </c>
      <c r="E1" t="n">
        <v>2019</v>
      </c>
    </row>
    <row customHeight="1" hidden="1" ht="18" r="2" s="51">
      <c r="A2" s="41" t="n"/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</row>
    <row r="3">
      <c r="A3" s="41" t="n"/>
      <c r="B3" s="53" t="inlineStr">
        <is>
          <t>Januari</t>
        </is>
      </c>
      <c r="C3" s="53" t="inlineStr">
        <is>
          <t>Februari</t>
        </is>
      </c>
      <c r="D3" s="53" t="inlineStr">
        <is>
          <t>Maart</t>
        </is>
      </c>
      <c r="E3" s="53" t="inlineStr">
        <is>
          <t>April</t>
        </is>
      </c>
      <c r="F3" s="53" t="inlineStr">
        <is>
          <t>Mei</t>
        </is>
      </c>
      <c r="G3" s="53" t="inlineStr">
        <is>
          <t>Juni</t>
        </is>
      </c>
      <c r="H3" s="53" t="inlineStr">
        <is>
          <t>Juli</t>
        </is>
      </c>
      <c r="I3" s="53" t="inlineStr">
        <is>
          <t>Augustus</t>
        </is>
      </c>
      <c r="J3" s="53" t="inlineStr">
        <is>
          <t>September</t>
        </is>
      </c>
      <c r="K3" s="53" t="inlineStr">
        <is>
          <t>Oktober</t>
        </is>
      </c>
      <c r="L3" s="53" t="inlineStr">
        <is>
          <t>November</t>
        </is>
      </c>
      <c r="M3" s="53" t="inlineStr">
        <is>
          <t>December</t>
        </is>
      </c>
    </row>
    <row r="4">
      <c r="A4" s="5" t="n">
        <v>1</v>
      </c>
      <c r="B4" s="3" t="inlineStr">
        <is>
          <t>Nieuwjaarsdag</t>
        </is>
      </c>
      <c r="C4" s="45" t="n"/>
      <c r="D4" s="45" t="n"/>
      <c r="E4" s="45" t="n"/>
      <c r="F4" s="45" t="n"/>
      <c r="G4" s="45" t="n"/>
      <c r="H4" s="45" t="n"/>
      <c r="I4" s="45" t="n"/>
      <c r="J4" s="45" t="n"/>
      <c r="K4" s="45" t="n"/>
      <c r="L4" s="45" t="n"/>
      <c r="M4" s="45" t="n"/>
      <c r="O4" s="48" t="n"/>
      <c r="P4" t="inlineStr">
        <is>
          <t>Weekend</t>
        </is>
      </c>
    </row>
    <row r="5">
      <c r="A5" s="5" t="n">
        <v>2</v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O5" s="50" t="n"/>
      <c r="P5" t="inlineStr">
        <is>
          <t>Non Existing</t>
        </is>
      </c>
    </row>
    <row r="6">
      <c r="A6" s="5" t="n">
        <v>3</v>
      </c>
      <c r="B6" s="45" t="n"/>
      <c r="C6" s="45" t="n"/>
      <c r="D6" s="45" t="n"/>
      <c r="E6" s="45" t="n"/>
      <c r="F6" s="45" t="n"/>
      <c r="G6" s="45" t="n">
        <v>0.9</v>
      </c>
      <c r="H6" s="45" t="n"/>
      <c r="I6" s="45" t="n"/>
      <c r="J6" s="45" t="n"/>
      <c r="K6" s="45" t="n"/>
      <c r="L6" s="45" t="n"/>
      <c r="M6" s="45" t="n"/>
      <c r="O6" s="47" t="n"/>
      <c r="P6" t="inlineStr">
        <is>
          <t>Public Holiday</t>
        </is>
      </c>
    </row>
    <row r="7">
      <c r="A7" s="5" t="n">
        <v>4</v>
      </c>
      <c r="B7" s="45" t="n"/>
      <c r="C7" s="45" t="n"/>
      <c r="D7" s="45" t="n"/>
      <c r="E7" s="45" t="n"/>
      <c r="F7" s="45" t="n"/>
      <c r="G7" s="45" t="n">
        <v>8.199999999999999</v>
      </c>
      <c r="H7" s="45" t="n"/>
      <c r="I7" s="45" t="n"/>
      <c r="J7" s="45" t="n"/>
      <c r="K7" s="45" t="n"/>
      <c r="L7" s="45" t="n"/>
      <c r="M7" s="45" t="n"/>
      <c r="P7" s="52" t="n"/>
    </row>
    <row r="8">
      <c r="A8" s="5" t="n">
        <v>5</v>
      </c>
      <c r="B8" s="45" t="n"/>
      <c r="C8" s="45" t="n"/>
      <c r="D8" s="45" t="n"/>
      <c r="E8" s="45" t="n"/>
      <c r="F8" s="45" t="n"/>
      <c r="G8" s="45" t="n">
        <v>0.5</v>
      </c>
      <c r="H8" s="45" t="n"/>
      <c r="I8" s="45" t="n"/>
      <c r="J8" s="45" t="n"/>
      <c r="K8" s="45" t="n"/>
      <c r="L8" s="45" t="n"/>
      <c r="M8" s="45" t="n"/>
    </row>
    <row r="9">
      <c r="A9" s="5" t="n">
        <v>6</v>
      </c>
      <c r="B9" s="45" t="n"/>
      <c r="C9" s="45" t="n"/>
      <c r="D9" s="45" t="n"/>
      <c r="E9" s="45" t="n"/>
      <c r="F9" s="45" t="n"/>
      <c r="G9" s="45" t="n">
        <v>9.4</v>
      </c>
      <c r="H9" s="45" t="n"/>
      <c r="I9" s="45" t="n"/>
      <c r="J9" s="45" t="n"/>
      <c r="K9" s="45" t="n"/>
      <c r="L9" s="45" t="n"/>
      <c r="M9" s="45" t="n"/>
    </row>
    <row r="10">
      <c r="A10" s="5" t="n">
        <v>7</v>
      </c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</row>
    <row r="11">
      <c r="A11" s="5" t="n">
        <v>8</v>
      </c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P11" s="49" t="n"/>
    </row>
    <row r="12">
      <c r="A12" s="5" t="n">
        <v>9</v>
      </c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</row>
    <row r="13">
      <c r="A13" s="5" t="n">
        <v>10</v>
      </c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Q13" s="52">
        <f>DATE($E$1,1,1)</f>
        <v/>
      </c>
      <c r="R13" t="inlineStr">
        <is>
          <t>Nieuwjaarsdag</t>
        </is>
      </c>
    </row>
    <row r="14">
      <c r="A14" s="5" t="n">
        <v>11</v>
      </c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Q14" s="52">
        <f>Q15-2</f>
        <v/>
      </c>
      <c r="R14" t="inlineStr">
        <is>
          <t>Goede Vrijdag</t>
        </is>
      </c>
    </row>
    <row r="15">
      <c r="A15" s="5" t="n">
        <v>12</v>
      </c>
      <c r="B15" s="45" t="n"/>
      <c r="C15" s="45" t="n"/>
      <c r="D15" s="45" t="n"/>
      <c r="E15" s="45" t="n"/>
      <c r="F15" s="45" t="n"/>
      <c r="G15" s="45" t="n">
        <v>9.4</v>
      </c>
      <c r="H15" s="45" t="n"/>
      <c r="I15" s="45" t="n"/>
      <c r="J15" s="45" t="n"/>
      <c r="K15" s="45" t="n"/>
      <c r="L15" s="45" t="n"/>
      <c r="M15" s="45" t="n"/>
      <c r="Q15" s="52">
        <f>FLOOR(DATE($E$1,5,DAY(MINUTE($E$1/38)/2+56)),7)-34</f>
        <v/>
      </c>
      <c r="R15" t="inlineStr">
        <is>
          <t>Eerste Paasdag</t>
        </is>
      </c>
    </row>
    <row r="16">
      <c r="A16" s="5" t="n">
        <v>13</v>
      </c>
      <c r="B16" s="45" t="n"/>
      <c r="C16" s="45" t="n"/>
      <c r="D16" s="45" t="n"/>
      <c r="E16" s="45" t="n"/>
      <c r="F16" s="45" t="n"/>
      <c r="G16" s="45" t="n">
        <v>0.8</v>
      </c>
      <c r="H16" s="45" t="n"/>
      <c r="I16" s="45" t="n"/>
      <c r="J16" s="45" t="n"/>
      <c r="K16" s="45" t="n"/>
      <c r="L16" s="45" t="n"/>
      <c r="M16" s="45" t="n"/>
      <c r="O16" s="4" t="n"/>
      <c r="Q16" s="52">
        <f>Q15+1</f>
        <v/>
      </c>
      <c r="R16" t="inlineStr">
        <is>
          <t>Tweede Paasdag</t>
        </is>
      </c>
    </row>
    <row r="17">
      <c r="A17" s="5" t="n">
        <v>14</v>
      </c>
      <c r="B17" s="45" t="n"/>
      <c r="C17" s="45" t="n"/>
      <c r="D17" s="45" t="n"/>
      <c r="E17" s="45" t="n"/>
      <c r="F17" s="45" t="n"/>
      <c r="G17" s="45" t="n">
        <v>7.5</v>
      </c>
      <c r="H17" s="45" t="n"/>
      <c r="I17" s="45" t="n"/>
      <c r="J17" s="45" t="n"/>
      <c r="K17" s="45" t="n"/>
      <c r="L17" s="45" t="n"/>
      <c r="M17" s="45" t="n"/>
      <c r="Q17" s="52">
        <f>DATE($E$1,4,27)</f>
        <v/>
      </c>
      <c r="R17" t="inlineStr">
        <is>
          <t>Koningsdag</t>
        </is>
      </c>
    </row>
    <row r="18">
      <c r="A18" s="5" t="n">
        <v>15</v>
      </c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Q18" s="52">
        <f>Q15+39</f>
        <v/>
      </c>
      <c r="R18" t="inlineStr">
        <is>
          <t>Hemelvaartsdag</t>
        </is>
      </c>
    </row>
    <row r="19">
      <c r="A19" s="5" t="n">
        <v>16</v>
      </c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Q19" s="52">
        <f>Q15+49</f>
        <v/>
      </c>
      <c r="R19" t="inlineStr">
        <is>
          <t>Eerste Pinksterdag</t>
        </is>
      </c>
    </row>
    <row r="20">
      <c r="A20" s="5" t="n">
        <v>17</v>
      </c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Q20" s="52">
        <f>Q15+50</f>
        <v/>
      </c>
      <c r="R20" t="inlineStr">
        <is>
          <t>Tweede Pinksterdag</t>
        </is>
      </c>
    </row>
    <row r="21">
      <c r="A21" s="5" t="n">
        <v>18</v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Q21" s="52">
        <f>DATE($E$1,12,25)</f>
        <v/>
      </c>
      <c r="R21" t="inlineStr">
        <is>
          <t>Eerste Kerstdag</t>
        </is>
      </c>
    </row>
    <row r="22">
      <c r="A22" s="5" t="n">
        <v>19</v>
      </c>
      <c r="B22" s="45" t="n"/>
      <c r="C22" s="45" t="n"/>
      <c r="D22" s="45" t="n"/>
      <c r="E22" s="45" t="n"/>
      <c r="F22" s="45" t="n"/>
      <c r="G22" s="45" t="n">
        <v>1.1</v>
      </c>
      <c r="H22" s="45" t="n"/>
      <c r="I22" s="45" t="n"/>
      <c r="J22" s="45" t="n"/>
      <c r="K22" s="45" t="n"/>
      <c r="L22" s="45" t="n"/>
      <c r="M22" s="45" t="n"/>
      <c r="Q22" s="52">
        <f>DATE($E$1,12,26)</f>
        <v/>
      </c>
      <c r="R22" t="inlineStr">
        <is>
          <t>Tweede Kerstdag</t>
        </is>
      </c>
    </row>
    <row r="23">
      <c r="A23" s="5" t="n">
        <v>20</v>
      </c>
      <c r="B23" s="45" t="n"/>
      <c r="C23" s="45" t="n"/>
      <c r="D23" s="45" t="n"/>
      <c r="E23" s="45" t="n"/>
      <c r="F23" s="45" t="n"/>
      <c r="G23" s="45" t="n">
        <v>9.800000000000001</v>
      </c>
      <c r="H23" s="45" t="n"/>
      <c r="I23" s="45" t="n"/>
      <c r="J23" s="45" t="n"/>
      <c r="K23" s="45" t="n"/>
      <c r="L23" s="45" t="n"/>
      <c r="M23" s="45" t="n"/>
    </row>
    <row r="24">
      <c r="A24" s="5" t="n">
        <v>21</v>
      </c>
      <c r="B24" s="45" t="n"/>
      <c r="C24" s="45" t="n"/>
      <c r="D24" s="45" t="n"/>
      <c r="E24" s="45" t="n"/>
      <c r="F24" s="45" t="n"/>
      <c r="G24" s="45" t="n">
        <v>0.6</v>
      </c>
      <c r="H24" s="45" t="n"/>
      <c r="I24" s="45" t="n"/>
      <c r="J24" s="45" t="n"/>
      <c r="K24" s="45" t="n"/>
      <c r="L24" s="45" t="n"/>
      <c r="M24" s="45" t="n"/>
    </row>
    <row r="25">
      <c r="A25" s="5" t="n">
        <v>22</v>
      </c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</row>
    <row r="26">
      <c r="A26" s="5" t="n">
        <v>23</v>
      </c>
      <c r="B26" s="45" t="n"/>
      <c r="C26" s="45" t="n"/>
      <c r="D26" s="45" t="n"/>
      <c r="E26" s="45" t="n"/>
      <c r="F26" s="45" t="n"/>
      <c r="G26" s="45" t="n"/>
      <c r="H26" s="45" t="n"/>
      <c r="I26" s="45" t="n"/>
      <c r="J26" s="45" t="n"/>
      <c r="K26" s="45" t="n"/>
      <c r="L26" s="45" t="n"/>
      <c r="M26" s="45" t="n"/>
      <c r="O26" s="52" t="n"/>
    </row>
    <row r="27">
      <c r="A27" s="5" t="n">
        <v>24</v>
      </c>
      <c r="B27" s="45" t="n"/>
      <c r="C27" s="45" t="n"/>
      <c r="D27" s="45" t="n"/>
      <c r="E27" s="45" t="n"/>
      <c r="F27" s="45" t="n"/>
      <c r="G27" s="45" t="n">
        <v>8.800000000000001</v>
      </c>
      <c r="H27" s="45" t="n"/>
      <c r="I27" s="45" t="n"/>
      <c r="J27" s="45" t="n"/>
      <c r="K27" s="45" t="n"/>
      <c r="L27" s="45" t="n"/>
      <c r="M27" s="45" t="n"/>
    </row>
    <row r="28">
      <c r="A28" s="5" t="n">
        <v>25</v>
      </c>
      <c r="B28" s="45" t="n"/>
      <c r="C28" s="45" t="n"/>
      <c r="D28" s="45" t="n"/>
      <c r="E28" s="45" t="n"/>
      <c r="F28" s="45" t="n"/>
      <c r="G28" s="45" t="n">
        <v>0.7</v>
      </c>
      <c r="H28" s="45" t="n"/>
      <c r="I28" s="45" t="n"/>
      <c r="J28" s="45" t="n"/>
      <c r="K28" s="45" t="n"/>
      <c r="L28" s="45" t="n"/>
      <c r="M28" s="45" t="n"/>
    </row>
    <row r="29">
      <c r="A29" s="5" t="n">
        <v>26</v>
      </c>
      <c r="B29" s="45" t="n"/>
      <c r="C29" s="45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5" t="n"/>
    </row>
    <row r="30">
      <c r="A30" s="5" t="n">
        <v>27</v>
      </c>
      <c r="B30" s="45" t="n"/>
      <c r="C30" s="45" t="n"/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</row>
    <row r="31">
      <c r="A31" s="5" t="n">
        <v>28</v>
      </c>
      <c r="B31" s="45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</row>
    <row r="32">
      <c r="A32" s="5" t="n">
        <v>29</v>
      </c>
      <c r="B32" s="45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</row>
    <row r="33">
      <c r="A33" s="5" t="n">
        <v>30</v>
      </c>
      <c r="B33" s="45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45" t="n"/>
      <c r="M33" s="45" t="n"/>
    </row>
    <row r="34">
      <c r="A34" s="5" t="n">
        <v>31</v>
      </c>
      <c r="B34" s="45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</row>
    <row customHeight="1" ht="15.75" r="35" s="51" thickBot="1">
      <c r="A35" s="5" t="n"/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O35" s="7" t="inlineStr">
        <is>
          <t>total</t>
        </is>
      </c>
    </row>
    <row customHeight="1" ht="15.75" r="36" s="51" thickBot="1">
      <c r="A36" s="8" t="n"/>
      <c r="B36" s="9">
        <f>SUM(B4:B34)</f>
        <v/>
      </c>
      <c r="C36" s="10">
        <f>SUM(C4:C35)</f>
        <v/>
      </c>
      <c r="D36" s="11">
        <f>SUM(D4:D35)</f>
        <v/>
      </c>
      <c r="E36" s="10">
        <f>SUM(E4:E35)</f>
        <v/>
      </c>
      <c r="F36" s="11">
        <f>SUM(F4:F35)</f>
        <v/>
      </c>
      <c r="G36" s="10">
        <f>SUM(G4:G35)</f>
        <v/>
      </c>
      <c r="H36" s="11">
        <f>SUM(H4:H35)</f>
        <v/>
      </c>
      <c r="I36" s="10">
        <f>SUM(I4:I35)</f>
        <v/>
      </c>
      <c r="J36" s="11">
        <f>SUM(J4:J35)</f>
        <v/>
      </c>
      <c r="K36" s="10">
        <f>SUM(K4:K35)</f>
        <v/>
      </c>
      <c r="L36" s="11">
        <f>SUM(L4:L35)</f>
        <v/>
      </c>
      <c r="M36" s="10">
        <f>SUM(M4:M35)</f>
        <v/>
      </c>
      <c r="N36" t="inlineStr">
        <is>
          <t>hours:</t>
        </is>
      </c>
      <c r="O36" s="12">
        <f>SUM(B36:N36)</f>
        <v/>
      </c>
    </row>
    <row customHeight="1" ht="15.75" r="37" s="51" thickBot="1">
      <c r="A37" s="13" t="n"/>
      <c r="B37" s="14" t="n"/>
      <c r="C37" s="15" t="n"/>
      <c r="D37" s="16" t="n"/>
      <c r="E37" s="15" t="n"/>
      <c r="F37" s="16" t="n"/>
      <c r="G37" s="15" t="n"/>
      <c r="H37" s="16" t="n"/>
      <c r="I37" s="15" t="n"/>
      <c r="J37" s="16" t="n"/>
      <c r="K37" s="15" t="n"/>
      <c r="L37" s="16" t="n"/>
      <c r="M37" s="15" t="n"/>
      <c r="N37" s="17" t="inlineStr">
        <is>
          <t>paid hours:</t>
        </is>
      </c>
      <c r="O37" s="18">
        <f>SUM(B37:M37)</f>
        <v/>
      </c>
    </row>
    <row r="39">
      <c r="L39" s="19" t="n"/>
      <c r="M39" s="19" t="inlineStr">
        <is>
          <t>hours</t>
        </is>
      </c>
    </row>
    <row r="40">
      <c r="H40" s="20" t="n"/>
      <c r="I40" s="21" t="n"/>
      <c r="J40" s="21" t="n"/>
      <c r="K40" s="21" t="n"/>
      <c r="L40" s="55" t="n"/>
      <c r="M40" s="56" t="n">
        <v>0</v>
      </c>
      <c r="N40" s="57">
        <f>M40</f>
        <v/>
      </c>
    </row>
    <row r="41">
      <c r="H41" s="20">
        <f>"Meeruren " &amp;$E$1</f>
        <v/>
      </c>
      <c r="I41" s="21" t="n"/>
      <c r="J41" s="21" t="n"/>
      <c r="K41" s="21" t="n"/>
      <c r="L41" s="58" t="n"/>
      <c r="M41" s="56">
        <f>O36</f>
        <v/>
      </c>
      <c r="N41" s="26" t="n"/>
    </row>
    <row r="42">
      <c r="H42" s="27">
        <f>"Uitbetaalde meeruren " &amp; $E$1</f>
        <v/>
      </c>
      <c r="I42" s="21" t="n"/>
      <c r="J42" s="21" t="n"/>
      <c r="K42" s="21" t="n"/>
      <c r="L42" s="58" t="n"/>
      <c r="M42" s="56">
        <f>O37</f>
        <v/>
      </c>
      <c r="N42" s="26" t="n"/>
    </row>
    <row r="43">
      <c r="H43" s="28" t="inlineStr">
        <is>
          <t>Restant</t>
        </is>
      </c>
      <c r="I43" s="29" t="n"/>
      <c r="J43" s="29" t="n"/>
      <c r="K43" s="29" t="n"/>
      <c r="L43" s="59" t="n"/>
      <c r="M43" s="60">
        <f>M41-M42</f>
        <v/>
      </c>
      <c r="N43" s="26" t="n"/>
    </row>
    <row r="44">
      <c r="H44" s="28" t="n"/>
      <c r="I44" s="29" t="n"/>
      <c r="J44" s="29" t="n"/>
      <c r="K44" s="29" t="n"/>
      <c r="L44" s="59" t="n"/>
      <c r="M44" s="61" t="n"/>
      <c r="N44" s="26" t="n"/>
    </row>
    <row r="45">
      <c r="H45" s="28" t="n"/>
      <c r="I45" s="29" t="n"/>
      <c r="J45" s="29" t="n"/>
      <c r="K45" s="29" t="n"/>
      <c r="L45" s="62" t="n"/>
      <c r="M45" s="61" t="n"/>
      <c r="N45" s="26" t="n"/>
    </row>
    <row r="46">
      <c r="H46" s="27">
        <f>"Extra verlofuren opgebouwd over " &amp; ($E$1-1)</f>
        <v/>
      </c>
      <c r="I46" s="21" t="n"/>
      <c r="J46" s="21" t="n"/>
      <c r="K46" s="34" t="n"/>
      <c r="L46" s="63" t="n"/>
      <c r="M46" s="64">
        <f>25/(12*174.64/8)*M41</f>
        <v/>
      </c>
      <c r="N46" s="65">
        <f>M46</f>
        <v/>
      </c>
    </row>
    <row r="47">
      <c r="H47" s="38" t="n"/>
      <c r="J47" s="40" t="inlineStr">
        <is>
          <t>te verwerken in ESS</t>
        </is>
      </c>
      <c r="M47" s="41" t="inlineStr">
        <is>
          <t xml:space="preserve">Totaal </t>
        </is>
      </c>
      <c r="N47" s="66">
        <f>SUM(N40:N46)</f>
        <v/>
      </c>
    </row>
    <row r="48">
      <c r="H48" s="43" t="n"/>
      <c r="I48" s="7" t="n"/>
      <c r="J48" s="7" t="n"/>
      <c r="K48" s="7" t="n"/>
      <c r="L48" s="7" t="n"/>
      <c r="M48" s="7" t="n"/>
      <c r="N48" s="44" t="n"/>
    </row>
  </sheetData>
  <mergeCells count="1">
    <mergeCell ref="B1:D1"/>
  </mergeCells>
  <conditionalFormatting sqref="B4:M34">
    <cfRule dxfId="2" priority="1" stopIfTrue="1" type="expression">
      <formula>IF($A4 &gt; DAY(EOMONTH(DATE($E$1,B$2,$A$4),0)),1,0)</formula>
    </cfRule>
    <cfRule dxfId="1" priority="4" type="expression">
      <formula>OR(WEEKDAY(DATE($E$1,B$2,$A4))=1,WEEKDAY(DATE($E$1,B$2,$A4))=7)</formula>
    </cfRule>
    <cfRule dxfId="0" priority="2" stopIfTrue="1" type="expression">
      <formula>IF(ISNA(VLOOKUP(DATE($E$1,B$2,$A4),$Q$13:$R$21,1,FALSE)),0,1)</formula>
    </cfRule>
  </conditionalFormatting>
  <dataValidations count="1">
    <dataValidation allowBlank="0" showErrorMessage="1" showInputMessage="1" sqref="E1" type="list">
      <formula1>"2019,2020,2021,2022,2023,2024,2025,2026,2027,2028,2029"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 Ravenhorst, Michel (Rotterdam - NL)</dc:creator>
  <dcterms:created xsi:type="dcterms:W3CDTF">2019-03-05T12:06:53Z</dcterms:created>
  <dcterms:modified xsi:type="dcterms:W3CDTF">2019-07-02T12:13:37Z</dcterms:modified>
  <cp:lastModifiedBy>van der Sluijs, Theo (Rotterdam - NL)</cp:lastModifiedBy>
</cp:coreProperties>
</file>