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us\Public\Temp\Донских\Дашборд\"/>
    </mc:Choice>
  </mc:AlternateContent>
  <xr:revisionPtr revIDLastSave="0" documentId="13_ncr:81_{EAFC2F1F-747F-4949-BCAF-D12A3993C845}" xr6:coauthVersionLast="47" xr6:coauthVersionMax="47" xr10:uidLastSave="{00000000-0000-0000-0000-000000000000}"/>
  <bookViews>
    <workbookView xWindow="-110" yWindow="-110" windowWidth="19420" windowHeight="10300" tabRatio="500" firstSheet="4" activeTab="5" xr2:uid="{00000000-000D-0000-FFFF-FFFF00000000}"/>
  </bookViews>
  <sheets>
    <sheet name="ТО май" sheetId="1" state="hidden" r:id="rId1"/>
    <sheet name="ТО июль" sheetId="2" state="hidden" r:id="rId2"/>
    <sheet name="ТО" sheetId="3" state="hidden" r:id="rId3"/>
    <sheet name="Освещение" sheetId="4" state="hidden" r:id="rId4"/>
    <sheet name="СЧТ" sheetId="5" r:id="rId5"/>
    <sheet name="Лист1" sheetId="6" r:id="rId6"/>
  </sheets>
  <definedNames>
    <definedName name="_xlnm._FilterDatabase" localSheetId="4" hidden="1">СЧТ!$A$4:$K$1048576</definedName>
    <definedName name="Z_02154C35_8A3D_4493_A804_7E5C75D4AE3D_.wvu.FilterData" localSheetId="4" hidden="1">СЧТ!$A$4:$K$4</definedName>
    <definedName name="Z_04BD4F02_D35B_4872_A650_E57FBB9CA749_.wvu.Cols" localSheetId="4" hidden="1">СЧТ!$C:$C</definedName>
    <definedName name="Z_04BD4F02_D35B_4872_A650_E57FBB9CA749_.wvu.FilterData" localSheetId="4" hidden="1">СЧТ!$A$4:$K$37</definedName>
    <definedName name="Z_04BD4F02_D35B_4872_A650_E57FBB9CA749_.wvu.PrintArea" localSheetId="4" hidden="1">СЧТ!$A$2:$I$4</definedName>
    <definedName name="Z_0D0CEBF3_B436_4F29_B65A_C8D76E00CEBD_.wvu.FilterData" localSheetId="4" hidden="1">СЧТ!$A$4:$K$4</definedName>
    <definedName name="Z_1D682B6B_F569_4345_9615_5FC5CA38F536_.wvu.Cols" localSheetId="4" hidden="1">СЧТ!$C:$C</definedName>
    <definedName name="Z_1D682B6B_F569_4345_9615_5FC5CA38F536_.wvu.FilterData" localSheetId="4" hidden="1">СЧТ!$A$4:$K$37</definedName>
    <definedName name="Z_1D682B6B_F569_4345_9615_5FC5CA38F536_.wvu.PrintArea" localSheetId="4" hidden="1">СЧТ!$A$2:$I$4</definedName>
    <definedName name="Z_2057A275_3991_450F_A99A_60A3C2956439_.wvu.FilterData" localSheetId="4" hidden="1">СЧТ!$A$4:$K$4</definedName>
    <definedName name="Z_24FDB36B_89D3_41E8_9D5E_A7CB7D93A877_.wvu.FilterData" localSheetId="4" hidden="1">СЧТ!$A$4:$K$37</definedName>
    <definedName name="Z_27467861_AC12_447A_959E_AFEF57EFE65D_.wvu.FilterData" localSheetId="4" hidden="1">СЧТ!$A$4:$K$4</definedName>
    <definedName name="Z_285430DA_2ACC_410D_A623_F5570C772F57_.wvu.Cols" localSheetId="4" hidden="1">СЧТ!$C:$C</definedName>
    <definedName name="Z_285430DA_2ACC_410D_A623_F5570C772F57_.wvu.FilterData" localSheetId="4" hidden="1">СЧТ!$A$4:$K$37</definedName>
    <definedName name="Z_285430DA_2ACC_410D_A623_F5570C772F57_.wvu.PrintArea" localSheetId="4" hidden="1">СЧТ!$A$2:$I$4</definedName>
    <definedName name="Z_2A8E99A2_A2F0_42E1_AF66_7BE4C6BB75CA_.wvu.FilterData" localSheetId="4" hidden="1">СЧТ!$A$4:$K$4</definedName>
    <definedName name="Z_2B6CFBF1_6450_4236_ADC0_307FDD5465DD_.wvu.FilterData" localSheetId="4" hidden="1">СЧТ!$A$4:$K$4</definedName>
    <definedName name="Z_2D746B2C_3541_416B_84E0_FB5FA676A717_.wvu.FilterData" localSheetId="4" hidden="1">СЧТ!$A$4:$K$4</definedName>
    <definedName name="Z_2FD8EA53_F0E0_4911_96EC_54F9BCACEA10_.wvu.FilterData" localSheetId="4" hidden="1">СЧТ!$A$4:$K$4</definedName>
    <definedName name="Z_32BA269B_B77E_4B63_AFDA_6480F34E54DD_.wvu.FilterData" localSheetId="4" hidden="1">СЧТ!$A$4:$K$4</definedName>
    <definedName name="Z_3453D380_E2ED_4E6A_9F42_2F924272723F_.wvu.FilterData" localSheetId="4" hidden="1">СЧТ!$A$4:$K$4</definedName>
    <definedName name="Z_37C4CD1C_C7D0_4F14_89C6_9506A2685426_.wvu.FilterData" localSheetId="4" hidden="1">СЧТ!$A$4:$K$4</definedName>
    <definedName name="Z_40D1557C_E65D_4489_BA74_AC700A1864FF_.wvu.FilterData" localSheetId="4" hidden="1">СЧТ!$A$4:$K$4</definedName>
    <definedName name="Z_4467AF4D_C12F_47CB_91D1_8A8EA665F927_.wvu.FilterData" localSheetId="4" hidden="1">СЧТ!$A$4:$K$4</definedName>
    <definedName name="Z_498BE001_12EB_4154_99D9_3A791B80EAE4_.wvu.FilterData" localSheetId="4" hidden="1">СЧТ!$A$4:$K$4</definedName>
    <definedName name="Z_4DAB9C7A_9C8F_4762_B02D_5C75C3E66A70_.wvu.FilterData" localSheetId="4" hidden="1">СЧТ!$A$4:$K$4</definedName>
    <definedName name="Z_504CD3C4_5B8D_4001_B3B9_D60FC44057E3_.wvu.FilterData" localSheetId="4" hidden="1">СЧТ!$A$4:$K$4</definedName>
    <definedName name="Z_5224477C_56F4_4C4B_9CA1_3E6836E1A76F_.wvu.FilterData" localSheetId="4" hidden="1">СЧТ!$A$4:$K$4</definedName>
    <definedName name="Z_53843D3D_4179_489C_90F1_D4114F52444F_.wvu.FilterData" localSheetId="4" hidden="1">СЧТ!$A$4:$K$37</definedName>
    <definedName name="Z_57588571_EC27_4493_AFCE_7B5AFA257BEA_.wvu.FilterData" localSheetId="4" hidden="1">СЧТ!$A$4:$K$4</definedName>
    <definedName name="Z_6298F78F_BABF_4D4E_B3B4_89C227BFF3CE_.wvu.FilterData" localSheetId="4" hidden="1">СЧТ!$A$4:$K$4</definedName>
    <definedName name="Z_677EB9C9_CF76_41C7_96F0_BE0C9227B2DF_.wvu.FilterData" localSheetId="4" hidden="1">СЧТ!$A$4:$K$4</definedName>
    <definedName name="Z_67FCA2DC_1CF9_4E4C_A40A_01825572FBCD_.wvu.Cols" localSheetId="4" hidden="1">СЧТ!$C:$C</definedName>
    <definedName name="Z_67FCA2DC_1CF9_4E4C_A40A_01825572FBCD_.wvu.FilterData" localSheetId="4" hidden="1">СЧТ!$A$4:$K$4</definedName>
    <definedName name="Z_67FCA2DC_1CF9_4E4C_A40A_01825572FBCD_.wvu.PrintArea" localSheetId="4" hidden="1">СЧТ!$A$2:$I$4</definedName>
    <definedName name="Z_6BBE1A46_42A3_459F_9708_A3DA66399C1F_.wvu.Cols" localSheetId="4" hidden="1">СЧТ!$C:$C</definedName>
    <definedName name="Z_6BBE1A46_42A3_459F_9708_A3DA66399C1F_.wvu.FilterData" localSheetId="4" hidden="1">СЧТ!$A$4:$K$37</definedName>
    <definedName name="Z_6BBE1A46_42A3_459F_9708_A3DA66399C1F_.wvu.PrintArea" localSheetId="4" hidden="1">СЧТ!$A$2:$I$4</definedName>
    <definedName name="Z_7485FE34_CC67_468F_893D_A386164D0E13_.wvu.FilterData" localSheetId="4" hidden="1">СЧТ!$A$4:$K$4</definedName>
    <definedName name="Z_7AEB9E81_61FD_475B_A64E_925CB7788A79_.wvu.FilterData" localSheetId="4" hidden="1">СЧТ!$A$4:$K$4</definedName>
    <definedName name="Z_7CD77A50_A349_4768_9AEA_0883262F4067_.wvu.FilterData" localSheetId="4" hidden="1">СЧТ!$A$4:$K$4</definedName>
    <definedName name="Z_7E049B2D_C584_4541_88FA_635DE430CF68_.wvu.FilterData" localSheetId="4" hidden="1">СЧТ!$A$4:$K$4</definedName>
    <definedName name="Z_813918E6_55AF_46F6_A45F_6ACC2D528A2D_.wvu.FilterData" localSheetId="4" hidden="1">СЧТ!$A$4:$K$4</definedName>
    <definedName name="Z_8616FC3A_959D_41D1_9C23_FAD7E5547B2D_.wvu.FilterData" localSheetId="4" hidden="1">СЧТ!$A$4:$K$4</definedName>
    <definedName name="Z_869F92A7_2688_4D82_9B43_B16D6DC3B319_.wvu.FilterData" localSheetId="4" hidden="1">СЧТ!$A$4:$K$4</definedName>
    <definedName name="Z_897F6281_6666_4555_BF35_A5904FB68B52_.wvu.Cols" localSheetId="4" hidden="1">СЧТ!$C:$C</definedName>
    <definedName name="Z_897F6281_6666_4555_BF35_A5904FB68B52_.wvu.FilterData" localSheetId="4" hidden="1">СЧТ!$A$4:$K$37</definedName>
    <definedName name="Z_897F6281_6666_4555_BF35_A5904FB68B52_.wvu.PrintArea" localSheetId="4" hidden="1">СЧТ!$A$2:$I$4</definedName>
    <definedName name="Z_89B3DCCF_E68B_45D5_B674_FCCA90A83F5D_.wvu.FilterData" localSheetId="4" hidden="1">СЧТ!$A$4:$K$37</definedName>
    <definedName name="Z_89CFC5EC_86A1_404F_9867_74A6A0A692C1_.wvu.FilterData" localSheetId="4" hidden="1">СЧТ!$A$4:$K$4</definedName>
    <definedName name="Z_8D463134_4076_432F_9838_C2C81126A608_.wvu.FilterData" localSheetId="4" hidden="1">СЧТ!$A$4:$K$4</definedName>
    <definedName name="Z_9288F2A7_1A0D_4E9D_86F1_C74BC238C5FA_.wvu.FilterData" localSheetId="4" hidden="1">СЧТ!$A$4:$K$4</definedName>
    <definedName name="Z_99237500_BA7E_46B2_934A_522ABD542833_.wvu.FilterData" localSheetId="4" hidden="1">СЧТ!$A$4:$K$4</definedName>
    <definedName name="Z_9B0205D9_4D95_4EA7_A6E8_C30C72CE95A4_.wvu.FilterData" localSheetId="4" hidden="1">СЧТ!$A$4:$K$4</definedName>
    <definedName name="Z_A172D30C_A08A_4B65_82D9_C0CA72188F0A_.wvu.FilterData" localSheetId="4" hidden="1">СЧТ!$A$4:$K$4</definedName>
    <definedName name="Z_A262A74D_E5BE_42E9_8D20_9BBE9921A917_.wvu.FilterData" localSheetId="4" hidden="1">СЧТ!$A$4:$K$4</definedName>
    <definedName name="Z_A707BDBE_028B_4536_BF74_917BBC7A9598_.wvu.FilterData" localSheetId="4" hidden="1">СЧТ!$A$4:$K$4</definedName>
    <definedName name="Z_B4E8D153_D26C_45CD_9F9A_5EDAC8BA086E_.wvu.Cols" localSheetId="4" hidden="1">СЧТ!$C:$C</definedName>
    <definedName name="Z_B4E8D153_D26C_45CD_9F9A_5EDAC8BA086E_.wvu.FilterData" localSheetId="4" hidden="1">СЧТ!$A$4:$K$4</definedName>
    <definedName name="Z_B4E8D153_D26C_45CD_9F9A_5EDAC8BA086E_.wvu.PrintArea" localSheetId="4" hidden="1">СЧТ!$A$2:$I$4</definedName>
    <definedName name="Z_BA03F23C_1902_459D_A748_30256B72968C_.wvu.Cols" localSheetId="4" hidden="1">СЧТ!$C:$C</definedName>
    <definedName name="Z_BA03F23C_1902_459D_A748_30256B72968C_.wvu.FilterData" localSheetId="4" hidden="1">СЧТ!$A$4:$K$1048576</definedName>
    <definedName name="Z_BA03F23C_1902_459D_A748_30256B72968C_.wvu.PrintArea" localSheetId="4" hidden="1">СЧТ!$A$2:$I$4</definedName>
    <definedName name="Z_BCA6DA63_7D28_445F_9243_A7389178E544_.wvu.FilterData" localSheetId="4" hidden="1">СЧТ!$A$4:$K$4</definedName>
    <definedName name="Z_BD38B766_A23E_41F4_88CD_C54EE7875E28_.wvu.Cols" localSheetId="4" hidden="1">СЧТ!$C:$C</definedName>
    <definedName name="Z_BD38B766_A23E_41F4_88CD_C54EE7875E28_.wvu.FilterData" localSheetId="4" hidden="1">СЧТ!$A$4:$K$37</definedName>
    <definedName name="Z_BD38B766_A23E_41F4_88CD_C54EE7875E28_.wvu.PrintArea" localSheetId="4" hidden="1">СЧТ!$A$2:$I$4</definedName>
    <definedName name="Z_BE7D4B3F_EC42_49AA_BC2F_867D34A9BCBE_.wvu.Cols" localSheetId="4" hidden="1">СЧТ!$C:$C</definedName>
    <definedName name="Z_BE7D4B3F_EC42_49AA_BC2F_867D34A9BCBE_.wvu.FilterData" localSheetId="4" hidden="1">СЧТ!$A$4:$K$4</definedName>
    <definedName name="Z_BE7D4B3F_EC42_49AA_BC2F_867D34A9BCBE_.wvu.PrintArea" localSheetId="4" hidden="1">СЧТ!$A$2:$I$4</definedName>
    <definedName name="Z_C2262953_CF58_4D36_8FD3_2155EDC8D673_.wvu.FilterData" localSheetId="4" hidden="1">СЧТ!$A$4:$K$37</definedName>
    <definedName name="Z_C453B53A_4348_471B_8951_2FB37D7C7833_.wvu.FilterData" localSheetId="4" hidden="1">СЧТ!$A$4:$K$4</definedName>
    <definedName name="Z_C580131C_DE71_45FB_BB88_A464029CA4E5_.wvu.Cols" localSheetId="4" hidden="1">СЧТ!$C:$C</definedName>
    <definedName name="Z_C580131C_DE71_45FB_BB88_A464029CA4E5_.wvu.FilterData" localSheetId="4" hidden="1">СЧТ!$A$4:$K$4</definedName>
    <definedName name="Z_C580131C_DE71_45FB_BB88_A464029CA4E5_.wvu.PrintArea" localSheetId="4" hidden="1">СЧТ!$A$2:$I$4</definedName>
    <definedName name="Z_C9826BDB_1B16_46F5_AFCD_29837693E437_.wvu.FilterData" localSheetId="4" hidden="1">СЧТ!$A$4:$K$4</definedName>
    <definedName name="Z_CBBF5C42_DB0B_4D8E_9E19_86B708F35C13_.wvu.Cols" localSheetId="4" hidden="1">СЧТ!$C:$C</definedName>
    <definedName name="Z_CBBF5C42_DB0B_4D8E_9E19_86B708F35C13_.wvu.FilterData" localSheetId="4" hidden="1">СЧТ!$A$4:$K$4</definedName>
    <definedName name="Z_CBBF5C42_DB0B_4D8E_9E19_86B708F35C13_.wvu.PrintArea" localSheetId="4" hidden="1">СЧТ!$A$2:$I$4</definedName>
    <definedName name="Z_CD6B235B_0C47_4C56_8A13_218655D573ED_.wvu.FilterData" localSheetId="4" hidden="1">СЧТ!$A$4:$K$4</definedName>
    <definedName name="Z_D30C36C9_7696_4772_AF56_178EBFE29AD8_.wvu.FilterData" localSheetId="4" hidden="1">СЧТ!$A$4:$K$4</definedName>
    <definedName name="Z_D4E45DE2_31C2_48AE_BAE3_5AADADB64CEE_.wvu.Cols" localSheetId="4" hidden="1">СЧТ!$C:$C</definedName>
    <definedName name="Z_D4E45DE2_31C2_48AE_BAE3_5AADADB64CEE_.wvu.FilterData" localSheetId="4" hidden="1">СЧТ!$A$4:$K$4</definedName>
    <definedName name="Z_D4E45DE2_31C2_48AE_BAE3_5AADADB64CEE_.wvu.PrintArea" localSheetId="4" hidden="1">СЧТ!$A$2:$I$4</definedName>
    <definedName name="Z_D5344C85_165A_4D91_B5F8_74E508248C04_.wvu.FilterData" localSheetId="4" hidden="1">СЧТ!$A$4:$K$4</definedName>
    <definedName name="Z_D53EB4B4_07E7_40B5_B895_6724E0F08327_.wvu.FilterData" localSheetId="4" hidden="1">СЧТ!$A$4:$K$4</definedName>
    <definedName name="Z_D9B1A1CE_C152_4155_9A8A_CD823A0AB408_.wvu.Cols" localSheetId="4" hidden="1">СЧТ!$C:$C</definedName>
    <definedName name="Z_D9B1A1CE_C152_4155_9A8A_CD823A0AB408_.wvu.FilterData" localSheetId="4" hidden="1">СЧТ!$A$4:$K$4</definedName>
    <definedName name="Z_D9B1A1CE_C152_4155_9A8A_CD823A0AB408_.wvu.PrintArea" localSheetId="4" hidden="1">СЧТ!$A$2:$I$4</definedName>
    <definedName name="Z_DD90BC67_9F34_4CE9_94B7_023D5A9BE8CA_.wvu.FilterData" localSheetId="4" hidden="1">СЧТ!$A$4:$K$4</definedName>
    <definedName name="Z_DD91F015_0343_48D8_A422_D9CC2EBF3A72_.wvu.FilterData" localSheetId="4" hidden="1">СЧТ!$A$4:$K$4</definedName>
    <definedName name="Z_DD9681F0_3E06_4F69_B3F9_203ADDC4245C_.wvu.FilterData" localSheetId="4" hidden="1">СЧТ!$A$4:$K$4</definedName>
    <definedName name="Z_E2AC2BED_B2B0_412A_A535_9FF1B167733E_.wvu.FilterData" localSheetId="4" hidden="1">СЧТ!$A$4:$K$4</definedName>
    <definedName name="Z_E3B2E625_5766_449A_B030_F164EA29D6C8_.wvu.FilterData" localSheetId="4" hidden="1">СЧТ!$A$4:$K$4</definedName>
    <definedName name="Z_E631D176_A68C_423E_9979_474820EF3D4C_.wvu.FilterData" localSheetId="4" hidden="1">СЧТ!$A$4:$K$4</definedName>
    <definedName name="Z_E6F3C5B5_5691_4874_9AA5_89564CC4F687_.wvu.FilterData" localSheetId="4" hidden="1">СЧТ!$A$4:$K$4</definedName>
    <definedName name="Z_E710FEAA_FD60_4EC2_BF6C_93446E7DA6C9_.wvu.FilterData" localSheetId="4" hidden="1">СЧТ!$A$4:$K$4</definedName>
    <definedName name="Z_E94BE5D6_7F68_4B6B_930A_A9F4DBE15929_.wvu.FilterData" localSheetId="4" hidden="1">СЧТ!$A$4:$K$4</definedName>
    <definedName name="Z_EA4583CF_982F_4323_B2EF_DD34D95695F5_.wvu.FilterData" localSheetId="4" hidden="1">СЧТ!$A$4:$K$37</definedName>
    <definedName name="Z_EC1791A9_2FFA_4BBB_B76C_F5CB6EB90C4B_.wvu.FilterData" localSheetId="4" hidden="1">СЧТ!$A$4:$K$4</definedName>
    <definedName name="Z_ECCCC1A2_18F4_4C2D_B4A7_D3BA3D1A17F8_.wvu.FilterData" localSheetId="4" hidden="1">СЧТ!$A$4:$K$4</definedName>
    <definedName name="Z_EF14DDCA_1FE7_4FED_805E_2E5ED5C3EDD5_.wvu.Cols" localSheetId="4" hidden="1">СЧТ!$C:$C</definedName>
    <definedName name="Z_EF14DDCA_1FE7_4FED_805E_2E5ED5C3EDD5_.wvu.FilterData" localSheetId="4" hidden="1">СЧТ!$A$4:$K$4</definedName>
    <definedName name="Z_EF14DDCA_1FE7_4FED_805E_2E5ED5C3EDD5_.wvu.PrintArea" localSheetId="4" hidden="1">СЧТ!$A$2:$I$4</definedName>
    <definedName name="Z_F7348192_15BB_41DD_A435_9FBF5EB22FFE_.wvu.FilterData" localSheetId="4" hidden="1">СЧТ!$A$4:$K$4</definedName>
    <definedName name="Z_F87F608A_181F_4106_8841_BBDB4AC76DE7_.wvu.FilterData" localSheetId="4" hidden="1">СЧТ!$A$4:$K$4</definedName>
    <definedName name="Z_F907A2F5_825A_4174_BB39_8F4F8DCAE583_.wvu.Cols" localSheetId="4" hidden="1">СЧТ!$C:$C</definedName>
    <definedName name="Z_F907A2F5_825A_4174_BB39_8F4F8DCAE583_.wvu.FilterData" localSheetId="4" hidden="1">СЧТ!$A$4:$K$4</definedName>
    <definedName name="Z_F907A2F5_825A_4174_BB39_8F4F8DCAE583_.wvu.PrintArea" localSheetId="4" hidden="1">СЧТ!$A$2:$I$4</definedName>
    <definedName name="Z_FB6EA3EE_71D2_454E_B846_9D4FB998E078_.wvu.FilterData" localSheetId="4" hidden="1">СЧТ!$A$4:$K$4</definedName>
    <definedName name="Z_FD0048FC_8DA9_49FE_A493_0F94EF50935D_.wvu.FilterData" localSheetId="4" hidden="1">СЧТ!$A$4:$K$4</definedName>
    <definedName name="Z_FF67E15F_0055_4A59_B744_16C80ECCB6A1_.wvu.FilterData" localSheetId="4" hidden="1">СЧТ!$A$4:$K$37</definedName>
    <definedName name="_xlnm.Print_Area" localSheetId="4">СЧТ!$A$2:$I$4</definedName>
  </definedNames>
  <calcPr calcId="191029"/>
  <customWorkbookViews>
    <customWorkbookView name="Антонова Светлана Алексеевна - Личное представление" guid="{BA03F23C-1902-459D-A748-30256B72968C}" mergeInterval="0" personalView="1" maximized="1" xWindow="-11" yWindow="-11" windowWidth="1942" windowHeight="1030" tabRatio="500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5" l="1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E16" i="5"/>
  <c r="E15" i="5"/>
  <c r="G15" i="5" s="1"/>
  <c r="E14" i="5"/>
  <c r="G14" i="5" s="1"/>
  <c r="G13" i="5"/>
  <c r="G12" i="5"/>
  <c r="G11" i="5"/>
  <c r="G10" i="5"/>
  <c r="G9" i="5"/>
  <c r="E8" i="5"/>
  <c r="G8" i="5" s="1"/>
  <c r="G7" i="5"/>
  <c r="G6" i="5"/>
</calcChain>
</file>

<file path=xl/sharedStrings.xml><?xml version="1.0" encoding="utf-8"?>
<sst xmlns="http://schemas.openxmlformats.org/spreadsheetml/2006/main" count="282" uniqueCount="169">
  <si>
    <t>Отчет по проблемам приводящим к невыполнению план за май 2017 года по направлению Торговое оборудование</t>
  </si>
  <si>
    <t>Изделие</t>
  </si>
  <si>
    <t xml:space="preserve">Дефицит комплектующих </t>
  </si>
  <si>
    <t>Отклонение КД</t>
  </si>
  <si>
    <t>Изначальный срок поставки</t>
  </si>
  <si>
    <t>Фактический срок поставки</t>
  </si>
  <si>
    <t>Простой</t>
  </si>
  <si>
    <t>Итог (как проблема отразилась на выполнении плана)</t>
  </si>
  <si>
    <t>Комментарии  ДиджиКом</t>
  </si>
  <si>
    <t>ККМ "Меркурий 115 ФКZ"</t>
  </si>
  <si>
    <t>Термоголовка KF2002-GF45B</t>
  </si>
  <si>
    <t>6-10 мая - 4050шт.</t>
  </si>
  <si>
    <t>17 мая - 4050шт.</t>
  </si>
  <si>
    <t>5 дней (с 15-19 мая)</t>
  </si>
  <si>
    <r>
      <rPr>
        <b/>
        <sz val="11"/>
        <color rgb="FFFF0000"/>
        <rFont val="Calibri"/>
        <family val="2"/>
        <charset val="204"/>
      </rPr>
      <t>За 5 дней было не собрано</t>
    </r>
    <r>
      <rPr>
        <sz val="11"/>
        <color theme="1"/>
        <rFont val="Calibri"/>
        <family val="2"/>
        <charset val="204"/>
      </rPr>
      <t xml:space="preserve"> </t>
    </r>
    <r>
      <rPr>
        <b/>
        <sz val="11"/>
        <color rgb="FFFF0000"/>
        <rFont val="Calibri"/>
        <family val="2"/>
        <charset val="204"/>
      </rPr>
      <t>2000 касс</t>
    </r>
  </si>
  <si>
    <r>
      <rPr>
        <sz val="11"/>
        <color theme="1"/>
        <rFont val="Calibri"/>
        <family val="2"/>
        <charset val="204"/>
      </rPr>
      <t xml:space="preserve">Письмо от Пименова А. 27.04.2017, 10:31ч (срок 6-10 мая - 4050шт.),  Повторный запрос Максимовой А. по срокам поставки термоголовки (11.05.2017г., 9:15ч.), Ответ Пименова А. (11.05.2017, 11:12ч) - новый срок прихода - 15.05.2017г. в Москву. </t>
    </r>
    <r>
      <rPr>
        <b/>
        <sz val="11"/>
        <color rgb="FFFF0000"/>
        <rFont val="Calibri"/>
        <family val="2"/>
        <charset val="204"/>
      </rPr>
      <t xml:space="preserve">Фактическое поступление на ЦМС 17.05.2017г. </t>
    </r>
  </si>
  <si>
    <t>Получена от Диджикома Инструкция налогового инспектора АВЛГ 410.00.00-45НИ (2100шт.), сделанная по неправильному шаблону.</t>
  </si>
  <si>
    <r>
      <rPr>
        <sz val="11"/>
        <color theme="1"/>
        <rFont val="Calibri"/>
        <family val="2"/>
        <charset val="204"/>
      </rPr>
      <t>1 день</t>
    </r>
    <r>
      <rPr>
        <b/>
        <sz val="11"/>
        <color theme="1"/>
        <rFont val="Calibri"/>
        <family val="2"/>
        <charset val="204"/>
      </rPr>
      <t xml:space="preserve"> </t>
    </r>
    <r>
      <rPr>
        <b/>
        <sz val="11"/>
        <color rgb="FFFF0000"/>
        <rFont val="Calibri"/>
        <family val="2"/>
        <charset val="204"/>
      </rPr>
      <t>по упаковке</t>
    </r>
    <r>
      <rPr>
        <sz val="11"/>
        <color theme="1"/>
        <rFont val="Calibri"/>
        <family val="2"/>
        <charset val="204"/>
      </rPr>
      <t xml:space="preserve"> М-115ФКZ - </t>
    </r>
    <r>
      <rPr>
        <b/>
        <sz val="11"/>
        <color rgb="FFFF0000"/>
        <rFont val="Calibri"/>
        <family val="2"/>
        <charset val="204"/>
      </rPr>
      <t>700шт.</t>
    </r>
    <r>
      <rPr>
        <sz val="11"/>
        <color theme="1"/>
        <rFont val="Calibri"/>
        <family val="2"/>
        <charset val="204"/>
      </rPr>
      <t xml:space="preserve"> </t>
    </r>
  </si>
  <si>
    <t xml:space="preserve">Выводили людей по двойной оплате труда переделывать документы.  </t>
  </si>
  <si>
    <r>
      <rPr>
        <b/>
        <sz val="11"/>
        <color rgb="FFFF0000"/>
        <rFont val="Calibri"/>
        <family val="2"/>
        <charset val="204"/>
      </rPr>
      <t>Информация по правильному шаблону</t>
    </r>
    <r>
      <rPr>
        <sz val="11"/>
        <color theme="1"/>
        <rFont val="Calibri"/>
        <family val="2"/>
        <charset val="204"/>
      </rPr>
      <t xml:space="preserve"> Максимовой А. </t>
    </r>
    <r>
      <rPr>
        <b/>
        <sz val="11"/>
        <color rgb="FFFF0000"/>
        <rFont val="Calibri"/>
        <family val="2"/>
        <charset val="204"/>
      </rPr>
      <t>доводилась  (14.04.2017г. 10:54) Михееву А.Н.</t>
    </r>
    <r>
      <rPr>
        <sz val="11"/>
        <color theme="1"/>
        <rFont val="Calibri"/>
        <family val="2"/>
        <charset val="204"/>
      </rPr>
      <t xml:space="preserve"> </t>
    </r>
    <r>
      <rPr>
        <u/>
        <sz val="11"/>
        <color theme="1"/>
        <rFont val="Calibri"/>
        <family val="2"/>
        <charset val="204"/>
      </rPr>
      <t>В апреле были проблемы с Формуляром и этой же Инструкцией налогового инспектора (переделывали 1400шт. и 300шт. ).  В мае история повторилась.</t>
    </r>
  </si>
  <si>
    <t>Нет КТП на сборку ККМ "Меркурий 115 ФКZ" с использованием корпуса АВЛГ 410.29.00-60 (должно быть указание, как прижимать разъем питания Кронштейном АВЛГ 410.10.05).</t>
  </si>
  <si>
    <r>
      <rPr>
        <sz val="11"/>
        <color theme="1"/>
        <rFont val="Calibri"/>
        <family val="2"/>
        <charset val="204"/>
      </rPr>
      <t>После получения ответа от Орлова П.А. запущено изготовление кронштейна АВЛГ 410.10.05 в цехе механообработки.  Поступление готового кронштейна на СГД (10.05.2017г.) На сам выпуск это фактически не повлияло, все равно не было термоголовки, но</t>
    </r>
    <r>
      <rPr>
        <b/>
        <sz val="11"/>
        <color rgb="FFFF0000"/>
        <rFont val="Calibri"/>
        <family val="2"/>
        <charset val="204"/>
      </rPr>
      <t xml:space="preserve"> формально, без документов собирать кассы не имеем права и сейчас. Это к вопросу, как решаются технологические проблемы в Инкотексе.</t>
    </r>
  </si>
  <si>
    <r>
      <rPr>
        <sz val="11"/>
        <color theme="1"/>
        <rFont val="Calibri"/>
        <family val="2"/>
        <charset val="204"/>
      </rPr>
      <t xml:space="preserve">Первый запрос на решение проблемы отправлен (21.04.2017г. 11:58) Касимовым А.С. в адрес Орлова П.А.  Второй запрос с предложение решения проблемы (установка кронштейна) Касимовым А.С. отправлен в адрес Орлова П.А. (04.05.2017г. 15:46ч). </t>
    </r>
    <r>
      <rPr>
        <b/>
        <sz val="11"/>
        <color rgb="FFFF0000"/>
        <rFont val="Calibri"/>
        <family val="2"/>
        <charset val="204"/>
      </rPr>
      <t>Ответ от Орлова П.А. получен (05.05.2017г. 11:26) - "Выпустим КТП по такому принципу"</t>
    </r>
    <r>
      <rPr>
        <sz val="11"/>
        <color theme="1"/>
        <rFont val="Calibri"/>
        <family val="2"/>
        <charset val="204"/>
      </rPr>
      <t xml:space="preserve">. </t>
    </r>
    <r>
      <rPr>
        <b/>
        <sz val="11"/>
        <color rgb="FFFF0000"/>
        <rFont val="Calibri"/>
        <family val="2"/>
        <charset val="204"/>
      </rPr>
      <t>КТП до сих пор нет.</t>
    </r>
  </si>
  <si>
    <t xml:space="preserve">ККТ «Меркурий-115Ф» (c GSM и WI-FI модулями) без ФН-1 </t>
  </si>
  <si>
    <t xml:space="preserve">Брак Модуля АВЛГ 410.85.00-01 (БО) </t>
  </si>
  <si>
    <t>11.05.2017г - 2828шт.</t>
  </si>
  <si>
    <t>5 дней</t>
  </si>
  <si>
    <r>
      <rPr>
        <sz val="11"/>
        <color theme="1"/>
        <rFont val="Calibri"/>
        <family val="2"/>
        <charset val="204"/>
      </rPr>
      <t>Переделка брака привела с замедлению процесса сборки ККТ (</t>
    </r>
    <r>
      <rPr>
        <b/>
        <sz val="11"/>
        <color rgb="FFFF0000"/>
        <rFont val="Calibri"/>
        <family val="2"/>
        <charset val="204"/>
      </rPr>
      <t>сборка упала</t>
    </r>
    <r>
      <rPr>
        <sz val="11"/>
        <color theme="1"/>
        <rFont val="Calibri"/>
        <family val="2"/>
        <charset val="204"/>
      </rPr>
      <t xml:space="preserve">  в среднем с 55 шт до 25 шт за 8 часовую смену - </t>
    </r>
    <r>
      <rPr>
        <b/>
        <sz val="11"/>
        <color rgb="FFFF0000"/>
        <rFont val="Calibri"/>
        <family val="2"/>
        <charset val="204"/>
      </rPr>
      <t>на</t>
    </r>
    <r>
      <rPr>
        <sz val="11"/>
        <color theme="1"/>
        <rFont val="Calibri"/>
        <family val="2"/>
        <charset val="204"/>
      </rPr>
      <t xml:space="preserve"> </t>
    </r>
    <r>
      <rPr>
        <b/>
        <sz val="11"/>
        <color rgb="FFFF0000"/>
        <rFont val="Calibri"/>
        <family val="2"/>
        <charset val="204"/>
      </rPr>
      <t>300шт.</t>
    </r>
    <r>
      <rPr>
        <sz val="11"/>
        <color theme="1"/>
        <rFont val="Calibri"/>
        <family val="2"/>
        <charset val="204"/>
      </rPr>
      <t xml:space="preserve">). В результате с 11.05.2017г. по 25.05.2017г. </t>
    </r>
    <r>
      <rPr>
        <b/>
        <sz val="11"/>
        <color rgb="FFFF0000"/>
        <rFont val="Calibri"/>
        <family val="2"/>
        <charset val="204"/>
      </rPr>
      <t>несобрано 3000шт.</t>
    </r>
  </si>
  <si>
    <t>АКТ №40 от 19.05.2017г. Брак 1283шт. из 2828шт.</t>
  </si>
  <si>
    <t xml:space="preserve">Брак Модуля АВЛГ 410.85.00-03 (Инкотекс) </t>
  </si>
  <si>
    <t>19.05.2017 - 2000шт.</t>
  </si>
  <si>
    <t>АКТ №43 от 25.05.2017г. - брак 627шт. из 2000шт.</t>
  </si>
  <si>
    <t>Отчет по проблемам приводящим к невыполнению план за июль 2017 года по направлению Торговое оборудование</t>
  </si>
  <si>
    <t>График поставки комплектации ПДО НПК Инкотекс</t>
  </si>
  <si>
    <t>Модуль АВЛГ 410.86.00-03 (Устройство связи)</t>
  </si>
  <si>
    <t>по графику</t>
  </si>
  <si>
    <t>модули - 03 июля 640 шт., 05-07 июля 2655 шт., 11-14 июля 3080 шт. (НЕДОПОСТАВКА), 17-21 июля 8656 шт., 24-25 июля 4345 шт.</t>
  </si>
  <si>
    <t>27 нед. 3295 шт., 28 нед. 4460 шт., 29 нед. 6500 шт., 30 нед. 4900 шт.</t>
  </si>
  <si>
    <t>Модуль АВЛГ 410.85.00-03 (Устройство управления)</t>
  </si>
  <si>
    <t>модули - 03 июля 640 шт., 05-07 июля 2653 шт., 11-14 июля 3076 шт.  (НЕДОПОСТАВКА), 17-21 июля 8475 шт., 24-25 июля 4271 шт.</t>
  </si>
  <si>
    <t>Переходник ФН АВЛГ 807.37.00</t>
  </si>
  <si>
    <t>переходник - 06 июля 2710 шт., 12 июля 3000 шт., 17 июля 5000 шт., 21 июля 6500 шт., 24 июля 2000 шт.</t>
  </si>
  <si>
    <t>27 нед. 2710 шт., 28 нед. 3000 шт.</t>
  </si>
  <si>
    <t xml:space="preserve">Переходник ФН (SMD) АВЛГ 807.41.00 </t>
  </si>
  <si>
    <t>27 нед. 7000 шт., 28 нед. 9000 шт.</t>
  </si>
  <si>
    <t>Кабель FFC 180x06PxCx1.00x[3x3+6/6]x0.05x0.7</t>
  </si>
  <si>
    <t>01 июля</t>
  </si>
  <si>
    <t>Кабель FFC 180x06P - 05 июля 20000 шт.</t>
  </si>
  <si>
    <t>3-4 ИЮЛЯ простой цеха сборки ККТ</t>
  </si>
  <si>
    <t>Короб индивидуальный АВЛГ 417.20.01</t>
  </si>
  <si>
    <t>короб 06-07 июля 12120 шт., 11-12 июля 5680 шт., 20 июля 340 шт.</t>
  </si>
  <si>
    <t xml:space="preserve">Винт самонарезающий 2,5х8 ГОСТ 10621-80 </t>
  </si>
  <si>
    <t>винт 2,5х8 - 11 июля 40000 шт.</t>
  </si>
  <si>
    <t>10-11 ИЮЛЯ простой цеха сборки ККТ</t>
  </si>
  <si>
    <t>Поломка лит.формы на крышку АВЛГ 410.10.03-01 - простой 12-13 июля</t>
  </si>
  <si>
    <t>Отчет по проблемам приводящим к невыполнению план за период (октябрь) 2018 года по направлению Освещение</t>
  </si>
  <si>
    <t>"Печалька"</t>
  </si>
  <si>
    <t>Заявки в ДиджиКом/БО</t>
  </si>
  <si>
    <t>Ответственное лицо в ООО "ДиджиКом"/организация</t>
  </si>
  <si>
    <t>Отчет по проблемам приводящим к невыполнению плана Декабрь  2024 года по направлению СЧТ</t>
  </si>
  <si>
    <t>№</t>
  </si>
  <si>
    <t>Применяемость в ГП</t>
  </si>
  <si>
    <t>Применяемость</t>
  </si>
  <si>
    <t>Дефицитная номенклатура</t>
  </si>
  <si>
    <t>Потребность</t>
  </si>
  <si>
    <t>Прогнозный дефицит</t>
  </si>
  <si>
    <t>% обеспеченности</t>
  </si>
  <si>
    <t>Кол-во и номер заявки</t>
  </si>
  <si>
    <t>Ответственное лицо в ООО "ДиджиКом</t>
  </si>
  <si>
    <t>Срок поставки</t>
  </si>
  <si>
    <t>Комментарий</t>
  </si>
  <si>
    <t>201.8 TLO</t>
  </si>
  <si>
    <t>Реле JY-15246 WAN</t>
  </si>
  <si>
    <t>М11855-1 500</t>
  </si>
  <si>
    <t>Алексей Михеев</t>
  </si>
  <si>
    <t>02.12.</t>
  </si>
  <si>
    <t>250 GR.4R</t>
  </si>
  <si>
    <t>Микросхема FB0505S-1W SIP-4 MOR</t>
  </si>
  <si>
    <t>М11944-10</t>
  </si>
  <si>
    <t>Андрей Павловский</t>
  </si>
  <si>
    <t>увеличение 250 GR 4R на 12шт</t>
  </si>
  <si>
    <t>231 AM-01</t>
  </si>
  <si>
    <t>Плата печатная АВЛГ 604.05.02 v.2 (M231AM) GRW</t>
  </si>
  <si>
    <t>С6205-4 000, М11944-1000</t>
  </si>
  <si>
    <t>Андрей Пименов</t>
  </si>
  <si>
    <t>29.11.</t>
  </si>
  <si>
    <t>увеличение 231 АМ-01 на 2600шт</t>
  </si>
  <si>
    <t>234 новая плата</t>
  </si>
  <si>
    <t>Плата печатная ПТСЦ.758726.001 v.1</t>
  </si>
  <si>
    <t>М11876-13 700</t>
  </si>
  <si>
    <t>201.7</t>
  </si>
  <si>
    <t>Плата печатная АВЛГ.758723.027 v.2</t>
  </si>
  <si>
    <t>С6264-1 575, М11575-8 000,  М11944-5600</t>
  </si>
  <si>
    <t>увеличение 201.7 на 8000шт</t>
  </si>
  <si>
    <t>Плата печатная АВЛГ.758724.036 v.2 GRW</t>
  </si>
  <si>
    <t>М11876-300, М11825-1 200</t>
  </si>
  <si>
    <t>06.12.</t>
  </si>
  <si>
    <t>Реле CY-JMS-12V19-20/A CHU</t>
  </si>
  <si>
    <t>М11787-42 000, С6244-500, М11832-5 000, С6264-1 500, С6205-11 000</t>
  </si>
  <si>
    <t>Микросхема SMD LH10-10B05 MOR</t>
  </si>
  <si>
    <t>М11944-7</t>
  </si>
  <si>
    <t>19.12.</t>
  </si>
  <si>
    <t>230 AM</t>
  </si>
  <si>
    <t>Микросхема SMD ADE7752AARZ-RL SO-24 ADI</t>
  </si>
  <si>
    <t>С6205-17 000</t>
  </si>
  <si>
    <t>200,201, 208, 206, 230, 234, 236, 238</t>
  </si>
  <si>
    <t>Варистор TVR14681KSARY</t>
  </si>
  <si>
    <t>М11787-80 000, М11575- 217 000, С6205-180500</t>
  </si>
  <si>
    <t>Наталья Шевченко</t>
  </si>
  <si>
    <t>Конденсатор 680 мкФ 16В 105C 5,000ч 10*10 CDL016M681G10PKKKV00R SUSC</t>
  </si>
  <si>
    <t>М11492-28 500</t>
  </si>
  <si>
    <t>200.02, 04</t>
  </si>
  <si>
    <t>Конденсатор SMD 220 мкФ 20% 25В 105С 2000ч 8*10,5 CE025M0220REF-0810 YAG</t>
  </si>
  <si>
    <t>М11575-4 000, М11876-  10000</t>
  </si>
  <si>
    <t>231 AM, АТ-01 I</t>
  </si>
  <si>
    <t>Трансформатор DCT105D V4 OSW</t>
  </si>
  <si>
    <t>С6205-4 000, М11944-8000</t>
  </si>
  <si>
    <t>авто к 10.12.</t>
  </si>
  <si>
    <t xml:space="preserve">увеличение 231 АМ-01 на 2600шт, 231 АT-01 I  - 500шт </t>
  </si>
  <si>
    <t>Микросхема SMD LPC2366FBD100 LQFP-100 NXP</t>
  </si>
  <si>
    <t>М11944-4</t>
  </si>
  <si>
    <t>Шунт EBSB15350-20.5-7.5-13-V1 OSW</t>
  </si>
  <si>
    <t>М11944-5000</t>
  </si>
  <si>
    <t>204, 234</t>
  </si>
  <si>
    <t>Индикатор Z0903C1HTW3G-B7_PS_1.0</t>
  </si>
  <si>
    <t>С6205-15 000</t>
  </si>
  <si>
    <t>200.02,4, 230</t>
  </si>
  <si>
    <t>Индикатор EL00075TR3-02_FS_1.0 EAS</t>
  </si>
  <si>
    <t>М11825-1 000, С6205-9 000</t>
  </si>
  <si>
    <t>225,255,250</t>
  </si>
  <si>
    <t>Соединитель MSB5BSW (USB/M-1J) AUK</t>
  </si>
  <si>
    <t>М11905-1 000</t>
  </si>
  <si>
    <t>Маргарита Никитина</t>
  </si>
  <si>
    <t>05.12.</t>
  </si>
  <si>
    <t>увеличение 250 на 36шт, 255 на 31шт, 225 на 20шт</t>
  </si>
  <si>
    <t>Микросхема SMD SN74HC32DR SO-14 TIS</t>
  </si>
  <si>
    <t>М11844-5</t>
  </si>
  <si>
    <t>225, 250</t>
  </si>
  <si>
    <t>Микросхема SMD AD7453BRTZ-REEL7 SOT-23 ADI</t>
  </si>
  <si>
    <t>М11825-33, М11905-1 000</t>
  </si>
  <si>
    <t>увеличение 250 на 36шт, 225 на 20шт</t>
  </si>
  <si>
    <t>Микросхема SMD PCF2127AT/1 SO-20 NXP</t>
  </si>
  <si>
    <t>201.7, 8</t>
  </si>
  <si>
    <t>Скоба 1161100442 OSW</t>
  </si>
  <si>
    <t>М11944-21000</t>
  </si>
  <si>
    <t>Эмблема АВЛГ 604.00.11 изм.1</t>
  </si>
  <si>
    <t>М11876 - 3000шт</t>
  </si>
  <si>
    <t>Анна Андрианова</t>
  </si>
  <si>
    <t>увеличение 231 АМ-01 на 2600шт, 231 АT-01 I  - 500шт</t>
  </si>
  <si>
    <t>Микросхема SMD TMS320LF2407APGEA LQFP-144 TIS</t>
  </si>
  <si>
    <t>230 AR R</t>
  </si>
  <si>
    <t>Микросхема SMD FM25L04B-GTR SO-8 CYP</t>
  </si>
  <si>
    <t>М11944-100</t>
  </si>
  <si>
    <t>увеличение 230 АR  R на 286шт</t>
  </si>
  <si>
    <t>Позистор (PolySwitch) LVR025K TYC</t>
  </si>
  <si>
    <t>М11921 - 9шт</t>
  </si>
  <si>
    <t>Соединитель 5EHDV-03P DIN</t>
  </si>
  <si>
    <t>М11921 - 12шт</t>
  </si>
  <si>
    <t>Соединитель ECH381V-04P DIN</t>
  </si>
  <si>
    <t>231 АТ-01 I</t>
  </si>
  <si>
    <t>Индикатор SN-073A00 (TH10149P00) (GS-09D47AA)</t>
  </si>
  <si>
    <t>М11876-300, М11944-1000</t>
  </si>
  <si>
    <t>Микросхема LM2937ET-12 TO-220 NSC</t>
  </si>
  <si>
    <t>Микросхема SMD SN74LVC2G66DCTR SSOP-8 TIS</t>
  </si>
  <si>
    <t>М11905-1 055</t>
  </si>
  <si>
    <t>Шина 1095100340 OSW</t>
  </si>
  <si>
    <t>М11944-4000</t>
  </si>
  <si>
    <t>Микросхема SMD SN74LVC1GU04DBVT SOT-23 TIS</t>
  </si>
  <si>
    <t>М11905-1 038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</si>
</sst>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204"/>
    </font>
    <font>
      <sz val="8"/>
      <name val="Arial"/>
      <family val="2"/>
      <charset val="1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u/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9.5"/>
      <color theme="1"/>
      <name val="Calibri"/>
      <family val="2"/>
      <charset val="204"/>
    </font>
    <font>
      <b/>
      <sz val="9.5"/>
      <color theme="1"/>
      <name val="Calibri"/>
      <family val="2"/>
      <charset val="204"/>
    </font>
    <font>
      <sz val="9.5"/>
      <color rgb="FF000000"/>
      <name val="Arial"/>
      <family val="2"/>
      <charset val="1"/>
    </font>
    <font>
      <sz val="9.5"/>
      <color rgb="FF000000"/>
      <name val="Arial"/>
      <family val="2"/>
      <charset val="204"/>
    </font>
    <font>
      <sz val="16"/>
      <color theme="1"/>
      <name val="Calibri"/>
      <family val="2"/>
      <charset val="204"/>
    </font>
    <font>
      <sz val="16"/>
      <name val="Calibri"/>
      <family val="2"/>
      <charset val="204"/>
    </font>
    <font>
      <b/>
      <sz val="16"/>
      <color rgb="FFFF0000"/>
      <name val="Calibri"/>
      <family val="2"/>
      <charset val="204"/>
    </font>
    <font>
      <b/>
      <sz val="16"/>
      <color theme="1"/>
      <name val="Calibri"/>
      <family val="2"/>
      <charset val="204"/>
    </font>
    <font>
      <b/>
      <sz val="20"/>
      <color theme="1"/>
      <name val="Calibri"/>
      <family val="2"/>
      <charset val="204"/>
    </font>
    <font>
      <b/>
      <sz val="16"/>
      <name val="Calibri"/>
      <family val="2"/>
      <charset val="204"/>
    </font>
    <font>
      <sz val="16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18"/>
      <color theme="1"/>
      <name val="Calibri"/>
      <family val="2"/>
      <charset val="204"/>
    </font>
    <font>
      <sz val="18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</cellStyleXfs>
  <cellXfs count="83">
    <xf numFmtId="0" fontId="0" fillId="0" borderId="0" xfId="0"/>
    <xf numFmtId="17" fontId="12" fillId="0" borderId="4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6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top"/>
    </xf>
    <xf numFmtId="0" fontId="6" fillId="0" borderId="0" xfId="0" applyFont="1"/>
    <xf numFmtId="0" fontId="0" fillId="0" borderId="1" xfId="0" applyFont="1" applyBorder="1" applyAlignment="1">
      <alignment horizontal="left" vertical="top" wrapTex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2" xfId="0" applyFont="1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14" fontId="11" fillId="0" borderId="1" xfId="0" applyNumberFormat="1" applyFont="1" applyBorder="1"/>
    <xf numFmtId="0" fontId="13" fillId="2" borderId="1" xfId="9" applyFont="1" applyFill="1" applyBorder="1" applyAlignment="1">
      <alignment horizontal="left" vertical="top" wrapText="1"/>
    </xf>
    <xf numFmtId="0" fontId="11" fillId="0" borderId="1" xfId="0" applyFont="1" applyBorder="1"/>
    <xf numFmtId="0" fontId="14" fillId="0" borderId="0" xfId="8" applyFont="1" applyAlignment="1">
      <alignment horizontal="lef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14" fontId="11" fillId="0" borderId="0" xfId="0" applyNumberFormat="1" applyFont="1" applyAlignment="1">
      <alignment horizontal="right" wrapText="1"/>
    </xf>
    <xf numFmtId="14" fontId="11" fillId="0" borderId="0" xfId="0" applyNumberFormat="1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1" fontId="15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8" fillId="0" borderId="0" xfId="0" applyFont="1" applyAlignment="1">
      <alignment horizontal="left" vertical="center"/>
    </xf>
    <xf numFmtId="1" fontId="18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14" fontId="18" fillId="0" borderId="4" xfId="0" applyNumberFormat="1" applyFont="1" applyBorder="1" applyAlignment="1">
      <alignment horizontal="left" vertical="center" wrapText="1"/>
    </xf>
    <xf numFmtId="1" fontId="18" fillId="0" borderId="4" xfId="0" applyNumberFormat="1" applyFont="1" applyBorder="1" applyAlignment="1">
      <alignment horizontal="center" vertical="center" wrapText="1"/>
    </xf>
    <xf numFmtId="14" fontId="18" fillId="0" borderId="4" xfId="0" applyNumberFormat="1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0" xfId="0" applyNumberFormat="1" applyFont="1" applyAlignment="1">
      <alignment horizontal="center" vertical="center" wrapText="1"/>
    </xf>
    <xf numFmtId="14" fontId="18" fillId="0" borderId="4" xfId="0" applyNumberFormat="1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 wrapText="1"/>
    </xf>
    <xf numFmtId="16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1" fontId="21" fillId="0" borderId="1" xfId="0" applyNumberFormat="1" applyFont="1" applyBorder="1" applyAlignment="1">
      <alignment horizontal="center" vertical="center" wrapText="1"/>
    </xf>
    <xf numFmtId="3" fontId="21" fillId="0" borderId="1" xfId="0" applyNumberFormat="1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16" fontId="16" fillId="0" borderId="1" xfId="0" applyNumberFormat="1" applyFont="1" applyBorder="1" applyAlignment="1" applyProtection="1">
      <alignment horizontal="center" vertical="center" wrapText="1"/>
      <protection locked="0"/>
    </xf>
    <xf numFmtId="3" fontId="18" fillId="0" borderId="1" xfId="0" applyNumberFormat="1" applyFont="1" applyBorder="1" applyAlignment="1">
      <alignment horizontal="left" vertical="center"/>
    </xf>
    <xf numFmtId="3" fontId="23" fillId="0" borderId="1" xfId="0" applyNumberFormat="1" applyFont="1" applyBorder="1" applyAlignment="1">
      <alignment horizontal="center" vertical="center" wrapText="1"/>
    </xf>
    <xf numFmtId="16" fontId="15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3" fontId="24" fillId="0" borderId="1" xfId="0" applyNumberFormat="1" applyFont="1" applyBorder="1" applyAlignment="1">
      <alignment horizontal="center" vertical="center" wrapText="1"/>
    </xf>
    <xf numFmtId="2" fontId="18" fillId="0" borderId="4" xfId="0" applyNumberFormat="1" applyFont="1" applyBorder="1" applyAlignment="1">
      <alignment horizontal="center" vertical="center"/>
    </xf>
  </cellXfs>
  <cellStyles count="11">
    <cellStyle name="Normal_Sheet1" xfId="1" xr:uid="{00000000-0005-0000-0000-000006000000}"/>
    <cellStyle name="Обычный" xfId="0" builtinId="0"/>
    <cellStyle name="Обычный 10" xfId="2" xr:uid="{00000000-0005-0000-0000-000007000000}"/>
    <cellStyle name="Обычный 2" xfId="3" xr:uid="{00000000-0005-0000-0000-000008000000}"/>
    <cellStyle name="Обычный 2 2" xfId="4" xr:uid="{00000000-0005-0000-0000-000009000000}"/>
    <cellStyle name="Обычный 3" xfId="5" xr:uid="{00000000-0005-0000-0000-00000A000000}"/>
    <cellStyle name="Обычный 4" xfId="6" xr:uid="{00000000-0005-0000-0000-00000B000000}"/>
    <cellStyle name="Обычный 4 2" xfId="7" xr:uid="{00000000-0005-0000-0000-00000C000000}"/>
    <cellStyle name="Обычный_Лист2" xfId="8" xr:uid="{00000000-0005-0000-0000-00000D000000}"/>
    <cellStyle name="Обычный_Освещение Сентябрь" xfId="9" xr:uid="{00000000-0005-0000-0000-00000E000000}"/>
    <cellStyle name="Пояснение 2" xfId="10" xr:uid="{00000000-0005-0000-0000-00000F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opLeftCell="B1" zoomScale="80" zoomScaleNormal="80" workbookViewId="0">
      <pane ySplit="3" topLeftCell="A4" activePane="bottomLeft" state="frozen"/>
      <selection activeCell="B1" sqref="B1"/>
      <selection pane="bottomLeft" activeCell="C8" sqref="C8"/>
    </sheetView>
  </sheetViews>
  <sheetFormatPr defaultColWidth="8.6328125" defaultRowHeight="14.5" x14ac:dyDescent="0.35"/>
  <cols>
    <col min="1" max="1" width="55.7265625" customWidth="1"/>
    <col min="2" max="2" width="33.453125" customWidth="1"/>
    <col min="3" max="3" width="39.81640625" customWidth="1"/>
    <col min="4" max="4" width="19.7265625" customWidth="1"/>
    <col min="5" max="5" width="20.26953125" customWidth="1"/>
    <col min="6" max="6" width="11.08984375" customWidth="1"/>
    <col min="7" max="7" width="30.453125" customWidth="1"/>
    <col min="8" max="8" width="44.453125" customWidth="1"/>
  </cols>
  <sheetData>
    <row r="1" spans="1:9" ht="33" customHeight="1" x14ac:dyDescent="0.35">
      <c r="A1" s="7" t="s">
        <v>0</v>
      </c>
      <c r="B1" s="7"/>
      <c r="C1" s="7"/>
      <c r="D1" s="7"/>
      <c r="E1" s="7"/>
      <c r="F1" s="7"/>
      <c r="G1" s="7"/>
      <c r="H1" s="7"/>
    </row>
    <row r="2" spans="1:9" ht="6" customHeight="1" x14ac:dyDescent="0.35"/>
    <row r="3" spans="1:9" s="10" customFormat="1" ht="29" x14ac:dyDescent="0.35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9"/>
    </row>
    <row r="4" spans="1:9" ht="101.5" x14ac:dyDescent="0.35">
      <c r="A4" s="11" t="s">
        <v>9</v>
      </c>
      <c r="B4" s="12" t="s">
        <v>10</v>
      </c>
      <c r="C4" s="11"/>
      <c r="D4" s="11" t="s">
        <v>11</v>
      </c>
      <c r="E4" s="13" t="s">
        <v>12</v>
      </c>
      <c r="F4" s="14" t="s">
        <v>13</v>
      </c>
      <c r="G4" s="15" t="s">
        <v>14</v>
      </c>
      <c r="H4" s="16" t="s">
        <v>15</v>
      </c>
    </row>
    <row r="5" spans="1:9" x14ac:dyDescent="0.35">
      <c r="A5" s="11"/>
      <c r="B5" s="12"/>
      <c r="C5" s="11"/>
      <c r="D5" s="11"/>
      <c r="E5" s="13"/>
      <c r="F5" s="14"/>
      <c r="G5" s="14"/>
      <c r="H5" s="16"/>
    </row>
    <row r="6" spans="1:9" ht="87" x14ac:dyDescent="0.35">
      <c r="A6" s="17" t="s">
        <v>9</v>
      </c>
      <c r="B6" s="18"/>
      <c r="C6" s="14" t="s">
        <v>16</v>
      </c>
      <c r="D6" s="11"/>
      <c r="E6" s="13"/>
      <c r="F6" s="14" t="s">
        <v>17</v>
      </c>
      <c r="G6" s="14" t="s">
        <v>18</v>
      </c>
      <c r="H6" s="15" t="s">
        <v>19</v>
      </c>
    </row>
    <row r="7" spans="1:9" x14ac:dyDescent="0.35">
      <c r="A7" s="11"/>
      <c r="B7" s="11"/>
      <c r="C7" s="11"/>
      <c r="D7" s="11"/>
      <c r="E7" s="11"/>
      <c r="F7" s="11"/>
      <c r="G7" s="11"/>
      <c r="H7" s="11"/>
    </row>
    <row r="8" spans="1:9" ht="203" x14ac:dyDescent="0.35">
      <c r="A8" s="17" t="s">
        <v>9</v>
      </c>
      <c r="B8" s="18"/>
      <c r="C8" s="14" t="s">
        <v>20</v>
      </c>
      <c r="D8" s="11"/>
      <c r="E8" s="11"/>
      <c r="F8" s="11"/>
      <c r="G8" s="14" t="s">
        <v>21</v>
      </c>
      <c r="H8" s="19" t="s">
        <v>22</v>
      </c>
    </row>
    <row r="9" spans="1:9" x14ac:dyDescent="0.35">
      <c r="A9" s="11"/>
      <c r="B9" s="11"/>
      <c r="C9" s="11"/>
      <c r="D9" s="11"/>
      <c r="E9" s="11"/>
      <c r="F9" s="11"/>
      <c r="G9" s="11"/>
      <c r="H9" s="11"/>
    </row>
    <row r="10" spans="1:9" ht="105" customHeight="1" x14ac:dyDescent="0.35">
      <c r="A10" s="11" t="s">
        <v>23</v>
      </c>
      <c r="B10" s="11"/>
      <c r="C10" s="11" t="s">
        <v>24</v>
      </c>
      <c r="D10" s="11" t="s">
        <v>25</v>
      </c>
      <c r="E10" s="11" t="s">
        <v>25</v>
      </c>
      <c r="F10" s="6" t="s">
        <v>26</v>
      </c>
      <c r="G10" s="5" t="s">
        <v>27</v>
      </c>
      <c r="H10" s="11" t="s">
        <v>28</v>
      </c>
    </row>
    <row r="11" spans="1:9" x14ac:dyDescent="0.35">
      <c r="A11" s="11"/>
      <c r="B11" s="11"/>
      <c r="C11" s="11"/>
      <c r="D11" s="11"/>
      <c r="E11" s="11"/>
      <c r="F11" s="6"/>
      <c r="G11" s="5"/>
      <c r="H11" s="11"/>
    </row>
    <row r="12" spans="1:9" x14ac:dyDescent="0.35">
      <c r="A12" s="11"/>
      <c r="B12" s="11"/>
      <c r="C12" s="11" t="s">
        <v>29</v>
      </c>
      <c r="D12" s="11" t="s">
        <v>30</v>
      </c>
      <c r="E12" s="11" t="s">
        <v>30</v>
      </c>
      <c r="F12" s="6"/>
      <c r="G12" s="5"/>
      <c r="H12" s="11" t="s">
        <v>31</v>
      </c>
    </row>
    <row r="13" spans="1:9" x14ac:dyDescent="0.35">
      <c r="A13" s="11"/>
      <c r="B13" s="11"/>
      <c r="C13" s="11"/>
      <c r="D13" s="11"/>
      <c r="E13" s="11"/>
      <c r="F13" s="11"/>
      <c r="G13" s="11"/>
      <c r="H13" s="11"/>
    </row>
    <row r="14" spans="1:9" x14ac:dyDescent="0.35">
      <c r="A14" s="11"/>
      <c r="B14" s="11"/>
      <c r="C14" s="11"/>
      <c r="D14" s="11"/>
      <c r="E14" s="11"/>
      <c r="F14" s="11"/>
      <c r="G14" s="11"/>
      <c r="H14" s="11"/>
    </row>
    <row r="15" spans="1:9" x14ac:dyDescent="0.35">
      <c r="A15" s="11"/>
      <c r="B15" s="11"/>
      <c r="C15" s="11"/>
      <c r="D15" s="11"/>
      <c r="E15" s="11"/>
      <c r="F15" s="11"/>
      <c r="G15" s="11"/>
      <c r="H15" s="11"/>
    </row>
    <row r="16" spans="1:9" x14ac:dyDescent="0.35">
      <c r="A16" s="11"/>
      <c r="B16" s="11"/>
      <c r="C16" s="11"/>
      <c r="D16" s="11"/>
      <c r="E16" s="11"/>
      <c r="F16" s="11"/>
      <c r="G16" s="11"/>
      <c r="H16" s="11"/>
    </row>
    <row r="17" spans="1:8" x14ac:dyDescent="0.35">
      <c r="A17" s="11"/>
      <c r="B17" s="11"/>
      <c r="C17" s="11"/>
      <c r="D17" s="11"/>
      <c r="E17" s="11"/>
      <c r="F17" s="11"/>
      <c r="G17" s="11"/>
      <c r="H17" s="11"/>
    </row>
    <row r="18" spans="1:8" x14ac:dyDescent="0.35">
      <c r="A18" s="11"/>
      <c r="B18" s="11"/>
      <c r="C18" s="11"/>
      <c r="D18" s="11"/>
      <c r="E18" s="11"/>
      <c r="F18" s="11"/>
      <c r="G18" s="11"/>
      <c r="H18" s="11"/>
    </row>
    <row r="19" spans="1:8" x14ac:dyDescent="0.35">
      <c r="A19" s="11"/>
      <c r="B19" s="11"/>
      <c r="C19" s="11"/>
      <c r="D19" s="11"/>
      <c r="E19" s="11"/>
      <c r="F19" s="11"/>
      <c r="G19" s="11"/>
      <c r="H19" s="11"/>
    </row>
    <row r="20" spans="1:8" x14ac:dyDescent="0.35">
      <c r="A20" s="11"/>
      <c r="B20" s="11"/>
      <c r="C20" s="11"/>
      <c r="D20" s="11"/>
      <c r="E20" s="11"/>
      <c r="F20" s="11"/>
      <c r="G20" s="11"/>
      <c r="H20" s="11"/>
    </row>
    <row r="21" spans="1:8" x14ac:dyDescent="0.35">
      <c r="A21" s="11"/>
      <c r="B21" s="11"/>
      <c r="C21" s="11"/>
      <c r="D21" s="11"/>
      <c r="E21" s="11"/>
      <c r="F21" s="11"/>
      <c r="G21" s="11"/>
      <c r="H21" s="11"/>
    </row>
  </sheetData>
  <customSheetViews>
    <customSheetView guid="{BA03F23C-1902-459D-A748-30256B72968C}" scale="80" state="hidden" topLeftCell="B1">
      <pane ySplit="3" topLeftCell="A4" activePane="bottomLeft" state="frozen"/>
      <selection pane="bottomLeft" activeCell="C8" sqref="C8"/>
      <pageMargins left="0.7" right="0.7" top="0.75" bottom="0.75" header="0.511811023622047" footer="0.511811023622047"/>
      <pageSetup paperSize="9" orientation="portrait" horizontalDpi="300" verticalDpi="300"/>
    </customSheetView>
  </customSheetViews>
  <mergeCells count="3">
    <mergeCell ref="A1:H1"/>
    <mergeCell ref="F10:F12"/>
    <mergeCell ref="G10:G1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zoomScaleNormal="100" zoomScalePageLayoutView="90" workbookViewId="0">
      <pane ySplit="3" topLeftCell="A4" activePane="bottomLeft" state="frozen"/>
      <selection pane="bottomLeft"/>
    </sheetView>
  </sheetViews>
  <sheetFormatPr defaultColWidth="8.6328125" defaultRowHeight="14.5" x14ac:dyDescent="0.35"/>
  <cols>
    <col min="1" max="1" width="29.7265625" customWidth="1"/>
    <col min="2" max="2" width="41.26953125" customWidth="1"/>
    <col min="3" max="3" width="19" customWidth="1"/>
    <col min="4" max="4" width="19.7265625" customWidth="1"/>
    <col min="5" max="5" width="34.08984375" customWidth="1"/>
    <col min="6" max="6" width="26.26953125" customWidth="1"/>
    <col min="7" max="7" width="11.08984375" customWidth="1"/>
    <col min="8" max="8" width="30.453125" customWidth="1"/>
    <col min="9" max="9" width="44.453125" customWidth="1"/>
  </cols>
  <sheetData>
    <row r="1" spans="1:10" ht="33" customHeight="1" x14ac:dyDescent="0.35">
      <c r="A1" s="7" t="s">
        <v>32</v>
      </c>
      <c r="B1" s="7"/>
      <c r="C1" s="7"/>
      <c r="D1" s="7"/>
      <c r="E1" s="7"/>
      <c r="F1" s="7"/>
      <c r="G1" s="7"/>
      <c r="H1" s="7"/>
      <c r="I1" s="20"/>
    </row>
    <row r="2" spans="1:10" ht="6" customHeight="1" x14ac:dyDescent="0.35"/>
    <row r="3" spans="1:10" s="23" customFormat="1" ht="43.5" x14ac:dyDescent="0.35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33</v>
      </c>
      <c r="G3" s="21" t="s">
        <v>6</v>
      </c>
      <c r="H3" s="21" t="s">
        <v>7</v>
      </c>
      <c r="I3" s="21" t="s">
        <v>8</v>
      </c>
      <c r="J3" s="22"/>
    </row>
    <row r="4" spans="1:10" s="26" customFormat="1" ht="46.25" customHeight="1" x14ac:dyDescent="0.35">
      <c r="A4" s="4" t="s">
        <v>23</v>
      </c>
      <c r="B4" s="14" t="s">
        <v>34</v>
      </c>
      <c r="C4" s="17"/>
      <c r="D4" s="17" t="s">
        <v>35</v>
      </c>
      <c r="E4" s="14" t="s">
        <v>36</v>
      </c>
      <c r="F4" s="24" t="s">
        <v>37</v>
      </c>
      <c r="G4" s="25"/>
      <c r="H4" s="24"/>
      <c r="I4" s="14"/>
    </row>
    <row r="5" spans="1:10" s="26" customFormat="1" ht="58" x14ac:dyDescent="0.35">
      <c r="A5" s="4"/>
      <c r="B5" s="14" t="s">
        <v>38</v>
      </c>
      <c r="C5" s="17"/>
      <c r="D5" s="17" t="s">
        <v>35</v>
      </c>
      <c r="E5" s="14" t="s">
        <v>39</v>
      </c>
      <c r="F5" s="24" t="s">
        <v>37</v>
      </c>
      <c r="G5" s="27"/>
      <c r="H5" s="14"/>
      <c r="I5" s="17"/>
    </row>
    <row r="6" spans="1:10" s="26" customFormat="1" ht="43.5" x14ac:dyDescent="0.35">
      <c r="A6" s="4"/>
      <c r="B6" s="14" t="s">
        <v>40</v>
      </c>
      <c r="C6" s="17"/>
      <c r="D6" s="17" t="s">
        <v>35</v>
      </c>
      <c r="E6" s="14" t="s">
        <v>41</v>
      </c>
      <c r="F6" s="24" t="s">
        <v>42</v>
      </c>
      <c r="G6" s="28"/>
      <c r="H6" s="29"/>
      <c r="I6" s="14"/>
    </row>
    <row r="7" spans="1:10" s="26" customFormat="1" ht="29" x14ac:dyDescent="0.35">
      <c r="A7" s="4"/>
      <c r="B7" s="14" t="s">
        <v>43</v>
      </c>
      <c r="C7" s="17"/>
      <c r="D7" s="17" t="s">
        <v>35</v>
      </c>
      <c r="E7" s="14"/>
      <c r="F7" s="24" t="s">
        <v>44</v>
      </c>
      <c r="G7" s="28"/>
      <c r="H7" s="29"/>
      <c r="I7" s="14"/>
    </row>
    <row r="8" spans="1:10" s="26" customFormat="1" ht="29" x14ac:dyDescent="0.35">
      <c r="A8" s="4"/>
      <c r="B8" s="14" t="s">
        <v>45</v>
      </c>
      <c r="C8" s="17"/>
      <c r="D8" s="17" t="s">
        <v>46</v>
      </c>
      <c r="E8" s="14" t="s">
        <v>47</v>
      </c>
      <c r="F8" s="17"/>
      <c r="G8" s="17"/>
      <c r="H8" s="30" t="s">
        <v>48</v>
      </c>
      <c r="I8" s="17"/>
    </row>
    <row r="9" spans="1:10" s="26" customFormat="1" ht="29" x14ac:dyDescent="0.35">
      <c r="A9" s="4"/>
      <c r="B9" s="14" t="s">
        <v>49</v>
      </c>
      <c r="C9" s="17"/>
      <c r="D9" s="17" t="s">
        <v>46</v>
      </c>
      <c r="E9" s="14" t="s">
        <v>50</v>
      </c>
      <c r="F9" s="17"/>
      <c r="G9" s="17"/>
      <c r="H9" s="17"/>
      <c r="I9" s="17"/>
    </row>
    <row r="10" spans="1:10" s="26" customFormat="1" ht="29" x14ac:dyDescent="0.35">
      <c r="A10" s="4"/>
      <c r="B10" s="14" t="s">
        <v>51</v>
      </c>
      <c r="C10" s="17"/>
      <c r="D10" s="17" t="s">
        <v>46</v>
      </c>
      <c r="E10" s="14" t="s">
        <v>52</v>
      </c>
      <c r="F10" s="17"/>
      <c r="G10" s="17"/>
      <c r="H10" s="30" t="s">
        <v>53</v>
      </c>
      <c r="I10" s="17"/>
    </row>
    <row r="11" spans="1:10" s="26" customFormat="1" x14ac:dyDescent="0.35">
      <c r="A11" s="4"/>
      <c r="B11" s="3" t="s">
        <v>54</v>
      </c>
      <c r="C11" s="3"/>
      <c r="D11" s="3"/>
      <c r="E11" s="3"/>
      <c r="F11" s="3"/>
      <c r="G11" s="3"/>
      <c r="H11" s="3"/>
      <c r="I11" s="31"/>
    </row>
    <row r="12" spans="1:10" s="26" customFormat="1" x14ac:dyDescent="0.35">
      <c r="A12" s="17"/>
      <c r="B12" s="17"/>
      <c r="C12" s="17"/>
      <c r="D12" s="17"/>
      <c r="E12" s="17"/>
      <c r="F12" s="17"/>
      <c r="G12" s="17"/>
      <c r="H12" s="17"/>
      <c r="I12" s="17"/>
    </row>
    <row r="13" spans="1:10" s="26" customFormat="1" x14ac:dyDescent="0.35">
      <c r="A13" s="14"/>
      <c r="B13" s="17"/>
      <c r="C13" s="17"/>
      <c r="D13" s="17"/>
      <c r="E13" s="17"/>
      <c r="F13" s="17"/>
      <c r="G13" s="17"/>
      <c r="H13" s="17"/>
      <c r="I13" s="31"/>
    </row>
    <row r="14" spans="1:10" s="26" customFormat="1" x14ac:dyDescent="0.35">
      <c r="A14" s="17"/>
      <c r="B14" s="17"/>
      <c r="C14" s="17"/>
      <c r="D14" s="17"/>
      <c r="E14" s="17"/>
      <c r="F14" s="17"/>
      <c r="G14" s="17"/>
      <c r="H14" s="17"/>
      <c r="I14" s="17"/>
    </row>
    <row r="15" spans="1:10" s="26" customFormat="1" x14ac:dyDescent="0.35">
      <c r="A15" s="17"/>
      <c r="B15" s="17"/>
      <c r="C15" s="17"/>
      <c r="D15" s="17"/>
      <c r="E15" s="17"/>
      <c r="F15" s="17"/>
      <c r="G15" s="17"/>
      <c r="H15" s="17"/>
      <c r="I15" s="17"/>
    </row>
    <row r="16" spans="1:10" s="26" customFormat="1" x14ac:dyDescent="0.35">
      <c r="A16" s="17"/>
      <c r="B16" s="17"/>
      <c r="C16" s="17"/>
      <c r="D16" s="17"/>
      <c r="E16" s="17"/>
      <c r="F16" s="17"/>
      <c r="G16" s="17"/>
      <c r="H16" s="17"/>
      <c r="I16" s="17"/>
    </row>
  </sheetData>
  <customSheetViews>
    <customSheetView guid="{BA03F23C-1902-459D-A748-30256B72968C}" state="hidden">
      <pane ySplit="3" topLeftCell="A4" activePane="bottomLeft" state="frozen"/>
      <selection pane="bottomLeft"/>
      <pageMargins left="0.70833333333333304" right="0.70833333333333304" top="0.74791666666666701" bottom="0.74791666666666701" header="0.511811023622047" footer="0.511811023622047"/>
      <pageSetup paperSize="9" scale="45" orientation="landscape" horizontalDpi="300" verticalDpi="300"/>
    </customSheetView>
  </customSheetViews>
  <mergeCells count="3">
    <mergeCell ref="A1:H1"/>
    <mergeCell ref="A4:A11"/>
    <mergeCell ref="B11:H11"/>
  </mergeCells>
  <pageMargins left="0.70833333333333304" right="0.70833333333333304" top="0.74791666666666701" bottom="0.74791666666666701" header="0.511811023622047" footer="0.511811023622047"/>
  <pageSetup paperSize="9" scale="45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"/>
  <sheetViews>
    <sheetView zoomScaleNormal="100" workbookViewId="0">
      <selection activeCell="A3" sqref="A3"/>
    </sheetView>
  </sheetViews>
  <sheetFormatPr defaultColWidth="9.08984375" defaultRowHeight="14.5" x14ac:dyDescent="0.35"/>
  <cols>
    <col min="1" max="1" width="22.81640625" style="20" customWidth="1"/>
    <col min="2" max="2" width="45.26953125" style="20" customWidth="1"/>
    <col min="3" max="3" width="21.54296875" style="20" customWidth="1"/>
    <col min="4" max="4" width="14.08984375" style="20" customWidth="1"/>
    <col min="5" max="5" width="19.81640625" style="20" customWidth="1"/>
    <col min="6" max="6" width="11.08984375" style="20" customWidth="1"/>
    <col min="7" max="7" width="16.54296875" style="20" customWidth="1"/>
    <col min="8" max="8" width="44.453125" style="20" customWidth="1"/>
    <col min="9" max="16384" width="9.08984375" style="20"/>
  </cols>
  <sheetData>
    <row r="1" ht="19.5" customHeight="1" x14ac:dyDescent="0.35"/>
    <row r="2" ht="18.75" customHeight="1" x14ac:dyDescent="0.35"/>
    <row r="15" ht="15" customHeight="1" x14ac:dyDescent="0.35"/>
    <row r="18" ht="30" customHeight="1" x14ac:dyDescent="0.35"/>
  </sheetData>
  <customSheetViews>
    <customSheetView guid="{BA03F23C-1902-459D-A748-30256B72968C}" state="hidden">
      <selection activeCell="A3" sqref="A3"/>
      <pageMargins left="0.7" right="0.7" top="0.75" bottom="0.75" header="0.511811023622047" footer="0.511811023622047"/>
      <pageSetup paperSize="9" orientation="portrait" horizontalDpi="300" verticalDpi="300"/>
    </customSheetView>
  </customSheetView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zoomScaleNormal="100" workbookViewId="0">
      <selection activeCell="A3" sqref="A3"/>
    </sheetView>
  </sheetViews>
  <sheetFormatPr defaultColWidth="9.08984375" defaultRowHeight="12.5" x14ac:dyDescent="0.3"/>
  <cols>
    <col min="1" max="1" width="33.08984375" style="32" customWidth="1"/>
    <col min="2" max="2" width="38" style="32" customWidth="1"/>
    <col min="3" max="3" width="19.54296875" style="32" customWidth="1"/>
    <col min="4" max="4" width="11.54296875" style="32" customWidth="1"/>
    <col min="5" max="5" width="18" style="32" customWidth="1"/>
    <col min="6" max="6" width="5" style="32" customWidth="1"/>
    <col min="7" max="7" width="19.81640625" style="32" customWidth="1"/>
    <col min="8" max="8" width="12.7265625" style="32" customWidth="1"/>
    <col min="9" max="16384" width="9.08984375" style="32"/>
  </cols>
  <sheetData>
    <row r="1" spans="1:8" x14ac:dyDescent="0.3">
      <c r="A1" s="2" t="s">
        <v>55</v>
      </c>
      <c r="B1" s="2"/>
      <c r="C1" s="2"/>
      <c r="D1" s="2"/>
      <c r="E1" s="2"/>
      <c r="F1" s="2"/>
      <c r="G1" s="2"/>
      <c r="H1" s="2"/>
    </row>
    <row r="2" spans="1:8" x14ac:dyDescent="0.3">
      <c r="A2" s="1">
        <v>43374</v>
      </c>
      <c r="B2" s="1"/>
      <c r="C2" s="1"/>
      <c r="D2" s="1"/>
      <c r="E2" s="1"/>
      <c r="F2" s="1"/>
      <c r="G2" s="1"/>
      <c r="H2" s="1"/>
    </row>
    <row r="3" spans="1:8" ht="77.25" customHeight="1" x14ac:dyDescent="0.3">
      <c r="A3" s="33" t="s">
        <v>1</v>
      </c>
      <c r="B3" s="33" t="s">
        <v>56</v>
      </c>
      <c r="C3" s="33" t="s">
        <v>57</v>
      </c>
      <c r="D3" s="33" t="s">
        <v>4</v>
      </c>
      <c r="E3" s="33" t="s">
        <v>5</v>
      </c>
      <c r="F3" s="33" t="s">
        <v>6</v>
      </c>
      <c r="G3" s="33" t="s">
        <v>7</v>
      </c>
      <c r="H3" s="33" t="s">
        <v>58</v>
      </c>
    </row>
    <row r="4" spans="1:8" ht="81" customHeight="1" x14ac:dyDescent="0.3">
      <c r="A4" s="34"/>
      <c r="B4" s="35"/>
      <c r="C4" s="36"/>
      <c r="D4" s="37"/>
      <c r="E4" s="36"/>
      <c r="F4" s="36"/>
      <c r="G4" s="36"/>
      <c r="H4" s="36"/>
    </row>
    <row r="5" spans="1:8" ht="25.5" customHeight="1" x14ac:dyDescent="0.3">
      <c r="A5" s="36"/>
      <c r="B5" s="38"/>
      <c r="C5" s="36"/>
      <c r="D5" s="37"/>
      <c r="E5" s="39"/>
      <c r="F5" s="36"/>
      <c r="G5" s="36"/>
      <c r="H5" s="36"/>
    </row>
    <row r="6" spans="1:8" ht="24.75" customHeight="1" x14ac:dyDescent="0.3">
      <c r="A6" s="36"/>
      <c r="B6" s="38"/>
      <c r="C6" s="36"/>
      <c r="D6" s="37"/>
      <c r="E6" s="39"/>
      <c r="F6" s="36"/>
      <c r="G6" s="36"/>
      <c r="H6" s="36"/>
    </row>
    <row r="7" spans="1:8" x14ac:dyDescent="0.3">
      <c r="A7" s="38"/>
      <c r="B7" s="38"/>
      <c r="C7" s="36"/>
      <c r="D7" s="37"/>
      <c r="E7" s="39"/>
      <c r="F7" s="36"/>
      <c r="G7" s="36"/>
      <c r="H7" s="36"/>
    </row>
    <row r="8" spans="1:8" x14ac:dyDescent="0.3">
      <c r="A8" s="36"/>
      <c r="B8" s="38"/>
      <c r="C8" s="36"/>
      <c r="D8" s="37"/>
      <c r="E8" s="39"/>
      <c r="F8" s="36"/>
      <c r="G8" s="36"/>
      <c r="H8" s="36"/>
    </row>
    <row r="9" spans="1:8" x14ac:dyDescent="0.3">
      <c r="A9" s="40"/>
      <c r="B9" s="40"/>
      <c r="C9" s="41"/>
      <c r="D9" s="42"/>
      <c r="E9" s="41"/>
      <c r="F9" s="41"/>
      <c r="G9" s="41"/>
      <c r="H9" s="41"/>
    </row>
    <row r="10" spans="1:8" x14ac:dyDescent="0.3">
      <c r="A10" s="41"/>
      <c r="B10" s="41"/>
      <c r="C10" s="41"/>
      <c r="D10" s="43"/>
      <c r="E10" s="41"/>
      <c r="F10" s="41"/>
      <c r="G10" s="41"/>
      <c r="H10" s="41"/>
    </row>
    <row r="11" spans="1:8" ht="24.75" customHeight="1" x14ac:dyDescent="0.3">
      <c r="A11" s="41"/>
      <c r="B11" s="41"/>
      <c r="C11" s="41"/>
      <c r="D11" s="44"/>
      <c r="E11" s="41"/>
      <c r="F11" s="41"/>
      <c r="G11" s="41"/>
      <c r="H11" s="41"/>
    </row>
    <row r="12" spans="1:8" x14ac:dyDescent="0.3">
      <c r="A12" s="41"/>
      <c r="B12" s="41"/>
      <c r="C12" s="41"/>
      <c r="E12" s="41"/>
      <c r="F12" s="41"/>
      <c r="G12" s="41"/>
      <c r="H12" s="41"/>
    </row>
    <row r="13" spans="1:8" x14ac:dyDescent="0.3">
      <c r="A13" s="41"/>
      <c r="B13" s="41"/>
      <c r="C13" s="41"/>
      <c r="E13" s="41"/>
      <c r="F13" s="41"/>
      <c r="G13" s="41"/>
      <c r="H13" s="41"/>
    </row>
    <row r="14" spans="1:8" x14ac:dyDescent="0.3">
      <c r="E14" s="41"/>
    </row>
  </sheetData>
  <customSheetViews>
    <customSheetView guid="{BA03F23C-1902-459D-A748-30256B72968C}" state="hidden">
      <selection activeCell="A3" sqref="A3"/>
      <pageMargins left="0.196527777777778" right="0.196527777777778" top="0.196527777777778" bottom="0.196527777777778" header="0.511811023622047" footer="0.511811023622047"/>
      <pageSetup paperSize="9" orientation="landscape" horizontalDpi="300" verticalDpi="300"/>
    </customSheetView>
  </customSheetViews>
  <mergeCells count="2">
    <mergeCell ref="A1:H1"/>
    <mergeCell ref="A2:H2"/>
  </mergeCells>
  <pageMargins left="0.196527777777778" right="0.196527777777778" top="0.196527777777778" bottom="0.196527777777778" header="0.511811023622047" footer="0.511811023622047"/>
  <pageSetup paperSize="9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K37"/>
  <sheetViews>
    <sheetView zoomScale="56" zoomScaleNormal="56" workbookViewId="0">
      <pane xSplit="7" topLeftCell="H1" activePane="topRight" state="frozen"/>
      <selection pane="topRight" activeCell="G7" sqref="G7"/>
    </sheetView>
  </sheetViews>
  <sheetFormatPr defaultColWidth="9.08984375" defaultRowHeight="21" x14ac:dyDescent="0.5"/>
  <cols>
    <col min="1" max="1" width="9.453125" style="45" customWidth="1"/>
    <col min="2" max="2" width="26.81640625" style="46" customWidth="1"/>
    <col min="3" max="3" width="19.08984375" style="47" hidden="1" customWidth="1"/>
    <col min="4" max="4" width="111.81640625" style="46" customWidth="1"/>
    <col min="5" max="5" width="22" style="45" customWidth="1"/>
    <col min="6" max="6" width="19.08984375" style="48" customWidth="1"/>
    <col min="7" max="7" width="19.453125" style="45" customWidth="1"/>
    <col min="8" max="8" width="58.54296875" style="45" customWidth="1"/>
    <col min="9" max="9" width="40" style="45" customWidth="1"/>
    <col min="10" max="10" width="62" style="49" customWidth="1"/>
    <col min="11" max="11" width="77.81640625" style="50" customWidth="1"/>
    <col min="12" max="16384" width="9.08984375" style="51"/>
  </cols>
  <sheetData>
    <row r="2" spans="1:11" ht="26" x14ac:dyDescent="0.5">
      <c r="B2" s="52"/>
      <c r="C2" s="53"/>
      <c r="D2" s="54" t="s">
        <v>59</v>
      </c>
      <c r="E2" s="55"/>
      <c r="F2" s="56"/>
      <c r="G2" s="55"/>
      <c r="H2" s="57"/>
      <c r="J2" s="58"/>
    </row>
    <row r="3" spans="1:11" x14ac:dyDescent="0.5">
      <c r="B3" s="59"/>
      <c r="C3" s="60"/>
      <c r="D3" s="59"/>
      <c r="E3" s="61"/>
      <c r="F3" s="62"/>
      <c r="G3" s="82">
        <v>50</v>
      </c>
      <c r="H3" s="63"/>
      <c r="J3" s="64"/>
      <c r="K3" s="65"/>
    </row>
    <row r="4" spans="1:11" ht="72" customHeight="1" x14ac:dyDescent="0.5">
      <c r="A4" s="66" t="s">
        <v>60</v>
      </c>
      <c r="B4" s="67" t="s">
        <v>61</v>
      </c>
      <c r="C4" s="68" t="s">
        <v>62</v>
      </c>
      <c r="D4" s="67" t="s">
        <v>63</v>
      </c>
      <c r="E4" s="67" t="s">
        <v>64</v>
      </c>
      <c r="F4" s="67" t="s">
        <v>65</v>
      </c>
      <c r="G4" s="67" t="s">
        <v>66</v>
      </c>
      <c r="H4" s="67" t="s">
        <v>67</v>
      </c>
      <c r="I4" s="67" t="s">
        <v>68</v>
      </c>
      <c r="J4" s="69" t="s">
        <v>69</v>
      </c>
      <c r="K4" s="70" t="s">
        <v>70</v>
      </c>
    </row>
    <row r="5" spans="1:11" ht="39.75" customHeight="1" x14ac:dyDescent="0.5">
      <c r="A5" s="66">
        <v>1</v>
      </c>
      <c r="B5" s="71" t="s">
        <v>71</v>
      </c>
      <c r="C5" s="72"/>
      <c r="D5" s="71" t="s">
        <v>72</v>
      </c>
      <c r="E5" s="73">
        <v>583</v>
      </c>
      <c r="F5" s="73">
        <v>512</v>
      </c>
      <c r="G5" s="73">
        <f>100-F5/E5*100</f>
        <v>12.178387650085767</v>
      </c>
      <c r="H5" s="74" t="s">
        <v>73</v>
      </c>
      <c r="I5" s="75" t="s">
        <v>74</v>
      </c>
      <c r="J5" s="76" t="s">
        <v>75</v>
      </c>
      <c r="K5" s="77"/>
    </row>
    <row r="6" spans="1:11" ht="39.75" customHeight="1" x14ac:dyDescent="0.5">
      <c r="A6" s="66">
        <v>2</v>
      </c>
      <c r="B6" s="71" t="s">
        <v>76</v>
      </c>
      <c r="C6" s="72"/>
      <c r="D6" s="71" t="s">
        <v>77</v>
      </c>
      <c r="E6" s="73">
        <v>12</v>
      </c>
      <c r="F6" s="73">
        <v>8</v>
      </c>
      <c r="G6" s="73">
        <f t="shared" ref="G5:G37" si="0">100-F6/E6*100</f>
        <v>33.333333333333343</v>
      </c>
      <c r="H6" s="78" t="s">
        <v>78</v>
      </c>
      <c r="I6" s="75" t="s">
        <v>79</v>
      </c>
      <c r="J6" s="76" t="s">
        <v>75</v>
      </c>
      <c r="K6" s="77" t="s">
        <v>80</v>
      </c>
    </row>
    <row r="7" spans="1:11" ht="39.75" customHeight="1" x14ac:dyDescent="0.5">
      <c r="A7" s="66">
        <v>3</v>
      </c>
      <c r="B7" s="71" t="s">
        <v>81</v>
      </c>
      <c r="C7" s="72"/>
      <c r="D7" s="71" t="s">
        <v>82</v>
      </c>
      <c r="E7" s="73">
        <v>4659</v>
      </c>
      <c r="F7" s="73">
        <v>3073</v>
      </c>
      <c r="G7" s="73">
        <f t="shared" si="0"/>
        <v>34.041639836874864</v>
      </c>
      <c r="H7" s="78" t="s">
        <v>83</v>
      </c>
      <c r="I7" s="75" t="s">
        <v>84</v>
      </c>
      <c r="J7" s="76" t="s">
        <v>85</v>
      </c>
      <c r="K7" s="77" t="s">
        <v>86</v>
      </c>
    </row>
    <row r="8" spans="1:11" ht="39.75" customHeight="1" x14ac:dyDescent="0.5">
      <c r="A8" s="66">
        <v>4</v>
      </c>
      <c r="B8" s="71" t="s">
        <v>87</v>
      </c>
      <c r="C8" s="72"/>
      <c r="D8" s="71" t="s">
        <v>88</v>
      </c>
      <c r="E8" s="73">
        <f>4777+2526</f>
        <v>7303</v>
      </c>
      <c r="F8" s="73">
        <v>4777</v>
      </c>
      <c r="G8" s="73">
        <f t="shared" si="0"/>
        <v>34.588525263590313</v>
      </c>
      <c r="H8" s="74" t="s">
        <v>89</v>
      </c>
      <c r="I8" s="75" t="s">
        <v>84</v>
      </c>
      <c r="J8" s="76" t="s">
        <v>85</v>
      </c>
      <c r="K8" s="77"/>
    </row>
    <row r="9" spans="1:11" ht="39.75" customHeight="1" x14ac:dyDescent="0.5">
      <c r="A9" s="66">
        <v>5</v>
      </c>
      <c r="B9" s="71" t="s">
        <v>90</v>
      </c>
      <c r="C9" s="72"/>
      <c r="D9" s="71" t="s">
        <v>91</v>
      </c>
      <c r="E9" s="73">
        <v>32833</v>
      </c>
      <c r="F9" s="73">
        <v>15016</v>
      </c>
      <c r="G9" s="73">
        <f t="shared" si="0"/>
        <v>54.265525538330337</v>
      </c>
      <c r="H9" s="78" t="s">
        <v>92</v>
      </c>
      <c r="I9" s="75" t="s">
        <v>84</v>
      </c>
      <c r="J9" s="76" t="s">
        <v>85</v>
      </c>
      <c r="K9" s="77" t="s">
        <v>93</v>
      </c>
    </row>
    <row r="10" spans="1:11" ht="39.75" customHeight="1" x14ac:dyDescent="0.5">
      <c r="A10" s="66">
        <v>6</v>
      </c>
      <c r="B10" s="71" t="s">
        <v>71</v>
      </c>
      <c r="C10" s="72"/>
      <c r="D10" s="71" t="s">
        <v>94</v>
      </c>
      <c r="E10" s="73">
        <v>544</v>
      </c>
      <c r="F10" s="73">
        <v>242</v>
      </c>
      <c r="G10" s="73">
        <f t="shared" si="0"/>
        <v>55.514705882352942</v>
      </c>
      <c r="H10" s="74" t="s">
        <v>95</v>
      </c>
      <c r="I10" s="75" t="s">
        <v>84</v>
      </c>
      <c r="J10" s="76" t="s">
        <v>96</v>
      </c>
      <c r="K10" s="77"/>
    </row>
    <row r="11" spans="1:11" ht="39.75" customHeight="1" x14ac:dyDescent="0.5">
      <c r="A11" s="66">
        <v>7</v>
      </c>
      <c r="B11" s="71">
        <v>238</v>
      </c>
      <c r="C11" s="72"/>
      <c r="D11" s="71" t="s">
        <v>97</v>
      </c>
      <c r="E11" s="73">
        <v>10503</v>
      </c>
      <c r="F11" s="73">
        <v>4603</v>
      </c>
      <c r="G11" s="73">
        <f t="shared" si="0"/>
        <v>56.174426354374937</v>
      </c>
      <c r="H11" s="74" t="s">
        <v>98</v>
      </c>
      <c r="I11" s="75" t="s">
        <v>74</v>
      </c>
      <c r="J11" s="76" t="s">
        <v>85</v>
      </c>
      <c r="K11" s="77"/>
    </row>
    <row r="12" spans="1:11" ht="39.75" customHeight="1" x14ac:dyDescent="0.5">
      <c r="A12" s="66">
        <v>8</v>
      </c>
      <c r="B12" s="71" t="s">
        <v>76</v>
      </c>
      <c r="C12" s="72"/>
      <c r="D12" s="71" t="s">
        <v>99</v>
      </c>
      <c r="E12" s="73">
        <v>12</v>
      </c>
      <c r="F12" s="73">
        <v>5</v>
      </c>
      <c r="G12" s="73">
        <f t="shared" si="0"/>
        <v>58.333333333333329</v>
      </c>
      <c r="H12" s="78" t="s">
        <v>100</v>
      </c>
      <c r="I12" s="75" t="s">
        <v>79</v>
      </c>
      <c r="J12" s="76" t="s">
        <v>101</v>
      </c>
      <c r="K12" s="77" t="s">
        <v>80</v>
      </c>
    </row>
    <row r="13" spans="1:11" ht="39.75" customHeight="1" x14ac:dyDescent="0.5">
      <c r="A13" s="66">
        <v>9</v>
      </c>
      <c r="B13" s="71" t="s">
        <v>102</v>
      </c>
      <c r="C13" s="72"/>
      <c r="D13" s="71" t="s">
        <v>103</v>
      </c>
      <c r="E13" s="73">
        <v>4788</v>
      </c>
      <c r="F13" s="73">
        <v>1819</v>
      </c>
      <c r="G13" s="73">
        <f t="shared" si="0"/>
        <v>62.009189640768589</v>
      </c>
      <c r="H13" s="74" t="s">
        <v>104</v>
      </c>
      <c r="I13" s="75" t="s">
        <v>79</v>
      </c>
      <c r="J13" s="76" t="s">
        <v>75</v>
      </c>
      <c r="K13" s="77"/>
    </row>
    <row r="14" spans="1:11" ht="39.75" customHeight="1" x14ac:dyDescent="0.5">
      <c r="A14" s="66">
        <v>10</v>
      </c>
      <c r="B14" s="71" t="s">
        <v>105</v>
      </c>
      <c r="C14" s="72"/>
      <c r="D14" s="71" t="s">
        <v>106</v>
      </c>
      <c r="E14" s="73">
        <f>87394+61830</f>
        <v>149224</v>
      </c>
      <c r="F14" s="73">
        <v>44490</v>
      </c>
      <c r="G14" s="73">
        <f t="shared" si="0"/>
        <v>70.185761003591921</v>
      </c>
      <c r="H14" s="74" t="s">
        <v>107</v>
      </c>
      <c r="I14" s="75" t="s">
        <v>108</v>
      </c>
      <c r="J14" s="76" t="s">
        <v>85</v>
      </c>
      <c r="K14" s="77"/>
    </row>
    <row r="15" spans="1:11" ht="39.75" customHeight="1" x14ac:dyDescent="0.5">
      <c r="A15" s="66">
        <v>11</v>
      </c>
      <c r="B15" s="71" t="s">
        <v>90</v>
      </c>
      <c r="C15" s="72"/>
      <c r="D15" s="71" t="s">
        <v>109</v>
      </c>
      <c r="E15" s="73">
        <f>30833+6000</f>
        <v>36833</v>
      </c>
      <c r="F15" s="73">
        <v>10516</v>
      </c>
      <c r="G15" s="73">
        <f t="shared" si="0"/>
        <v>71.449515380229684</v>
      </c>
      <c r="H15" s="74" t="s">
        <v>110</v>
      </c>
      <c r="I15" s="75" t="s">
        <v>108</v>
      </c>
      <c r="J15" s="76" t="s">
        <v>75</v>
      </c>
      <c r="K15" s="77" t="s">
        <v>93</v>
      </c>
    </row>
    <row r="16" spans="1:11" ht="39.75" customHeight="1" x14ac:dyDescent="0.5">
      <c r="A16" s="66">
        <v>12</v>
      </c>
      <c r="B16" s="71" t="s">
        <v>111</v>
      </c>
      <c r="C16" s="72"/>
      <c r="D16" s="71" t="s">
        <v>112</v>
      </c>
      <c r="E16" s="73">
        <f>3452+9848</f>
        <v>13300</v>
      </c>
      <c r="F16" s="73">
        <v>3452</v>
      </c>
      <c r="G16" s="73">
        <f t="shared" si="0"/>
        <v>74.045112781954884</v>
      </c>
      <c r="H16" s="74" t="s">
        <v>113</v>
      </c>
      <c r="I16" s="75" t="s">
        <v>108</v>
      </c>
      <c r="J16" s="76" t="s">
        <v>85</v>
      </c>
      <c r="K16" s="77"/>
    </row>
    <row r="17" spans="1:11" ht="39.75" customHeight="1" x14ac:dyDescent="0.5">
      <c r="A17" s="66">
        <v>13</v>
      </c>
      <c r="B17" s="71" t="s">
        <v>114</v>
      </c>
      <c r="C17" s="72"/>
      <c r="D17" s="71" t="s">
        <v>115</v>
      </c>
      <c r="E17" s="73">
        <v>21777</v>
      </c>
      <c r="F17" s="73">
        <v>4729</v>
      </c>
      <c r="G17" s="73">
        <f t="shared" si="0"/>
        <v>78.284428525508559</v>
      </c>
      <c r="H17" s="78" t="s">
        <v>116</v>
      </c>
      <c r="I17" s="75" t="s">
        <v>74</v>
      </c>
      <c r="J17" s="79" t="s">
        <v>117</v>
      </c>
      <c r="K17" s="77" t="s">
        <v>118</v>
      </c>
    </row>
    <row r="18" spans="1:11" ht="39.75" customHeight="1" x14ac:dyDescent="0.5">
      <c r="A18" s="66">
        <v>14</v>
      </c>
      <c r="B18" s="71" t="s">
        <v>76</v>
      </c>
      <c r="C18" s="72"/>
      <c r="D18" s="71" t="s">
        <v>119</v>
      </c>
      <c r="E18" s="73">
        <v>12</v>
      </c>
      <c r="F18" s="73">
        <v>2</v>
      </c>
      <c r="G18" s="73">
        <f t="shared" si="0"/>
        <v>83.333333333333343</v>
      </c>
      <c r="H18" s="78" t="s">
        <v>120</v>
      </c>
      <c r="I18" s="75" t="s">
        <v>79</v>
      </c>
      <c r="J18" s="76" t="s">
        <v>101</v>
      </c>
      <c r="K18" s="77" t="s">
        <v>80</v>
      </c>
    </row>
    <row r="19" spans="1:11" ht="39.75" customHeight="1" x14ac:dyDescent="0.5">
      <c r="A19" s="66">
        <v>15</v>
      </c>
      <c r="B19" s="71" t="s">
        <v>90</v>
      </c>
      <c r="C19" s="72"/>
      <c r="D19" s="71" t="s">
        <v>121</v>
      </c>
      <c r="E19" s="73">
        <v>32833</v>
      </c>
      <c r="F19" s="73">
        <v>4811</v>
      </c>
      <c r="G19" s="73">
        <f t="shared" si="0"/>
        <v>85.347059361008746</v>
      </c>
      <c r="H19" s="78" t="s">
        <v>122</v>
      </c>
      <c r="I19" s="75" t="s">
        <v>74</v>
      </c>
      <c r="J19" s="79" t="s">
        <v>117</v>
      </c>
      <c r="K19" s="77" t="s">
        <v>93</v>
      </c>
    </row>
    <row r="20" spans="1:11" ht="39.75" customHeight="1" x14ac:dyDescent="0.5">
      <c r="A20" s="66">
        <v>16</v>
      </c>
      <c r="B20" s="71" t="s">
        <v>123</v>
      </c>
      <c r="C20" s="72"/>
      <c r="D20" s="71" t="s">
        <v>124</v>
      </c>
      <c r="E20" s="73">
        <v>11142</v>
      </c>
      <c r="F20" s="73">
        <v>1615</v>
      </c>
      <c r="G20" s="73">
        <f t="shared" si="0"/>
        <v>85.505295279124041</v>
      </c>
      <c r="H20" s="74" t="s">
        <v>125</v>
      </c>
      <c r="I20" s="75" t="s">
        <v>84</v>
      </c>
      <c r="J20" s="76" t="s">
        <v>85</v>
      </c>
      <c r="K20" s="77"/>
    </row>
    <row r="21" spans="1:11" ht="39.75" customHeight="1" x14ac:dyDescent="0.5">
      <c r="A21" s="66">
        <v>17</v>
      </c>
      <c r="B21" s="71" t="s">
        <v>126</v>
      </c>
      <c r="C21" s="72"/>
      <c r="D21" s="71" t="s">
        <v>127</v>
      </c>
      <c r="E21" s="73">
        <v>4600</v>
      </c>
      <c r="F21" s="73">
        <v>626</v>
      </c>
      <c r="G21" s="73">
        <f t="shared" si="0"/>
        <v>86.391304347826093</v>
      </c>
      <c r="H21" s="80" t="s">
        <v>128</v>
      </c>
      <c r="I21" s="75" t="s">
        <v>84</v>
      </c>
      <c r="J21" s="76" t="s">
        <v>85</v>
      </c>
      <c r="K21" s="77"/>
    </row>
    <row r="22" spans="1:11" ht="39.75" customHeight="1" x14ac:dyDescent="0.5">
      <c r="A22" s="66">
        <v>18</v>
      </c>
      <c r="B22" s="71" t="s">
        <v>129</v>
      </c>
      <c r="C22" s="72"/>
      <c r="D22" s="71" t="s">
        <v>130</v>
      </c>
      <c r="E22" s="73">
        <v>159</v>
      </c>
      <c r="F22" s="73">
        <v>21</v>
      </c>
      <c r="G22" s="73">
        <f t="shared" si="0"/>
        <v>86.79245283018868</v>
      </c>
      <c r="H22" s="74" t="s">
        <v>131</v>
      </c>
      <c r="I22" s="75" t="s">
        <v>132</v>
      </c>
      <c r="J22" s="76" t="s">
        <v>133</v>
      </c>
      <c r="K22" s="77" t="s">
        <v>134</v>
      </c>
    </row>
    <row r="23" spans="1:11" ht="39.75" customHeight="1" x14ac:dyDescent="0.5">
      <c r="A23" s="66">
        <v>19</v>
      </c>
      <c r="B23" s="71" t="s">
        <v>76</v>
      </c>
      <c r="C23" s="72"/>
      <c r="D23" s="71" t="s">
        <v>135</v>
      </c>
      <c r="E23" s="73">
        <v>24</v>
      </c>
      <c r="F23" s="73">
        <v>3</v>
      </c>
      <c r="G23" s="73">
        <f t="shared" si="0"/>
        <v>87.5</v>
      </c>
      <c r="H23" s="78" t="s">
        <v>136</v>
      </c>
      <c r="I23" s="75" t="s">
        <v>79</v>
      </c>
      <c r="J23" s="76" t="s">
        <v>101</v>
      </c>
      <c r="K23" s="77" t="s">
        <v>80</v>
      </c>
    </row>
    <row r="24" spans="1:11" ht="39.75" customHeight="1" x14ac:dyDescent="0.5">
      <c r="A24" s="66">
        <v>20</v>
      </c>
      <c r="B24" s="71" t="s">
        <v>137</v>
      </c>
      <c r="C24" s="72"/>
      <c r="D24" s="71" t="s">
        <v>138</v>
      </c>
      <c r="E24" s="73">
        <v>128</v>
      </c>
      <c r="F24" s="73">
        <v>14</v>
      </c>
      <c r="G24" s="73">
        <f t="shared" si="0"/>
        <v>89.0625</v>
      </c>
      <c r="H24" s="74" t="s">
        <v>139</v>
      </c>
      <c r="I24" s="75" t="s">
        <v>79</v>
      </c>
      <c r="J24" s="76" t="s">
        <v>75</v>
      </c>
      <c r="K24" s="77" t="s">
        <v>140</v>
      </c>
    </row>
    <row r="25" spans="1:11" ht="39.75" customHeight="1" x14ac:dyDescent="0.5">
      <c r="A25" s="66">
        <v>21</v>
      </c>
      <c r="B25" s="71" t="s">
        <v>137</v>
      </c>
      <c r="C25" s="72"/>
      <c r="D25" s="71" t="s">
        <v>141</v>
      </c>
      <c r="E25" s="73">
        <v>128</v>
      </c>
      <c r="F25" s="73">
        <v>14</v>
      </c>
      <c r="G25" s="73">
        <f t="shared" si="0"/>
        <v>89.0625</v>
      </c>
      <c r="H25" s="74" t="s">
        <v>131</v>
      </c>
      <c r="I25" s="75" t="s">
        <v>79</v>
      </c>
      <c r="J25" s="76" t="s">
        <v>75</v>
      </c>
      <c r="K25" s="77" t="s">
        <v>140</v>
      </c>
    </row>
    <row r="26" spans="1:11" ht="39.75" customHeight="1" x14ac:dyDescent="0.5">
      <c r="A26" s="66">
        <v>22</v>
      </c>
      <c r="B26" s="71" t="s">
        <v>142</v>
      </c>
      <c r="C26" s="72"/>
      <c r="D26" s="71" t="s">
        <v>143</v>
      </c>
      <c r="E26" s="73">
        <v>147332</v>
      </c>
      <c r="F26" s="73">
        <v>16035</v>
      </c>
      <c r="G26" s="73">
        <f t="shared" si="0"/>
        <v>89.116417343143382</v>
      </c>
      <c r="H26" s="78" t="s">
        <v>144</v>
      </c>
      <c r="I26" s="75" t="s">
        <v>74</v>
      </c>
      <c r="J26" s="79" t="s">
        <v>117</v>
      </c>
      <c r="K26" s="77" t="s">
        <v>93</v>
      </c>
    </row>
    <row r="27" spans="1:11" ht="39.75" customHeight="1" x14ac:dyDescent="0.5">
      <c r="A27" s="66">
        <v>23</v>
      </c>
      <c r="B27" s="71" t="s">
        <v>114</v>
      </c>
      <c r="C27" s="72"/>
      <c r="D27" s="71" t="s">
        <v>145</v>
      </c>
      <c r="E27" s="73">
        <v>8000</v>
      </c>
      <c r="F27" s="73">
        <v>742</v>
      </c>
      <c r="G27" s="73">
        <f t="shared" si="0"/>
        <v>90.724999999999994</v>
      </c>
      <c r="H27" s="81" t="s">
        <v>146</v>
      </c>
      <c r="I27" s="75" t="s">
        <v>147</v>
      </c>
      <c r="J27" s="76" t="s">
        <v>96</v>
      </c>
      <c r="K27" s="77" t="s">
        <v>148</v>
      </c>
    </row>
    <row r="28" spans="1:11" ht="39.75" customHeight="1" x14ac:dyDescent="0.5">
      <c r="A28" s="66">
        <v>24</v>
      </c>
      <c r="B28" s="71" t="s">
        <v>137</v>
      </c>
      <c r="C28" s="72"/>
      <c r="D28" s="71" t="s">
        <v>149</v>
      </c>
      <c r="E28" s="73">
        <v>128</v>
      </c>
      <c r="F28" s="73">
        <v>11</v>
      </c>
      <c r="G28" s="73">
        <f t="shared" si="0"/>
        <v>91.40625</v>
      </c>
      <c r="H28" s="74" t="s">
        <v>131</v>
      </c>
      <c r="I28" s="75" t="s">
        <v>79</v>
      </c>
      <c r="J28" s="76" t="s">
        <v>75</v>
      </c>
      <c r="K28" s="77" t="s">
        <v>140</v>
      </c>
    </row>
    <row r="29" spans="1:11" ht="39.75" customHeight="1" x14ac:dyDescent="0.5">
      <c r="A29" s="66">
        <v>25</v>
      </c>
      <c r="B29" s="71" t="s">
        <v>150</v>
      </c>
      <c r="C29" s="72"/>
      <c r="D29" s="71" t="s">
        <v>151</v>
      </c>
      <c r="E29" s="73">
        <v>275</v>
      </c>
      <c r="F29" s="73">
        <v>23</v>
      </c>
      <c r="G29" s="73">
        <f t="shared" si="0"/>
        <v>91.63636363636364</v>
      </c>
      <c r="H29" s="78" t="s">
        <v>152</v>
      </c>
      <c r="I29" s="75" t="s">
        <v>79</v>
      </c>
      <c r="J29" s="76" t="s">
        <v>75</v>
      </c>
      <c r="K29" s="77" t="s">
        <v>153</v>
      </c>
    </row>
    <row r="30" spans="1:11" ht="39.75" customHeight="1" x14ac:dyDescent="0.5">
      <c r="A30" s="66">
        <v>26</v>
      </c>
      <c r="B30" s="71" t="s">
        <v>76</v>
      </c>
      <c r="C30" s="72"/>
      <c r="D30" s="71" t="s">
        <v>154</v>
      </c>
      <c r="E30" s="73">
        <v>12</v>
      </c>
      <c r="F30" s="73">
        <v>1</v>
      </c>
      <c r="G30" s="73">
        <f t="shared" si="0"/>
        <v>91.666666666666671</v>
      </c>
      <c r="H30" s="81" t="s">
        <v>155</v>
      </c>
      <c r="I30" s="75" t="s">
        <v>132</v>
      </c>
      <c r="J30" s="76" t="s">
        <v>75</v>
      </c>
      <c r="K30" s="77" t="s">
        <v>80</v>
      </c>
    </row>
    <row r="31" spans="1:11" ht="39.75" customHeight="1" x14ac:dyDescent="0.5">
      <c r="A31" s="66">
        <v>27</v>
      </c>
      <c r="B31" s="71" t="s">
        <v>76</v>
      </c>
      <c r="C31" s="72"/>
      <c r="D31" s="71" t="s">
        <v>156</v>
      </c>
      <c r="E31" s="73">
        <v>12</v>
      </c>
      <c r="F31" s="73">
        <v>1</v>
      </c>
      <c r="G31" s="73">
        <f t="shared" si="0"/>
        <v>91.666666666666671</v>
      </c>
      <c r="H31" s="81" t="s">
        <v>157</v>
      </c>
      <c r="I31" s="75" t="s">
        <v>132</v>
      </c>
      <c r="J31" s="76" t="s">
        <v>75</v>
      </c>
      <c r="K31" s="77" t="s">
        <v>80</v>
      </c>
    </row>
    <row r="32" spans="1:11" ht="39.75" customHeight="1" x14ac:dyDescent="0.5">
      <c r="A32" s="66">
        <v>28</v>
      </c>
      <c r="B32" s="71" t="s">
        <v>76</v>
      </c>
      <c r="C32" s="72"/>
      <c r="D32" s="71" t="s">
        <v>158</v>
      </c>
      <c r="E32" s="73">
        <v>12</v>
      </c>
      <c r="F32" s="73">
        <v>1</v>
      </c>
      <c r="G32" s="73">
        <f t="shared" si="0"/>
        <v>91.666666666666671</v>
      </c>
      <c r="H32" s="81" t="s">
        <v>157</v>
      </c>
      <c r="I32" s="75" t="s">
        <v>132</v>
      </c>
      <c r="J32" s="76" t="s">
        <v>75</v>
      </c>
      <c r="K32" s="77" t="s">
        <v>80</v>
      </c>
    </row>
    <row r="33" spans="1:11" ht="39.75" customHeight="1" x14ac:dyDescent="0.5">
      <c r="A33" s="66">
        <v>29</v>
      </c>
      <c r="B33" s="71" t="s">
        <v>159</v>
      </c>
      <c r="C33" s="72"/>
      <c r="D33" s="71" t="s">
        <v>160</v>
      </c>
      <c r="E33" s="73">
        <v>2600</v>
      </c>
      <c r="F33" s="73">
        <v>209</v>
      </c>
      <c r="G33" s="73">
        <f t="shared" si="0"/>
        <v>91.961538461538467</v>
      </c>
      <c r="H33" s="78" t="s">
        <v>161</v>
      </c>
      <c r="I33" s="75" t="s">
        <v>84</v>
      </c>
      <c r="J33" s="76" t="s">
        <v>96</v>
      </c>
      <c r="K33" s="77"/>
    </row>
    <row r="34" spans="1:11" ht="39.75" customHeight="1" x14ac:dyDescent="0.5">
      <c r="A34" s="66">
        <v>30</v>
      </c>
      <c r="B34" s="71" t="s">
        <v>137</v>
      </c>
      <c r="C34" s="72"/>
      <c r="D34" s="71" t="s">
        <v>162</v>
      </c>
      <c r="E34" s="73">
        <v>128</v>
      </c>
      <c r="F34" s="73">
        <v>9</v>
      </c>
      <c r="G34" s="73">
        <f t="shared" si="0"/>
        <v>92.96875</v>
      </c>
      <c r="H34" s="74" t="s">
        <v>131</v>
      </c>
      <c r="I34" s="75" t="s">
        <v>79</v>
      </c>
      <c r="J34" s="76" t="s">
        <v>75</v>
      </c>
      <c r="K34" s="77" t="s">
        <v>140</v>
      </c>
    </row>
    <row r="35" spans="1:11" ht="39.75" customHeight="1" x14ac:dyDescent="0.5">
      <c r="A35" s="66">
        <v>31</v>
      </c>
      <c r="B35" s="71" t="s">
        <v>137</v>
      </c>
      <c r="C35" s="72"/>
      <c r="D35" s="71" t="s">
        <v>163</v>
      </c>
      <c r="E35" s="73">
        <v>128</v>
      </c>
      <c r="F35" s="73">
        <v>9</v>
      </c>
      <c r="G35" s="73">
        <f t="shared" si="0"/>
        <v>92.96875</v>
      </c>
      <c r="H35" s="74" t="s">
        <v>164</v>
      </c>
      <c r="I35" s="75" t="s">
        <v>79</v>
      </c>
      <c r="J35" s="76" t="s">
        <v>75</v>
      </c>
      <c r="K35" s="77" t="s">
        <v>140</v>
      </c>
    </row>
    <row r="36" spans="1:11" ht="39.75" customHeight="1" x14ac:dyDescent="0.5">
      <c r="A36" s="66">
        <v>32</v>
      </c>
      <c r="B36" s="71" t="s">
        <v>142</v>
      </c>
      <c r="C36" s="72"/>
      <c r="D36" s="71" t="s">
        <v>165</v>
      </c>
      <c r="E36" s="73">
        <v>36833</v>
      </c>
      <c r="F36" s="73">
        <v>2437</v>
      </c>
      <c r="G36" s="73">
        <f t="shared" si="0"/>
        <v>93.383650530774034</v>
      </c>
      <c r="H36" s="78" t="s">
        <v>166</v>
      </c>
      <c r="I36" s="75" t="s">
        <v>74</v>
      </c>
      <c r="J36" s="79" t="s">
        <v>117</v>
      </c>
      <c r="K36" s="77" t="s">
        <v>93</v>
      </c>
    </row>
    <row r="37" spans="1:11" ht="39.75" customHeight="1" x14ac:dyDescent="0.5">
      <c r="A37" s="66">
        <v>33</v>
      </c>
      <c r="B37" s="71" t="s">
        <v>137</v>
      </c>
      <c r="C37" s="72"/>
      <c r="D37" s="71" t="s">
        <v>167</v>
      </c>
      <c r="E37" s="73">
        <v>128</v>
      </c>
      <c r="F37" s="73">
        <v>5</v>
      </c>
      <c r="G37" s="73">
        <f t="shared" si="0"/>
        <v>96.09375</v>
      </c>
      <c r="H37" s="74" t="s">
        <v>168</v>
      </c>
      <c r="I37" s="75" t="s">
        <v>79</v>
      </c>
      <c r="J37" s="76" t="s">
        <v>75</v>
      </c>
      <c r="K37" s="77" t="s">
        <v>140</v>
      </c>
    </row>
  </sheetData>
  <autoFilter ref="A4:K1048576" xr:uid="{00000000-0009-0000-0000-000004000000}">
    <sortState xmlns:xlrd2="http://schemas.microsoft.com/office/spreadsheetml/2017/richdata2" ref="A5:K1048576">
      <sortCondition ref="A5:A1048576"/>
    </sortState>
  </autoFilter>
  <customSheetViews>
    <customSheetView guid="{BA03F23C-1902-459D-A748-30256B72968C}" scale="56" fitToPage="1" showAutoFilter="1" hiddenColumns="1">
      <pane xSplit="7" topLeftCell="H1" activePane="topRight" state="frozen"/>
      <selection pane="topRight" activeCell="G7" sqref="G7"/>
      <pageMargins left="0" right="0" top="0" bottom="0" header="0.511811023622047" footer="0.511811023622047"/>
      <pageSetup paperSize="9" fitToHeight="0" orientation="landscape" horizontalDpi="300" verticalDpi="300" r:id="rId1"/>
      <autoFilter ref="A4:K1048576" xr:uid="{00000000-0009-0000-0000-000004000000}">
        <sortState xmlns:xlrd2="http://schemas.microsoft.com/office/spreadsheetml/2017/richdata2" ref="A5:K1048576">
          <sortCondition ref="A5:A1048576"/>
        </sortState>
      </autoFilter>
    </customSheetView>
  </customSheetViews>
  <conditionalFormatting sqref="D38:D1048576 D1:D4">
    <cfRule type="duplicateValues" dxfId="8" priority="2"/>
    <cfRule type="duplicateValues" dxfId="7" priority="3"/>
    <cfRule type="duplicateValues" dxfId="6" priority="4"/>
  </conditionalFormatting>
  <conditionalFormatting sqref="D38:D1048576">
    <cfRule type="duplicateValues" dxfId="5" priority="5"/>
    <cfRule type="duplicateValues" dxfId="4" priority="6"/>
    <cfRule type="duplicateValues" dxfId="3" priority="7"/>
  </conditionalFormatting>
  <conditionalFormatting sqref="D5:D37">
    <cfRule type="duplicateValues" dxfId="2" priority="8"/>
    <cfRule type="duplicateValues" dxfId="1" priority="9"/>
    <cfRule type="duplicateValues" dxfId="0" priority="10"/>
  </conditionalFormatting>
  <pageMargins left="0" right="0" top="0" bottom="0" header="0.511811023622047" footer="0.511811023622047"/>
  <pageSetup paperSize="9" fitToHeight="0" orientation="landscape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ECF7-3AB7-47D2-8FC3-4CCB9311C448}">
  <dimension ref="A1"/>
  <sheetViews>
    <sheetView tabSelected="1" workbookViewId="0">
      <selection activeCell="D9" sqref="D9"/>
    </sheetView>
  </sheetViews>
  <sheetFormatPr defaultRowHeight="14.5" x14ac:dyDescent="0.35"/>
  <sheetData/>
  <customSheetViews>
    <customSheetView guid="{BA03F23C-1902-459D-A748-30256B72968C}">
      <selection activeCell="D9" sqref="D9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ТО май</vt:lpstr>
      <vt:lpstr>ТО июль</vt:lpstr>
      <vt:lpstr>ТО</vt:lpstr>
      <vt:lpstr>Освещение</vt:lpstr>
      <vt:lpstr>СЧТ</vt:lpstr>
      <vt:lpstr>Лист1</vt:lpstr>
      <vt:lpstr>СЧТ!Область_печати</vt:lpstr>
    </vt:vector>
  </TitlesOfParts>
  <Company>ООО "НПФ "Моссар"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S.Gribcov</dc:creator>
  <dc:description/>
  <cp:lastModifiedBy>Антонова Светлана Алексеевна</cp:lastModifiedBy>
  <cp:revision>0</cp:revision>
  <cp:lastPrinted>2023-06-01T07:38:03Z</cp:lastPrinted>
  <dcterms:created xsi:type="dcterms:W3CDTF">2017-05-29T12:01:50Z</dcterms:created>
  <dcterms:modified xsi:type="dcterms:W3CDTF">2024-12-02T10:11:10Z</dcterms:modified>
  <dc:language>ru-RU</dc:language>
</cp:coreProperties>
</file>