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Sheet1!$A$3:$Q$35</definedName>
  </definedNames>
  <calcPr/>
</workbook>
</file>

<file path=xl/sharedStrings.xml><?xml version="1.0" encoding="utf-8"?>
<sst xmlns="http://schemas.openxmlformats.org/spreadsheetml/2006/main" count="187" uniqueCount="68">
  <si>
    <t>Lock(1)</t>
  </si>
  <si>
    <t>Lưu ý: Phần phí VAT sẽ nộp khi khách lên ký HĐMB</t>
  </si>
  <si>
    <t>GIÁ BAN HÀNH</t>
  </si>
  <si>
    <t>GIÁ ÁP DỤNG CK 2,5%</t>
  </si>
  <si>
    <t>Cọc (2)</t>
  </si>
  <si>
    <t>TT</t>
  </si>
  <si>
    <t>Block</t>
  </si>
  <si>
    <t>Mã lô</t>
  </si>
  <si>
    <t>Mã sản phẩm</t>
  </si>
  <si>
    <t>Lô đất</t>
  </si>
  <si>
    <t>Diện tích
(m2)</t>
  </si>
  <si>
    <t>Xây</t>
  </si>
  <si>
    <t>Khu</t>
  </si>
  <si>
    <t>Góc</t>
  </si>
  <si>
    <t>Hướng</t>
  </si>
  <si>
    <t>Vị trí</t>
  </si>
  <si>
    <t>Mặt đường</t>
  </si>
  <si>
    <t>Giá bán
(Chưa bao gồm VAT)</t>
  </si>
  <si>
    <t>Giá bán
(Gồm VAT)</t>
  </si>
  <si>
    <t>Tình trạng</t>
  </si>
  <si>
    <t xml:space="preserve">Đơn vị </t>
  </si>
  <si>
    <t>DO-69</t>
  </si>
  <si>
    <t>Ô số 6</t>
  </si>
  <si>
    <t>C</t>
  </si>
  <si>
    <t>Tây</t>
  </si>
  <si>
    <t>Ô số 7</t>
  </si>
  <si>
    <t>Ô số 8</t>
  </si>
  <si>
    <t>Ô số 9</t>
  </si>
  <si>
    <t>Ô số 10</t>
  </si>
  <si>
    <t>HV</t>
  </si>
  <si>
    <t>Ô số 11</t>
  </si>
  <si>
    <t>Ô số 12</t>
  </si>
  <si>
    <t>Ô số 15</t>
  </si>
  <si>
    <t>Ô số 17</t>
  </si>
  <si>
    <t>DO-70</t>
  </si>
  <si>
    <t>Ô số 14</t>
  </si>
  <si>
    <t>Đông</t>
  </si>
  <si>
    <t>KB</t>
  </si>
  <si>
    <t>DO-70-33b</t>
  </si>
  <si>
    <t>Ô số 33b</t>
  </si>
  <si>
    <t>DO-70-36a</t>
  </si>
  <si>
    <t>Ô số 36a</t>
  </si>
  <si>
    <t>DO-72</t>
  </si>
  <si>
    <t>Ô số 33</t>
  </si>
  <si>
    <t>Đông - Bắc</t>
  </si>
  <si>
    <t>Ô số 34</t>
  </si>
  <si>
    <t>DO-86</t>
  </si>
  <si>
    <t>Ô số 2</t>
  </si>
  <si>
    <t>B2</t>
  </si>
  <si>
    <t>Bắc</t>
  </si>
  <si>
    <t>SHG</t>
  </si>
  <si>
    <t>Ô số 3</t>
  </si>
  <si>
    <t>Ô số 4</t>
  </si>
  <si>
    <t>Ô số 5</t>
  </si>
  <si>
    <t>DO-88</t>
  </si>
  <si>
    <t>Tây - Bắc</t>
  </si>
  <si>
    <t>2 mặt tiền</t>
  </si>
  <si>
    <t>NHN</t>
  </si>
  <si>
    <t>DO-89</t>
  </si>
  <si>
    <t>Đường đâm</t>
  </si>
  <si>
    <t>DO-90</t>
  </si>
  <si>
    <t>Ô số 22</t>
  </si>
  <si>
    <t>Ô số 23</t>
  </si>
  <si>
    <t>Ô số 27</t>
  </si>
  <si>
    <t>Ô số 28</t>
  </si>
  <si>
    <t>Ô số 29</t>
  </si>
  <si>
    <t>Ô số 30</t>
  </si>
  <si>
    <t>DO-90-20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</si>
</sst>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* #,##0\ _₫_-;\-* #,##0\ _₫_-;_-* &quot;-&quot;??\ _₫_-;_-@"/>
    <numFmt numFmtId="165" formatCode="0.0"/>
    <numFmt numFmtId="166" formatCode="_(* #,##0_);_(* \(#,##0\);_(* &quot;-&quot;??_);_(@_)"/>
  </numFmts>
  <fonts count="8">
    <font>
      <sz val="11.0"/>
      <color theme="1"/>
      <name val="Calibri"/>
    </font>
    <font>
      <sz val="10.0"/>
      <color theme="1"/>
      <name val="Times New Roman"/>
    </font>
    <font>
      <sz val="12.0"/>
      <color theme="1"/>
      <name val="Times New Roman"/>
    </font>
    <font>
      <b/>
      <sz val="12.0"/>
      <color theme="1"/>
      <name val="Times New Roman"/>
    </font>
    <font>
      <b/>
      <sz val="11.0"/>
      <color rgb="FF000000"/>
      <name val="Arial"/>
    </font>
    <font/>
    <font>
      <b/>
      <sz val="10.0"/>
      <color theme="1"/>
      <name val="Times New Roman"/>
    </font>
    <font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00B0F0"/>
        <bgColor rgb="FF00B0F0"/>
      </patternFill>
    </fill>
    <fill>
      <patternFill patternType="solid">
        <fgColor rgb="FFDBE5F1"/>
        <bgColor rgb="FFDBE5F1"/>
      </patternFill>
    </fill>
    <fill>
      <patternFill patternType="solid">
        <fgColor rgb="FFEEECE1"/>
        <bgColor rgb="FFEEECE1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7CAAC"/>
        <bgColor rgb="FFF7CAA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2" numFmtId="0" xfId="0" applyFont="1"/>
    <xf borderId="1" fillId="2" fontId="3" numFmtId="0" xfId="0" applyAlignment="1" applyBorder="1" applyFill="1" applyFont="1">
      <alignment vertical="center"/>
    </xf>
    <xf borderId="1" fillId="2" fontId="4" numFmtId="0" xfId="0" applyAlignment="1" applyBorder="1" applyFont="1">
      <alignment vertical="center"/>
    </xf>
    <xf borderId="2" fillId="0" fontId="1" numFmtId="0" xfId="0" applyAlignment="1" applyBorder="1" applyFont="1">
      <alignment horizontal="left"/>
    </xf>
    <xf borderId="2" fillId="0" fontId="5" numFmtId="0" xfId="0" applyBorder="1" applyFont="1"/>
    <xf borderId="3" fillId="3" fontId="6" numFmtId="9" xfId="0" applyAlignment="1" applyBorder="1" applyFill="1" applyFont="1" applyNumberFormat="1">
      <alignment horizontal="center"/>
    </xf>
    <xf borderId="4" fillId="0" fontId="5" numFmtId="0" xfId="0" applyBorder="1" applyFont="1"/>
    <xf borderId="3" fillId="4" fontId="6" numFmtId="0" xfId="0" applyAlignment="1" applyBorder="1" applyFill="1" applyFont="1">
      <alignment horizontal="center" shrinkToFit="0" vertical="center" wrapText="1"/>
    </xf>
    <xf borderId="1" fillId="5" fontId="3" numFmtId="0" xfId="0" applyAlignment="1" applyBorder="1" applyFill="1" applyFont="1">
      <alignment vertical="center"/>
    </xf>
    <xf borderId="1" fillId="5" fontId="4" numFmtId="0" xfId="0" applyAlignment="1" applyBorder="1" applyFont="1">
      <alignment vertical="center"/>
    </xf>
    <xf borderId="1" fillId="0" fontId="6" numFmtId="0" xfId="0" applyAlignment="1" applyBorder="1" applyFont="1">
      <alignment horizontal="center" vertical="center"/>
    </xf>
    <xf borderId="1" fillId="6" fontId="6" numFmtId="0" xfId="0" applyAlignment="1" applyBorder="1" applyFill="1" applyFont="1">
      <alignment horizontal="center" shrinkToFit="0" vertical="center" wrapText="1"/>
    </xf>
    <xf borderId="5" fillId="3" fontId="6" numFmtId="3" xfId="0" applyAlignment="1" applyBorder="1" applyFont="1" applyNumberFormat="1">
      <alignment horizontal="center" shrinkToFit="0" vertical="center" wrapText="1"/>
    </xf>
    <xf borderId="1" fillId="3" fontId="6" numFmtId="3" xfId="0" applyAlignment="1" applyBorder="1" applyFont="1" applyNumberFormat="1">
      <alignment horizontal="center" shrinkToFit="0" vertical="center" wrapText="1"/>
    </xf>
    <xf borderId="1" fillId="4" fontId="6" numFmtId="0" xfId="0" applyAlignment="1" applyBorder="1" applyFont="1">
      <alignment horizontal="center" shrinkToFit="0" vertical="center" wrapText="1"/>
    </xf>
    <xf borderId="1" fillId="7" fontId="6" numFmtId="0" xfId="0" applyAlignment="1" applyBorder="1" applyFill="1" applyFon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shrinkToFit="0" vertical="center" wrapText="1"/>
    </xf>
    <xf borderId="1" fillId="0" fontId="1" numFmtId="2" xfId="0" applyAlignment="1" applyBorder="1" applyFont="1" applyNumberFormat="1">
      <alignment horizontal="right" shrinkToFit="0" vertical="center" wrapText="1"/>
    </xf>
    <xf borderId="1" fillId="0" fontId="1" numFmtId="165" xfId="0" applyAlignment="1" applyBorder="1" applyFont="1" applyNumberFormat="1">
      <alignment horizontal="center" shrinkToFit="0" vertical="center" wrapText="1"/>
    </xf>
    <xf borderId="1" fillId="0" fontId="1" numFmtId="166" xfId="0" applyAlignment="1" applyBorder="1" applyFont="1" applyNumberFormat="1">
      <alignment shrinkToFit="0" vertical="center" wrapText="1"/>
    </xf>
    <xf borderId="3" fillId="0" fontId="1" numFmtId="166" xfId="0" applyAlignment="1" applyBorder="1" applyFont="1" applyNumberFormat="1">
      <alignment shrinkToFit="0" vertical="center" wrapText="1"/>
    </xf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1" fillId="0" fontId="2" numFmtId="0" xfId="0" applyBorder="1" applyFont="1"/>
    <xf borderId="0" fillId="0" fontId="7" numFmtId="0" xfId="0" applyAlignment="1" applyFont="1">
      <alignment readingOrder="0"/>
    </xf>
    <xf borderId="1" fillId="0" fontId="1" numFmtId="166" xfId="0" applyAlignment="1" applyBorder="1" applyFont="1" applyNumberFormat="1">
      <alignment readingOrder="0" shrinkToFit="0" vertical="center" wrapText="1"/>
    </xf>
    <xf borderId="3" fillId="0" fontId="1" numFmtId="166" xfId="0" applyAlignment="1" applyBorder="1" applyFont="1" applyNumberFormat="1">
      <alignment readingOrder="0" shrinkToFit="0" vertical="center" wrapText="1"/>
    </xf>
  </cellXfs>
  <cellStyles count="1">
    <cellStyle xfId="0" name="Normal" builtinId="0"/>
  </cellStyles>
  <dxfs count="2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0070C0"/>
          <bgColor rgb="FF0070C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11.43"/>
    <col customWidth="1" min="3" max="3" width="10.86"/>
    <col customWidth="1" min="4" max="4" width="20.43"/>
    <col customWidth="1" hidden="1" min="5" max="5" width="11.14"/>
    <col customWidth="1" hidden="1" min="6" max="6" width="10.29"/>
    <col customWidth="1" hidden="1" min="7" max="7" width="10.14"/>
    <col customWidth="1" hidden="1" min="8" max="8" width="7.29"/>
    <col customWidth="1" hidden="1" min="9" max="9" width="8.29"/>
    <col customWidth="1" hidden="1" min="10" max="10" width="10.14"/>
    <col customWidth="1" hidden="1" min="11" max="11" width="10.0"/>
    <col customWidth="1" hidden="1" min="12" max="12" width="8.43"/>
    <col customWidth="1" min="13" max="13" width="17.29"/>
    <col customWidth="1" min="14" max="14" width="16.86"/>
    <col customWidth="1" min="15" max="15" width="17.0"/>
    <col customWidth="1" min="16" max="16" width="16.86"/>
    <col customWidth="1" min="17" max="26" width="12.43"/>
  </cols>
  <sheetData>
    <row r="1" ht="21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2"/>
      <c r="O1" s="2"/>
      <c r="P1" s="2"/>
      <c r="Q1" s="3"/>
      <c r="R1" s="3"/>
      <c r="S1" s="4" t="s">
        <v>0</v>
      </c>
      <c r="T1" s="5">
        <f>COUNTIF(P8:P161,1)</f>
        <v>0</v>
      </c>
      <c r="U1" s="3"/>
      <c r="V1" s="3"/>
      <c r="W1" s="3"/>
      <c r="X1" s="3"/>
      <c r="Y1" s="3"/>
      <c r="Z1" s="3"/>
    </row>
    <row r="2" ht="21.75" customHeight="1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8" t="s">
        <v>2</v>
      </c>
      <c r="N2" s="9"/>
      <c r="O2" s="10" t="s">
        <v>3</v>
      </c>
      <c r="P2" s="9"/>
      <c r="Q2" s="3"/>
      <c r="R2" s="3"/>
      <c r="S2" s="11" t="s">
        <v>4</v>
      </c>
      <c r="T2" s="12">
        <f>COUNTIF(P8:P161,2)</f>
        <v>0</v>
      </c>
      <c r="U2" s="3"/>
      <c r="V2" s="3"/>
      <c r="W2" s="3"/>
      <c r="X2" s="3"/>
      <c r="Y2" s="3"/>
      <c r="Z2" s="3"/>
    </row>
    <row r="3" ht="43.5" customHeight="1">
      <c r="A3" s="13" t="s">
        <v>5</v>
      </c>
      <c r="B3" s="13" t="s">
        <v>6</v>
      </c>
      <c r="C3" s="13" t="s">
        <v>7</v>
      </c>
      <c r="D3" s="13" t="s">
        <v>8</v>
      </c>
      <c r="E3" s="14" t="s">
        <v>9</v>
      </c>
      <c r="F3" s="14" t="s">
        <v>10</v>
      </c>
      <c r="G3" s="14" t="s">
        <v>11</v>
      </c>
      <c r="H3" s="14" t="s">
        <v>12</v>
      </c>
      <c r="I3" s="14" t="s">
        <v>13</v>
      </c>
      <c r="J3" s="14" t="s">
        <v>14</v>
      </c>
      <c r="K3" s="14" t="s">
        <v>15</v>
      </c>
      <c r="L3" s="14" t="s">
        <v>16</v>
      </c>
      <c r="M3" s="15" t="s">
        <v>17</v>
      </c>
      <c r="N3" s="16" t="s">
        <v>18</v>
      </c>
      <c r="O3" s="17" t="s">
        <v>17</v>
      </c>
      <c r="P3" s="17" t="s">
        <v>18</v>
      </c>
      <c r="Q3" s="18" t="s">
        <v>19</v>
      </c>
      <c r="R3" s="18" t="s">
        <v>20</v>
      </c>
      <c r="S3" s="3"/>
      <c r="T3" s="3"/>
      <c r="U3" s="3"/>
      <c r="V3" s="3"/>
      <c r="W3" s="3"/>
      <c r="X3" s="3"/>
      <c r="Y3" s="3"/>
      <c r="Z3" s="3"/>
    </row>
    <row r="4" ht="15.75" customHeight="1">
      <c r="A4" s="19">
        <f t="shared" ref="A4:A36" si="1">SUBTOTAL(3,$D$4:D4)</f>
        <v>1</v>
      </c>
      <c r="B4" s="20" t="s">
        <v>21</v>
      </c>
      <c r="C4" s="20" t="str">
        <f t="shared" ref="C4:C7" si="2">RIGHT(E4,1)</f>
        <v>6</v>
      </c>
      <c r="D4" s="20" t="str">
        <f t="shared" ref="D4:D14" si="3">B4&amp;-C4</f>
        <v>DO-69-6</v>
      </c>
      <c r="E4" s="21" t="s">
        <v>22</v>
      </c>
      <c r="F4" s="22">
        <v>125.0</v>
      </c>
      <c r="G4" s="23" t="s">
        <v>11</v>
      </c>
      <c r="H4" s="23" t="s">
        <v>23</v>
      </c>
      <c r="I4" s="23"/>
      <c r="J4" s="23" t="s">
        <v>24</v>
      </c>
      <c r="K4" s="23"/>
      <c r="L4" s="23">
        <v>22.5</v>
      </c>
      <c r="M4" s="24">
        <v>3.5109375E9</v>
      </c>
      <c r="N4" s="24">
        <v>3.5726375E9</v>
      </c>
      <c r="O4" s="24">
        <v>3.4231640625E9</v>
      </c>
      <c r="P4" s="25">
        <v>3.4848640625E9</v>
      </c>
      <c r="Q4" s="26"/>
      <c r="R4" s="26"/>
      <c r="S4" s="27"/>
      <c r="T4" s="3"/>
      <c r="U4" s="3"/>
      <c r="V4" s="3"/>
      <c r="W4" s="3"/>
      <c r="X4" s="3"/>
      <c r="Y4" s="3"/>
      <c r="Z4" s="3"/>
    </row>
    <row r="5" ht="15.75" customHeight="1">
      <c r="A5" s="19">
        <f t="shared" si="1"/>
        <v>2</v>
      </c>
      <c r="B5" s="20" t="s">
        <v>21</v>
      </c>
      <c r="C5" s="20" t="str">
        <f t="shared" si="2"/>
        <v>7</v>
      </c>
      <c r="D5" s="20" t="str">
        <f t="shared" si="3"/>
        <v>DO-69-7</v>
      </c>
      <c r="E5" s="21" t="s">
        <v>25</v>
      </c>
      <c r="F5" s="22">
        <v>125.0</v>
      </c>
      <c r="G5" s="23" t="s">
        <v>11</v>
      </c>
      <c r="H5" s="23" t="s">
        <v>23</v>
      </c>
      <c r="I5" s="23"/>
      <c r="J5" s="23" t="s">
        <v>24</v>
      </c>
      <c r="K5" s="23"/>
      <c r="L5" s="23">
        <v>22.5</v>
      </c>
      <c r="M5" s="24">
        <v>3.5109375E9</v>
      </c>
      <c r="N5" s="24">
        <v>3.5726375E9</v>
      </c>
      <c r="O5" s="24">
        <v>3.4231640625E9</v>
      </c>
      <c r="P5" s="25">
        <v>3.4848640625E9</v>
      </c>
      <c r="Q5" s="26"/>
      <c r="R5" s="26"/>
      <c r="S5" s="27"/>
      <c r="T5" s="3"/>
      <c r="U5" s="3"/>
      <c r="V5" s="3"/>
      <c r="W5" s="3"/>
      <c r="X5" s="3"/>
      <c r="Y5" s="3"/>
      <c r="Z5" s="3"/>
    </row>
    <row r="6" ht="15.75" customHeight="1">
      <c r="A6" s="19">
        <f t="shared" si="1"/>
        <v>3</v>
      </c>
      <c r="B6" s="20" t="s">
        <v>21</v>
      </c>
      <c r="C6" s="20" t="str">
        <f t="shared" si="2"/>
        <v>8</v>
      </c>
      <c r="D6" s="20" t="str">
        <f t="shared" si="3"/>
        <v>DO-69-8</v>
      </c>
      <c r="E6" s="21" t="s">
        <v>26</v>
      </c>
      <c r="F6" s="22">
        <v>125.0</v>
      </c>
      <c r="G6" s="23" t="s">
        <v>11</v>
      </c>
      <c r="H6" s="23" t="s">
        <v>23</v>
      </c>
      <c r="I6" s="23"/>
      <c r="J6" s="23" t="s">
        <v>24</v>
      </c>
      <c r="K6" s="23"/>
      <c r="L6" s="23">
        <v>22.5</v>
      </c>
      <c r="M6" s="24">
        <v>3.5109375E9</v>
      </c>
      <c r="N6" s="24">
        <v>3.5726375E9</v>
      </c>
      <c r="O6" s="24">
        <v>3.4231640625E9</v>
      </c>
      <c r="P6" s="25">
        <v>3.4848640625E9</v>
      </c>
      <c r="Q6" s="26"/>
      <c r="R6" s="26"/>
      <c r="S6" s="27"/>
      <c r="T6" s="3"/>
      <c r="U6" s="3"/>
      <c r="V6" s="3"/>
      <c r="W6" s="3"/>
      <c r="X6" s="3"/>
      <c r="Y6" s="3"/>
      <c r="Z6" s="3"/>
    </row>
    <row r="7" ht="15.75" customHeight="1">
      <c r="A7" s="19">
        <f t="shared" si="1"/>
        <v>4</v>
      </c>
      <c r="B7" s="20" t="s">
        <v>21</v>
      </c>
      <c r="C7" s="20" t="str">
        <f t="shared" si="2"/>
        <v>9</v>
      </c>
      <c r="D7" s="20" t="str">
        <f t="shared" si="3"/>
        <v>DO-69-9</v>
      </c>
      <c r="E7" s="21" t="s">
        <v>27</v>
      </c>
      <c r="F7" s="22">
        <v>125.0</v>
      </c>
      <c r="G7" s="23" t="s">
        <v>11</v>
      </c>
      <c r="H7" s="23" t="s">
        <v>23</v>
      </c>
      <c r="I7" s="23"/>
      <c r="J7" s="23" t="s">
        <v>24</v>
      </c>
      <c r="K7" s="23"/>
      <c r="L7" s="23">
        <v>22.5</v>
      </c>
      <c r="M7" s="24">
        <v>3.5109375E9</v>
      </c>
      <c r="N7" s="24">
        <v>3.5726375E9</v>
      </c>
      <c r="O7" s="24">
        <v>3.4231640625E9</v>
      </c>
      <c r="P7" s="25">
        <v>3.4848640625E9</v>
      </c>
      <c r="Q7" s="26"/>
      <c r="R7" s="26"/>
      <c r="S7" s="27"/>
      <c r="T7" s="3"/>
      <c r="U7" s="3"/>
      <c r="V7" s="3"/>
      <c r="W7" s="3"/>
      <c r="X7" s="27"/>
      <c r="Y7" s="3"/>
      <c r="Z7" s="3"/>
    </row>
    <row r="8" ht="15.75" customHeight="1">
      <c r="A8" s="19">
        <f t="shared" si="1"/>
        <v>5</v>
      </c>
      <c r="B8" s="20" t="s">
        <v>21</v>
      </c>
      <c r="C8" s="20" t="str">
        <f t="shared" ref="C8:C14" si="4">RIGHT(E8,2)</f>
        <v>10</v>
      </c>
      <c r="D8" s="20" t="str">
        <f t="shared" si="3"/>
        <v>DO-69-10</v>
      </c>
      <c r="E8" s="21" t="s">
        <v>28</v>
      </c>
      <c r="F8" s="22">
        <v>125.0</v>
      </c>
      <c r="G8" s="23" t="s">
        <v>11</v>
      </c>
      <c r="H8" s="23" t="s">
        <v>23</v>
      </c>
      <c r="I8" s="23"/>
      <c r="J8" s="23" t="s">
        <v>24</v>
      </c>
      <c r="K8" s="23"/>
      <c r="L8" s="23">
        <v>22.5</v>
      </c>
      <c r="M8" s="24">
        <v>3.5109375E9</v>
      </c>
      <c r="N8" s="24">
        <v>3.5726375E9</v>
      </c>
      <c r="O8" s="24">
        <v>3.4231640625E9</v>
      </c>
      <c r="P8" s="25">
        <v>3.4848640625E9</v>
      </c>
      <c r="Q8" s="26">
        <v>1.0</v>
      </c>
      <c r="R8" s="26" t="s">
        <v>29</v>
      </c>
      <c r="S8" s="27"/>
      <c r="T8" s="3"/>
      <c r="U8" s="3"/>
      <c r="V8" s="3"/>
      <c r="W8" s="3"/>
      <c r="X8" s="27"/>
      <c r="Y8" s="3"/>
      <c r="Z8" s="3"/>
    </row>
    <row r="9" ht="15.75" customHeight="1">
      <c r="A9" s="19">
        <f t="shared" si="1"/>
        <v>6</v>
      </c>
      <c r="B9" s="20" t="s">
        <v>21</v>
      </c>
      <c r="C9" s="20" t="str">
        <f t="shared" si="4"/>
        <v>11</v>
      </c>
      <c r="D9" s="20" t="str">
        <f t="shared" si="3"/>
        <v>DO-69-11</v>
      </c>
      <c r="E9" s="21" t="s">
        <v>30</v>
      </c>
      <c r="F9" s="22">
        <v>125.0</v>
      </c>
      <c r="G9" s="23" t="s">
        <v>11</v>
      </c>
      <c r="H9" s="23" t="s">
        <v>23</v>
      </c>
      <c r="I9" s="23"/>
      <c r="J9" s="23" t="s">
        <v>24</v>
      </c>
      <c r="K9" s="23"/>
      <c r="L9" s="23">
        <v>22.5</v>
      </c>
      <c r="M9" s="24">
        <v>3.5109375E9</v>
      </c>
      <c r="N9" s="24">
        <v>3.5726375E9</v>
      </c>
      <c r="O9" s="24">
        <v>3.4231640625E9</v>
      </c>
      <c r="P9" s="25">
        <v>3.4848640625E9</v>
      </c>
      <c r="Q9" s="26"/>
      <c r="R9" s="26"/>
      <c r="S9" s="27"/>
      <c r="T9" s="3"/>
      <c r="U9" s="3"/>
      <c r="V9" s="3"/>
      <c r="W9" s="3"/>
      <c r="X9" s="3"/>
      <c r="Y9" s="3"/>
      <c r="Z9" s="3"/>
    </row>
    <row r="10" ht="15.75" customHeight="1">
      <c r="A10" s="19">
        <f t="shared" si="1"/>
        <v>7</v>
      </c>
      <c r="B10" s="20" t="s">
        <v>21</v>
      </c>
      <c r="C10" s="20" t="str">
        <f t="shared" si="4"/>
        <v>12</v>
      </c>
      <c r="D10" s="20" t="str">
        <f t="shared" si="3"/>
        <v>DO-69-12</v>
      </c>
      <c r="E10" s="21" t="s">
        <v>31</v>
      </c>
      <c r="F10" s="22">
        <v>125.0</v>
      </c>
      <c r="G10" s="23" t="s">
        <v>11</v>
      </c>
      <c r="H10" s="23" t="s">
        <v>23</v>
      </c>
      <c r="I10" s="23"/>
      <c r="J10" s="23" t="s">
        <v>24</v>
      </c>
      <c r="K10" s="23"/>
      <c r="L10" s="23">
        <v>22.5</v>
      </c>
      <c r="M10" s="24">
        <v>3.15984375E9</v>
      </c>
      <c r="N10" s="24">
        <v>3.21654375E9</v>
      </c>
      <c r="O10" s="24">
        <v>3.08084765625E9</v>
      </c>
      <c r="P10" s="25">
        <v>3.13754765625E9</v>
      </c>
      <c r="Q10" s="26"/>
      <c r="R10" s="26"/>
      <c r="S10" s="27"/>
      <c r="T10" s="3"/>
      <c r="U10" s="3"/>
      <c r="V10" s="3"/>
      <c r="W10" s="3"/>
      <c r="X10" s="3"/>
      <c r="Y10" s="3"/>
      <c r="Z10" s="3"/>
    </row>
    <row r="11" ht="15.75" customHeight="1">
      <c r="A11" s="19">
        <f t="shared" si="1"/>
        <v>8</v>
      </c>
      <c r="B11" s="20" t="s">
        <v>21</v>
      </c>
      <c r="C11" s="20" t="str">
        <f t="shared" si="4"/>
        <v>15</v>
      </c>
      <c r="D11" s="20" t="str">
        <f t="shared" si="3"/>
        <v>DO-69-15</v>
      </c>
      <c r="E11" s="21" t="s">
        <v>32</v>
      </c>
      <c r="F11" s="22">
        <v>125.0</v>
      </c>
      <c r="G11" s="23" t="s">
        <v>11</v>
      </c>
      <c r="H11" s="23" t="s">
        <v>23</v>
      </c>
      <c r="I11" s="23"/>
      <c r="J11" s="23" t="s">
        <v>24</v>
      </c>
      <c r="K11" s="23"/>
      <c r="L11" s="23">
        <v>22.5</v>
      </c>
      <c r="M11" s="24">
        <v>3.5109375E9</v>
      </c>
      <c r="N11" s="24">
        <v>3.5726375E9</v>
      </c>
      <c r="O11" s="24">
        <v>3.4231640625E9</v>
      </c>
      <c r="P11" s="25">
        <v>3.4848640625E9</v>
      </c>
      <c r="Q11" s="26">
        <v>1.0</v>
      </c>
      <c r="R11" s="26" t="s">
        <v>29</v>
      </c>
      <c r="S11" s="27"/>
      <c r="T11" s="3"/>
      <c r="U11" s="3"/>
      <c r="V11" s="3"/>
      <c r="W11" s="3"/>
      <c r="X11" s="3"/>
      <c r="Y11" s="3"/>
      <c r="Z11" s="3"/>
    </row>
    <row r="12" ht="15.75" customHeight="1">
      <c r="A12" s="19">
        <f t="shared" si="1"/>
        <v>9</v>
      </c>
      <c r="B12" s="20" t="s">
        <v>21</v>
      </c>
      <c r="C12" s="20" t="str">
        <f t="shared" si="4"/>
        <v>17</v>
      </c>
      <c r="D12" s="20" t="str">
        <f t="shared" si="3"/>
        <v>DO-69-17</v>
      </c>
      <c r="E12" s="21" t="s">
        <v>33</v>
      </c>
      <c r="F12" s="22">
        <v>125.0</v>
      </c>
      <c r="G12" s="23" t="s">
        <v>11</v>
      </c>
      <c r="H12" s="23" t="s">
        <v>23</v>
      </c>
      <c r="I12" s="23"/>
      <c r="J12" s="23" t="s">
        <v>24</v>
      </c>
      <c r="K12" s="23"/>
      <c r="L12" s="23">
        <v>22.5</v>
      </c>
      <c r="M12" s="24">
        <v>3.5109375E9</v>
      </c>
      <c r="N12" s="24">
        <v>3.5726375E9</v>
      </c>
      <c r="O12" s="24">
        <v>3.4231640625E9</v>
      </c>
      <c r="P12" s="25">
        <v>3.4848640625E9</v>
      </c>
      <c r="Q12" s="26"/>
      <c r="R12" s="26"/>
      <c r="S12" s="27"/>
      <c r="T12" s="3"/>
      <c r="U12" s="3"/>
      <c r="V12" s="3"/>
      <c r="W12" s="3"/>
      <c r="X12" s="3"/>
      <c r="Y12" s="3"/>
      <c r="Z12" s="3"/>
    </row>
    <row r="13" ht="15.75" customHeight="1">
      <c r="A13" s="19">
        <f t="shared" si="1"/>
        <v>10</v>
      </c>
      <c r="B13" s="20" t="s">
        <v>34</v>
      </c>
      <c r="C13" s="20" t="str">
        <f t="shared" si="4"/>
        <v>14</v>
      </c>
      <c r="D13" s="20" t="str">
        <f t="shared" si="3"/>
        <v>DO-70-14</v>
      </c>
      <c r="E13" s="21" t="s">
        <v>35</v>
      </c>
      <c r="F13" s="22">
        <v>150.0</v>
      </c>
      <c r="G13" s="23" t="s">
        <v>11</v>
      </c>
      <c r="H13" s="23" t="s">
        <v>23</v>
      </c>
      <c r="I13" s="23"/>
      <c r="J13" s="23" t="s">
        <v>36</v>
      </c>
      <c r="K13" s="23"/>
      <c r="L13" s="23">
        <v>22.5</v>
      </c>
      <c r="M13" s="24">
        <v>4.347945E9</v>
      </c>
      <c r="N13" s="24">
        <v>4.421985E9</v>
      </c>
      <c r="O13" s="24">
        <v>4.239246375E9</v>
      </c>
      <c r="P13" s="25">
        <v>4.313286375E9</v>
      </c>
      <c r="Q13" s="26"/>
      <c r="R13" s="26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19">
        <f t="shared" si="1"/>
        <v>11</v>
      </c>
      <c r="B14" s="20" t="s">
        <v>34</v>
      </c>
      <c r="C14" s="20" t="str">
        <f t="shared" si="4"/>
        <v>15</v>
      </c>
      <c r="D14" s="20" t="str">
        <f t="shared" si="3"/>
        <v>DO-70-15</v>
      </c>
      <c r="E14" s="21" t="s">
        <v>32</v>
      </c>
      <c r="F14" s="22">
        <v>150.0</v>
      </c>
      <c r="G14" s="23" t="s">
        <v>11</v>
      </c>
      <c r="H14" s="23" t="s">
        <v>23</v>
      </c>
      <c r="I14" s="23"/>
      <c r="J14" s="23" t="s">
        <v>36</v>
      </c>
      <c r="K14" s="23"/>
      <c r="L14" s="23">
        <v>22.5</v>
      </c>
      <c r="M14" s="24">
        <v>4.347945E9</v>
      </c>
      <c r="N14" s="24">
        <v>4.421985E9</v>
      </c>
      <c r="O14" s="24">
        <v>4.239246375E9</v>
      </c>
      <c r="P14" s="25">
        <v>4.313286375E9</v>
      </c>
      <c r="Q14" s="26">
        <v>1.0</v>
      </c>
      <c r="R14" s="26" t="s">
        <v>37</v>
      </c>
      <c r="S14" s="27"/>
      <c r="T14" s="3"/>
      <c r="U14" s="3"/>
      <c r="V14" s="3"/>
      <c r="W14" s="3"/>
      <c r="X14" s="3"/>
      <c r="Y14" s="3"/>
      <c r="Z14" s="3"/>
    </row>
    <row r="15" ht="15.75" customHeight="1">
      <c r="A15" s="19">
        <f t="shared" si="1"/>
        <v>12</v>
      </c>
      <c r="B15" s="20" t="s">
        <v>34</v>
      </c>
      <c r="C15" s="20" t="str">
        <f t="shared" ref="C15:C16" si="5">RIGHT(E15,3)</f>
        <v>33b</v>
      </c>
      <c r="D15" s="20" t="s">
        <v>38</v>
      </c>
      <c r="E15" s="21" t="s">
        <v>39</v>
      </c>
      <c r="F15" s="22">
        <v>254.4</v>
      </c>
      <c r="G15" s="23"/>
      <c r="H15" s="23" t="s">
        <v>23</v>
      </c>
      <c r="I15" s="23"/>
      <c r="J15" s="23" t="s">
        <v>24</v>
      </c>
      <c r="K15" s="23"/>
      <c r="L15" s="23">
        <v>15.0</v>
      </c>
      <c r="M15" s="24">
        <v>5.43928824E9</v>
      </c>
      <c r="N15" s="24">
        <v>5.52670008E9</v>
      </c>
      <c r="O15" s="24">
        <v>5.303306034E9</v>
      </c>
      <c r="P15" s="25">
        <v>5.390717874E9</v>
      </c>
      <c r="Q15" s="26"/>
      <c r="R15" s="28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19">
        <f t="shared" si="1"/>
        <v>13</v>
      </c>
      <c r="B16" s="20" t="s">
        <v>34</v>
      </c>
      <c r="C16" s="20" t="str">
        <f t="shared" si="5"/>
        <v>36a</v>
      </c>
      <c r="D16" s="20" t="s">
        <v>40</v>
      </c>
      <c r="E16" s="21" t="s">
        <v>41</v>
      </c>
      <c r="F16" s="22">
        <v>254.4</v>
      </c>
      <c r="G16" s="23"/>
      <c r="H16" s="23" t="s">
        <v>23</v>
      </c>
      <c r="I16" s="23"/>
      <c r="J16" s="23" t="s">
        <v>24</v>
      </c>
      <c r="K16" s="23"/>
      <c r="L16" s="23">
        <v>15.0</v>
      </c>
      <c r="M16" s="24">
        <v>5.43928824E9</v>
      </c>
      <c r="N16" s="24">
        <v>5.52670008E9</v>
      </c>
      <c r="O16" s="24">
        <v>5.303306034E9</v>
      </c>
      <c r="P16" s="25">
        <v>5.390717874E9</v>
      </c>
      <c r="Q16" s="26"/>
      <c r="R16" s="26"/>
      <c r="S16" s="29"/>
      <c r="T16" s="3"/>
      <c r="U16" s="3"/>
      <c r="V16" s="3"/>
      <c r="W16" s="3"/>
      <c r="X16" s="27"/>
      <c r="Y16" s="3"/>
      <c r="Z16" s="3"/>
    </row>
    <row r="17" ht="15.75" customHeight="1">
      <c r="A17" s="19">
        <f t="shared" si="1"/>
        <v>14</v>
      </c>
      <c r="B17" s="20" t="s">
        <v>42</v>
      </c>
      <c r="C17" s="20" t="str">
        <f t="shared" ref="C17:C18" si="6">RIGHT(E17,2)</f>
        <v>33</v>
      </c>
      <c r="D17" s="20" t="str">
        <f t="shared" ref="D17:D36" si="7">B17&amp;-C17</f>
        <v>DO-72-33</v>
      </c>
      <c r="E17" s="21" t="s">
        <v>43</v>
      </c>
      <c r="F17" s="22">
        <v>160.0</v>
      </c>
      <c r="G17" s="23"/>
      <c r="H17" s="23" t="s">
        <v>23</v>
      </c>
      <c r="I17" s="23"/>
      <c r="J17" s="23" t="s">
        <v>44</v>
      </c>
      <c r="K17" s="23"/>
      <c r="L17" s="23">
        <v>15.0</v>
      </c>
      <c r="M17" s="24">
        <v>4.008648E9</v>
      </c>
      <c r="N17" s="24">
        <v>4.06804E9</v>
      </c>
      <c r="O17" s="24">
        <v>3.9084318E9</v>
      </c>
      <c r="P17" s="25">
        <v>3.9678238E9</v>
      </c>
      <c r="Q17" s="26"/>
      <c r="R17" s="26"/>
      <c r="S17" s="27"/>
      <c r="T17" s="3"/>
      <c r="U17" s="3"/>
      <c r="V17" s="3"/>
      <c r="W17" s="3"/>
      <c r="X17" s="3"/>
      <c r="Y17" s="3"/>
      <c r="Z17" s="3"/>
    </row>
    <row r="18" ht="15.75" customHeight="1">
      <c r="A18" s="19">
        <f t="shared" si="1"/>
        <v>15</v>
      </c>
      <c r="B18" s="20" t="s">
        <v>42</v>
      </c>
      <c r="C18" s="20" t="str">
        <f t="shared" si="6"/>
        <v>34</v>
      </c>
      <c r="D18" s="20" t="str">
        <f t="shared" si="7"/>
        <v>DO-72-34</v>
      </c>
      <c r="E18" s="21" t="s">
        <v>45</v>
      </c>
      <c r="F18" s="22">
        <v>160.0</v>
      </c>
      <c r="G18" s="23"/>
      <c r="H18" s="23" t="s">
        <v>23</v>
      </c>
      <c r="I18" s="23"/>
      <c r="J18" s="23" t="s">
        <v>44</v>
      </c>
      <c r="K18" s="23"/>
      <c r="L18" s="23">
        <v>15.0</v>
      </c>
      <c r="M18" s="24">
        <v>4.008648E9</v>
      </c>
      <c r="N18" s="24">
        <v>4.06804E9</v>
      </c>
      <c r="O18" s="24">
        <v>3.9084318E9</v>
      </c>
      <c r="P18" s="25">
        <v>3.9678238E9</v>
      </c>
      <c r="Q18" s="26"/>
      <c r="R18" s="26"/>
      <c r="S18" s="27"/>
      <c r="T18" s="3"/>
      <c r="U18" s="3"/>
      <c r="V18" s="3"/>
      <c r="W18" s="3"/>
      <c r="X18" s="3"/>
      <c r="Y18" s="3"/>
      <c r="Z18" s="3"/>
    </row>
    <row r="19" ht="15.75" customHeight="1">
      <c r="A19" s="19">
        <f t="shared" si="1"/>
        <v>16</v>
      </c>
      <c r="B19" s="20" t="s">
        <v>46</v>
      </c>
      <c r="C19" s="20" t="str">
        <f t="shared" ref="C19:C23" si="8">RIGHT(E19,1)</f>
        <v>2</v>
      </c>
      <c r="D19" s="20" t="str">
        <f t="shared" si="7"/>
        <v>DO-86-2</v>
      </c>
      <c r="E19" s="21" t="s">
        <v>47</v>
      </c>
      <c r="F19" s="22">
        <v>260.0</v>
      </c>
      <c r="G19" s="23"/>
      <c r="H19" s="23" t="s">
        <v>48</v>
      </c>
      <c r="I19" s="23"/>
      <c r="J19" s="23" t="s">
        <v>49</v>
      </c>
      <c r="K19" s="23"/>
      <c r="L19" s="23">
        <v>15.0</v>
      </c>
      <c r="M19" s="24">
        <v>5.696145E9</v>
      </c>
      <c r="N19" s="24">
        <v>5.779657E9</v>
      </c>
      <c r="O19" s="24">
        <v>5.553741375E9</v>
      </c>
      <c r="P19" s="25">
        <v>5.637253375E9</v>
      </c>
      <c r="Q19" s="26">
        <v>2.0</v>
      </c>
      <c r="R19" s="26" t="s">
        <v>50</v>
      </c>
      <c r="S19" s="27"/>
      <c r="T19" s="3"/>
      <c r="U19" s="3"/>
      <c r="V19" s="3"/>
      <c r="W19" s="3"/>
      <c r="X19" s="3"/>
      <c r="Y19" s="3"/>
      <c r="Z19" s="3"/>
    </row>
    <row r="20" ht="15.75" customHeight="1">
      <c r="A20" s="19">
        <f t="shared" si="1"/>
        <v>17</v>
      </c>
      <c r="B20" s="20" t="s">
        <v>46</v>
      </c>
      <c r="C20" s="20" t="str">
        <f t="shared" si="8"/>
        <v>3</v>
      </c>
      <c r="D20" s="20" t="str">
        <f t="shared" si="7"/>
        <v>DO-86-3</v>
      </c>
      <c r="E20" s="21" t="s">
        <v>51</v>
      </c>
      <c r="F20" s="22">
        <v>260.0</v>
      </c>
      <c r="G20" s="23"/>
      <c r="H20" s="23" t="s">
        <v>48</v>
      </c>
      <c r="I20" s="23"/>
      <c r="J20" s="23" t="s">
        <v>49</v>
      </c>
      <c r="K20" s="23"/>
      <c r="L20" s="23">
        <v>15.0</v>
      </c>
      <c r="M20" s="24">
        <v>5.696145E9</v>
      </c>
      <c r="N20" s="24">
        <v>5.779657E9</v>
      </c>
      <c r="O20" s="24">
        <v>5.553741375E9</v>
      </c>
      <c r="P20" s="25">
        <v>5.637253375E9</v>
      </c>
      <c r="Q20" s="26">
        <v>2.0</v>
      </c>
      <c r="R20" s="26" t="s">
        <v>50</v>
      </c>
      <c r="S20" s="27"/>
      <c r="T20" s="3"/>
      <c r="U20" s="3"/>
      <c r="V20" s="3"/>
      <c r="W20" s="3"/>
      <c r="X20" s="3"/>
      <c r="Y20" s="3"/>
      <c r="Z20" s="3"/>
    </row>
    <row r="21" ht="15.75" customHeight="1">
      <c r="A21" s="19">
        <f t="shared" si="1"/>
        <v>18</v>
      </c>
      <c r="B21" s="20" t="s">
        <v>46</v>
      </c>
      <c r="C21" s="20" t="str">
        <f t="shared" si="8"/>
        <v>4</v>
      </c>
      <c r="D21" s="20" t="str">
        <f t="shared" si="7"/>
        <v>DO-86-4</v>
      </c>
      <c r="E21" s="21" t="s">
        <v>52</v>
      </c>
      <c r="F21" s="22">
        <v>260.0</v>
      </c>
      <c r="G21" s="23"/>
      <c r="H21" s="23" t="s">
        <v>48</v>
      </c>
      <c r="I21" s="23"/>
      <c r="J21" s="23" t="s">
        <v>49</v>
      </c>
      <c r="K21" s="23"/>
      <c r="L21" s="23">
        <v>15.0</v>
      </c>
      <c r="M21" s="24">
        <v>5.696145E9</v>
      </c>
      <c r="N21" s="24">
        <v>5.779657E9</v>
      </c>
      <c r="O21" s="24">
        <v>5.553741375E9</v>
      </c>
      <c r="P21" s="25">
        <v>5.637253375E9</v>
      </c>
      <c r="Q21" s="26">
        <v>2.0</v>
      </c>
      <c r="R21" s="26" t="s">
        <v>50</v>
      </c>
      <c r="S21" s="27"/>
      <c r="T21" s="3"/>
      <c r="U21" s="3"/>
      <c r="V21" s="3"/>
      <c r="W21" s="3"/>
      <c r="X21" s="3"/>
      <c r="Y21" s="3"/>
      <c r="Z21" s="3"/>
    </row>
    <row r="22" ht="15.75" customHeight="1">
      <c r="A22" s="19">
        <f t="shared" si="1"/>
        <v>19</v>
      </c>
      <c r="B22" s="20" t="s">
        <v>46</v>
      </c>
      <c r="C22" s="20" t="str">
        <f t="shared" si="8"/>
        <v>5</v>
      </c>
      <c r="D22" s="20" t="str">
        <f t="shared" si="7"/>
        <v>DO-86-5</v>
      </c>
      <c r="E22" s="21" t="s">
        <v>53</v>
      </c>
      <c r="F22" s="22">
        <v>260.0</v>
      </c>
      <c r="G22" s="23"/>
      <c r="H22" s="23" t="s">
        <v>48</v>
      </c>
      <c r="I22" s="23"/>
      <c r="J22" s="23" t="s">
        <v>49</v>
      </c>
      <c r="K22" s="23"/>
      <c r="L22" s="23">
        <v>15.0</v>
      </c>
      <c r="M22" s="24">
        <v>5.696145E9</v>
      </c>
      <c r="N22" s="24">
        <v>5.779657E9</v>
      </c>
      <c r="O22" s="24">
        <v>5.553741375E9</v>
      </c>
      <c r="P22" s="25">
        <v>5.637253375E9</v>
      </c>
      <c r="Q22" s="26"/>
      <c r="R22" s="26"/>
      <c r="S22" s="27"/>
      <c r="T22" s="3"/>
      <c r="U22" s="3"/>
      <c r="V22" s="3"/>
      <c r="W22" s="3"/>
      <c r="X22" s="3"/>
      <c r="Y22" s="3"/>
      <c r="Z22" s="3"/>
    </row>
    <row r="23" ht="15.75" customHeight="1">
      <c r="A23" s="19">
        <f t="shared" si="1"/>
        <v>20</v>
      </c>
      <c r="B23" s="20" t="s">
        <v>54</v>
      </c>
      <c r="C23" s="20" t="str">
        <f t="shared" si="8"/>
        <v>9</v>
      </c>
      <c r="D23" s="20" t="str">
        <f t="shared" si="7"/>
        <v>DO-88-9</v>
      </c>
      <c r="E23" s="21" t="s">
        <v>27</v>
      </c>
      <c r="F23" s="22">
        <v>175.0</v>
      </c>
      <c r="G23" s="23"/>
      <c r="H23" s="23" t="s">
        <v>48</v>
      </c>
      <c r="I23" s="23" t="s">
        <v>13</v>
      </c>
      <c r="J23" s="23" t="s">
        <v>55</v>
      </c>
      <c r="K23" s="23" t="s">
        <v>56</v>
      </c>
      <c r="L23" s="23">
        <v>15.0</v>
      </c>
      <c r="M23" s="24">
        <v>4.0502175E9</v>
      </c>
      <c r="N23" s="24">
        <v>4.1151775E9</v>
      </c>
      <c r="O23" s="24">
        <v>3.9489620625E9</v>
      </c>
      <c r="P23" s="25">
        <v>4.0139220625E9</v>
      </c>
      <c r="Q23" s="26">
        <v>2.0</v>
      </c>
      <c r="R23" s="26" t="s">
        <v>50</v>
      </c>
      <c r="S23" s="27"/>
      <c r="T23" s="3"/>
      <c r="U23" s="3"/>
      <c r="V23" s="3"/>
      <c r="W23" s="3"/>
      <c r="X23" s="3"/>
      <c r="Y23" s="3"/>
      <c r="Z23" s="3"/>
    </row>
    <row r="24" ht="15.75" customHeight="1">
      <c r="A24" s="19">
        <f t="shared" si="1"/>
        <v>21</v>
      </c>
      <c r="B24" s="20" t="s">
        <v>54</v>
      </c>
      <c r="C24" s="20" t="str">
        <f t="shared" ref="C24:C26" si="9">RIGHT(E24,2)</f>
        <v>10</v>
      </c>
      <c r="D24" s="20" t="str">
        <f t="shared" si="7"/>
        <v>DO-88-10</v>
      </c>
      <c r="E24" s="21" t="s">
        <v>28</v>
      </c>
      <c r="F24" s="22">
        <v>150.0</v>
      </c>
      <c r="G24" s="23"/>
      <c r="H24" s="23" t="s">
        <v>48</v>
      </c>
      <c r="I24" s="23"/>
      <c r="J24" s="23" t="s">
        <v>24</v>
      </c>
      <c r="K24" s="23"/>
      <c r="L24" s="23">
        <v>15.0</v>
      </c>
      <c r="M24" s="24">
        <v>3.2188275E9</v>
      </c>
      <c r="N24" s="24">
        <v>3.2670075E9</v>
      </c>
      <c r="O24" s="24">
        <v>3.1383568125E9</v>
      </c>
      <c r="P24" s="25">
        <v>3.1865368125E9</v>
      </c>
      <c r="Q24" s="26">
        <v>2.0</v>
      </c>
      <c r="R24" s="26" t="s">
        <v>57</v>
      </c>
      <c r="S24" s="27"/>
      <c r="T24" s="3"/>
      <c r="U24" s="3"/>
      <c r="V24" s="3"/>
      <c r="W24" s="3"/>
      <c r="X24" s="27"/>
      <c r="Y24" s="3"/>
      <c r="Z24" s="3"/>
    </row>
    <row r="25" ht="15.75" customHeight="1">
      <c r="A25" s="19">
        <f t="shared" si="1"/>
        <v>22</v>
      </c>
      <c r="B25" s="20" t="s">
        <v>54</v>
      </c>
      <c r="C25" s="20" t="str">
        <f t="shared" si="9"/>
        <v>11</v>
      </c>
      <c r="D25" s="20" t="str">
        <f t="shared" si="7"/>
        <v>DO-88-11</v>
      </c>
      <c r="E25" s="21" t="s">
        <v>30</v>
      </c>
      <c r="F25" s="22">
        <v>150.0</v>
      </c>
      <c r="G25" s="23"/>
      <c r="H25" s="23" t="s">
        <v>48</v>
      </c>
      <c r="I25" s="23"/>
      <c r="J25" s="23" t="s">
        <v>24</v>
      </c>
      <c r="K25" s="23"/>
      <c r="L25" s="23">
        <v>15.0</v>
      </c>
      <c r="M25" s="24">
        <v>3.2188275E9</v>
      </c>
      <c r="N25" s="24">
        <v>3.2670075E9</v>
      </c>
      <c r="O25" s="24">
        <v>3.1383568125E9</v>
      </c>
      <c r="P25" s="25">
        <v>3.1865368125E9</v>
      </c>
      <c r="Q25" s="26">
        <v>2.0</v>
      </c>
      <c r="R25" s="26" t="s">
        <v>50</v>
      </c>
      <c r="S25" s="27"/>
      <c r="T25" s="3"/>
      <c r="U25" s="3"/>
      <c r="V25" s="3"/>
      <c r="W25" s="3"/>
      <c r="X25" s="3"/>
      <c r="Y25" s="3"/>
      <c r="Z25" s="3"/>
    </row>
    <row r="26" ht="15.75" customHeight="1">
      <c r="A26" s="19">
        <f t="shared" si="1"/>
        <v>23</v>
      </c>
      <c r="B26" s="20" t="s">
        <v>54</v>
      </c>
      <c r="C26" s="20" t="str">
        <f t="shared" si="9"/>
        <v>12</v>
      </c>
      <c r="D26" s="20" t="str">
        <f t="shared" si="7"/>
        <v>DO-88-12</v>
      </c>
      <c r="E26" s="21" t="s">
        <v>31</v>
      </c>
      <c r="F26" s="22">
        <v>150.0</v>
      </c>
      <c r="G26" s="23"/>
      <c r="H26" s="23" t="s">
        <v>48</v>
      </c>
      <c r="I26" s="23"/>
      <c r="J26" s="23" t="s">
        <v>24</v>
      </c>
      <c r="K26" s="23"/>
      <c r="L26" s="23">
        <v>15.0</v>
      </c>
      <c r="M26" s="24">
        <v>3.2188275E9</v>
      </c>
      <c r="N26" s="24">
        <v>3.2670075E9</v>
      </c>
      <c r="O26" s="24">
        <v>3.1383568125E9</v>
      </c>
      <c r="P26" s="25">
        <v>3.1865368125E9</v>
      </c>
      <c r="Q26" s="26">
        <v>2.0</v>
      </c>
      <c r="R26" s="26" t="s">
        <v>50</v>
      </c>
      <c r="S26" s="27"/>
      <c r="T26" s="3"/>
      <c r="U26" s="3"/>
      <c r="V26" s="3"/>
      <c r="W26" s="3"/>
      <c r="X26" s="27"/>
      <c r="Y26" s="3"/>
      <c r="Z26" s="3"/>
    </row>
    <row r="27" ht="15.75" customHeight="1">
      <c r="A27" s="19">
        <f t="shared" si="1"/>
        <v>24</v>
      </c>
      <c r="B27" s="20" t="s">
        <v>58</v>
      </c>
      <c r="C27" s="20" t="str">
        <f t="shared" ref="C27:C30" si="10">RIGHT(E27,1)</f>
        <v>8</v>
      </c>
      <c r="D27" s="20" t="str">
        <f t="shared" si="7"/>
        <v>DO-89-8</v>
      </c>
      <c r="E27" s="21" t="s">
        <v>26</v>
      </c>
      <c r="F27" s="22">
        <v>150.0</v>
      </c>
      <c r="G27" s="23"/>
      <c r="H27" s="23" t="s">
        <v>48</v>
      </c>
      <c r="I27" s="23"/>
      <c r="J27" s="23" t="s">
        <v>24</v>
      </c>
      <c r="K27" s="23" t="s">
        <v>59</v>
      </c>
      <c r="L27" s="23">
        <v>15.0</v>
      </c>
      <c r="M27" s="24">
        <v>2.89863E9</v>
      </c>
      <c r="N27" s="24">
        <v>2.94681E9</v>
      </c>
      <c r="O27" s="24">
        <v>2.82616425E9</v>
      </c>
      <c r="P27" s="25">
        <v>2.87434425E9</v>
      </c>
      <c r="Q27" s="26"/>
      <c r="R27" s="26"/>
      <c r="S27" s="27"/>
      <c r="T27" s="3"/>
      <c r="U27" s="3"/>
      <c r="V27" s="3"/>
      <c r="W27" s="3"/>
      <c r="X27" s="3"/>
      <c r="Y27" s="3"/>
      <c r="Z27" s="3"/>
    </row>
    <row r="28" ht="15.75" customHeight="1">
      <c r="A28" s="19">
        <f t="shared" si="1"/>
        <v>25</v>
      </c>
      <c r="B28" s="20" t="s">
        <v>60</v>
      </c>
      <c r="C28" s="20" t="str">
        <f t="shared" si="10"/>
        <v>5</v>
      </c>
      <c r="D28" s="20" t="str">
        <f t="shared" si="7"/>
        <v>DO-90-5</v>
      </c>
      <c r="E28" s="21" t="s">
        <v>53</v>
      </c>
      <c r="F28" s="22">
        <v>150.0</v>
      </c>
      <c r="G28" s="23"/>
      <c r="H28" s="23" t="s">
        <v>48</v>
      </c>
      <c r="I28" s="23"/>
      <c r="J28" s="23" t="s">
        <v>24</v>
      </c>
      <c r="K28" s="23"/>
      <c r="L28" s="23">
        <v>15.0</v>
      </c>
      <c r="M28" s="24">
        <v>3.2188275E9</v>
      </c>
      <c r="N28" s="24">
        <v>3.2670075E9</v>
      </c>
      <c r="O28" s="24">
        <v>3.1383568125E9</v>
      </c>
      <c r="P28" s="25">
        <v>3.1865368125E9</v>
      </c>
      <c r="Q28" s="26">
        <v>2.0</v>
      </c>
      <c r="R28" s="26" t="s">
        <v>50</v>
      </c>
      <c r="S28" s="27"/>
      <c r="T28" s="3"/>
      <c r="U28" s="3"/>
      <c r="V28" s="3"/>
      <c r="W28" s="3"/>
      <c r="X28" s="3"/>
      <c r="Y28" s="3"/>
      <c r="Z28" s="3"/>
    </row>
    <row r="29" ht="15.75" customHeight="1">
      <c r="A29" s="19">
        <f t="shared" si="1"/>
        <v>26</v>
      </c>
      <c r="B29" s="20" t="s">
        <v>60</v>
      </c>
      <c r="C29" s="20" t="str">
        <f t="shared" si="10"/>
        <v>6</v>
      </c>
      <c r="D29" s="20" t="str">
        <f t="shared" si="7"/>
        <v>DO-90-6</v>
      </c>
      <c r="E29" s="21" t="s">
        <v>22</v>
      </c>
      <c r="F29" s="22">
        <v>150.0</v>
      </c>
      <c r="G29" s="23"/>
      <c r="H29" s="23" t="s">
        <v>48</v>
      </c>
      <c r="I29" s="23"/>
      <c r="J29" s="23" t="s">
        <v>24</v>
      </c>
      <c r="K29" s="23"/>
      <c r="L29" s="23">
        <v>15.0</v>
      </c>
      <c r="M29" s="24">
        <v>3.2188275E9</v>
      </c>
      <c r="N29" s="24">
        <v>3.2670075E9</v>
      </c>
      <c r="O29" s="24">
        <v>3.1383568125E9</v>
      </c>
      <c r="P29" s="25">
        <v>3.1865368125E9</v>
      </c>
      <c r="Q29" s="26">
        <v>2.0</v>
      </c>
      <c r="R29" s="26" t="s">
        <v>50</v>
      </c>
      <c r="S29" s="27"/>
      <c r="T29" s="3"/>
      <c r="U29" s="3"/>
      <c r="V29" s="3"/>
      <c r="W29" s="3"/>
      <c r="X29" s="3"/>
      <c r="Y29" s="3"/>
      <c r="Z29" s="3"/>
    </row>
    <row r="30" ht="15.75" customHeight="1">
      <c r="A30" s="19">
        <f t="shared" si="1"/>
        <v>27</v>
      </c>
      <c r="B30" s="20" t="s">
        <v>60</v>
      </c>
      <c r="C30" s="20" t="str">
        <f t="shared" si="10"/>
        <v>7</v>
      </c>
      <c r="D30" s="20" t="str">
        <f t="shared" si="7"/>
        <v>DO-90-7</v>
      </c>
      <c r="E30" s="21" t="s">
        <v>25</v>
      </c>
      <c r="F30" s="22">
        <v>150.0</v>
      </c>
      <c r="G30" s="23"/>
      <c r="H30" s="23" t="s">
        <v>48</v>
      </c>
      <c r="I30" s="23"/>
      <c r="J30" s="23" t="s">
        <v>24</v>
      </c>
      <c r="K30" s="23"/>
      <c r="L30" s="23">
        <v>15.0</v>
      </c>
      <c r="M30" s="24">
        <v>3.2188275E9</v>
      </c>
      <c r="N30" s="24">
        <v>3.2670075E9</v>
      </c>
      <c r="O30" s="24">
        <v>3.1383568125E9</v>
      </c>
      <c r="P30" s="25">
        <v>3.1865368125E9</v>
      </c>
      <c r="Q30" s="26">
        <v>2.0</v>
      </c>
      <c r="R30" s="26" t="s">
        <v>50</v>
      </c>
      <c r="S30" s="27"/>
      <c r="T30" s="3"/>
      <c r="U30" s="3"/>
      <c r="V30" s="3"/>
      <c r="W30" s="3"/>
      <c r="X30" s="3"/>
      <c r="Y30" s="3"/>
      <c r="Z30" s="3"/>
    </row>
    <row r="31" ht="15.75" customHeight="1">
      <c r="A31" s="19">
        <f t="shared" si="1"/>
        <v>28</v>
      </c>
      <c r="B31" s="20" t="s">
        <v>60</v>
      </c>
      <c r="C31" s="20" t="str">
        <f t="shared" ref="C31:C36" si="11">RIGHT(E31,2)</f>
        <v>22</v>
      </c>
      <c r="D31" s="20" t="str">
        <f t="shared" si="7"/>
        <v>DO-90-22</v>
      </c>
      <c r="E31" s="21" t="s">
        <v>61</v>
      </c>
      <c r="F31" s="22">
        <v>135.2</v>
      </c>
      <c r="G31" s="23"/>
      <c r="H31" s="23" t="s">
        <v>48</v>
      </c>
      <c r="I31" s="23"/>
      <c r="J31" s="23" t="s">
        <v>36</v>
      </c>
      <c r="K31" s="23"/>
      <c r="L31" s="23">
        <v>15.0</v>
      </c>
      <c r="M31" s="24">
        <v>3.1138925999999995E9</v>
      </c>
      <c r="N31" s="24">
        <v>3.1640788399999995E9</v>
      </c>
      <c r="O31" s="24">
        <v>3.0360452849999995E9</v>
      </c>
      <c r="P31" s="25">
        <v>3.0862315249999995E9</v>
      </c>
      <c r="Q31" s="26"/>
      <c r="R31" s="26"/>
      <c r="S31" s="27"/>
      <c r="T31" s="3"/>
      <c r="U31" s="3"/>
      <c r="V31" s="3"/>
      <c r="W31" s="3"/>
      <c r="X31" s="3"/>
      <c r="Y31" s="3"/>
      <c r="Z31" s="3"/>
    </row>
    <row r="32" ht="15.75" customHeight="1">
      <c r="A32" s="19">
        <f t="shared" si="1"/>
        <v>29</v>
      </c>
      <c r="B32" s="20" t="s">
        <v>60</v>
      </c>
      <c r="C32" s="20" t="str">
        <f t="shared" si="11"/>
        <v>23</v>
      </c>
      <c r="D32" s="20" t="str">
        <f t="shared" si="7"/>
        <v>DO-90-23</v>
      </c>
      <c r="E32" s="21" t="s">
        <v>62</v>
      </c>
      <c r="F32" s="22">
        <v>142.7</v>
      </c>
      <c r="G32" s="23"/>
      <c r="H32" s="23" t="s">
        <v>48</v>
      </c>
      <c r="I32" s="23"/>
      <c r="J32" s="23" t="s">
        <v>36</v>
      </c>
      <c r="K32" s="23"/>
      <c r="L32" s="23">
        <v>15.0</v>
      </c>
      <c r="M32" s="24">
        <v>3.2866307249999995E9</v>
      </c>
      <c r="N32" s="24">
        <v>3.3396009649999995E9</v>
      </c>
      <c r="O32" s="24">
        <v>3.2044649568749995E9</v>
      </c>
      <c r="P32" s="25">
        <v>3.2574351968749995E9</v>
      </c>
      <c r="Q32" s="28"/>
      <c r="R32" s="28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19">
        <f t="shared" si="1"/>
        <v>30</v>
      </c>
      <c r="B33" s="20" t="s">
        <v>60</v>
      </c>
      <c r="C33" s="20" t="str">
        <f t="shared" si="11"/>
        <v>27</v>
      </c>
      <c r="D33" s="20" t="str">
        <f t="shared" si="7"/>
        <v>DO-90-27</v>
      </c>
      <c r="E33" s="21" t="s">
        <v>63</v>
      </c>
      <c r="F33" s="22">
        <v>150.0</v>
      </c>
      <c r="G33" s="23"/>
      <c r="H33" s="23" t="s">
        <v>48</v>
      </c>
      <c r="I33" s="23"/>
      <c r="J33" s="23" t="s">
        <v>36</v>
      </c>
      <c r="K33" s="23"/>
      <c r="L33" s="23">
        <v>15.0</v>
      </c>
      <c r="M33" s="24">
        <v>3.4547625E9</v>
      </c>
      <c r="N33" s="24">
        <v>3.5104425E9</v>
      </c>
      <c r="O33" s="24">
        <v>3.3683934375E9</v>
      </c>
      <c r="P33" s="25">
        <v>3.4240734375E9</v>
      </c>
      <c r="Q33" s="26"/>
      <c r="R33" s="26"/>
      <c r="S33" s="27"/>
      <c r="T33" s="3"/>
      <c r="U33" s="3"/>
      <c r="V33" s="3"/>
      <c r="W33" s="3"/>
      <c r="X33" s="27"/>
      <c r="Y33" s="3"/>
      <c r="Z33" s="3"/>
    </row>
    <row r="34" ht="15.75" customHeight="1">
      <c r="A34" s="19">
        <f t="shared" si="1"/>
        <v>31</v>
      </c>
      <c r="B34" s="20" t="s">
        <v>60</v>
      </c>
      <c r="C34" s="20" t="str">
        <f t="shared" si="11"/>
        <v>28</v>
      </c>
      <c r="D34" s="20" t="str">
        <f t="shared" si="7"/>
        <v>DO-90-28</v>
      </c>
      <c r="E34" s="21" t="s">
        <v>64</v>
      </c>
      <c r="F34" s="22">
        <v>150.0</v>
      </c>
      <c r="G34" s="23"/>
      <c r="H34" s="23" t="s">
        <v>48</v>
      </c>
      <c r="I34" s="23"/>
      <c r="J34" s="23" t="s">
        <v>36</v>
      </c>
      <c r="K34" s="23"/>
      <c r="L34" s="23">
        <v>15.0</v>
      </c>
      <c r="M34" s="24">
        <v>3.4547625E9</v>
      </c>
      <c r="N34" s="24">
        <v>3.5104425E9</v>
      </c>
      <c r="O34" s="24">
        <v>3.3683934375E9</v>
      </c>
      <c r="P34" s="25">
        <v>3.4240734375E9</v>
      </c>
      <c r="Q34" s="26"/>
      <c r="R34" s="26"/>
      <c r="S34" s="27"/>
      <c r="T34" s="3"/>
      <c r="U34" s="3"/>
      <c r="V34" s="3"/>
      <c r="W34" s="3"/>
      <c r="X34" s="3"/>
      <c r="Y34" s="3"/>
      <c r="Z34" s="3"/>
    </row>
    <row r="35" ht="15.75" customHeight="1">
      <c r="A35" s="19">
        <f t="shared" si="1"/>
        <v>32</v>
      </c>
      <c r="B35" s="20" t="s">
        <v>60</v>
      </c>
      <c r="C35" s="20" t="str">
        <f t="shared" si="11"/>
        <v>29</v>
      </c>
      <c r="D35" s="20" t="str">
        <f t="shared" si="7"/>
        <v>DO-90-29</v>
      </c>
      <c r="E35" s="21" t="s">
        <v>65</v>
      </c>
      <c r="F35" s="22">
        <v>150.0</v>
      </c>
      <c r="G35" s="23"/>
      <c r="H35" s="23" t="s">
        <v>48</v>
      </c>
      <c r="I35" s="23"/>
      <c r="J35" s="23" t="s">
        <v>36</v>
      </c>
      <c r="K35" s="23"/>
      <c r="L35" s="23">
        <v>15.0</v>
      </c>
      <c r="M35" s="24">
        <v>3.4547625E9</v>
      </c>
      <c r="N35" s="24">
        <v>3.5104425E9</v>
      </c>
      <c r="O35" s="24">
        <v>3.3683934375E9</v>
      </c>
      <c r="P35" s="25">
        <v>3.4240734375E9</v>
      </c>
      <c r="Q35" s="26"/>
      <c r="R35" s="26"/>
      <c r="S35" s="27"/>
      <c r="T35" s="3"/>
      <c r="U35" s="3"/>
      <c r="V35" s="3"/>
      <c r="W35" s="3"/>
      <c r="X35" s="3"/>
      <c r="Y35" s="3"/>
      <c r="Z35" s="3"/>
    </row>
    <row r="36" ht="15.75" customHeight="1">
      <c r="A36" s="19">
        <f t="shared" si="1"/>
        <v>33</v>
      </c>
      <c r="B36" s="20" t="s">
        <v>60</v>
      </c>
      <c r="C36" s="20" t="str">
        <f t="shared" si="11"/>
        <v>30</v>
      </c>
      <c r="D36" s="20" t="str">
        <f t="shared" si="7"/>
        <v>DO-90-30</v>
      </c>
      <c r="E36" s="21" t="s">
        <v>66</v>
      </c>
      <c r="F36" s="22">
        <v>150.0</v>
      </c>
      <c r="G36" s="23"/>
      <c r="H36" s="23" t="s">
        <v>48</v>
      </c>
      <c r="I36" s="23"/>
      <c r="J36" s="23" t="s">
        <v>36</v>
      </c>
      <c r="K36" s="23"/>
      <c r="L36" s="23">
        <v>15.0</v>
      </c>
      <c r="M36" s="24">
        <v>3.4547625E9</v>
      </c>
      <c r="N36" s="24">
        <v>3.5104425E9</v>
      </c>
      <c r="O36" s="24">
        <v>3.368393438E9</v>
      </c>
      <c r="P36" s="25">
        <v>3.424073438E9</v>
      </c>
      <c r="Q36" s="26"/>
      <c r="R36" s="26"/>
      <c r="S36" s="27"/>
      <c r="T36" s="3"/>
      <c r="U36" s="3"/>
      <c r="V36" s="3"/>
      <c r="W36" s="3"/>
      <c r="X36" s="3"/>
      <c r="Y36" s="3"/>
      <c r="Z36" s="3"/>
    </row>
    <row r="37" ht="14.25" customHeight="1">
      <c r="A37" s="19">
        <v>34.0</v>
      </c>
      <c r="B37" s="20" t="s">
        <v>60</v>
      </c>
      <c r="C37" s="20">
        <v>20.0</v>
      </c>
      <c r="D37" s="20" t="s">
        <v>67</v>
      </c>
      <c r="E37" s="21"/>
      <c r="F37" s="22"/>
      <c r="G37" s="23"/>
      <c r="H37" s="23"/>
      <c r="I37" s="23"/>
      <c r="J37" s="23"/>
      <c r="K37" s="23"/>
      <c r="L37" s="23"/>
      <c r="M37" s="30">
        <v>5.22692646E9</v>
      </c>
      <c r="N37" s="30">
        <v>5.32501734E9</v>
      </c>
      <c r="O37" s="30">
        <v>5.096253299E9</v>
      </c>
      <c r="P37" s="31">
        <v>5.194344179E9</v>
      </c>
      <c r="Q37" s="26">
        <v>1.0</v>
      </c>
      <c r="R37" s="26" t="s">
        <v>37</v>
      </c>
      <c r="S37" s="27"/>
      <c r="T37" s="3"/>
      <c r="U37" s="3"/>
      <c r="V37" s="3"/>
      <c r="W37" s="3"/>
      <c r="X37" s="3"/>
      <c r="Y37" s="3"/>
      <c r="Z37" s="3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autoFilter ref="$A$3:$Q$35"/>
  <mergeCells count="3">
    <mergeCell ref="A2:L2"/>
    <mergeCell ref="M2:N2"/>
    <mergeCell ref="O2:P2"/>
  </mergeCells>
  <conditionalFormatting sqref="A4:Z4 R5:R12 S5:S6 T5:T37">
    <cfRule type="expression" dxfId="0" priority="1">
      <formula>$Q4=2</formula>
    </cfRule>
  </conditionalFormatting>
  <conditionalFormatting sqref="A4:Z4 R5:R12 S5:S6 T5:T37">
    <cfRule type="expression" dxfId="1" priority="2">
      <formula>$Q4=1</formula>
    </cfRule>
  </conditionalFormatting>
  <conditionalFormatting sqref="T4 A5:Z35 A36:Z37">
    <cfRule type="expression" dxfId="0" priority="3">
      <formula>$Q4=2</formula>
    </cfRule>
  </conditionalFormatting>
  <conditionalFormatting sqref="T4 A5:Z35 A36:Z37">
    <cfRule type="expression" dxfId="1" priority="4">
      <formula>$Q4=1</formula>
    </cfRule>
  </conditionalFormatting>
  <printOptions/>
  <pageMargins bottom="0.75" footer="0.0" header="0.0" left="0.7" right="0.7" top="0.75"/>
  <pageSetup orientation="landscape"/>
  <drawing r:id="rId1"/>
</worksheet>
</file>