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Sheet1!$A$2:$U$238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<sst xmlns="http://schemas.openxmlformats.org/spreadsheetml/2006/main" count="355" uniqueCount="219">
  <si>
    <t xml:space="preserve">Модуль</t>
  </si>
  <si>
    <t xml:space="preserve">Task level</t>
  </si>
  <si>
    <t xml:space="preserve">Task name</t>
  </si>
  <si>
    <t xml:space="preserve">Функциональность</t>
  </si>
  <si>
    <t xml:space="preserve">Приоритет</t>
  </si>
  <si>
    <t xml:space="preserve">Трудоемкость, ч-д</t>
  </si>
  <si>
    <t xml:space="preserve">Сумма трудозатрат, ч-д</t>
  </si>
  <si>
    <t xml:space="preserve">Задача в Jira</t>
  </si>
  <si>
    <t xml:space="preserve">Статус</t>
  </si>
  <si>
    <t xml:space="preserve">АГМК</t>
  </si>
  <si>
    <t xml:space="preserve">КАН</t>
  </si>
  <si>
    <t xml:space="preserve">КазФосфат</t>
  </si>
  <si>
    <t xml:space="preserve">КазЦинк</t>
  </si>
  <si>
    <t xml:space="preserve">КазГермунай</t>
  </si>
  <si>
    <t xml:space="preserve">Степногорский ГХК</t>
  </si>
  <si>
    <t xml:space="preserve">ASCOA</t>
  </si>
  <si>
    <t xml:space="preserve">Использование функциональности</t>
  </si>
  <si>
    <t xml:space="preserve">HR</t>
  </si>
  <si>
    <t xml:space="preserve">Справочник подразделений</t>
  </si>
  <si>
    <t xml:space="preserve">Да</t>
  </si>
  <si>
    <t xml:space="preserve">Древовидная структура</t>
  </si>
  <si>
    <t xml:space="preserve">Роли пользователей</t>
  </si>
  <si>
    <t xml:space="preserve">Сотрудники</t>
  </si>
  <si>
    <t xml:space="preserve">Пользователи системы</t>
  </si>
  <si>
    <t xml:space="preserve">Должности работников</t>
  </si>
  <si>
    <t xml:space="preserve">Справочник бригад</t>
  </si>
  <si>
    <t xml:space="preserve">Журнал сменного персонала</t>
  </si>
  <si>
    <t xml:space="preserve">Журнал дежурств</t>
  </si>
  <si>
    <t xml:space="preserve">Календарь рабочего времени предприятия</t>
  </si>
  <si>
    <t xml:space="preserve">Календарь рабочего времени работника. Отпуска, отгулы.</t>
  </si>
  <si>
    <t xml:space="preserve">ОС / Оборудование</t>
  </si>
  <si>
    <t xml:space="preserve">Реестр оборудования/основных средств</t>
  </si>
  <si>
    <t xml:space="preserve">Древовидная структура. Эргономика</t>
  </si>
  <si>
    <t xml:space="preserve">Карточка оборудования</t>
  </si>
  <si>
    <t xml:space="preserve">Закладка "История обслуживания"</t>
  </si>
  <si>
    <t xml:space="preserve">Списание оборудования</t>
  </si>
  <si>
    <t xml:space="preserve">ТМЦ</t>
  </si>
  <si>
    <t xml:space="preserve">Управление ТМЦ на складе/МОЛ</t>
  </si>
  <si>
    <t xml:space="preserve">Документ оприходования</t>
  </si>
  <si>
    <t xml:space="preserve">Документ перемещения</t>
  </si>
  <si>
    <t xml:space="preserve">Документ списания</t>
  </si>
  <si>
    <t xml:space="preserve">Документ Наряд на проведение инвентаризации</t>
  </si>
  <si>
    <t xml:space="preserve">Отчет по остаткам на складе/за МОЛ</t>
  </si>
  <si>
    <t xml:space="preserve">ТОиР</t>
  </si>
  <si>
    <t xml:space="preserve">Справочники</t>
  </si>
  <si>
    <t xml:space="preserve">Типы обслуживания оборудования</t>
  </si>
  <si>
    <t xml:space="preserve">Справочник статусов по состоянию начала/конца работы</t>
  </si>
  <si>
    <t xml:space="preserve">Справочник статусов по выполнению нормы времени на работу</t>
  </si>
  <si>
    <t xml:space="preserve">Создание наряд-заданий на основе шаблонов</t>
  </si>
  <si>
    <t xml:space="preserve">Оформление работ на основе наряд-заданий</t>
  </si>
  <si>
    <t xml:space="preserve">Основная информация по наряд-заданию</t>
  </si>
  <si>
    <t xml:space="preserve">Движение наряд-задания по рабочему процессу</t>
  </si>
  <si>
    <t xml:space="preserve">Определение подразделения</t>
  </si>
  <si>
    <t xml:space="preserve">Определение локации выполнения работы</t>
  </si>
  <si>
    <t xml:space="preserve">Единица оборудования</t>
  </si>
  <si>
    <t xml:space="preserve">Сроки проведения работ. Статус работы</t>
  </si>
  <si>
    <r>
      <rPr>
        <sz val="11"/>
        <color rgb="FF000000"/>
        <rFont val="Calibri"/>
        <family val="2"/>
        <charset val="204"/>
      </rPr>
      <t xml:space="preserve">Возможность ввода наряд-задания задним числом только в статусе "</t>
    </r>
    <r>
      <rPr>
        <b val="true"/>
        <sz val="11"/>
        <color rgb="FF000000"/>
        <rFont val="Calibri"/>
        <family val="2"/>
        <charset val="204"/>
      </rPr>
      <t xml:space="preserve">Завершенный</t>
    </r>
    <r>
      <rPr>
        <sz val="11"/>
        <color rgb="FF000000"/>
        <rFont val="Calibri"/>
        <family val="2"/>
        <charset val="204"/>
      </rPr>
      <t xml:space="preserve">"</t>
    </r>
  </si>
  <si>
    <t xml:space="preserve">Тип формирования: плановая, внеплановая, аварийная</t>
  </si>
  <si>
    <t xml:space="preserve">Тип работы: (обслуживание, ремонт, средний ремонт, …)</t>
  </si>
  <si>
    <t xml:space="preserve">Нормы времени на работу. Статус работы</t>
  </si>
  <si>
    <t xml:space="preserve">Бригада</t>
  </si>
  <si>
    <t xml:space="preserve">Квалификация работников</t>
  </si>
  <si>
    <t xml:space="preserve">Допуски работников к проведению работ</t>
  </si>
  <si>
    <t xml:space="preserve">Задачи</t>
  </si>
  <si>
    <t xml:space="preserve">Нормы времени на задачу</t>
  </si>
  <si>
    <t xml:space="preserve">Начало задачи</t>
  </si>
  <si>
    <t xml:space="preserve">Окончание задачи</t>
  </si>
  <si>
    <t xml:space="preserve">Исполнитель</t>
  </si>
  <si>
    <t xml:space="preserve">Примечания</t>
  </si>
  <si>
    <t xml:space="preserve">Чек-листы</t>
  </si>
  <si>
    <t xml:space="preserve">Фотофиксация</t>
  </si>
  <si>
    <t xml:space="preserve">Таймер выполнения задачи</t>
  </si>
  <si>
    <t xml:space="preserve">Измерение и регистрация показателей оборудования с BT измерителей</t>
  </si>
  <si>
    <t xml:space="preserve">Оборудование/инструмент</t>
  </si>
  <si>
    <t xml:space="preserve">Список требуемого оборудования</t>
  </si>
  <si>
    <t xml:space="preserve">График занятости единиц оборудования</t>
  </si>
  <si>
    <t xml:space="preserve">Номенклатура</t>
  </si>
  <si>
    <t xml:space="preserve">Норма</t>
  </si>
  <si>
    <t xml:space="preserve">Факт</t>
  </si>
  <si>
    <t xml:space="preserve">Формирование отчета по списанным материалам по результатам выполнения наряд-задания</t>
  </si>
  <si>
    <t xml:space="preserve">Документы по наряд-заданию</t>
  </si>
  <si>
    <t xml:space="preserve">Наряд-задание на обход оборудования (маршрут по однотипному оборудованию)</t>
  </si>
  <si>
    <t xml:space="preserve">Повторяющееся наряд-задание на обход оборудования (маршрут по однотипному оборудованию)</t>
  </si>
  <si>
    <t xml:space="preserve">Документ результатов осмотра/инспекции оборудования</t>
  </si>
  <si>
    <t xml:space="preserve">Форма документа осмотра</t>
  </si>
  <si>
    <t xml:space="preserve">Уведомление по результатам выполнения осмотра</t>
  </si>
  <si>
    <t xml:space="preserve">Схема последовательности выполнения</t>
  </si>
  <si>
    <t xml:space="preserve">Приемочная ведомость</t>
  </si>
  <si>
    <t xml:space="preserve">Журнал наряд-заданий</t>
  </si>
  <si>
    <t xml:space="preserve">Выделение текущих (сегодняшних) наряд-заданий другим цветом</t>
  </si>
  <si>
    <t xml:space="preserve">Планирование работ</t>
  </si>
  <si>
    <t xml:space="preserve">Календарь рабочего времени</t>
  </si>
  <si>
    <t xml:space="preserve">Визуализация календаря</t>
  </si>
  <si>
    <t xml:space="preserve">Отображение работ по работнику в виде календаря</t>
  </si>
  <si>
    <t xml:space="preserve">Повторяющиеся работы</t>
  </si>
  <si>
    <t xml:space="preserve">Автоформирование наряд-задания на следующий период</t>
  </si>
  <si>
    <t xml:space="preserve">Учет праздников при планировании следующей работы</t>
  </si>
  <si>
    <t xml:space="preserve">Почасовые, двухчасовые, … работы</t>
  </si>
  <si>
    <t xml:space="preserve">Формирование плана на период (год и больше)</t>
  </si>
  <si>
    <t xml:space="preserve">Формирование плана</t>
  </si>
  <si>
    <t xml:space="preserve">Планы разной календарной протяженности (годовой, квартальный, месячный)</t>
  </si>
  <si>
    <t xml:space="preserve">Визуализация плана на календаре</t>
  </si>
  <si>
    <t xml:space="preserve">Выгрузка плана в Excel таблицу</t>
  </si>
  <si>
    <t xml:space="preserve">Формирование плана на основе Excel файла</t>
  </si>
  <si>
    <t xml:space="preserve">Учет рабочего календаря предприятия и членов бригады при формировании плана. Формирование уведомлений при конфликтах</t>
  </si>
  <si>
    <t xml:space="preserve">Исключение из плана списанных и переведенных на консервацию единиц оборудования</t>
  </si>
  <si>
    <t xml:space="preserve">Трудозатраты по плану за период</t>
  </si>
  <si>
    <t xml:space="preserve">Требования по ТМЦ по плану за период</t>
  </si>
  <si>
    <t xml:space="preserve">Отчет по выполнению плана работ за период</t>
  </si>
  <si>
    <t xml:space="preserve">Показатели работы работников</t>
  </si>
  <si>
    <t xml:space="preserve">Монитор загруженности работника</t>
  </si>
  <si>
    <t xml:space="preserve">Показатели работы оборудования</t>
  </si>
  <si>
    <t xml:space="preserve">Журнал работы оборудования</t>
  </si>
  <si>
    <t xml:space="preserve">Автоматическое формирование заявок на обслуживание на основе показателей оборудования</t>
  </si>
  <si>
    <t xml:space="preserve">Техническое обслуживание на основе показателей работы оборудования</t>
  </si>
  <si>
    <t xml:space="preserve">Дефектная ведомость — предремонтная инспекция</t>
  </si>
  <si>
    <t xml:space="preserve">Журнал осмотра оборудования</t>
  </si>
  <si>
    <t xml:space="preserve">Журнал выявленных отклонений</t>
  </si>
  <si>
    <t xml:space="preserve">Рассылка по отклонениям</t>
  </si>
  <si>
    <t xml:space="preserve">Регистрация заявок на обслуживание</t>
  </si>
  <si>
    <t xml:space="preserve">Регистрация выполненных работ по обслуживанию</t>
  </si>
  <si>
    <t xml:space="preserve">Журнал отказов оборудования</t>
  </si>
  <si>
    <t xml:space="preserve">Поверка приборов</t>
  </si>
  <si>
    <t xml:space="preserve">Годовой план</t>
  </si>
  <si>
    <t xml:space="preserve">Годовой график поверки</t>
  </si>
  <si>
    <t xml:space="preserve">План работы на месяц</t>
  </si>
  <si>
    <t xml:space="preserve">Внеплановые работы на месяц</t>
  </si>
  <si>
    <t xml:space="preserve">Работы по заявкам подразделений</t>
  </si>
  <si>
    <t xml:space="preserve">Месячный график поверки</t>
  </si>
  <si>
    <t xml:space="preserve">Отчет о выполнении</t>
  </si>
  <si>
    <t xml:space="preserve">Аварийные и внеплановые</t>
  </si>
  <si>
    <t xml:space="preserve">Анализ выполнения месячного плана</t>
  </si>
  <si>
    <t xml:space="preserve">Отчет о выполнении месячного графика поверки</t>
  </si>
  <si>
    <t xml:space="preserve">Печатная форма отчета о выполнении месячного графика поверки</t>
  </si>
  <si>
    <t xml:space="preserve">Внепланово сданные в поверку приборы</t>
  </si>
  <si>
    <t xml:space="preserve">Кастомные меню</t>
  </si>
  <si>
    <t xml:space="preserve">Списаное оборудование</t>
  </si>
  <si>
    <t xml:space="preserve">Трекинг</t>
  </si>
  <si>
    <t xml:space="preserve">Справочник транспортных средств (подвижный состав)</t>
  </si>
  <si>
    <t xml:space="preserve">Справочник пунктов маршрута</t>
  </si>
  <si>
    <t xml:space="preserve">https://ascoa.atlassian.net/browse/AB-95</t>
  </si>
  <si>
    <t xml:space="preserve">To Do</t>
  </si>
  <si>
    <t xml:space="preserve">Справочник типов пунктов маршрута</t>
  </si>
  <si>
    <t xml:space="preserve">https://ascoa.atlassian.net/browse/AB-96</t>
  </si>
  <si>
    <t xml:space="preserve">Справочник звеньев маршрута</t>
  </si>
  <si>
    <t xml:space="preserve">https://ascoa.atlassian.net/browse/AB-97</t>
  </si>
  <si>
    <t xml:space="preserve">Справочник маршрутов</t>
  </si>
  <si>
    <t xml:space="preserve">https://ascoa.atlassian.net/browse/AB-94</t>
  </si>
  <si>
    <t xml:space="preserve">Журнал регистрации местонахождения объектов</t>
  </si>
  <si>
    <t xml:space="preserve">https://ascoa.atlassian.net/browse/AB-98</t>
  </si>
  <si>
    <t xml:space="preserve">Журнал выполненных маршрутов</t>
  </si>
  <si>
    <t xml:space="preserve">Журнал перевезенных грузов</t>
  </si>
  <si>
    <t xml:space="preserve">Форма регистрации груза на весовой</t>
  </si>
  <si>
    <t xml:space="preserve">Журнал перевозки груза по маршруту</t>
  </si>
  <si>
    <t xml:space="preserve">Обновление формы регистрации груза на основе показаний датчиков из IoT модуля (закрытие записи на перевозку груза)</t>
  </si>
  <si>
    <t xml:space="preserve">IoT/SCADA</t>
  </si>
  <si>
    <t xml:space="preserve">Справочник контроллеров, датчиков и исполнительных устройств</t>
  </si>
  <si>
    <t xml:space="preserve">Журнал показаний датчиков</t>
  </si>
  <si>
    <t xml:space="preserve">Встроенное ПО для считывания меток. Zebra</t>
  </si>
  <si>
    <t xml:space="preserve">Testing</t>
  </si>
  <si>
    <t xml:space="preserve">Подключение датчиков</t>
  </si>
  <si>
    <t xml:space="preserve">Датчик воды</t>
  </si>
  <si>
    <t xml:space="preserve">Датчик температуры</t>
  </si>
  <si>
    <t xml:space="preserve">Работа с графической индикацией показаний</t>
  </si>
  <si>
    <t xml:space="preserve">Настройка индикации</t>
  </si>
  <si>
    <t xml:space="preserve">Drill down</t>
  </si>
  <si>
    <t xml:space="preserve">Workflow/Рабочий процесс/</t>
  </si>
  <si>
    <t xml:space="preserve">Статусы документа</t>
  </si>
  <si>
    <t xml:space="preserve">Типы документов DocTypes</t>
  </si>
  <si>
    <t xml:space="preserve">Виды маршрутов документов WorkflowTypes</t>
  </si>
  <si>
    <t xml:space="preserve">Доступ по ролям и работникам к рабочему процессу</t>
  </si>
  <si>
    <t xml:space="preserve">Рабочий кабинет работника</t>
  </si>
  <si>
    <t xml:space="preserve">История прохождения рабочего процесса</t>
  </si>
  <si>
    <t xml:space="preserve">Приостановка процесса при нарушении хода процесса</t>
  </si>
  <si>
    <t xml:space="preserve">Экология</t>
  </si>
  <si>
    <t xml:space="preserve">Площадки контроля выбросов</t>
  </si>
  <si>
    <t xml:space="preserve">Источники выбросов</t>
  </si>
  <si>
    <t xml:space="preserve">Загрязняющие вещества</t>
  </si>
  <si>
    <t xml:space="preserve">Параметры загрязняющих веществ</t>
  </si>
  <si>
    <t xml:space="preserve">Нормативы допустимых выбросов</t>
  </si>
  <si>
    <t xml:space="preserve">Real-time экраны контроля</t>
  </si>
  <si>
    <t xml:space="preserve">Контроль выбросов для оператора</t>
  </si>
  <si>
    <t xml:space="preserve">Звуковая сигнализация</t>
  </si>
  <si>
    <t xml:space="preserve">Цветовая сигнализация</t>
  </si>
  <si>
    <t xml:space="preserve">Усредненные данные</t>
  </si>
  <si>
    <t xml:space="preserve">Пороги превышения</t>
  </si>
  <si>
    <t xml:space="preserve">Преобразование параметров в величины выбросов</t>
  </si>
  <si>
    <t xml:space="preserve">Контроль сбросов для оператора</t>
  </si>
  <si>
    <t xml:space="preserve">Журнал учета часов работы источников загрязнений</t>
  </si>
  <si>
    <t xml:space="preserve">Режимы работы. Что с ними делать?</t>
  </si>
  <si>
    <t xml:space="preserve">Уведомления о превышениях нормативов эмиссии по данным АСМ</t>
  </si>
  <si>
    <t xml:space="preserve">Печатная форма уведомления</t>
  </si>
  <si>
    <t xml:space="preserve">Прочие уведомления/сообщения/предупреждения</t>
  </si>
  <si>
    <t xml:space="preserve">"Математика" рассчетов</t>
  </si>
  <si>
    <t xml:space="preserve">Резервирование системы</t>
  </si>
  <si>
    <t xml:space="preserve">Расчет экологического налога</t>
  </si>
  <si>
    <t xml:space="preserve">Контрольные суммы?</t>
  </si>
  <si>
    <t xml:space="preserve">Регистрация нерабочего периода системы</t>
  </si>
  <si>
    <t xml:space="preserve">Отчеты</t>
  </si>
  <si>
    <t xml:space="preserve">Содержание отчетов</t>
  </si>
  <si>
    <t xml:space="preserve">Суточный</t>
  </si>
  <si>
    <t xml:space="preserve">Месячный</t>
  </si>
  <si>
    <t xml:space="preserve">Квартальный</t>
  </si>
  <si>
    <t xml:space="preserve">Годовой</t>
  </si>
  <si>
    <t xml:space="preserve">График массовой концентрации / норма</t>
  </si>
  <si>
    <t xml:space="preserve">Общесистемная функциональность</t>
  </si>
  <si>
    <t xml:space="preserve">Логирование ошибок</t>
  </si>
  <si>
    <t xml:space="preserve">Логирование действий пользователей</t>
  </si>
  <si>
    <t xml:space="preserve">Рассылка уведомлений на рабочие места работников</t>
  </si>
  <si>
    <t xml:space="preserve">Интеграция с LDAP</t>
  </si>
  <si>
    <t xml:space="preserve">Определение доступа пользователей к функциональности системы на основе ролей и полномочий</t>
  </si>
  <si>
    <t xml:space="preserve">Древовидная структура локаций, своя для каждого подразделения</t>
  </si>
  <si>
    <t xml:space="preserve">Отчетность</t>
  </si>
  <si>
    <t xml:space="preserve">Формирование по расписанию</t>
  </si>
  <si>
    <t xml:space="preserve">Рассылка отчетов по списку получателей</t>
  </si>
  <si>
    <t xml:space="preserve">Доработка рассылки отчетов</t>
  </si>
  <si>
    <t xml:space="preserve">Отчет по дефектам</t>
  </si>
  <si>
    <t xml:space="preserve">Отчет по результатам обхода</t>
  </si>
  <si>
    <t xml:space="preserve">Выгрузка в PDF/csv/html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</si>
</sst>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17">
    <font>
      <sz val="11"/>
      <color rgb="FF069A2E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2"/>
      <color rgb="FF069A2E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2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sz val="11"/>
      <color rgb="FFF10D0C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B2B2B2"/>
        <bgColor rgb="FF999999"/>
      </patternFill>
    </fill>
    <fill>
      <patternFill patternType="solid">
        <fgColor rgb="FF3DE363"/>
        <bgColor rgb="FF04CD61"/>
      </patternFill>
    </fill>
    <fill>
      <patternFill patternType="solid">
        <fgColor rgb="FF04CD61"/>
        <bgColor rgb="FF3DE363"/>
      </patternFill>
    </fill>
    <fill>
      <patternFill patternType="solid">
        <fgColor rgb="FFFF972F"/>
        <bgColor rgb="FFFF8080"/>
      </patternFill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00FDFF"/>
        <bgColor rgb="FF00FFFF"/>
      </patternFill>
    </fill>
    <fill>
      <patternFill patternType="solid">
        <fgColor rgb="FFFF0000"/>
        <bgColor rgb="FFF10D0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center" vertical="bottom" textRotation="0" wrapText="true" indent="0" shrinkToFit="false"/>
    </xf>
    <xf numFmtId="164" fontId="4" fillId="3" borderId="0" applyFont="true" applyBorder="true" applyAlignment="true" applyProtection="false">
      <alignment horizontal="center" vertical="bottom" textRotation="0" wrapText="true" indent="0" shrinkToFit="false"/>
    </xf>
    <xf numFmtId="164" fontId="4" fillId="4" borderId="0" applyFont="true" applyBorder="true" applyAlignment="true" applyProtection="false">
      <alignment horizontal="center" vertical="bottom" textRotation="0" wrapText="true" indent="0" shrinkToFit="false"/>
    </xf>
  </cellStyleXfs>
  <cellXfs count="124">
    <xf numFmtId="164" fontId="0" fillId="0" borderId="0" xfId="0" applyFont="false" applyBorder="false" applyAlignment="fals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true" applyAlignment="fals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false" applyBorder="true" applyAlignment="false" applyProtection="false">
      <alignment horizontal="center" vertical="bottom" textRotation="0" wrapText="true" indent="0" shrinkToFit="false"/>
      <protection locked="true" hidden="false"/>
    </xf>
    <xf numFmtId="165" fontId="6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21" applyFont="false" applyBorder="false" applyAlignment="fals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center" vertical="bottom" textRotation="0" wrapText="true" indent="0" shrinkToFit="false"/>
      <protection locked="true" hidden="false"/>
    </xf>
    <xf numFmtId="165" fontId="4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9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9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9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center" vertical="bottom" textRotation="0" wrapText="true" indent="0" shrinkToFit="false"/>
      <protection locked="true" hidden="false"/>
    </xf>
    <xf numFmtId="165" fontId="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8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1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11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11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11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11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center" vertical="bottom" textRotation="0" wrapText="true" indent="0" shrinkToFit="false"/>
      <protection locked="true" hidden="false"/>
    </xf>
    <xf numFmtId="164" fontId="6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2" borderId="0" xfId="0" applyFont="true" applyBorder="true" applyAlignment="false" applyProtection="false">
      <alignment horizontal="center" vertical="bottom" textRotation="0" wrapText="true" indent="0" shrinkToFit="false"/>
      <protection locked="true" hidden="false"/>
    </xf>
    <xf numFmtId="164" fontId="4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8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1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ghPriority" xfId="20"/>
    <cellStyle name="LowPriority" xfId="21"/>
    <cellStyle name="NormalPriority" xfId="22"/>
  </cellStyles>
  <dxfs count="17">
    <dxf>
      <fill>
        <patternFill patternType="solid">
          <fgColor rgb="FF3DE363"/>
        </patternFill>
      </fill>
    </dxf>
    <dxf>
      <fill>
        <patternFill patternType="solid">
          <fgColor rgb="FFFF972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FDFF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69A2E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FFA6A6"/>
        </patternFill>
      </fill>
    </dxf>
    <dxf>
      <fill>
        <patternFill patternType="solid">
          <fgColor rgb="FF999999"/>
        </patternFill>
      </fill>
    </dxf>
    <dxf>
      <font>
        <name val="Calibri"/>
        <charset val="204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A6A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204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3DE363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name val="Calibri"/>
        <charset val="204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B2B2B2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DFF"/>
      <rgbColor rgb="FF800000"/>
      <rgbColor rgb="FF069A2E"/>
      <rgbColor rgb="FF000080"/>
      <rgbColor rgb="FF808000"/>
      <rgbColor rgb="FF800080"/>
      <rgbColor rgb="FF008080"/>
      <rgbColor rgb="FFCCCCCC"/>
      <rgbColor rgb="FF808080"/>
      <rgbColor rgb="FFB2B2B2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DE363"/>
      <rgbColor rgb="FFBBE33D"/>
      <rgbColor rgb="FFFFCC00"/>
      <rgbColor rgb="FFFF972F"/>
      <rgbColor rgb="FFFF6600"/>
      <rgbColor rgb="FF666699"/>
      <rgbColor rgb="FF999999"/>
      <rgbColor rgb="FF003366"/>
      <rgbColor rgb="FF04CD61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4" ySplit="1" topLeftCell="E180" activePane="bottomRight" state="frozen"/>
      <selection pane="topLeft" activeCell="A1" activeCellId="0" sqref="A1"/>
      <selection pane="topRight" activeCell="E1" activeCellId="0" sqref="E1"/>
      <selection pane="bottomLeft" activeCell="A180" activeCellId="0" sqref="A180"/>
      <selection pane="bottomRight" activeCell="D196" activeCellId="0" sqref="D196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15.29"/>
    <col collapsed="false" customWidth="true" hidden="false" outlineLevel="0" max="2" min="2" style="2" width="15.29"/>
    <col collapsed="false" customWidth="true" hidden="false" outlineLevel="0" max="3" min="3" style="3" width="44"/>
    <col collapsed="false" customWidth="true" hidden="false" outlineLevel="0" max="4" min="4" style="4" width="52.71"/>
    <col collapsed="false" customWidth="true" hidden="false" outlineLevel="0" max="5" min="5" style="5" width="13.01"/>
    <col collapsed="false" customWidth="true" hidden="false" outlineLevel="0" max="6" min="6" style="6" width="18.29"/>
    <col collapsed="false" customWidth="true" hidden="false" outlineLevel="0" max="7" min="7" style="6" width="22.28"/>
    <col collapsed="false" customWidth="true" hidden="false" outlineLevel="0" max="8" min="8" style="7" width="12.42"/>
    <col collapsed="false" customWidth="true" hidden="false" outlineLevel="0" max="9" min="9" style="8" width="12.57"/>
    <col collapsed="false" customWidth="true" hidden="false" outlineLevel="0" max="10" min="10" style="6" width="13.14"/>
    <col collapsed="false" customWidth="true" hidden="false" outlineLevel="0" max="11" min="11" style="6" width="11.71"/>
    <col collapsed="false" customWidth="true" hidden="false" outlineLevel="0" max="12" min="12" style="8" width="11.29"/>
    <col collapsed="false" customWidth="true" hidden="false" outlineLevel="0" max="13" min="13" style="8" width="12.29"/>
    <col collapsed="false" customWidth="true" hidden="false" outlineLevel="0" max="14" min="14" style="8" width="15.57"/>
    <col collapsed="false" customWidth="true" hidden="false" outlineLevel="0" max="15" min="15" style="8" width="17"/>
    <col collapsed="false" customWidth="true" hidden="false" outlineLevel="0" max="16" min="16" style="8" width="13.29"/>
    <col collapsed="false" customWidth="true" hidden="false" outlineLevel="0" max="19" min="17" style="8" width="15"/>
    <col collapsed="false" customWidth="true" hidden="false" outlineLevel="0" max="20" min="20" style="6" width="16.29"/>
    <col collapsed="false" customWidth="true" hidden="false" outlineLevel="0" max="21" min="21" style="6" width="15.86"/>
    <col collapsed="false" customWidth="false" hidden="false" outlineLevel="0" max="1023" min="22" style="9" width="8.71"/>
  </cols>
  <sheetData>
    <row r="1" s="12" customFormat="true" ht="37.5" hidden="false" customHeight="tru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0" t="s">
        <v>9</v>
      </c>
      <c r="K1" s="10"/>
      <c r="L1" s="12" t="s">
        <v>10</v>
      </c>
      <c r="N1" s="12" t="s">
        <v>11</v>
      </c>
      <c r="P1" s="12" t="s">
        <v>12</v>
      </c>
      <c r="R1" s="12" t="s">
        <v>13</v>
      </c>
      <c r="T1" s="10" t="s">
        <v>14</v>
      </c>
      <c r="U1" s="10"/>
      <c r="AMJ1" s="14"/>
    </row>
    <row r="2" s="17" customFormat="true" ht="63" hidden="false" customHeight="false" outlineLevel="0" collapsed="false">
      <c r="A2" s="15" t="s">
        <v>15</v>
      </c>
      <c r="B2" s="16"/>
      <c r="D2" s="18"/>
      <c r="E2" s="15"/>
      <c r="F2" s="15"/>
      <c r="G2" s="15"/>
      <c r="H2" s="19"/>
      <c r="J2" s="15" t="s">
        <v>16</v>
      </c>
      <c r="K2" s="15" t="s">
        <v>5</v>
      </c>
      <c r="L2" s="15" t="s">
        <v>16</v>
      </c>
      <c r="M2" s="15" t="s">
        <v>5</v>
      </c>
      <c r="N2" s="15" t="s">
        <v>16</v>
      </c>
      <c r="O2" s="15" t="s">
        <v>5</v>
      </c>
      <c r="P2" s="15" t="s">
        <v>16</v>
      </c>
      <c r="Q2" s="15" t="s">
        <v>5</v>
      </c>
      <c r="T2" s="15"/>
      <c r="U2" s="15"/>
      <c r="AMJ2" s="20"/>
    </row>
    <row r="3" s="23" customFormat="true" ht="18.75" hidden="false" customHeight="false" outlineLevel="0" collapsed="false">
      <c r="A3" s="21"/>
      <c r="B3" s="22"/>
      <c r="D3" s="24"/>
      <c r="E3" s="21"/>
      <c r="F3" s="21"/>
      <c r="G3" s="21" t="n">
        <f aca="false">G4+G17+G24+G32+G130+G144+G156+G205+G214</f>
        <v>333</v>
      </c>
      <c r="H3" s="25"/>
      <c r="J3" s="21"/>
      <c r="K3" s="21" t="n">
        <f aca="false">K4+K17+K24+K32+K130+K144+K156+K205+K214</f>
        <v>165</v>
      </c>
      <c r="O3" s="21" t="n">
        <f aca="false">O4+O17+O24+O32+O130+O144+O156+O205+O214</f>
        <v>66</v>
      </c>
      <c r="Q3" s="21" t="n">
        <f aca="false">Q4+Q17+Q24+Q32+Q130+Q144+Q156+Q205+Q214+Q166</f>
        <v>47</v>
      </c>
      <c r="T3" s="21"/>
      <c r="U3" s="21"/>
      <c r="AMJ3" s="14"/>
    </row>
    <row r="4" s="32" customFormat="true" ht="18.75" hidden="false" customHeight="false" outlineLevel="0" collapsed="false">
      <c r="A4" s="26" t="s">
        <v>17</v>
      </c>
      <c r="B4" s="27"/>
      <c r="C4" s="28"/>
      <c r="D4" s="29"/>
      <c r="E4" s="30"/>
      <c r="F4" s="30"/>
      <c r="G4" s="30" t="n">
        <f aca="false">SUM(G5:G16)</f>
        <v>21</v>
      </c>
      <c r="H4" s="31"/>
      <c r="J4" s="30"/>
      <c r="K4" s="30" t="n">
        <f aca="false">SUM(K5:K16)</f>
        <v>3</v>
      </c>
      <c r="M4" s="30" t="n">
        <f aca="false">SUM(M5:M16)</f>
        <v>0</v>
      </c>
      <c r="O4" s="30" t="n">
        <f aca="false">SUM(O5:O16)</f>
        <v>8</v>
      </c>
      <c r="Q4" s="30" t="n">
        <f aca="false">SUM(Q5:Q16)</f>
        <v>0</v>
      </c>
      <c r="T4" s="30"/>
      <c r="U4" s="30"/>
    </row>
    <row r="5" customFormat="false" ht="15.75" hidden="false" customHeight="false" outlineLevel="0" collapsed="false">
      <c r="B5" s="33" t="n">
        <v>1</v>
      </c>
      <c r="C5" s="34"/>
      <c r="D5" s="35" t="s">
        <v>18</v>
      </c>
      <c r="T5" s="6" t="s">
        <v>19</v>
      </c>
      <c r="U5" s="6" t="n">
        <f aca="false">IF(T5="Да",F11,0)</f>
        <v>3</v>
      </c>
    </row>
    <row r="6" s="44" customFormat="true" ht="15" hidden="false" customHeight="false" outlineLevel="0" collapsed="false">
      <c r="A6" s="36"/>
      <c r="B6" s="37" t="n">
        <v>2</v>
      </c>
      <c r="C6" s="38" t="s">
        <v>20</v>
      </c>
      <c r="D6" s="39" t="str">
        <f aca="false">_xlfn.CONCAT(REPT("    ",B6-1), C6)</f>
        <v>    Древовидная структура</v>
      </c>
      <c r="E6" s="40"/>
      <c r="F6" s="41"/>
      <c r="G6" s="41"/>
      <c r="H6" s="42"/>
      <c r="I6" s="43"/>
      <c r="J6" s="41"/>
      <c r="K6" s="41"/>
      <c r="L6" s="43"/>
      <c r="M6" s="43"/>
      <c r="N6" s="43"/>
      <c r="O6" s="43"/>
      <c r="P6" s="43" t="s">
        <v>19</v>
      </c>
      <c r="Q6" s="43"/>
      <c r="R6" s="43"/>
      <c r="S6" s="43"/>
      <c r="T6" s="41" t="s">
        <v>19</v>
      </c>
      <c r="U6" s="41"/>
    </row>
    <row r="7" s="44" customFormat="true" ht="15.75" hidden="false" customHeight="false" outlineLevel="0" collapsed="false">
      <c r="A7" s="36"/>
      <c r="B7" s="37" t="n">
        <v>1</v>
      </c>
      <c r="C7" s="38" t="s">
        <v>21</v>
      </c>
      <c r="D7" s="45" t="str">
        <f aca="false">_xlfn.CONCAT(REPT("    ",B7-1), C7)</f>
        <v>Роли пользователей</v>
      </c>
      <c r="E7" s="40"/>
      <c r="F7" s="41"/>
      <c r="G7" s="41"/>
      <c r="H7" s="42"/>
      <c r="I7" s="43"/>
      <c r="J7" s="41"/>
      <c r="K7" s="41"/>
      <c r="L7" s="43"/>
      <c r="M7" s="43"/>
      <c r="N7" s="43"/>
      <c r="O7" s="43"/>
      <c r="P7" s="43"/>
      <c r="Q7" s="43"/>
      <c r="R7" s="43"/>
      <c r="S7" s="43"/>
      <c r="T7" s="41"/>
      <c r="U7" s="41"/>
    </row>
    <row r="8" s="44" customFormat="true" ht="15.75" hidden="false" customHeight="false" outlineLevel="0" collapsed="false">
      <c r="A8" s="36"/>
      <c r="B8" s="37" t="n">
        <v>1</v>
      </c>
      <c r="C8" s="38" t="s">
        <v>22</v>
      </c>
      <c r="D8" s="45" t="str">
        <f aca="false">_xlfn.CONCAT(REPT("    ",B8-1), C8)</f>
        <v>Сотрудники</v>
      </c>
      <c r="E8" s="40"/>
      <c r="F8" s="41"/>
      <c r="G8" s="41"/>
      <c r="H8" s="42"/>
      <c r="I8" s="43"/>
      <c r="J8" s="41"/>
      <c r="K8" s="41"/>
      <c r="L8" s="43"/>
      <c r="M8" s="43"/>
      <c r="N8" s="43"/>
      <c r="O8" s="43"/>
      <c r="P8" s="43"/>
      <c r="Q8" s="43"/>
      <c r="R8" s="43"/>
      <c r="S8" s="43"/>
      <c r="T8" s="41"/>
      <c r="U8" s="41"/>
    </row>
    <row r="9" s="44" customFormat="true" ht="15.75" hidden="false" customHeight="false" outlineLevel="0" collapsed="false">
      <c r="A9" s="36"/>
      <c r="B9" s="37" t="n">
        <v>1</v>
      </c>
      <c r="C9" s="38" t="s">
        <v>23</v>
      </c>
      <c r="D9" s="45" t="str">
        <f aca="false">_xlfn.CONCAT(REPT("    ",B9-1), C9)</f>
        <v>Пользователи системы</v>
      </c>
      <c r="E9" s="40"/>
      <c r="F9" s="41"/>
      <c r="G9" s="41"/>
      <c r="H9" s="42"/>
      <c r="I9" s="43"/>
      <c r="J9" s="41"/>
      <c r="K9" s="41"/>
      <c r="L9" s="43"/>
      <c r="M9" s="43"/>
      <c r="N9" s="43"/>
      <c r="O9" s="43"/>
      <c r="P9" s="43"/>
      <c r="Q9" s="43"/>
      <c r="R9" s="43"/>
      <c r="S9" s="43"/>
      <c r="T9" s="41"/>
      <c r="U9" s="41"/>
    </row>
    <row r="10" s="44" customFormat="true" ht="15.75" hidden="false" customHeight="false" outlineLevel="0" collapsed="false">
      <c r="A10" s="36"/>
      <c r="B10" s="37" t="n">
        <v>1</v>
      </c>
      <c r="C10" s="38" t="s">
        <v>24</v>
      </c>
      <c r="D10" s="45" t="str">
        <f aca="false">_xlfn.CONCAT(REPT("    ",B10-1), C10)</f>
        <v>Должности работников</v>
      </c>
      <c r="E10" s="40"/>
      <c r="F10" s="41"/>
      <c r="G10" s="41"/>
      <c r="H10" s="42"/>
      <c r="I10" s="43"/>
      <c r="J10" s="41"/>
      <c r="K10" s="41"/>
      <c r="L10" s="43"/>
      <c r="M10" s="43"/>
      <c r="N10" s="43"/>
      <c r="O10" s="43"/>
      <c r="P10" s="43"/>
      <c r="Q10" s="43"/>
      <c r="R10" s="43"/>
      <c r="S10" s="43"/>
      <c r="T10" s="41"/>
      <c r="U10" s="41"/>
    </row>
    <row r="11" customFormat="false" ht="15" hidden="false" customHeight="false" outlineLevel="0" collapsed="false">
      <c r="B11" s="2" t="n">
        <v>1</v>
      </c>
      <c r="C11" s="46" t="s">
        <v>25</v>
      </c>
      <c r="D11" s="4" t="str">
        <f aca="false">_xlfn.CONCAT(REPT("    ",B11-1), C11)</f>
        <v>Справочник бригад</v>
      </c>
      <c r="E11" s="47" t="n">
        <v>1</v>
      </c>
      <c r="F11" s="6" t="n">
        <v>3</v>
      </c>
      <c r="G11" s="6" t="n">
        <f aca="false">F11*IF(B11=1,1,0)</f>
        <v>3</v>
      </c>
      <c r="J11" s="6" t="s">
        <v>19</v>
      </c>
      <c r="K11" s="6" t="n">
        <f aca="false">IF(J11="Да",F11,0)</f>
        <v>3</v>
      </c>
    </row>
    <row r="12" customFormat="false" ht="15" hidden="false" customHeight="false" outlineLevel="0" collapsed="false">
      <c r="B12" s="2" t="n">
        <v>1</v>
      </c>
      <c r="C12" s="46" t="s">
        <v>26</v>
      </c>
      <c r="D12" s="4" t="str">
        <f aca="false">_xlfn.CONCAT(REPT("    ",B12-1), C12)</f>
        <v>Журнал сменного персонала</v>
      </c>
      <c r="E12" s="5" t="n">
        <v>2</v>
      </c>
      <c r="F12" s="6" t="n">
        <v>5</v>
      </c>
      <c r="G12" s="6" t="n">
        <f aca="false">F12*IF(B12=1,1,0)</f>
        <v>5</v>
      </c>
      <c r="I12" s="48"/>
      <c r="K12" s="6" t="n">
        <f aca="false">IF(J12="Да",F12,0)</f>
        <v>0</v>
      </c>
    </row>
    <row r="13" customFormat="false" ht="15" hidden="false" customHeight="false" outlineLevel="0" collapsed="false">
      <c r="B13" s="2" t="n">
        <v>1</v>
      </c>
      <c r="C13" s="46" t="s">
        <v>27</v>
      </c>
      <c r="D13" s="4" t="str">
        <f aca="false">_xlfn.CONCAT(REPT("    ",B13-1), C13)</f>
        <v>Журнал дежурств</v>
      </c>
      <c r="E13" s="49" t="n">
        <v>2</v>
      </c>
      <c r="F13" s="6" t="n">
        <v>5</v>
      </c>
      <c r="G13" s="6" t="n">
        <f aca="false">F13*IF(B13=1,1,0)</f>
        <v>5</v>
      </c>
      <c r="K13" s="6" t="n">
        <f aca="false">IF(J13="Да",F13,0)</f>
        <v>0</v>
      </c>
    </row>
    <row r="14" customFormat="false" ht="15" hidden="false" customHeight="false" outlineLevel="0" collapsed="false">
      <c r="B14" s="2" t="n">
        <v>1</v>
      </c>
      <c r="C14" s="46" t="s">
        <v>28</v>
      </c>
      <c r="D14" s="4" t="str">
        <f aca="false">_xlfn.CONCAT(REPT("    ",B14-1), C14)</f>
        <v>Календарь рабочего времени предприятия</v>
      </c>
      <c r="E14" s="49" t="n">
        <v>2</v>
      </c>
      <c r="F14" s="6" t="n">
        <v>3</v>
      </c>
      <c r="G14" s="6" t="n">
        <f aca="false">F14*IF(B14=1,1,0)</f>
        <v>3</v>
      </c>
      <c r="K14" s="6" t="n">
        <f aca="false">IF(J14="Да",F14,0)</f>
        <v>0</v>
      </c>
      <c r="N14" s="8" t="s">
        <v>19</v>
      </c>
      <c r="O14" s="8" t="n">
        <f aca="false">IF(N14="Да",F14,0)</f>
        <v>3</v>
      </c>
    </row>
    <row r="15" customFormat="false" ht="30" hidden="false" customHeight="false" outlineLevel="0" collapsed="false">
      <c r="B15" s="2" t="n">
        <v>1</v>
      </c>
      <c r="C15" s="46" t="s">
        <v>29</v>
      </c>
      <c r="D15" s="4" t="str">
        <f aca="false">_xlfn.CONCAT(REPT("    ",B15-1), C15)</f>
        <v>Календарь рабочего времени работника. Отпуска, отгулы.</v>
      </c>
      <c r="E15" s="50" t="n">
        <v>2</v>
      </c>
      <c r="F15" s="6" t="n">
        <v>5</v>
      </c>
      <c r="G15" s="6" t="n">
        <f aca="false">F15*IF(B15=1,1,0)</f>
        <v>5</v>
      </c>
      <c r="K15" s="6" t="n">
        <f aca="false">IF(J15="Да",F15,0)</f>
        <v>0</v>
      </c>
      <c r="N15" s="8" t="s">
        <v>19</v>
      </c>
      <c r="O15" s="8" t="n">
        <f aca="false">IF(N15="Да",F15,0)</f>
        <v>5</v>
      </c>
    </row>
    <row r="16" customFormat="false" ht="15" hidden="false" customHeight="false" outlineLevel="0" collapsed="false">
      <c r="B16" s="2" t="n">
        <v>1</v>
      </c>
      <c r="D16" s="4" t="str">
        <f aca="false">_xlfn.CONCAT(REPT("    ",B16-1), C16)</f>
        <v/>
      </c>
      <c r="E16" s="49"/>
      <c r="K16" s="6" t="n">
        <f aca="false">IF(J16="Да",F16,0)</f>
        <v>0</v>
      </c>
    </row>
    <row r="17" s="32" customFormat="true" ht="56.25" hidden="false" customHeight="false" outlineLevel="0" collapsed="false">
      <c r="A17" s="26" t="s">
        <v>30</v>
      </c>
      <c r="B17" s="27" t="n">
        <v>1</v>
      </c>
      <c r="C17" s="28"/>
      <c r="D17" s="29" t="str">
        <f aca="false">_xlfn.CONCAT(REPT("    ",B17-1), C17)</f>
        <v/>
      </c>
      <c r="E17" s="30"/>
      <c r="F17" s="30"/>
      <c r="G17" s="30" t="n">
        <f aca="false">SUM(G18:G23)</f>
        <v>8</v>
      </c>
      <c r="H17" s="31"/>
      <c r="J17" s="30"/>
      <c r="K17" s="30" t="n">
        <f aca="false">SUM(K18:K23)</f>
        <v>0</v>
      </c>
      <c r="M17" s="30" t="n">
        <f aca="false">SUM(M18:M23)</f>
        <v>0</v>
      </c>
      <c r="O17" s="30" t="n">
        <f aca="false">SUM(O18:O23)</f>
        <v>5</v>
      </c>
      <c r="Q17" s="30" t="n">
        <f aca="false">SUM(Q18:Q23)</f>
        <v>0</v>
      </c>
      <c r="T17" s="30"/>
      <c r="U17" s="30"/>
    </row>
    <row r="18" customFormat="false" ht="15.75" hidden="false" customHeight="false" outlineLevel="0" collapsed="false">
      <c r="B18" s="33" t="n">
        <v>1</v>
      </c>
      <c r="C18" s="51" t="s">
        <v>31</v>
      </c>
      <c r="D18" s="35" t="str">
        <f aca="false">_xlfn.CONCAT(REPT("    ",B18-1), C18)</f>
        <v>Реестр оборудования/основных средств</v>
      </c>
      <c r="E18" s="52" t="n">
        <v>1</v>
      </c>
      <c r="F18" s="6" t="n">
        <f aca="false">F19</f>
        <v>5</v>
      </c>
      <c r="G18" s="6" t="n">
        <f aca="false">F18*IF(B18=1,1,0)</f>
        <v>5</v>
      </c>
      <c r="K18" s="6" t="n">
        <f aca="false">IF(J18="Да",F18,0)</f>
        <v>0</v>
      </c>
      <c r="P18" s="8" t="n">
        <v>1</v>
      </c>
    </row>
    <row r="19" s="8" customFormat="true" ht="15" hidden="false" customHeight="false" outlineLevel="0" collapsed="false">
      <c r="A19" s="53"/>
      <c r="B19" s="54" t="n">
        <v>2</v>
      </c>
      <c r="C19" s="7" t="s">
        <v>32</v>
      </c>
      <c r="D19" s="4" t="str">
        <f aca="false">_xlfn.CONCAT(REPT("    ",B19-1), C19)</f>
        <v>    Древовидная структура. Эргономика</v>
      </c>
      <c r="E19" s="6" t="n">
        <v>1</v>
      </c>
      <c r="F19" s="6" t="n">
        <v>5</v>
      </c>
      <c r="G19" s="6" t="n">
        <f aca="false">F19*IF(B19=1,1,0)</f>
        <v>0</v>
      </c>
      <c r="H19" s="7"/>
      <c r="J19" s="6"/>
      <c r="K19" s="6" t="n">
        <f aca="false">IF(J19="Да",F19,0)</f>
        <v>0</v>
      </c>
      <c r="N19" s="8" t="s">
        <v>19</v>
      </c>
      <c r="O19" s="8" t="n">
        <f aca="false">IF(N19="Да",F19,0)</f>
        <v>5</v>
      </c>
      <c r="T19" s="6"/>
      <c r="U19" s="6"/>
    </row>
    <row r="20" customFormat="false" ht="15.75" hidden="false" customHeight="false" outlineLevel="0" collapsed="false">
      <c r="B20" s="33" t="n">
        <v>1</v>
      </c>
      <c r="C20" s="51" t="s">
        <v>33</v>
      </c>
      <c r="D20" s="35" t="str">
        <f aca="false">_xlfn.CONCAT(REPT("    ",B20-1), C20)</f>
        <v>Карточка оборудования</v>
      </c>
      <c r="E20" s="5" t="n">
        <v>2</v>
      </c>
      <c r="F20" s="6" t="n">
        <f aca="false">F21</f>
        <v>3</v>
      </c>
      <c r="G20" s="6" t="n">
        <f aca="false">F20*IF(B20=1,1,0)</f>
        <v>3</v>
      </c>
      <c r="K20" s="6" t="n">
        <f aca="false">IF(J20="Да",F20,0)</f>
        <v>0</v>
      </c>
      <c r="P20" s="8" t="n">
        <v>1</v>
      </c>
    </row>
    <row r="21" customFormat="false" ht="15.75" hidden="false" customHeight="false" outlineLevel="0" collapsed="false">
      <c r="B21" s="55" t="n">
        <v>2</v>
      </c>
      <c r="C21" s="56" t="s">
        <v>34</v>
      </c>
      <c r="D21" s="57" t="str">
        <f aca="false">_xlfn.CONCAT(REPT("    ",B21-1), C21)</f>
        <v>    Закладка "История обслуживания"</v>
      </c>
      <c r="E21" s="49" t="n">
        <v>2</v>
      </c>
      <c r="F21" s="6" t="n">
        <v>3</v>
      </c>
      <c r="G21" s="6" t="n">
        <f aca="false">F21*IF(B21=1,1,0)</f>
        <v>0</v>
      </c>
      <c r="K21" s="6" t="n">
        <f aca="false">IF(J21="Да",F21,0)</f>
        <v>0</v>
      </c>
    </row>
    <row r="22" s="44" customFormat="true" ht="15.75" hidden="false" customHeight="false" outlineLevel="0" collapsed="false">
      <c r="A22" s="36"/>
      <c r="B22" s="58" t="n">
        <v>1</v>
      </c>
      <c r="C22" s="59" t="s">
        <v>35</v>
      </c>
      <c r="D22" s="60" t="str">
        <f aca="false">_xlfn.CONCAT(REPT("    ",B22-1), C22)</f>
        <v>Списание оборудования</v>
      </c>
      <c r="E22" s="40"/>
      <c r="F22" s="41"/>
      <c r="G22" s="41" t="n">
        <f aca="false">F22*IF(B22=1,1,0)</f>
        <v>0</v>
      </c>
      <c r="H22" s="42"/>
      <c r="I22" s="43"/>
      <c r="J22" s="41" t="s">
        <v>19</v>
      </c>
      <c r="K22" s="41" t="n">
        <f aca="false">IF(J22="Да",F22,0)</f>
        <v>0</v>
      </c>
      <c r="L22" s="43"/>
      <c r="M22" s="43"/>
      <c r="N22" s="43"/>
      <c r="O22" s="43"/>
      <c r="P22" s="43"/>
      <c r="Q22" s="43"/>
      <c r="R22" s="43"/>
      <c r="S22" s="43"/>
      <c r="T22" s="41" t="s">
        <v>19</v>
      </c>
      <c r="U22" s="41"/>
    </row>
    <row r="23" customFormat="false" ht="15" hidden="false" customHeight="false" outlineLevel="0" collapsed="false">
      <c r="B23" s="2" t="n">
        <v>1</v>
      </c>
      <c r="C23" s="61"/>
      <c r="D23" s="4" t="str">
        <f aca="false">_xlfn.CONCAT(REPT("    ",B23-1), C23)</f>
        <v/>
      </c>
      <c r="G23" s="6" t="n">
        <f aca="false">F23*IF(B23=1,1,0)</f>
        <v>0</v>
      </c>
      <c r="K23" s="6" t="n">
        <f aca="false">IF(J23="Да",F23,0)</f>
        <v>0</v>
      </c>
    </row>
    <row r="24" s="32" customFormat="true" ht="18.75" hidden="false" customHeight="false" outlineLevel="0" collapsed="false">
      <c r="A24" s="26" t="s">
        <v>36</v>
      </c>
      <c r="B24" s="27" t="n">
        <v>1</v>
      </c>
      <c r="C24" s="31"/>
      <c r="D24" s="29" t="str">
        <f aca="false">_xlfn.CONCAT(REPT("    ",B24-1), C24)</f>
        <v/>
      </c>
      <c r="E24" s="30"/>
      <c r="F24" s="30"/>
      <c r="G24" s="30" t="n">
        <f aca="false">SUM(G25:G31)</f>
        <v>5</v>
      </c>
      <c r="H24" s="31"/>
      <c r="J24" s="30"/>
      <c r="K24" s="30" t="n">
        <f aca="false">SUM(K25:K31)</f>
        <v>5</v>
      </c>
      <c r="M24" s="30" t="n">
        <f aca="false">SUM(M25:M31)</f>
        <v>0</v>
      </c>
      <c r="O24" s="30" t="n">
        <f aca="false">SUM(O25:O31)</f>
        <v>0</v>
      </c>
      <c r="Q24" s="30" t="n">
        <f aca="false">SUM(Q25:Q31)</f>
        <v>0</v>
      </c>
      <c r="T24" s="30"/>
      <c r="U24" s="30"/>
    </row>
    <row r="25" customFormat="false" ht="15.75" hidden="false" customHeight="false" outlineLevel="0" collapsed="false">
      <c r="B25" s="33" t="n">
        <v>1</v>
      </c>
      <c r="C25" s="51" t="s">
        <v>37</v>
      </c>
      <c r="D25" s="35" t="str">
        <f aca="false">_xlfn.CONCAT(REPT("    ",B25-1), C25)</f>
        <v>Управление ТМЦ на складе/МОЛ</v>
      </c>
      <c r="F25" s="6" t="n">
        <f aca="false">SUM(F26:F30)</f>
        <v>5</v>
      </c>
      <c r="G25" s="6" t="n">
        <f aca="false">F25*IF(B25=1,1,0)</f>
        <v>5</v>
      </c>
      <c r="K25" s="6" t="n">
        <f aca="false">IF(J25="Да",F25,0)</f>
        <v>0</v>
      </c>
    </row>
    <row r="26" s="44" customFormat="true" ht="15" hidden="false" customHeight="false" outlineLevel="0" collapsed="false">
      <c r="A26" s="36"/>
      <c r="B26" s="62" t="n">
        <v>2</v>
      </c>
      <c r="C26" s="63" t="s">
        <v>38</v>
      </c>
      <c r="D26" s="64" t="str">
        <f aca="false">_xlfn.CONCAT(REPT("    ",B26-1), C26)</f>
        <v>    Документ оприходования</v>
      </c>
      <c r="E26" s="40"/>
      <c r="F26" s="41"/>
      <c r="G26" s="41" t="n">
        <f aca="false">F26*IF(B26=1,1,0)</f>
        <v>0</v>
      </c>
      <c r="H26" s="42"/>
      <c r="I26" s="43"/>
      <c r="J26" s="41" t="s">
        <v>19</v>
      </c>
      <c r="K26" s="41" t="n">
        <f aca="false">IF(J26="Да",F26,0)</f>
        <v>0</v>
      </c>
      <c r="L26" s="43"/>
      <c r="M26" s="43"/>
      <c r="N26" s="43"/>
      <c r="O26" s="43"/>
      <c r="P26" s="43"/>
      <c r="Q26" s="43"/>
      <c r="R26" s="43"/>
      <c r="S26" s="43"/>
      <c r="T26" s="41"/>
      <c r="U26" s="41"/>
    </row>
    <row r="27" s="44" customFormat="true" ht="15" hidden="false" customHeight="false" outlineLevel="0" collapsed="false">
      <c r="A27" s="36"/>
      <c r="B27" s="62" t="n">
        <v>2</v>
      </c>
      <c r="C27" s="63" t="s">
        <v>39</v>
      </c>
      <c r="D27" s="64" t="str">
        <f aca="false">_xlfn.CONCAT(REPT("    ",B27-1), C27)</f>
        <v>    Документ перемещения</v>
      </c>
      <c r="E27" s="40"/>
      <c r="F27" s="41"/>
      <c r="G27" s="41" t="n">
        <f aca="false">F27*IF(B27=1,1,0)</f>
        <v>0</v>
      </c>
      <c r="H27" s="42"/>
      <c r="I27" s="43"/>
      <c r="J27" s="41" t="s">
        <v>19</v>
      </c>
      <c r="K27" s="41" t="n">
        <f aca="false">IF(J27="Да",F27,0)</f>
        <v>0</v>
      </c>
      <c r="L27" s="43"/>
      <c r="M27" s="43"/>
      <c r="N27" s="43"/>
      <c r="O27" s="43"/>
      <c r="P27" s="43"/>
      <c r="Q27" s="43"/>
      <c r="R27" s="43"/>
      <c r="S27" s="43"/>
      <c r="T27" s="41"/>
      <c r="U27" s="41"/>
    </row>
    <row r="28" s="44" customFormat="true" ht="15" hidden="false" customHeight="false" outlineLevel="0" collapsed="false">
      <c r="A28" s="36"/>
      <c r="B28" s="62" t="n">
        <v>2</v>
      </c>
      <c r="C28" s="63" t="s">
        <v>40</v>
      </c>
      <c r="D28" s="64" t="str">
        <f aca="false">_xlfn.CONCAT(REPT("    ",B28-1), C28)</f>
        <v>    Документ списания</v>
      </c>
      <c r="E28" s="40"/>
      <c r="F28" s="41"/>
      <c r="G28" s="41" t="n">
        <f aca="false">F28*IF(B28=1,1,0)</f>
        <v>0</v>
      </c>
      <c r="H28" s="42"/>
      <c r="I28" s="43"/>
      <c r="J28" s="41" t="s">
        <v>19</v>
      </c>
      <c r="K28" s="41" t="n">
        <f aca="false">IF(J28="Да",F28,0)</f>
        <v>0</v>
      </c>
      <c r="L28" s="43"/>
      <c r="M28" s="43"/>
      <c r="N28" s="43"/>
      <c r="O28" s="43"/>
      <c r="P28" s="43"/>
      <c r="Q28" s="43"/>
      <c r="R28" s="43"/>
      <c r="S28" s="43"/>
      <c r="T28" s="41"/>
      <c r="U28" s="41"/>
    </row>
    <row r="29" s="44" customFormat="true" ht="15" hidden="false" customHeight="false" outlineLevel="0" collapsed="false">
      <c r="A29" s="36"/>
      <c r="B29" s="62" t="n">
        <v>2</v>
      </c>
      <c r="C29" s="63" t="s">
        <v>41</v>
      </c>
      <c r="D29" s="64" t="str">
        <f aca="false">_xlfn.CONCAT(REPT("    ",B29-1), C29)</f>
        <v>    Документ Наряд на проведение инвентаризации</v>
      </c>
      <c r="E29" s="40"/>
      <c r="F29" s="41"/>
      <c r="G29" s="41" t="n">
        <f aca="false">F29*IF(B29=1,1,0)</f>
        <v>0</v>
      </c>
      <c r="H29" s="42"/>
      <c r="I29" s="43"/>
      <c r="J29" s="41" t="s">
        <v>19</v>
      </c>
      <c r="K29" s="41" t="n">
        <f aca="false">IF(J29="Да",F29,0)</f>
        <v>0</v>
      </c>
      <c r="L29" s="43"/>
      <c r="M29" s="43"/>
      <c r="N29" s="43"/>
      <c r="O29" s="43"/>
      <c r="P29" s="43"/>
      <c r="Q29" s="43"/>
      <c r="R29" s="43"/>
      <c r="S29" s="43"/>
      <c r="T29" s="41"/>
      <c r="U29" s="41"/>
    </row>
    <row r="30" customFormat="false" ht="15" hidden="false" customHeight="false" outlineLevel="0" collapsed="false">
      <c r="B30" s="65" t="n">
        <v>2</v>
      </c>
      <c r="C30" s="66" t="s">
        <v>42</v>
      </c>
      <c r="D30" s="4" t="str">
        <f aca="false">_xlfn.CONCAT(REPT("    ",B30-1), C30)</f>
        <v>    Отчет по остаткам на складе/за МОЛ</v>
      </c>
      <c r="E30" s="67" t="n">
        <v>1</v>
      </c>
      <c r="F30" s="6" t="n">
        <v>5</v>
      </c>
      <c r="G30" s="6" t="n">
        <f aca="false">F30*IF(B30=1,1,0)</f>
        <v>0</v>
      </c>
      <c r="J30" s="6" t="s">
        <v>19</v>
      </c>
      <c r="K30" s="6" t="n">
        <f aca="false">IF(J30="Да",F30,0)</f>
        <v>5</v>
      </c>
    </row>
    <row r="31" customFormat="false" ht="15" hidden="false" customHeight="false" outlineLevel="0" collapsed="false">
      <c r="B31" s="65" t="n">
        <v>1</v>
      </c>
      <c r="C31" s="61"/>
      <c r="D31" s="4" t="str">
        <f aca="false">_xlfn.CONCAT(REPT("    ",B31-1), C31)</f>
        <v/>
      </c>
      <c r="G31" s="6" t="n">
        <f aca="false">F31*IF(B31=1,1,0)</f>
        <v>0</v>
      </c>
      <c r="K31" s="6" t="n">
        <f aca="false">IF(J31="Да",F31,0)</f>
        <v>0</v>
      </c>
    </row>
    <row r="32" s="32" customFormat="true" ht="18.75" hidden="false" customHeight="false" outlineLevel="0" collapsed="false">
      <c r="A32" s="26" t="s">
        <v>43</v>
      </c>
      <c r="B32" s="27" t="n">
        <v>1</v>
      </c>
      <c r="C32" s="31"/>
      <c r="D32" s="29" t="str">
        <f aca="false">_xlfn.CONCAT(REPT("    ",B32-1), C32)</f>
        <v/>
      </c>
      <c r="E32" s="30"/>
      <c r="F32" s="30"/>
      <c r="G32" s="30" t="n">
        <f aca="false">SUM(G35:G129)</f>
        <v>202</v>
      </c>
      <c r="H32" s="31"/>
      <c r="J32" s="30"/>
      <c r="K32" s="30" t="n">
        <f aca="false">SUM(K35:K129)</f>
        <v>119</v>
      </c>
      <c r="M32" s="30" t="n">
        <f aca="false">SUM(M35:M129)</f>
        <v>0</v>
      </c>
      <c r="O32" s="30" t="n">
        <f aca="false">SUM(O35:O129)</f>
        <v>35</v>
      </c>
      <c r="Q32" s="30" t="n">
        <f aca="false">SUM(Q35:Q129)</f>
        <v>0</v>
      </c>
      <c r="T32" s="30"/>
      <c r="U32" s="30"/>
    </row>
    <row r="33" s="73" customFormat="true" ht="26.25" hidden="false" customHeight="false" outlineLevel="0" collapsed="false">
      <c r="A33" s="68"/>
      <c r="B33" s="69" t="n">
        <v>1</v>
      </c>
      <c r="C33" s="70" t="s">
        <v>44</v>
      </c>
      <c r="D33" s="71" t="str">
        <f aca="false">_xlfn.CONCAT(REPT("    ",B33-1), C33)</f>
        <v>Справочники</v>
      </c>
      <c r="E33" s="72"/>
      <c r="F33" s="72"/>
      <c r="G33" s="72"/>
      <c r="H33" s="70"/>
      <c r="J33" s="72"/>
      <c r="K33" s="72"/>
      <c r="M33" s="72"/>
      <c r="O33" s="72"/>
      <c r="Q33" s="72"/>
      <c r="T33" s="72"/>
      <c r="U33" s="72"/>
    </row>
    <row r="34" s="73" customFormat="true" ht="18.75" hidden="false" customHeight="false" outlineLevel="0" collapsed="false">
      <c r="A34" s="68"/>
      <c r="B34" s="69"/>
      <c r="C34" s="70"/>
      <c r="D34" s="35"/>
      <c r="E34" s="72"/>
      <c r="F34" s="72"/>
      <c r="G34" s="72"/>
      <c r="H34" s="70"/>
      <c r="J34" s="72"/>
      <c r="K34" s="72"/>
      <c r="M34" s="72"/>
      <c r="O34" s="72"/>
      <c r="Q34" s="72"/>
      <c r="T34" s="72"/>
      <c r="U34" s="72"/>
    </row>
    <row r="35" customFormat="false" ht="15.75" hidden="false" customHeight="false" outlineLevel="0" collapsed="false">
      <c r="B35" s="33" t="n">
        <v>1</v>
      </c>
      <c r="C35" s="51" t="s">
        <v>45</v>
      </c>
      <c r="D35" s="35" t="str">
        <f aca="false">_xlfn.CONCAT(REPT("    ",B35-1), C35)</f>
        <v>Типы обслуживания оборудования</v>
      </c>
      <c r="E35" s="5" t="n">
        <v>1</v>
      </c>
      <c r="F35" s="6" t="n">
        <v>3</v>
      </c>
      <c r="G35" s="6" t="n">
        <f aca="false">F35*IF(B35=1,1,0)</f>
        <v>3</v>
      </c>
      <c r="J35" s="6" t="s">
        <v>19</v>
      </c>
      <c r="K35" s="74" t="n">
        <f aca="false">IF(J35="Да",F35,0)</f>
        <v>3</v>
      </c>
    </row>
    <row r="36" customFormat="false" ht="31.5" hidden="false" customHeight="false" outlineLevel="0" collapsed="false">
      <c r="B36" s="33" t="n">
        <v>1</v>
      </c>
      <c r="C36" s="75" t="s">
        <v>46</v>
      </c>
      <c r="D36" s="35" t="str">
        <f aca="false">_xlfn.CONCAT(REPT("    ",B36-1), C36)</f>
        <v>Справочник статусов по состоянию начала/конца работы</v>
      </c>
      <c r="F36" s="6" t="n">
        <v>3</v>
      </c>
      <c r="G36" s="6" t="n">
        <f aca="false">F36*IF(B36=1,1,0)</f>
        <v>3</v>
      </c>
      <c r="J36" s="6" t="s">
        <v>19</v>
      </c>
      <c r="K36" s="74" t="n">
        <f aca="false">IF(J$36="Да",F$36,0)</f>
        <v>3</v>
      </c>
    </row>
    <row r="37" customFormat="false" ht="31.5" hidden="false" customHeight="false" outlineLevel="0" collapsed="false">
      <c r="B37" s="33" t="n">
        <v>1</v>
      </c>
      <c r="C37" s="75" t="s">
        <v>47</v>
      </c>
      <c r="D37" s="35" t="str">
        <f aca="false">_xlfn.CONCAT(REPT("    ",B37-1), C37)</f>
        <v>Справочник статусов по выполнению нормы времени на работу</v>
      </c>
      <c r="F37" s="6" t="n">
        <v>3</v>
      </c>
      <c r="G37" s="6" t="n">
        <f aca="false">F37*IF(B37=1,1,0)</f>
        <v>3</v>
      </c>
      <c r="J37" s="6" t="s">
        <v>19</v>
      </c>
      <c r="K37" s="74" t="n">
        <f aca="false">IF(J37="Да",F37,0)</f>
        <v>3</v>
      </c>
    </row>
    <row r="38" customFormat="false" ht="18.75" hidden="false" customHeight="false" outlineLevel="0" collapsed="false">
      <c r="B38" s="33" t="n">
        <v>1</v>
      </c>
      <c r="C38" s="75" t="s">
        <v>48</v>
      </c>
      <c r="D38" s="35" t="str">
        <f aca="false">_xlfn.CONCAT(REPT("    ",B38-1), C38)</f>
        <v>Создание наряд-заданий на основе шаблонов</v>
      </c>
      <c r="E38" s="76" t="n">
        <v>1</v>
      </c>
      <c r="F38" s="77" t="n">
        <v>3</v>
      </c>
      <c r="G38" s="77" t="n">
        <f aca="false">F38*IF(B38=1,1,0)</f>
        <v>3</v>
      </c>
      <c r="J38" s="6" t="s">
        <v>19</v>
      </c>
      <c r="K38" s="74" t="n">
        <f aca="false">IF(J38="Да",F38,0)</f>
        <v>3</v>
      </c>
    </row>
    <row r="39" customFormat="false" ht="18.75" hidden="false" customHeight="false" outlineLevel="0" collapsed="false">
      <c r="B39" s="78" t="n">
        <v>1</v>
      </c>
      <c r="C39" s="75" t="s">
        <v>49</v>
      </c>
      <c r="D39" s="79" t="str">
        <f aca="false">_xlfn.CONCAT(REPT("    ",B39-1), C39)</f>
        <v>Оформление работ на основе наряд-заданий</v>
      </c>
      <c r="E39" s="77"/>
      <c r="F39" s="77" t="n">
        <f aca="false">F40+F50+F53+F63+F66+F70+F71</f>
        <v>45</v>
      </c>
      <c r="G39" s="77" t="n">
        <f aca="false">F39*IF(B39=1,1,0)</f>
        <v>45</v>
      </c>
      <c r="K39" s="6" t="n">
        <f aca="false">IF(J39="Да",F39,0)</f>
        <v>0</v>
      </c>
    </row>
    <row r="40" customFormat="false" ht="15.75" hidden="false" customHeight="false" outlineLevel="0" collapsed="false">
      <c r="B40" s="80" t="n">
        <v>2</v>
      </c>
      <c r="C40" s="81" t="s">
        <v>50</v>
      </c>
      <c r="D40" s="82" t="str">
        <f aca="false">_xlfn.CONCAT(REPT("    ",B40-1), C40)</f>
        <v>    Основная информация по наряд-заданию</v>
      </c>
      <c r="E40" s="76"/>
      <c r="F40" s="76" t="n">
        <v>5</v>
      </c>
      <c r="G40" s="76" t="n">
        <f aca="false">F40*IF(B40=1,1,0)</f>
        <v>0</v>
      </c>
      <c r="J40" s="6" t="s">
        <v>19</v>
      </c>
      <c r="K40" s="74" t="n">
        <f aca="false">IF(J40="Да",F40,0)</f>
        <v>5</v>
      </c>
    </row>
    <row r="41" customFormat="false" ht="15" hidden="false" customHeight="false" outlineLevel="0" collapsed="false">
      <c r="B41" s="65" t="n">
        <v>3</v>
      </c>
      <c r="C41" s="66" t="s">
        <v>51</v>
      </c>
      <c r="D41" s="83" t="str">
        <f aca="false">_xlfn.CONCAT(REPT("    ",B41-1), C41)</f>
        <v>        Движение наряд-задания по рабочему процессу</v>
      </c>
      <c r="E41" s="5" t="n">
        <v>1</v>
      </c>
      <c r="G41" s="6" t="n">
        <f aca="false">F41*IF(B41=1,1,0)</f>
        <v>0</v>
      </c>
      <c r="J41" s="6" t="s">
        <v>19</v>
      </c>
      <c r="K41" s="6" t="n">
        <f aca="false">IF(J41="Да",F41,0)</f>
        <v>0</v>
      </c>
    </row>
    <row r="42" customFormat="false" ht="15" hidden="false" customHeight="false" outlineLevel="0" collapsed="false">
      <c r="B42" s="65" t="n">
        <v>3</v>
      </c>
      <c r="C42" s="66" t="s">
        <v>52</v>
      </c>
      <c r="D42" s="83" t="str">
        <f aca="false">_xlfn.CONCAT(REPT("    ",B42-1), C42)</f>
        <v>        Определение подразделения</v>
      </c>
      <c r="E42" s="5" t="n">
        <v>1</v>
      </c>
      <c r="G42" s="6" t="n">
        <f aca="false">F42*IF(B42=1,1,0)</f>
        <v>0</v>
      </c>
      <c r="J42" s="6" t="s">
        <v>19</v>
      </c>
      <c r="K42" s="6" t="n">
        <f aca="false">IF(J42="Да",F42,0)</f>
        <v>0</v>
      </c>
    </row>
    <row r="43" customFormat="false" ht="15" hidden="false" customHeight="false" outlineLevel="0" collapsed="false">
      <c r="B43" s="65" t="n">
        <v>3</v>
      </c>
      <c r="C43" s="66" t="s">
        <v>53</v>
      </c>
      <c r="D43" s="83" t="str">
        <f aca="false">_xlfn.CONCAT(REPT("    ",B43-1), C43)</f>
        <v>        Определение локации выполнения работы</v>
      </c>
      <c r="E43" s="5" t="n">
        <v>1</v>
      </c>
      <c r="G43" s="6" t="n">
        <f aca="false">F43*IF(B43=1,1,0)</f>
        <v>0</v>
      </c>
      <c r="J43" s="6" t="s">
        <v>19</v>
      </c>
      <c r="K43" s="6" t="n">
        <f aca="false">IF(J43="Да",F43,0)</f>
        <v>0</v>
      </c>
    </row>
    <row r="44" customFormat="false" ht="15" hidden="false" customHeight="false" outlineLevel="0" collapsed="false">
      <c r="B44" s="65" t="n">
        <v>3</v>
      </c>
      <c r="C44" s="66" t="s">
        <v>54</v>
      </c>
      <c r="D44" s="83" t="str">
        <f aca="false">_xlfn.CONCAT(REPT("    ",B44-1), C44)</f>
        <v>        Единица оборудования</v>
      </c>
      <c r="E44" s="5" t="n">
        <v>1</v>
      </c>
      <c r="G44" s="6" t="n">
        <f aca="false">F44*IF(B44=1,1,0)</f>
        <v>0</v>
      </c>
      <c r="J44" s="6" t="s">
        <v>19</v>
      </c>
      <c r="K44" s="6" t="n">
        <f aca="false">IF(J44="Да",F44,0)</f>
        <v>0</v>
      </c>
    </row>
    <row r="45" customFormat="false" ht="15" hidden="false" customHeight="false" outlineLevel="0" collapsed="false">
      <c r="B45" s="65" t="n">
        <v>3</v>
      </c>
      <c r="C45" s="66" t="s">
        <v>55</v>
      </c>
      <c r="D45" s="83" t="str">
        <f aca="false">_xlfn.CONCAT(REPT("    ",B45-1), C45)</f>
        <v>        Сроки проведения работ. Статус работы</v>
      </c>
      <c r="E45" s="5" t="n">
        <v>1</v>
      </c>
      <c r="G45" s="6" t="n">
        <f aca="false">F45*IF(B45=1,1,0)</f>
        <v>0</v>
      </c>
      <c r="J45" s="6" t="s">
        <v>19</v>
      </c>
      <c r="K45" s="6" t="n">
        <f aca="false">IF(J45="Да",F45,0)</f>
        <v>0</v>
      </c>
    </row>
    <row r="46" customFormat="false" ht="30" hidden="false" customHeight="false" outlineLevel="0" collapsed="false">
      <c r="B46" s="65" t="n">
        <v>3</v>
      </c>
      <c r="C46" s="7" t="s">
        <v>56</v>
      </c>
      <c r="D46" s="83" t="str">
        <f aca="false">_xlfn.CONCAT(REPT("    ",B46-1), C46)</f>
        <v>        Возможность ввода наряд-задания задним числом только в статусе "Завершенный"</v>
      </c>
      <c r="E46" s="5" t="n">
        <v>2</v>
      </c>
      <c r="G46" s="6" t="n">
        <f aca="false">F46*IF(B46=1,1,0)</f>
        <v>0</v>
      </c>
      <c r="J46" s="6" t="s">
        <v>19</v>
      </c>
      <c r="K46" s="6" t="n">
        <f aca="false">IF(J46="Да",F46,0)</f>
        <v>0</v>
      </c>
    </row>
    <row r="47" customFormat="false" ht="30" hidden="false" customHeight="false" outlineLevel="0" collapsed="false">
      <c r="B47" s="65" t="n">
        <v>3</v>
      </c>
      <c r="C47" s="66" t="s">
        <v>57</v>
      </c>
      <c r="D47" s="83" t="str">
        <f aca="false">_xlfn.CONCAT(REPT("    ",B47-1), C47)</f>
        <v>        Тип формирования: плановая, внеплановая, аварийная</v>
      </c>
      <c r="E47" s="5" t="n">
        <v>2</v>
      </c>
      <c r="G47" s="6" t="n">
        <f aca="false">F47*IF(B47=1,1,0)</f>
        <v>0</v>
      </c>
      <c r="J47" s="6" t="s">
        <v>19</v>
      </c>
      <c r="K47" s="6" t="n">
        <f aca="false">IF(J47="Да",F47,0)</f>
        <v>0</v>
      </c>
    </row>
    <row r="48" customFormat="false" ht="30" hidden="false" customHeight="false" outlineLevel="0" collapsed="false">
      <c r="B48" s="65" t="n">
        <v>3</v>
      </c>
      <c r="C48" s="66" t="s">
        <v>58</v>
      </c>
      <c r="D48" s="83" t="str">
        <f aca="false">_xlfn.CONCAT(REPT("    ",B48-1), C48)</f>
        <v>        Тип работы: (обслуживание, ремонт, средний ремонт, …)</v>
      </c>
      <c r="E48" s="5" t="n">
        <v>2</v>
      </c>
      <c r="G48" s="6" t="n">
        <f aca="false">F48*IF(B48=1,1,0)</f>
        <v>0</v>
      </c>
      <c r="J48" s="6" t="s">
        <v>19</v>
      </c>
      <c r="K48" s="6" t="n">
        <f aca="false">IF(J48="Да",F48,0)</f>
        <v>0</v>
      </c>
    </row>
    <row r="49" customFormat="false" ht="15" hidden="false" customHeight="false" outlineLevel="0" collapsed="false">
      <c r="B49" s="65" t="n">
        <v>3</v>
      </c>
      <c r="C49" s="66" t="s">
        <v>59</v>
      </c>
      <c r="D49" s="83" t="str">
        <f aca="false">_xlfn.CONCAT(REPT("    ",B49-1), C49)</f>
        <v>        Нормы времени на работу. Статус работы</v>
      </c>
      <c r="E49" s="5" t="n">
        <v>1</v>
      </c>
      <c r="G49" s="6" t="n">
        <f aca="false">F49*IF(B49=1,1,0)</f>
        <v>0</v>
      </c>
      <c r="J49" s="6" t="s">
        <v>19</v>
      </c>
      <c r="K49" s="6" t="n">
        <f aca="false">IF(J49="Да",F49,0)</f>
        <v>0</v>
      </c>
    </row>
    <row r="50" customFormat="false" ht="15.75" hidden="false" customHeight="false" outlineLevel="0" collapsed="false">
      <c r="B50" s="80" t="n">
        <v>2</v>
      </c>
      <c r="C50" s="81" t="s">
        <v>60</v>
      </c>
      <c r="D50" s="82" t="str">
        <f aca="false">_xlfn.CONCAT(REPT("    ",B50-1), C50)</f>
        <v>    Бригада</v>
      </c>
      <c r="E50" s="76"/>
      <c r="F50" s="76" t="n">
        <v>5</v>
      </c>
      <c r="G50" s="76" t="n">
        <f aca="false">F50*IF(B50=1,1,0)</f>
        <v>0</v>
      </c>
      <c r="K50" s="6" t="n">
        <f aca="false">IF(J50="Да",F50,0)</f>
        <v>0</v>
      </c>
    </row>
    <row r="51" customFormat="false" ht="15" hidden="false" customHeight="false" outlineLevel="0" collapsed="false">
      <c r="B51" s="65" t="n">
        <v>3</v>
      </c>
      <c r="C51" s="66" t="s">
        <v>61</v>
      </c>
      <c r="D51" s="83" t="str">
        <f aca="false">_xlfn.CONCAT(REPT("    ",B51-1), C51)</f>
        <v>        Квалификация работников</v>
      </c>
      <c r="E51" s="5" t="n">
        <v>1</v>
      </c>
      <c r="G51" s="6" t="n">
        <f aca="false">F51*IF(B51=1,1,0)</f>
        <v>0</v>
      </c>
      <c r="J51" s="6" t="s">
        <v>19</v>
      </c>
      <c r="K51" s="6" t="n">
        <f aca="false">IF(J51="Да",F51,0)</f>
        <v>0</v>
      </c>
    </row>
    <row r="52" customFormat="false" ht="15" hidden="false" customHeight="false" outlineLevel="0" collapsed="false">
      <c r="B52" s="65" t="n">
        <v>3</v>
      </c>
      <c r="C52" s="66" t="s">
        <v>62</v>
      </c>
      <c r="D52" s="83" t="str">
        <f aca="false">_xlfn.CONCAT(REPT("    ",B52-1), C52)</f>
        <v>        Допуски работников к проведению работ</v>
      </c>
      <c r="E52" s="5" t="n">
        <v>1</v>
      </c>
      <c r="G52" s="6" t="n">
        <f aca="false">F52*IF(B52=1,1,0)</f>
        <v>0</v>
      </c>
      <c r="K52" s="6" t="n">
        <f aca="false">IF(J52="Да",F52,0)</f>
        <v>0</v>
      </c>
    </row>
    <row r="53" customFormat="false" ht="15.75" hidden="false" customHeight="false" outlineLevel="0" collapsed="false">
      <c r="B53" s="80" t="n">
        <v>2</v>
      </c>
      <c r="C53" s="81" t="s">
        <v>63</v>
      </c>
      <c r="D53" s="82" t="str">
        <f aca="false">_xlfn.CONCAT(REPT("    ",B53-1), C53)</f>
        <v>    Задачи</v>
      </c>
      <c r="E53" s="76"/>
      <c r="F53" s="76" t="n">
        <f aca="false">5+F62+F59</f>
        <v>15</v>
      </c>
      <c r="G53" s="76" t="n">
        <f aca="false">F53*IF(B53=1,1,0)</f>
        <v>0</v>
      </c>
      <c r="J53" s="6" t="s">
        <v>19</v>
      </c>
      <c r="K53" s="74" t="n">
        <f aca="false">IF(J53="Да",F53,0)</f>
        <v>15</v>
      </c>
    </row>
    <row r="54" customFormat="false" ht="15" hidden="false" customHeight="false" outlineLevel="0" collapsed="false">
      <c r="B54" s="65" t="n">
        <v>3</v>
      </c>
      <c r="C54" s="66" t="s">
        <v>64</v>
      </c>
      <c r="D54" s="83" t="str">
        <f aca="false">_xlfn.CONCAT(REPT("    ",B54-1), C54)</f>
        <v>        Нормы времени на задачу</v>
      </c>
      <c r="E54" s="5" t="n">
        <v>1</v>
      </c>
      <c r="G54" s="6" t="n">
        <f aca="false">F54*IF(B54=1,1,0)</f>
        <v>0</v>
      </c>
      <c r="J54" s="6" t="s">
        <v>19</v>
      </c>
      <c r="K54" s="6" t="n">
        <f aca="false">IF(J54="Да",F54,0)</f>
        <v>0</v>
      </c>
    </row>
    <row r="55" customFormat="false" ht="15" hidden="false" customHeight="false" outlineLevel="0" collapsed="false">
      <c r="B55" s="65" t="n">
        <v>3</v>
      </c>
      <c r="C55" s="66" t="s">
        <v>65</v>
      </c>
      <c r="D55" s="83" t="str">
        <f aca="false">_xlfn.CONCAT(REPT("    ",B55-1), C55)</f>
        <v>        Начало задачи</v>
      </c>
      <c r="E55" s="5" t="n">
        <v>1</v>
      </c>
      <c r="G55" s="6" t="n">
        <f aca="false">F55*IF(B55=1,1,0)</f>
        <v>0</v>
      </c>
      <c r="J55" s="6" t="s">
        <v>19</v>
      </c>
      <c r="K55" s="6" t="n">
        <f aca="false">IF(J55="Да",F55,0)</f>
        <v>0</v>
      </c>
    </row>
    <row r="56" customFormat="false" ht="15" hidden="false" customHeight="false" outlineLevel="0" collapsed="false">
      <c r="B56" s="65" t="n">
        <v>3</v>
      </c>
      <c r="C56" s="66" t="s">
        <v>66</v>
      </c>
      <c r="D56" s="83" t="str">
        <f aca="false">_xlfn.CONCAT(REPT("    ",B56-1), C56)</f>
        <v>        Окончание задачи</v>
      </c>
      <c r="E56" s="5" t="n">
        <v>1</v>
      </c>
      <c r="G56" s="6" t="n">
        <f aca="false">F56*IF(B56=1,1,0)</f>
        <v>0</v>
      </c>
      <c r="J56" s="6" t="s">
        <v>19</v>
      </c>
      <c r="K56" s="6" t="n">
        <f aca="false">IF(J56="Да",F56,0)</f>
        <v>0</v>
      </c>
    </row>
    <row r="57" customFormat="false" ht="15" hidden="false" customHeight="false" outlineLevel="0" collapsed="false">
      <c r="B57" s="65" t="n">
        <v>3</v>
      </c>
      <c r="C57" s="66" t="s">
        <v>67</v>
      </c>
      <c r="D57" s="83" t="str">
        <f aca="false">_xlfn.CONCAT(REPT("    ",B57-1), C57)</f>
        <v>        Исполнитель</v>
      </c>
      <c r="E57" s="5" t="n">
        <v>1</v>
      </c>
      <c r="G57" s="6" t="n">
        <f aca="false">F57*IF(B57=1,1,0)</f>
        <v>0</v>
      </c>
      <c r="J57" s="6" t="s">
        <v>19</v>
      </c>
      <c r="K57" s="6" t="n">
        <f aca="false">IF(J57="Да",F57,0)</f>
        <v>0</v>
      </c>
    </row>
    <row r="58" customFormat="false" ht="15" hidden="false" customHeight="false" outlineLevel="0" collapsed="false">
      <c r="B58" s="65" t="n">
        <v>3</v>
      </c>
      <c r="C58" s="66" t="s">
        <v>68</v>
      </c>
      <c r="D58" s="83" t="str">
        <f aca="false">_xlfn.CONCAT(REPT("    ",B58-1), C58)</f>
        <v>        Примечания</v>
      </c>
      <c r="E58" s="5" t="n">
        <v>1</v>
      </c>
      <c r="G58" s="6" t="n">
        <f aca="false">F58*IF(B58=1,1,0)</f>
        <v>0</v>
      </c>
      <c r="J58" s="6" t="s">
        <v>19</v>
      </c>
      <c r="K58" s="6" t="n">
        <f aca="false">IF(J58="Да",F58,0)</f>
        <v>0</v>
      </c>
    </row>
    <row r="59" customFormat="false" ht="15" hidden="false" customHeight="false" outlineLevel="0" collapsed="false">
      <c r="B59" s="65" t="n">
        <v>3</v>
      </c>
      <c r="C59" s="66" t="s">
        <v>69</v>
      </c>
      <c r="D59" s="83" t="str">
        <f aca="false">_xlfn.CONCAT(REPT("    ",B59-1), C59)</f>
        <v>        Чек-листы</v>
      </c>
      <c r="E59" s="5" t="n">
        <v>1</v>
      </c>
      <c r="F59" s="6" t="n">
        <v>5</v>
      </c>
      <c r="G59" s="6" t="n">
        <f aca="false">F59*IF(B59=1,1,0)</f>
        <v>0</v>
      </c>
      <c r="J59" s="6" t="s">
        <v>19</v>
      </c>
      <c r="K59" s="74" t="n">
        <f aca="false">IF(J59="Да",F59,0)</f>
        <v>5</v>
      </c>
    </row>
    <row r="60" customFormat="false" ht="15" hidden="false" customHeight="false" outlineLevel="0" collapsed="false">
      <c r="B60" s="65" t="n">
        <v>3</v>
      </c>
      <c r="C60" s="66" t="s">
        <v>70</v>
      </c>
      <c r="D60" s="83" t="str">
        <f aca="false">_xlfn.CONCAT(REPT("    ",B60-1), C60)</f>
        <v>        Фотофиксация</v>
      </c>
      <c r="E60" s="5" t="n">
        <v>1</v>
      </c>
      <c r="G60" s="6" t="n">
        <f aca="false">F60*IF(B60=1,1,0)</f>
        <v>0</v>
      </c>
      <c r="J60" s="6" t="s">
        <v>19</v>
      </c>
      <c r="K60" s="6" t="n">
        <f aca="false">IF(J60="Да",F60,0)</f>
        <v>0</v>
      </c>
    </row>
    <row r="61" customFormat="false" ht="15" hidden="false" customHeight="false" outlineLevel="0" collapsed="false">
      <c r="B61" s="65" t="n">
        <v>3</v>
      </c>
      <c r="C61" s="66" t="s">
        <v>71</v>
      </c>
      <c r="D61" s="83" t="str">
        <f aca="false">_xlfn.CONCAT(REPT("    ",B61-1), C61)</f>
        <v>        Таймер выполнения задачи</v>
      </c>
      <c r="E61" s="5" t="n">
        <v>1</v>
      </c>
      <c r="G61" s="6" t="n">
        <f aca="false">F61*IF(B61=1,1,0)</f>
        <v>0</v>
      </c>
      <c r="J61" s="6" t="s">
        <v>19</v>
      </c>
      <c r="K61" s="6" t="n">
        <f aca="false">IF(J61="Да",F61,0)</f>
        <v>0</v>
      </c>
    </row>
    <row r="62" customFormat="false" ht="30" hidden="false" customHeight="false" outlineLevel="0" collapsed="false">
      <c r="B62" s="65" t="n">
        <v>3</v>
      </c>
      <c r="C62" s="66" t="s">
        <v>72</v>
      </c>
      <c r="D62" s="83" t="str">
        <f aca="false">_xlfn.CONCAT(REPT("    ",B62-1), C62)</f>
        <v>        Измерение и регистрация показателей оборудования с BT измерителей</v>
      </c>
      <c r="E62" s="5" t="n">
        <v>1</v>
      </c>
      <c r="F62" s="6" t="n">
        <v>5</v>
      </c>
      <c r="G62" s="6" t="n">
        <f aca="false">F62*IF(B62=1,1,0)</f>
        <v>0</v>
      </c>
      <c r="K62" s="6" t="n">
        <f aca="false">IF(J62="Да",F62,0)</f>
        <v>0</v>
      </c>
      <c r="N62" s="8" t="s">
        <v>19</v>
      </c>
      <c r="O62" s="8" t="n">
        <f aca="false">IF(N62="Да",F62,0)</f>
        <v>5</v>
      </c>
    </row>
    <row r="63" customFormat="false" ht="15.75" hidden="false" customHeight="false" outlineLevel="0" collapsed="false">
      <c r="B63" s="80" t="n">
        <v>2</v>
      </c>
      <c r="C63" s="81" t="s">
        <v>73</v>
      </c>
      <c r="D63" s="82" t="str">
        <f aca="false">_xlfn.CONCAT(REPT("    ",B63-1), C63)</f>
        <v>    Оборудование/инструмент</v>
      </c>
      <c r="E63" s="76"/>
      <c r="F63" s="76" t="n">
        <v>5</v>
      </c>
      <c r="G63" s="76" t="n">
        <f aca="false">F63*IF(B63=1,1,0)</f>
        <v>0</v>
      </c>
      <c r="K63" s="6" t="n">
        <f aca="false">IF(J63="Да",F63,0)</f>
        <v>0</v>
      </c>
    </row>
    <row r="64" s="85" customFormat="true" ht="15" hidden="false" customHeight="false" outlineLevel="0" collapsed="false">
      <c r="A64" s="84"/>
      <c r="B64" s="65" t="n">
        <v>3</v>
      </c>
      <c r="C64" s="66" t="s">
        <v>74</v>
      </c>
      <c r="D64" s="83" t="str">
        <f aca="false">_xlfn.CONCAT(REPT("    ",B64-1), C64)</f>
        <v>        Список требуемого оборудования</v>
      </c>
      <c r="E64" s="6" t="n">
        <v>1</v>
      </c>
      <c r="F64" s="6"/>
      <c r="G64" s="6" t="n">
        <f aca="false">F64*IF(B64=1,1,0)</f>
        <v>0</v>
      </c>
      <c r="H64" s="7"/>
      <c r="J64" s="6" t="s">
        <v>19</v>
      </c>
      <c r="K64" s="6" t="n">
        <f aca="false">IF(J64="Да",F64,0)</f>
        <v>0</v>
      </c>
      <c r="T64" s="6"/>
      <c r="U64" s="6"/>
    </row>
    <row r="65" s="85" customFormat="true" ht="15" hidden="false" customHeight="false" outlineLevel="0" collapsed="false">
      <c r="A65" s="84"/>
      <c r="B65" s="65" t="n">
        <v>3</v>
      </c>
      <c r="C65" s="66" t="s">
        <v>75</v>
      </c>
      <c r="D65" s="83" t="str">
        <f aca="false">_xlfn.CONCAT(REPT("    ",B65-1), C65)</f>
        <v>        График занятости единиц оборудования</v>
      </c>
      <c r="E65" s="6" t="n">
        <v>3</v>
      </c>
      <c r="F65" s="6"/>
      <c r="G65" s="6" t="n">
        <f aca="false">F65*IF(B65=1,1,0)</f>
        <v>0</v>
      </c>
      <c r="H65" s="7"/>
      <c r="J65" s="6"/>
      <c r="K65" s="6" t="n">
        <f aca="false">IF(J65="Да",F65,0)</f>
        <v>0</v>
      </c>
      <c r="T65" s="6"/>
      <c r="U65" s="6"/>
    </row>
    <row r="66" customFormat="false" ht="15.75" hidden="false" customHeight="false" outlineLevel="0" collapsed="false">
      <c r="B66" s="80" t="n">
        <v>2</v>
      </c>
      <c r="C66" s="81" t="s">
        <v>36</v>
      </c>
      <c r="D66" s="82" t="str">
        <f aca="false">_xlfn.CONCAT(REPT("    ",B66-1), C66)</f>
        <v>    ТМЦ</v>
      </c>
      <c r="E66" s="76"/>
      <c r="F66" s="76" t="n">
        <v>5</v>
      </c>
      <c r="G66" s="76" t="n">
        <f aca="false">F66*IF(B66=1,1,0)</f>
        <v>0</v>
      </c>
      <c r="J66" s="6" t="s">
        <v>19</v>
      </c>
      <c r="K66" s="74" t="n">
        <f aca="false">IF(J66="Да",F66,0)</f>
        <v>5</v>
      </c>
    </row>
    <row r="67" customFormat="false" ht="15" hidden="false" customHeight="false" outlineLevel="0" collapsed="false">
      <c r="B67" s="65" t="n">
        <v>3</v>
      </c>
      <c r="C67" s="66" t="s">
        <v>76</v>
      </c>
      <c r="D67" s="83" t="str">
        <f aca="false">_xlfn.CONCAT(REPT("    ",B67-1), C67)</f>
        <v>        Номенклатура</v>
      </c>
      <c r="E67" s="5" t="n">
        <v>1</v>
      </c>
      <c r="G67" s="6" t="n">
        <f aca="false">F67*IF(B67=1,1,0)</f>
        <v>0</v>
      </c>
      <c r="J67" s="6" t="s">
        <v>19</v>
      </c>
      <c r="K67" s="6" t="n">
        <f aca="false">IF(J67="Да",F67,0)</f>
        <v>0</v>
      </c>
    </row>
    <row r="68" customFormat="false" ht="15" hidden="false" customHeight="false" outlineLevel="0" collapsed="false">
      <c r="B68" s="65" t="n">
        <v>3</v>
      </c>
      <c r="C68" s="66" t="s">
        <v>77</v>
      </c>
      <c r="D68" s="83" t="str">
        <f aca="false">_xlfn.CONCAT(REPT("    ",B68-1), C68)</f>
        <v>        Норма</v>
      </c>
      <c r="E68" s="5" t="n">
        <v>1</v>
      </c>
      <c r="G68" s="6" t="n">
        <f aca="false">F68*IF(B68=1,1,0)</f>
        <v>0</v>
      </c>
      <c r="J68" s="6" t="s">
        <v>19</v>
      </c>
      <c r="K68" s="6" t="n">
        <f aca="false">IF(J68="Да",F68,0)</f>
        <v>0</v>
      </c>
    </row>
    <row r="69" customFormat="false" ht="15" hidden="false" customHeight="false" outlineLevel="0" collapsed="false">
      <c r="B69" s="65" t="n">
        <v>3</v>
      </c>
      <c r="C69" s="66" t="s">
        <v>78</v>
      </c>
      <c r="D69" s="83" t="str">
        <f aca="false">_xlfn.CONCAT(REPT("    ",B69-1), C69)</f>
        <v>        Факт</v>
      </c>
      <c r="E69" s="5" t="n">
        <v>1</v>
      </c>
      <c r="G69" s="6" t="n">
        <f aca="false">F69*IF(B69=1,1,0)</f>
        <v>0</v>
      </c>
      <c r="J69" s="6" t="s">
        <v>19</v>
      </c>
      <c r="K69" s="6" t="n">
        <f aca="false">IF(J69="Да",F69,0)</f>
        <v>0</v>
      </c>
    </row>
    <row r="70" s="87" customFormat="true" ht="47.25" hidden="false" customHeight="false" outlineLevel="0" collapsed="false">
      <c r="A70" s="86"/>
      <c r="B70" s="78" t="n">
        <v>1</v>
      </c>
      <c r="C70" s="51" t="s">
        <v>79</v>
      </c>
      <c r="D70" s="35" t="str">
        <f aca="false">_xlfn.CONCAT(REPT("    ",B70-1), C70)</f>
        <v>Формирование отчета по списанным материалам по результатам выполнения наряд-задания</v>
      </c>
      <c r="E70" s="76" t="n">
        <v>1</v>
      </c>
      <c r="F70" s="76" t="n">
        <v>5</v>
      </c>
      <c r="G70" s="76" t="n">
        <f aca="false">F70*IF(B70=1,1,0)</f>
        <v>5</v>
      </c>
      <c r="H70" s="51"/>
      <c r="J70" s="76" t="s">
        <v>19</v>
      </c>
      <c r="K70" s="88" t="n">
        <f aca="false">IF(J70="Да",F70,0)</f>
        <v>5</v>
      </c>
      <c r="T70" s="76"/>
      <c r="U70" s="76"/>
    </row>
    <row r="71" s="87" customFormat="true" ht="15.75" hidden="false" customHeight="false" outlineLevel="0" collapsed="false">
      <c r="A71" s="86"/>
      <c r="B71" s="89" t="n">
        <v>1</v>
      </c>
      <c r="C71" s="90" t="s">
        <v>80</v>
      </c>
      <c r="D71" s="90" t="str">
        <f aca="false">_xlfn.CONCAT(REPT("    ",B71-1), C71)</f>
        <v>Документы по наряд-заданию</v>
      </c>
      <c r="E71" s="76" t="n">
        <v>1</v>
      </c>
      <c r="F71" s="76" t="n">
        <v>5</v>
      </c>
      <c r="G71" s="76" t="n">
        <f aca="false">F71*IF(B71=1,1,0)</f>
        <v>5</v>
      </c>
      <c r="H71" s="51"/>
      <c r="J71" s="76" t="s">
        <v>19</v>
      </c>
      <c r="K71" s="88" t="n">
        <f aca="false">IF(J71="Да",F71,0)</f>
        <v>5</v>
      </c>
      <c r="T71" s="76"/>
      <c r="U71" s="76"/>
    </row>
    <row r="72" s="44" customFormat="true" ht="31.5" hidden="false" customHeight="false" outlineLevel="0" collapsed="false">
      <c r="A72" s="36"/>
      <c r="B72" s="91" t="n">
        <v>1</v>
      </c>
      <c r="C72" s="92" t="s">
        <v>81</v>
      </c>
      <c r="D72" s="45" t="str">
        <f aca="false">_xlfn.CONCAT(REPT("    ",B72-1), C72)</f>
        <v>Наряд-задание на обход оборудования (маршрут по однотипному оборудованию)</v>
      </c>
      <c r="E72" s="40"/>
      <c r="F72" s="41"/>
      <c r="G72" s="41" t="n">
        <f aca="false">F72*IF(B72=1,1,0)</f>
        <v>0</v>
      </c>
      <c r="H72" s="42"/>
      <c r="I72" s="43"/>
      <c r="J72" s="41"/>
      <c r="K72" s="41" t="n">
        <f aca="false">IF(J72="Да",F72,0)</f>
        <v>0</v>
      </c>
      <c r="L72" s="43"/>
      <c r="M72" s="43"/>
      <c r="N72" s="43"/>
      <c r="O72" s="43"/>
      <c r="P72" s="43"/>
      <c r="Q72" s="43"/>
      <c r="R72" s="43"/>
      <c r="S72" s="43"/>
      <c r="T72" s="41"/>
      <c r="U72" s="41"/>
    </row>
    <row r="73" s="44" customFormat="true" ht="47.25" hidden="false" customHeight="false" outlineLevel="0" collapsed="false">
      <c r="A73" s="36"/>
      <c r="B73" s="91" t="n">
        <v>1</v>
      </c>
      <c r="C73" s="92" t="s">
        <v>82</v>
      </c>
      <c r="D73" s="45" t="str">
        <f aca="false">_xlfn.CONCAT(REPT("    ",B73-1), C73)</f>
        <v>Повторяющееся наряд-задание на обход оборудования (маршрут по однотипному оборудованию)</v>
      </c>
      <c r="E73" s="40"/>
      <c r="F73" s="41"/>
      <c r="G73" s="41" t="n">
        <f aca="false">F73*IF(B73=1,1,0)</f>
        <v>0</v>
      </c>
      <c r="H73" s="42"/>
      <c r="I73" s="43"/>
      <c r="J73" s="41"/>
      <c r="K73" s="41" t="n">
        <f aca="false">IF(J73="Да",F73,0)</f>
        <v>0</v>
      </c>
      <c r="L73" s="43"/>
      <c r="M73" s="43"/>
      <c r="N73" s="43"/>
      <c r="O73" s="43"/>
      <c r="P73" s="43"/>
      <c r="Q73" s="43"/>
      <c r="R73" s="43"/>
      <c r="S73" s="43"/>
      <c r="T73" s="41"/>
      <c r="U73" s="41"/>
    </row>
    <row r="74" s="87" customFormat="true" ht="31.5" hidden="false" customHeight="false" outlineLevel="0" collapsed="false">
      <c r="A74" s="86"/>
      <c r="B74" s="78" t="n">
        <v>1</v>
      </c>
      <c r="C74" s="51" t="s">
        <v>83</v>
      </c>
      <c r="D74" s="35" t="str">
        <f aca="false">_xlfn.CONCAT(REPT("    ",B74-1), C74)</f>
        <v>Документ результатов осмотра/инспекции оборудования</v>
      </c>
      <c r="E74" s="93" t="n">
        <v>1</v>
      </c>
      <c r="F74" s="76" t="n">
        <f aca="false">SUM(F75:F77)</f>
        <v>18</v>
      </c>
      <c r="G74" s="76" t="n">
        <f aca="false">F74*IF(B74=1,1,0)</f>
        <v>18</v>
      </c>
      <c r="H74" s="51"/>
      <c r="J74" s="76" t="s">
        <v>19</v>
      </c>
      <c r="K74" s="88" t="n">
        <f aca="false">IF(J74="Да",F74,0)</f>
        <v>18</v>
      </c>
      <c r="N74" s="87" t="s">
        <v>19</v>
      </c>
      <c r="O74" s="8" t="n">
        <f aca="false">IF(N74="Да",F74,0)</f>
        <v>18</v>
      </c>
      <c r="T74" s="76"/>
      <c r="U74" s="76"/>
    </row>
    <row r="75" s="87" customFormat="true" ht="15.75" hidden="false" customHeight="false" outlineLevel="0" collapsed="false">
      <c r="A75" s="86"/>
      <c r="B75" s="78" t="n">
        <v>2</v>
      </c>
      <c r="C75" s="51" t="s">
        <v>84</v>
      </c>
      <c r="D75" s="57" t="str">
        <f aca="false">_xlfn.CONCAT(REPT("    ",B75-1), C75)</f>
        <v>    Форма документа осмотра</v>
      </c>
      <c r="E75" s="93" t="n">
        <v>2</v>
      </c>
      <c r="F75" s="76" t="n">
        <v>10</v>
      </c>
      <c r="G75" s="76"/>
      <c r="H75" s="51"/>
      <c r="J75" s="76"/>
      <c r="K75" s="76"/>
      <c r="T75" s="76"/>
      <c r="U75" s="76"/>
    </row>
    <row r="76" s="87" customFormat="true" ht="31.5" hidden="false" customHeight="false" outlineLevel="0" collapsed="false">
      <c r="A76" s="86"/>
      <c r="B76" s="78" t="n">
        <v>2</v>
      </c>
      <c r="C76" s="51" t="s">
        <v>85</v>
      </c>
      <c r="D76" s="57" t="str">
        <f aca="false">_xlfn.CONCAT(REPT("    ",B76-1), C76)</f>
        <v>    Уведомление по результатам выполнения осмотра</v>
      </c>
      <c r="E76" s="93" t="n">
        <v>2</v>
      </c>
      <c r="F76" s="76" t="n">
        <v>3</v>
      </c>
      <c r="G76" s="76"/>
      <c r="H76" s="51"/>
      <c r="J76" s="76"/>
      <c r="K76" s="76"/>
      <c r="T76" s="76"/>
      <c r="U76" s="76"/>
    </row>
    <row r="77" s="87" customFormat="true" ht="15.75" hidden="false" customHeight="false" outlineLevel="0" collapsed="false">
      <c r="A77" s="86"/>
      <c r="B77" s="78" t="n">
        <v>2</v>
      </c>
      <c r="C77" s="56" t="s">
        <v>86</v>
      </c>
      <c r="D77" s="57" t="str">
        <f aca="false">_xlfn.CONCAT(REPT("    ",B77-1), C77)</f>
        <v>    Схема последовательности выполнения</v>
      </c>
      <c r="E77" s="93" t="n">
        <v>2</v>
      </c>
      <c r="F77" s="76" t="n">
        <v>5</v>
      </c>
      <c r="G77" s="76"/>
      <c r="H77" s="51"/>
      <c r="J77" s="76"/>
      <c r="K77" s="76"/>
      <c r="T77" s="76"/>
      <c r="U77" s="76"/>
    </row>
    <row r="78" s="87" customFormat="true" ht="15.75" hidden="false" customHeight="false" outlineLevel="0" collapsed="false">
      <c r="A78" s="86"/>
      <c r="B78" s="78" t="n">
        <v>1</v>
      </c>
      <c r="C78" s="56" t="s">
        <v>87</v>
      </c>
      <c r="D78" s="35" t="str">
        <f aca="false">_xlfn.CONCAT(REPT("    ",B78-1), C78)</f>
        <v>Приемочная ведомость</v>
      </c>
      <c r="E78" s="93" t="n">
        <v>2</v>
      </c>
      <c r="F78" s="76" t="n">
        <v>10</v>
      </c>
      <c r="G78" s="76" t="n">
        <f aca="false">F78*IF(B78=1,1,0)</f>
        <v>10</v>
      </c>
      <c r="H78" s="51"/>
      <c r="J78" s="76" t="s">
        <v>19</v>
      </c>
      <c r="K78" s="88" t="n">
        <f aca="false">IF(J78="Да",F78,0)</f>
        <v>10</v>
      </c>
      <c r="T78" s="76"/>
      <c r="U78" s="76"/>
    </row>
    <row r="79" s="87" customFormat="true" ht="15.75" hidden="false" customHeight="false" outlineLevel="0" collapsed="false">
      <c r="A79" s="86"/>
      <c r="B79" s="78" t="n">
        <v>1</v>
      </c>
      <c r="C79" s="51" t="s">
        <v>88</v>
      </c>
      <c r="D79" s="35" t="str">
        <f aca="false">_xlfn.CONCAT(REPT("    ",B79-1), C79)</f>
        <v>Журнал наряд-заданий</v>
      </c>
      <c r="E79" s="76"/>
      <c r="F79" s="76" t="n">
        <f aca="false">F80</f>
        <v>1</v>
      </c>
      <c r="G79" s="76" t="n">
        <f aca="false">F79*IF(B79=1,1,0)</f>
        <v>1</v>
      </c>
      <c r="H79" s="51"/>
      <c r="J79" s="76"/>
      <c r="K79" s="76" t="n">
        <f aca="false">IF(J79="Да",F79,0)</f>
        <v>0</v>
      </c>
      <c r="T79" s="76"/>
      <c r="U79" s="76"/>
    </row>
    <row r="80" customFormat="false" ht="30" hidden="false" customHeight="false" outlineLevel="0" collapsed="false">
      <c r="B80" s="80" t="n">
        <v>2</v>
      </c>
      <c r="C80" s="94" t="s">
        <v>89</v>
      </c>
      <c r="D80" s="95" t="str">
        <f aca="false">_xlfn.CONCAT(REPT("    ",B80-1), C80)</f>
        <v>    Выделение текущих (сегодняшних) наряд-заданий другим цветом</v>
      </c>
      <c r="E80" s="5" t="n">
        <v>2</v>
      </c>
      <c r="F80" s="6" t="n">
        <v>1</v>
      </c>
      <c r="G80" s="6" t="n">
        <f aca="false">F80*IF(B80=1,1,0)</f>
        <v>0</v>
      </c>
      <c r="K80" s="6" t="n">
        <f aca="false">IF(J80="Да",F80,0)</f>
        <v>0</v>
      </c>
    </row>
    <row r="81" customFormat="false" ht="18.75" hidden="false" customHeight="false" outlineLevel="0" collapsed="false">
      <c r="B81" s="78" t="n">
        <v>1</v>
      </c>
      <c r="C81" s="51" t="s">
        <v>90</v>
      </c>
      <c r="D81" s="35" t="str">
        <f aca="false">_xlfn.CONCAT(REPT("    ",B81-1), C81)</f>
        <v>Планирование работ</v>
      </c>
      <c r="E81" s="77"/>
      <c r="F81" s="77" t="n">
        <f aca="false">F82+F85+F89</f>
        <v>59</v>
      </c>
      <c r="G81" s="77" t="n">
        <f aca="false">F81*IF(B81=1,1,0)</f>
        <v>59</v>
      </c>
      <c r="K81" s="6" t="n">
        <f aca="false">IF(J81="Да",F81,0)</f>
        <v>0</v>
      </c>
    </row>
    <row r="82" customFormat="false" ht="15.75" hidden="false" customHeight="false" outlineLevel="0" collapsed="false">
      <c r="B82" s="80" t="n">
        <v>2</v>
      </c>
      <c r="C82" s="94" t="s">
        <v>91</v>
      </c>
      <c r="D82" s="95" t="str">
        <f aca="false">_xlfn.CONCAT(REPT("    ",B82-1), C82)</f>
        <v>    Календарь рабочего времени</v>
      </c>
      <c r="E82" s="76"/>
      <c r="F82" s="76" t="n">
        <f aca="false">F83+F84</f>
        <v>8</v>
      </c>
      <c r="G82" s="76" t="n">
        <f aca="false">F82*IF(B82=1,1,0)</f>
        <v>0</v>
      </c>
      <c r="K82" s="6" t="n">
        <f aca="false">IF(J82="Да",F82,0)</f>
        <v>0</v>
      </c>
    </row>
    <row r="83" customFormat="false" ht="15" hidden="false" customHeight="false" outlineLevel="0" collapsed="false">
      <c r="B83" s="65" t="n">
        <v>3</v>
      </c>
      <c r="C83" s="66" t="s">
        <v>92</v>
      </c>
      <c r="D83" s="4" t="str">
        <f aca="false">_xlfn.CONCAT(REPT("    ",B83-1), C83)</f>
        <v>        Визуализация календаря</v>
      </c>
      <c r="E83" s="5" t="n">
        <v>2</v>
      </c>
      <c r="F83" s="6" t="n">
        <v>3</v>
      </c>
      <c r="G83" s="6" t="n">
        <f aca="false">F83*IF(B83=1,1,0)</f>
        <v>0</v>
      </c>
      <c r="K83" s="6" t="n">
        <f aca="false">IF(J83="Да",F83,0)</f>
        <v>0</v>
      </c>
    </row>
    <row r="84" customFormat="false" ht="30" hidden="false" customHeight="false" outlineLevel="0" collapsed="false">
      <c r="B84" s="65" t="n">
        <v>3</v>
      </c>
      <c r="C84" s="66" t="s">
        <v>93</v>
      </c>
      <c r="D84" s="4" t="str">
        <f aca="false">_xlfn.CONCAT(REPT("    ",B84-1), C84)</f>
        <v>        Отображение работ по работнику в виде календаря</v>
      </c>
      <c r="E84" s="5" t="n">
        <v>2</v>
      </c>
      <c r="F84" s="6" t="n">
        <v>5</v>
      </c>
      <c r="G84" s="6" t="n">
        <f aca="false">F84*IF(B84=1,1,0)</f>
        <v>0</v>
      </c>
      <c r="K84" s="6" t="n">
        <f aca="false">IF(J84="Да",F84,0)</f>
        <v>0</v>
      </c>
    </row>
    <row r="85" customFormat="false" ht="15.75" hidden="false" customHeight="false" outlineLevel="0" collapsed="false">
      <c r="B85" s="80" t="n">
        <v>2</v>
      </c>
      <c r="C85" s="81" t="s">
        <v>94</v>
      </c>
      <c r="D85" s="95" t="str">
        <f aca="false">_xlfn.CONCAT(REPT("    ",B85-1), C85)</f>
        <v>    Повторяющиеся работы</v>
      </c>
      <c r="E85" s="76"/>
      <c r="F85" s="76" t="n">
        <f aca="false">F86+F87+F88</f>
        <v>9</v>
      </c>
      <c r="G85" s="76" t="n">
        <f aca="false">F85*IF(B85=1,1,0)</f>
        <v>0</v>
      </c>
      <c r="K85" s="6" t="n">
        <f aca="false">IF(J85="Да",F85,0)</f>
        <v>0</v>
      </c>
    </row>
    <row r="86" customFormat="false" ht="30" hidden="false" customHeight="false" outlineLevel="0" collapsed="false">
      <c r="B86" s="65" t="n">
        <v>3</v>
      </c>
      <c r="C86" s="66" t="s">
        <v>95</v>
      </c>
      <c r="D86" s="4" t="str">
        <f aca="false">_xlfn.CONCAT(REPT("    ",B86-1), C86)</f>
        <v>        Автоформирование наряд-задания на следующий период</v>
      </c>
      <c r="E86" s="5" t="n">
        <v>1</v>
      </c>
      <c r="F86" s="6" t="n">
        <v>3</v>
      </c>
      <c r="G86" s="6" t="n">
        <f aca="false">F86*IF(B86=1,1,0)</f>
        <v>0</v>
      </c>
      <c r="J86" s="6" t="s">
        <v>19</v>
      </c>
      <c r="K86" s="74" t="n">
        <f aca="false">IF(J86="Да",F86,0)</f>
        <v>3</v>
      </c>
      <c r="N86" s="8" t="s">
        <v>19</v>
      </c>
      <c r="O86" s="8" t="n">
        <f aca="false">IF(N86="Да",F86,0)</f>
        <v>3</v>
      </c>
    </row>
    <row r="87" customFormat="false" ht="30" hidden="false" customHeight="false" outlineLevel="0" collapsed="false">
      <c r="B87" s="65" t="n">
        <v>3</v>
      </c>
      <c r="C87" s="66" t="s">
        <v>96</v>
      </c>
      <c r="D87" s="4" t="str">
        <f aca="false">_xlfn.CONCAT(REPT("    ",B87-1), C87)</f>
        <v>        Учет праздников при планировании следующей работы</v>
      </c>
      <c r="E87" s="5" t="n">
        <v>2</v>
      </c>
      <c r="F87" s="6" t="n">
        <v>3</v>
      </c>
      <c r="G87" s="6" t="n">
        <f aca="false">F87*IF(B87=1,1,0)</f>
        <v>0</v>
      </c>
      <c r="K87" s="6" t="n">
        <f aca="false">IF(J87="Да",F87,0)</f>
        <v>0</v>
      </c>
    </row>
    <row r="88" customFormat="false" ht="15" hidden="false" customHeight="false" outlineLevel="0" collapsed="false">
      <c r="B88" s="65" t="n">
        <v>3</v>
      </c>
      <c r="C88" s="66" t="s">
        <v>97</v>
      </c>
      <c r="D88" s="4" t="str">
        <f aca="false">_xlfn.CONCAT(REPT("    ",B88-1), C88)</f>
        <v>        Почасовые, двухчасовые, … работы</v>
      </c>
      <c r="E88" s="5" t="n">
        <v>2</v>
      </c>
      <c r="F88" s="6" t="n">
        <v>3</v>
      </c>
      <c r="G88" s="6" t="n">
        <f aca="false">F88*IF(B88=1,1,0)</f>
        <v>0</v>
      </c>
      <c r="K88" s="6" t="n">
        <f aca="false">IF(J88="Да",F88,0)</f>
        <v>0</v>
      </c>
      <c r="N88" s="8" t="s">
        <v>19</v>
      </c>
      <c r="O88" s="8" t="n">
        <f aca="false">IF(N88="Да",F88,0)</f>
        <v>3</v>
      </c>
    </row>
    <row r="89" customFormat="false" ht="15.75" hidden="false" customHeight="false" outlineLevel="0" collapsed="false">
      <c r="B89" s="80" t="n">
        <v>2</v>
      </c>
      <c r="C89" s="81" t="s">
        <v>98</v>
      </c>
      <c r="D89" s="95" t="str">
        <f aca="false">_xlfn.CONCAT(REPT("    ",B89-1), C89)</f>
        <v>    Формирование плана на период (год и больше)</v>
      </c>
      <c r="E89" s="76"/>
      <c r="F89" s="76" t="n">
        <f aca="false">F90+F91+F92+F93+F94+F95+F96+F97+F98+F99</f>
        <v>42</v>
      </c>
      <c r="G89" s="76" t="n">
        <f aca="false">F89*IF(B89=1,1,0)</f>
        <v>0</v>
      </c>
      <c r="K89" s="6" t="n">
        <f aca="false">IF(J89="Да",F89,0)</f>
        <v>0</v>
      </c>
    </row>
    <row r="90" customFormat="false" ht="15" hidden="false" customHeight="false" outlineLevel="0" collapsed="false">
      <c r="B90" s="65" t="n">
        <v>3</v>
      </c>
      <c r="C90" s="66" t="s">
        <v>99</v>
      </c>
      <c r="D90" s="4" t="str">
        <f aca="false">_xlfn.CONCAT(REPT("    ",B90-1), C90)</f>
        <v>        Формирование плана</v>
      </c>
      <c r="E90" s="5" t="n">
        <v>2</v>
      </c>
      <c r="F90" s="6" t="n">
        <v>5</v>
      </c>
      <c r="G90" s="6" t="n">
        <f aca="false">F90*IF(B90=1,1,0)</f>
        <v>0</v>
      </c>
      <c r="K90" s="6" t="n">
        <f aca="false">IF(J90="Да",F90,0)</f>
        <v>0</v>
      </c>
    </row>
    <row r="91" customFormat="false" ht="30" hidden="false" customHeight="false" outlineLevel="0" collapsed="false">
      <c r="B91" s="65" t="n">
        <v>3</v>
      </c>
      <c r="C91" s="66" t="s">
        <v>100</v>
      </c>
      <c r="D91" s="4" t="str">
        <f aca="false">_xlfn.CONCAT(REPT("    ",B91-1), C91)</f>
        <v>        Планы разной календарной протяженности (годовой, квартальный, месячный)</v>
      </c>
      <c r="E91" s="5" t="n">
        <v>3</v>
      </c>
      <c r="F91" s="6" t="n">
        <v>5</v>
      </c>
      <c r="G91" s="6" t="n">
        <f aca="false">F91*IF(B91=1,1,0)</f>
        <v>0</v>
      </c>
      <c r="K91" s="6" t="n">
        <f aca="false">IF(J91="Да",F91,0)</f>
        <v>0</v>
      </c>
    </row>
    <row r="92" customFormat="false" ht="15" hidden="false" customHeight="false" outlineLevel="0" collapsed="false">
      <c r="B92" s="65" t="n">
        <v>3</v>
      </c>
      <c r="C92" s="66" t="s">
        <v>101</v>
      </c>
      <c r="D92" s="4" t="str">
        <f aca="false">_xlfn.CONCAT(REPT("    ",B92-1), C92)</f>
        <v>        Визуализация плана на календаре</v>
      </c>
      <c r="E92" s="5" t="n">
        <v>2</v>
      </c>
      <c r="F92" s="6" t="n">
        <v>5</v>
      </c>
      <c r="G92" s="6" t="n">
        <f aca="false">F92*IF(B92=1,1,0)</f>
        <v>0</v>
      </c>
      <c r="K92" s="6" t="n">
        <f aca="false">IF(J92="Да",F92,0)</f>
        <v>0</v>
      </c>
    </row>
    <row r="93" customFormat="false" ht="15" hidden="false" customHeight="false" outlineLevel="0" collapsed="false">
      <c r="B93" s="65" t="n">
        <v>3</v>
      </c>
      <c r="C93" s="66" t="s">
        <v>102</v>
      </c>
      <c r="D93" s="4" t="str">
        <f aca="false">_xlfn.CONCAT(REPT("    ",B93-1), C93)</f>
        <v>        Выгрузка плана в Excel таблицу</v>
      </c>
      <c r="E93" s="5" t="n">
        <v>2</v>
      </c>
      <c r="F93" s="6" t="n">
        <v>3</v>
      </c>
      <c r="G93" s="6" t="n">
        <f aca="false">F93*IF(B93=1,1,0)</f>
        <v>0</v>
      </c>
      <c r="K93" s="6" t="n">
        <f aca="false">IF(J93="Да",F93,0)</f>
        <v>0</v>
      </c>
    </row>
    <row r="94" customFormat="false" ht="15" hidden="false" customHeight="false" outlineLevel="0" collapsed="false">
      <c r="B94" s="65" t="n">
        <v>3</v>
      </c>
      <c r="C94" s="66" t="s">
        <v>103</v>
      </c>
      <c r="D94" s="4" t="str">
        <f aca="false">_xlfn.CONCAT(REPT("    ",B94-1), C94)</f>
        <v>        Формирование плана на основе Excel файла</v>
      </c>
      <c r="E94" s="5" t="n">
        <v>2</v>
      </c>
      <c r="F94" s="6" t="n">
        <v>5</v>
      </c>
      <c r="G94" s="6" t="n">
        <f aca="false">F94*IF(B94=1,1,0)</f>
        <v>0</v>
      </c>
      <c r="K94" s="6" t="n">
        <f aca="false">IF(J94="Да",F94,0)</f>
        <v>0</v>
      </c>
    </row>
    <row r="95" customFormat="false" ht="45" hidden="false" customHeight="false" outlineLevel="0" collapsed="false">
      <c r="B95" s="65" t="n">
        <v>3</v>
      </c>
      <c r="C95" s="66" t="s">
        <v>104</v>
      </c>
      <c r="D95" s="4" t="str">
        <f aca="false">_xlfn.CONCAT(REPT("    ",B95-1), C95)</f>
        <v>        Учет рабочего календаря предприятия и членов бригады при формировании плана. Формирование уведомлений при конфликтах</v>
      </c>
      <c r="E95" s="5" t="n">
        <v>2</v>
      </c>
      <c r="F95" s="6" t="n">
        <v>5</v>
      </c>
      <c r="G95" s="6" t="n">
        <f aca="false">F95*IF(B95=1,1,0)</f>
        <v>0</v>
      </c>
      <c r="K95" s="6" t="n">
        <f aca="false">IF(J95="Да",F95,0)</f>
        <v>0</v>
      </c>
    </row>
    <row r="96" customFormat="false" ht="30" hidden="false" customHeight="false" outlineLevel="0" collapsed="false">
      <c r="B96" s="65" t="n">
        <v>3</v>
      </c>
      <c r="C96" s="66" t="s">
        <v>105</v>
      </c>
      <c r="D96" s="4" t="str">
        <f aca="false">_xlfn.CONCAT(REPT("    ",B96-1), C96)</f>
        <v>        Исключение из плана списанных и переведенных на консервацию единиц оборудования</v>
      </c>
      <c r="E96" s="5" t="n">
        <v>3</v>
      </c>
      <c r="F96" s="6" t="n">
        <v>3</v>
      </c>
      <c r="G96" s="6" t="n">
        <f aca="false">F96*IF(B96=1,1,0)</f>
        <v>0</v>
      </c>
      <c r="K96" s="6" t="n">
        <f aca="false">IF(J96="Да",F96,0)</f>
        <v>0</v>
      </c>
    </row>
    <row r="97" customFormat="false" ht="15" hidden="false" customHeight="false" outlineLevel="0" collapsed="false">
      <c r="B97" s="65" t="n">
        <v>3</v>
      </c>
      <c r="C97" s="7" t="s">
        <v>106</v>
      </c>
      <c r="D97" s="4" t="str">
        <f aca="false">_xlfn.CONCAT(REPT("    ",B97-1), C97)</f>
        <v>        Трудозатраты по плану за период</v>
      </c>
      <c r="E97" s="5" t="n">
        <v>3</v>
      </c>
      <c r="F97" s="6" t="n">
        <v>3</v>
      </c>
      <c r="G97" s="6" t="n">
        <f aca="false">F97*IF(B97=1,1,0)</f>
        <v>0</v>
      </c>
      <c r="K97" s="6" t="n">
        <f aca="false">IF(J97="Да",F97,0)</f>
        <v>0</v>
      </c>
    </row>
    <row r="98" customFormat="false" ht="15" hidden="false" customHeight="false" outlineLevel="0" collapsed="false">
      <c r="B98" s="65" t="n">
        <v>3</v>
      </c>
      <c r="C98" s="66" t="s">
        <v>107</v>
      </c>
      <c r="D98" s="4" t="str">
        <f aca="false">_xlfn.CONCAT(REPT("    ",B98-1), C98)</f>
        <v>        Требования по ТМЦ по плану за период</v>
      </c>
      <c r="E98" s="5" t="n">
        <v>3</v>
      </c>
      <c r="F98" s="6" t="n">
        <v>3</v>
      </c>
      <c r="G98" s="6" t="n">
        <f aca="false">F98*IF(B98=1,1,0)</f>
        <v>0</v>
      </c>
      <c r="K98" s="6" t="n">
        <f aca="false">IF(J98="Да",F98,0)</f>
        <v>0</v>
      </c>
    </row>
    <row r="99" customFormat="false" ht="15" hidden="false" customHeight="false" outlineLevel="0" collapsed="false">
      <c r="B99" s="65" t="n">
        <v>3</v>
      </c>
      <c r="C99" s="66" t="s">
        <v>108</v>
      </c>
      <c r="D99" s="4" t="str">
        <f aca="false">_xlfn.CONCAT(REPT("    ",B99-1), C99)</f>
        <v>        Отчет по выполнению плана работ за период</v>
      </c>
      <c r="E99" s="5" t="n">
        <v>3</v>
      </c>
      <c r="F99" s="6" t="n">
        <v>5</v>
      </c>
      <c r="G99" s="6" t="n">
        <f aca="false">F99*IF(B99=1,1,0)</f>
        <v>0</v>
      </c>
      <c r="K99" s="6" t="n">
        <f aca="false">IF(J99="Да",F99,0)</f>
        <v>0</v>
      </c>
    </row>
    <row r="100" s="87" customFormat="true" ht="15.75" hidden="false" customHeight="false" outlineLevel="0" collapsed="false">
      <c r="A100" s="86"/>
      <c r="B100" s="78" t="n">
        <v>1</v>
      </c>
      <c r="C100" s="75" t="s">
        <v>109</v>
      </c>
      <c r="D100" s="35" t="str">
        <f aca="false">_xlfn.CONCAT(REPT("    ",B100-1), C100)</f>
        <v>Показатели работы работников</v>
      </c>
      <c r="E100" s="76"/>
      <c r="F100" s="76" t="n">
        <f aca="false">F101</f>
        <v>5</v>
      </c>
      <c r="G100" s="76" t="n">
        <f aca="false">F100*IF(B100=1,1,0)</f>
        <v>5</v>
      </c>
      <c r="H100" s="51"/>
      <c r="J100" s="76"/>
      <c r="K100" s="76" t="n">
        <f aca="false">IF(J100="Да",F100,0)</f>
        <v>0</v>
      </c>
      <c r="T100" s="76"/>
      <c r="U100" s="76"/>
    </row>
    <row r="101" customFormat="false" ht="15" hidden="false" customHeight="false" outlineLevel="0" collapsed="false">
      <c r="B101" s="65" t="n">
        <v>2</v>
      </c>
      <c r="C101" s="66" t="s">
        <v>110</v>
      </c>
      <c r="D101" s="4" t="str">
        <f aca="false">_xlfn.CONCAT(REPT("    ",B101-1), C101)</f>
        <v>    Монитор загруженности работника</v>
      </c>
      <c r="E101" s="5" t="n">
        <v>2</v>
      </c>
      <c r="F101" s="6" t="n">
        <v>5</v>
      </c>
      <c r="G101" s="6" t="n">
        <f aca="false">F101*IF(B101=1,1,0)</f>
        <v>0</v>
      </c>
      <c r="K101" s="6" t="n">
        <f aca="false">IF(J101="Да",F101,0)</f>
        <v>0</v>
      </c>
    </row>
    <row r="102" s="87" customFormat="true" ht="15.75" hidden="false" customHeight="false" outlineLevel="0" collapsed="false">
      <c r="A102" s="86"/>
      <c r="B102" s="78" t="n">
        <v>1</v>
      </c>
      <c r="C102" s="75" t="s">
        <v>111</v>
      </c>
      <c r="D102" s="35" t="str">
        <f aca="false">_xlfn.CONCAT(REPT("    ",B102-1), C102)</f>
        <v>Показатели работы оборудования</v>
      </c>
      <c r="E102" s="76"/>
      <c r="F102" s="76" t="n">
        <f aca="false">F103+F104</f>
        <v>6</v>
      </c>
      <c r="G102" s="76" t="n">
        <f aca="false">F102*IF(B102=1,1,0)</f>
        <v>6</v>
      </c>
      <c r="H102" s="51"/>
      <c r="J102" s="76"/>
      <c r="K102" s="76" t="n">
        <f aca="false">IF(J102="Да",F102,0)</f>
        <v>0</v>
      </c>
      <c r="T102" s="76"/>
      <c r="U102" s="76"/>
    </row>
    <row r="103" customFormat="false" ht="15" hidden="false" customHeight="false" outlineLevel="0" collapsed="false">
      <c r="B103" s="65" t="n">
        <v>2</v>
      </c>
      <c r="C103" s="66" t="s">
        <v>112</v>
      </c>
      <c r="D103" s="4" t="str">
        <f aca="false">_xlfn.CONCAT(REPT("    ",B103-1), C103)</f>
        <v>    Журнал работы оборудования</v>
      </c>
      <c r="E103" s="5" t="n">
        <v>1</v>
      </c>
      <c r="F103" s="6" t="n">
        <v>3</v>
      </c>
      <c r="G103" s="6" t="n">
        <f aca="false">F103*IF(B103=1,1,0)</f>
        <v>0</v>
      </c>
      <c r="J103" s="6" t="s">
        <v>19</v>
      </c>
      <c r="K103" s="74" t="n">
        <f aca="false">IF(J103="Да",F103,0)</f>
        <v>3</v>
      </c>
    </row>
    <row r="104" customFormat="false" ht="30" hidden="false" customHeight="false" outlineLevel="0" collapsed="false">
      <c r="B104" s="65" t="n">
        <v>2</v>
      </c>
      <c r="C104" s="66" t="s">
        <v>113</v>
      </c>
      <c r="D104" s="4" t="str">
        <f aca="false">_xlfn.CONCAT(REPT("    ",B104-1), C104)</f>
        <v>    Автоматическое формирование заявок на обслуживание на основе показателей оборудования</v>
      </c>
      <c r="E104" s="5" t="n">
        <v>1</v>
      </c>
      <c r="F104" s="6" t="n">
        <v>3</v>
      </c>
      <c r="G104" s="6" t="n">
        <f aca="false">F104*IF(B104=1,1,0)</f>
        <v>0</v>
      </c>
      <c r="J104" s="6" t="s">
        <v>19</v>
      </c>
      <c r="K104" s="74" t="n">
        <f aca="false">IF(J104="Да",F104,0)</f>
        <v>3</v>
      </c>
    </row>
    <row r="105" customFormat="false" ht="31.5" hidden="false" customHeight="false" outlineLevel="0" collapsed="false">
      <c r="B105" s="78" t="n">
        <v>1</v>
      </c>
      <c r="C105" s="75" t="s">
        <v>114</v>
      </c>
      <c r="D105" s="96" t="str">
        <f aca="false">_xlfn.CONCAT(REPT("    ",B105-1), C105)</f>
        <v>Техническое обслуживание на основе показателей работы оборудования</v>
      </c>
      <c r="E105" s="5" t="n">
        <v>1</v>
      </c>
      <c r="F105" s="6" t="n">
        <v>3</v>
      </c>
      <c r="G105" s="6" t="n">
        <f aca="false">F105*IF(B105=1,1,0)</f>
        <v>3</v>
      </c>
      <c r="J105" s="6" t="s">
        <v>19</v>
      </c>
      <c r="K105" s="6" t="n">
        <f aca="false">IF(J105="Да",F105,0)</f>
        <v>3</v>
      </c>
    </row>
    <row r="106" customFormat="false" ht="31.5" hidden="false" customHeight="false" outlineLevel="0" collapsed="false">
      <c r="B106" s="33" t="n">
        <v>1</v>
      </c>
      <c r="C106" s="51" t="s">
        <v>115</v>
      </c>
      <c r="D106" s="35" t="str">
        <f aca="false">_xlfn.CONCAT(REPT("    ",B106-1), C106)</f>
        <v>Дефектная ведомость — предремонтная инспекция</v>
      </c>
      <c r="E106" s="5" t="n">
        <v>1</v>
      </c>
      <c r="F106" s="6" t="n">
        <v>5</v>
      </c>
      <c r="G106" s="6" t="n">
        <f aca="false">F106*IF(B106=1,1,0)</f>
        <v>5</v>
      </c>
      <c r="J106" s="6" t="s">
        <v>19</v>
      </c>
      <c r="K106" s="74" t="n">
        <f aca="false">IF(J106="Да",F106,0)</f>
        <v>5</v>
      </c>
      <c r="AMJ106" s="9"/>
    </row>
    <row r="107" customFormat="false" ht="15.75" hidden="false" customHeight="false" outlineLevel="0" collapsed="false">
      <c r="B107" s="33" t="n">
        <v>1</v>
      </c>
      <c r="C107" s="51" t="s">
        <v>116</v>
      </c>
      <c r="D107" s="35" t="str">
        <f aca="false">_xlfn.CONCAT(REPT("    ",B107-1), C107)</f>
        <v>Журнал осмотра оборудования</v>
      </c>
      <c r="E107" s="5" t="n">
        <v>2</v>
      </c>
      <c r="F107" s="6" t="n">
        <v>3</v>
      </c>
      <c r="G107" s="6" t="n">
        <f aca="false">F107*IF(B107=1,1,0)</f>
        <v>3</v>
      </c>
      <c r="J107" s="6" t="s">
        <v>19</v>
      </c>
      <c r="K107" s="74" t="n">
        <f aca="false">IF(J107="Да",F107,0)</f>
        <v>3</v>
      </c>
      <c r="AMJ107" s="9"/>
    </row>
    <row r="108" customFormat="false" ht="15.75" hidden="false" customHeight="false" outlineLevel="0" collapsed="false">
      <c r="B108" s="33" t="n">
        <v>1</v>
      </c>
      <c r="C108" s="51" t="s">
        <v>117</v>
      </c>
      <c r="D108" s="35" t="str">
        <f aca="false">_xlfn.CONCAT(REPT("    ",B108-1), C108)</f>
        <v>Журнал выявленных отклонений</v>
      </c>
      <c r="E108" s="52" t="n">
        <v>2</v>
      </c>
      <c r="F108" s="97" t="n">
        <v>3</v>
      </c>
      <c r="G108" s="97" t="n">
        <f aca="false">F108*IF(B108=1,1,0)</f>
        <v>3</v>
      </c>
      <c r="J108" s="6" t="s">
        <v>19</v>
      </c>
      <c r="K108" s="74" t="n">
        <f aca="false">IF(J108="Да",F108,0)</f>
        <v>3</v>
      </c>
      <c r="N108" s="8" t="s">
        <v>19</v>
      </c>
      <c r="O108" s="8" t="n">
        <f aca="false">IF(N108="Да",F108,0)</f>
        <v>3</v>
      </c>
    </row>
    <row r="109" customFormat="false" ht="15.75" hidden="false" customHeight="false" outlineLevel="0" collapsed="false">
      <c r="B109" s="33" t="n">
        <v>1</v>
      </c>
      <c r="C109" s="51" t="s">
        <v>87</v>
      </c>
      <c r="D109" s="35" t="str">
        <f aca="false">_xlfn.CONCAT(REPT("    ",B109-1), C109)</f>
        <v>Приемочная ведомость</v>
      </c>
      <c r="E109" s="52" t="n">
        <v>2</v>
      </c>
      <c r="F109" s="97" t="n">
        <v>10</v>
      </c>
      <c r="G109" s="97" t="n">
        <f aca="false">F109*IF(B109=1,1,0)</f>
        <v>10</v>
      </c>
      <c r="J109" s="6" t="s">
        <v>19</v>
      </c>
      <c r="K109" s="6" t="n">
        <f aca="false">IF(J109="Да",F109,0)</f>
        <v>10</v>
      </c>
    </row>
    <row r="110" customFormat="false" ht="15.75" hidden="false" customHeight="false" outlineLevel="0" collapsed="false">
      <c r="B110" s="33" t="n">
        <v>1</v>
      </c>
      <c r="C110" s="51" t="s">
        <v>118</v>
      </c>
      <c r="D110" s="35" t="str">
        <f aca="false">_xlfn.CONCAT(REPT("    ",B110-1), C110)</f>
        <v>Рассылка по отклонениям</v>
      </c>
      <c r="E110" s="52" t="n">
        <v>2</v>
      </c>
      <c r="F110" s="97" t="n">
        <v>3</v>
      </c>
      <c r="G110" s="97" t="n">
        <f aca="false">F110*IF(B110=1,1,0)</f>
        <v>3</v>
      </c>
      <c r="N110" s="8" t="s">
        <v>19</v>
      </c>
      <c r="O110" s="8" t="n">
        <f aca="false">IF(N110="Да",F110,0)</f>
        <v>3</v>
      </c>
    </row>
    <row r="111" customFormat="false" ht="15.75" hidden="false" customHeight="false" outlineLevel="0" collapsed="false">
      <c r="B111" s="33" t="n">
        <v>1</v>
      </c>
      <c r="C111" s="51" t="s">
        <v>119</v>
      </c>
      <c r="D111" s="35" t="str">
        <f aca="false">_xlfn.CONCAT(REPT("    ",B111-1), C111)</f>
        <v>Регистрация заявок на обслуживание</v>
      </c>
      <c r="E111" s="5" t="n">
        <v>1</v>
      </c>
      <c r="F111" s="6" t="n">
        <v>3</v>
      </c>
      <c r="G111" s="6" t="n">
        <f aca="false">F111*IF(B111=1,1,0)</f>
        <v>3</v>
      </c>
      <c r="J111" s="6" t="s">
        <v>19</v>
      </c>
      <c r="K111" s="74" t="n">
        <f aca="false">IF(J111="Да",F111,0)</f>
        <v>3</v>
      </c>
    </row>
    <row r="112" customFormat="false" ht="31.5" hidden="false" customHeight="false" outlineLevel="0" collapsed="false">
      <c r="B112" s="33" t="n">
        <v>1</v>
      </c>
      <c r="C112" s="51" t="s">
        <v>120</v>
      </c>
      <c r="D112" s="35" t="str">
        <f aca="false">_xlfn.CONCAT(REPT("    ",B112-1), C112)</f>
        <v>Регистрация выполненных работ по обслуживанию</v>
      </c>
      <c r="E112" s="5" t="n">
        <v>1</v>
      </c>
      <c r="F112" s="6" t="n">
        <v>3</v>
      </c>
      <c r="G112" s="6" t="n">
        <f aca="false">F112*IF(B112=1,1,0)</f>
        <v>3</v>
      </c>
      <c r="J112" s="6" t="s">
        <v>19</v>
      </c>
      <c r="K112" s="74" t="n">
        <f aca="false">IF(J112="Да",F112,0)</f>
        <v>3</v>
      </c>
    </row>
    <row r="113" customFormat="false" ht="15.75" hidden="false" customHeight="false" outlineLevel="0" collapsed="false">
      <c r="B113" s="33" t="n">
        <v>1</v>
      </c>
      <c r="C113" s="51" t="s">
        <v>121</v>
      </c>
      <c r="D113" s="35" t="str">
        <f aca="false">_xlfn.CONCAT(REPT("    ",B113-1), C113)</f>
        <v>Журнал отказов оборудования</v>
      </c>
      <c r="E113" s="5" t="n">
        <v>2</v>
      </c>
      <c r="F113" s="6" t="n">
        <v>3</v>
      </c>
      <c r="G113" s="6" t="n">
        <f aca="false">F113*IF(B113=1,1,0)</f>
        <v>3</v>
      </c>
      <c r="K113" s="6" t="n">
        <f aca="false">IF(J113="Да",F113,0)</f>
        <v>0</v>
      </c>
    </row>
    <row r="114" customFormat="false" ht="18.75" hidden="false" customHeight="false" outlineLevel="0" collapsed="false">
      <c r="B114" s="98" t="n">
        <v>1</v>
      </c>
      <c r="C114" s="99" t="s">
        <v>122</v>
      </c>
      <c r="D114" s="100" t="str">
        <f aca="false">_xlfn.CONCAT(REPT("    ",B114-1), C114)</f>
        <v>Поверка приборов</v>
      </c>
      <c r="E114" s="101"/>
      <c r="F114" s="102" t="n">
        <f aca="false">SUM(F115:F128)</f>
        <v>66</v>
      </c>
      <c r="G114" s="103" t="n">
        <v>0</v>
      </c>
      <c r="K114" s="6" t="n">
        <f aca="false">IF(J114="Да",F114,0)</f>
        <v>0</v>
      </c>
    </row>
    <row r="115" customFormat="false" ht="15.75" hidden="false" customHeight="false" outlineLevel="0" collapsed="false">
      <c r="B115" s="104" t="n">
        <v>1</v>
      </c>
      <c r="C115" s="105" t="s">
        <v>123</v>
      </c>
      <c r="D115" s="106" t="str">
        <f aca="false">_xlfn.CONCAT(REPT("    ",B115-1), C115)</f>
        <v>Годовой план</v>
      </c>
      <c r="E115" s="101"/>
      <c r="F115" s="103" t="n">
        <v>10</v>
      </c>
      <c r="G115" s="103" t="n">
        <v>0</v>
      </c>
      <c r="K115" s="6" t="n">
        <f aca="false">IF(J115="Да",F115,0)</f>
        <v>0</v>
      </c>
      <c r="T115" s="6" t="s">
        <v>19</v>
      </c>
    </row>
    <row r="116" customFormat="false" ht="18.75" hidden="false" customHeight="false" outlineLevel="0" collapsed="false">
      <c r="B116" s="98" t="n">
        <v>1</v>
      </c>
      <c r="C116" s="99" t="s">
        <v>124</v>
      </c>
      <c r="D116" s="100" t="str">
        <f aca="false">_xlfn.CONCAT(REPT("    ",B116-1), C116)</f>
        <v>Годовой график поверки</v>
      </c>
      <c r="E116" s="101"/>
      <c r="F116" s="103" t="n">
        <v>10</v>
      </c>
      <c r="G116" s="103" t="n">
        <v>0</v>
      </c>
      <c r="K116" s="6" t="n">
        <f aca="false">IF(J116="Да",F116,0)</f>
        <v>0</v>
      </c>
      <c r="T116" s="6" t="s">
        <v>19</v>
      </c>
    </row>
    <row r="117" customFormat="false" ht="18.75" hidden="false" customHeight="false" outlineLevel="0" collapsed="false">
      <c r="B117" s="98" t="n">
        <v>1</v>
      </c>
      <c r="C117" s="99" t="s">
        <v>125</v>
      </c>
      <c r="D117" s="100" t="str">
        <f aca="false">_xlfn.CONCAT(REPT("    ",B117-1), C117)</f>
        <v>План работы на месяц</v>
      </c>
      <c r="E117" s="101"/>
      <c r="F117" s="103" t="n">
        <v>5</v>
      </c>
      <c r="G117" s="103" t="n">
        <v>0</v>
      </c>
      <c r="K117" s="6" t="n">
        <f aca="false">IF(J117="Да",F117,0)</f>
        <v>0</v>
      </c>
      <c r="T117" s="6" t="s">
        <v>19</v>
      </c>
    </row>
    <row r="118" customFormat="false" ht="18.75" hidden="false" customHeight="false" outlineLevel="0" collapsed="false">
      <c r="B118" s="98" t="n">
        <v>1</v>
      </c>
      <c r="C118" s="99" t="s">
        <v>126</v>
      </c>
      <c r="D118" s="100" t="str">
        <f aca="false">_xlfn.CONCAT(REPT("    ",B118-1), C118)</f>
        <v>Внеплановые работы на месяц</v>
      </c>
      <c r="E118" s="101"/>
      <c r="F118" s="103" t="n">
        <v>5</v>
      </c>
      <c r="G118" s="103" t="n">
        <v>0</v>
      </c>
      <c r="K118" s="6" t="n">
        <f aca="false">IF(J118="Да",F118,0)</f>
        <v>0</v>
      </c>
      <c r="T118" s="6" t="s">
        <v>19</v>
      </c>
    </row>
    <row r="119" customFormat="false" ht="18.75" hidden="false" customHeight="false" outlineLevel="0" collapsed="false">
      <c r="B119" s="98" t="n">
        <v>1</v>
      </c>
      <c r="C119" s="99" t="s">
        <v>127</v>
      </c>
      <c r="D119" s="100" t="str">
        <f aca="false">_xlfn.CONCAT(REPT("    ",B119-1), C119)</f>
        <v>Работы по заявкам подразделений</v>
      </c>
      <c r="E119" s="101"/>
      <c r="F119" s="103" t="n">
        <v>3</v>
      </c>
      <c r="G119" s="103" t="n">
        <v>0</v>
      </c>
      <c r="K119" s="6" t="n">
        <f aca="false">IF(J119="Да",F119,0)</f>
        <v>0</v>
      </c>
      <c r="T119" s="6" t="s">
        <v>19</v>
      </c>
    </row>
    <row r="120" customFormat="false" ht="18.75" hidden="false" customHeight="false" outlineLevel="0" collapsed="false">
      <c r="B120" s="98" t="n">
        <v>1</v>
      </c>
      <c r="C120" s="99" t="s">
        <v>128</v>
      </c>
      <c r="D120" s="100" t="str">
        <f aca="false">_xlfn.CONCAT(REPT("    ",B120-1), C120)</f>
        <v>Месячный график поверки</v>
      </c>
      <c r="E120" s="101"/>
      <c r="F120" s="103" t="n">
        <v>5</v>
      </c>
      <c r="G120" s="103" t="n">
        <v>0</v>
      </c>
      <c r="K120" s="6" t="n">
        <f aca="false">IF(J120="Да",F120,0)</f>
        <v>0</v>
      </c>
      <c r="T120" s="6" t="s">
        <v>19</v>
      </c>
    </row>
    <row r="121" customFormat="false" ht="18.75" hidden="false" customHeight="false" outlineLevel="0" collapsed="false">
      <c r="B121" s="98" t="n">
        <v>1</v>
      </c>
      <c r="C121" s="99" t="s">
        <v>129</v>
      </c>
      <c r="D121" s="100" t="str">
        <f aca="false">_xlfn.CONCAT(REPT("    ",B121-1), C121)</f>
        <v>Отчет о выполнении</v>
      </c>
      <c r="E121" s="101"/>
      <c r="F121" s="103" t="n">
        <v>3</v>
      </c>
      <c r="G121" s="103" t="n">
        <v>0</v>
      </c>
      <c r="K121" s="6" t="n">
        <f aca="false">IF(J121="Да",F121,0)</f>
        <v>0</v>
      </c>
      <c r="T121" s="6" t="s">
        <v>19</v>
      </c>
    </row>
    <row r="122" customFormat="false" ht="18.75" hidden="false" customHeight="false" outlineLevel="0" collapsed="false">
      <c r="B122" s="98" t="n">
        <v>1</v>
      </c>
      <c r="C122" s="99" t="s">
        <v>130</v>
      </c>
      <c r="D122" s="100" t="str">
        <f aca="false">_xlfn.CONCAT(REPT("    ",B122-1), C122)</f>
        <v>Аварийные и внеплановые</v>
      </c>
      <c r="E122" s="101"/>
      <c r="F122" s="103" t="n">
        <v>3</v>
      </c>
      <c r="G122" s="103" t="n">
        <v>0</v>
      </c>
      <c r="K122" s="6" t="n">
        <f aca="false">IF(J122="Да",F122,0)</f>
        <v>0</v>
      </c>
      <c r="T122" s="6" t="s">
        <v>19</v>
      </c>
    </row>
    <row r="123" customFormat="false" ht="18.75" hidden="false" customHeight="false" outlineLevel="0" collapsed="false">
      <c r="B123" s="98" t="n">
        <v>1</v>
      </c>
      <c r="C123" s="99" t="s">
        <v>131</v>
      </c>
      <c r="D123" s="100" t="str">
        <f aca="false">_xlfn.CONCAT(REPT("    ",B123-1), C123)</f>
        <v>Анализ выполнения месячного плана</v>
      </c>
      <c r="E123" s="101"/>
      <c r="F123" s="103" t="n">
        <v>3</v>
      </c>
      <c r="G123" s="103" t="n">
        <v>0</v>
      </c>
      <c r="K123" s="6" t="n">
        <f aca="false">IF(J123="Да",F123,0)</f>
        <v>0</v>
      </c>
      <c r="T123" s="6" t="s">
        <v>19</v>
      </c>
    </row>
    <row r="124" customFormat="false" ht="37.5" hidden="false" customHeight="false" outlineLevel="0" collapsed="false">
      <c r="B124" s="98" t="n">
        <v>1</v>
      </c>
      <c r="C124" s="99" t="s">
        <v>132</v>
      </c>
      <c r="D124" s="100" t="str">
        <f aca="false">_xlfn.CONCAT(REPT("    ",B124-1), C124)</f>
        <v>Отчет о выполнении месячного графика поверки</v>
      </c>
      <c r="E124" s="101"/>
      <c r="F124" s="103" t="n">
        <v>3</v>
      </c>
      <c r="G124" s="103" t="n">
        <v>0</v>
      </c>
      <c r="K124" s="6" t="n">
        <f aca="false">IF(J124="Да",F124,0)</f>
        <v>0</v>
      </c>
      <c r="T124" s="6" t="s">
        <v>19</v>
      </c>
    </row>
    <row r="125" customFormat="false" ht="37.5" hidden="false" customHeight="false" outlineLevel="0" collapsed="false">
      <c r="B125" s="98" t="n">
        <v>1</v>
      </c>
      <c r="C125" s="99" t="s">
        <v>133</v>
      </c>
      <c r="D125" s="100" t="str">
        <f aca="false">_xlfn.CONCAT(REPT("    ",B125-1), C125)</f>
        <v>Печатная форма отчета о выполнении месячного графика поверки</v>
      </c>
      <c r="E125" s="101"/>
      <c r="F125" s="103" t="n">
        <v>5</v>
      </c>
      <c r="G125" s="103" t="n">
        <v>0</v>
      </c>
      <c r="K125" s="6" t="n">
        <f aca="false">IF(J125="Да",F125,0)</f>
        <v>0</v>
      </c>
      <c r="T125" s="6" t="s">
        <v>19</v>
      </c>
    </row>
    <row r="126" customFormat="false" ht="18.75" hidden="false" customHeight="false" outlineLevel="0" collapsed="false">
      <c r="B126" s="98" t="n">
        <v>1</v>
      </c>
      <c r="C126" s="99" t="s">
        <v>134</v>
      </c>
      <c r="D126" s="100" t="str">
        <f aca="false">_xlfn.CONCAT(REPT("    ",B126-1), C126)</f>
        <v>Внепланово сданные в поверку приборы</v>
      </c>
      <c r="E126" s="101"/>
      <c r="F126" s="103" t="n">
        <v>3</v>
      </c>
      <c r="G126" s="103" t="n">
        <v>0</v>
      </c>
      <c r="K126" s="6" t="n">
        <f aca="false">IF(J126="Да",F126,0)</f>
        <v>0</v>
      </c>
      <c r="T126" s="6" t="s">
        <v>19</v>
      </c>
    </row>
    <row r="127" customFormat="false" ht="18.75" hidden="false" customHeight="false" outlineLevel="0" collapsed="false">
      <c r="B127" s="98" t="n">
        <v>1</v>
      </c>
      <c r="C127" s="99" t="s">
        <v>135</v>
      </c>
      <c r="D127" s="100" t="str">
        <f aca="false">_xlfn.CONCAT(REPT("    ",B127-1), C127)</f>
        <v>Кастомные меню</v>
      </c>
      <c r="E127" s="101"/>
      <c r="F127" s="103" t="n">
        <v>5</v>
      </c>
      <c r="G127" s="103" t="n">
        <v>0</v>
      </c>
      <c r="K127" s="6" t="n">
        <f aca="false">IF(J127="Да",F127,0)</f>
        <v>0</v>
      </c>
      <c r="T127" s="6" t="s">
        <v>19</v>
      </c>
    </row>
    <row r="128" customFormat="false" ht="18.75" hidden="false" customHeight="false" outlineLevel="0" collapsed="false">
      <c r="B128" s="98" t="n">
        <v>1</v>
      </c>
      <c r="C128" s="99" t="s">
        <v>136</v>
      </c>
      <c r="D128" s="100" t="str">
        <f aca="false">_xlfn.CONCAT(REPT("    ",B128-1), C128)</f>
        <v>Списаное оборудование</v>
      </c>
      <c r="E128" s="101"/>
      <c r="F128" s="103" t="n">
        <v>3</v>
      </c>
      <c r="G128" s="103" t="n">
        <v>0</v>
      </c>
      <c r="K128" s="6" t="n">
        <f aca="false">IF(J128="Да",F128,0)</f>
        <v>0</v>
      </c>
      <c r="T128" s="6" t="s">
        <v>19</v>
      </c>
    </row>
    <row r="129" customFormat="false" ht="18.75" hidden="false" customHeight="false" outlineLevel="0" collapsed="false">
      <c r="B129" s="107" t="n">
        <v>1</v>
      </c>
      <c r="C129" s="108"/>
      <c r="D129" s="100" t="str">
        <f aca="false">_xlfn.CONCAT(REPT("    ",B129-1), C129)</f>
        <v/>
      </c>
      <c r="G129" s="6" t="n">
        <f aca="false">F129*IF(B129=1,1,0)</f>
        <v>0</v>
      </c>
      <c r="K129" s="6" t="n">
        <f aca="false">IF(J129="Да",F129,0)</f>
        <v>0</v>
      </c>
    </row>
    <row r="130" s="32" customFormat="true" ht="18.75" hidden="false" customHeight="false" outlineLevel="0" collapsed="false">
      <c r="A130" s="26" t="s">
        <v>137</v>
      </c>
      <c r="B130" s="27" t="n">
        <v>1</v>
      </c>
      <c r="C130" s="31"/>
      <c r="D130" s="29" t="str">
        <f aca="false">_xlfn.CONCAT(REPT("    ",B130-1), C130)</f>
        <v/>
      </c>
      <c r="E130" s="30"/>
      <c r="F130" s="30" t="n">
        <f aca="false">F131+F132+F139</f>
        <v>21</v>
      </c>
      <c r="G130" s="30" t="n">
        <f aca="false">SUM(G131:G143)</f>
        <v>21</v>
      </c>
      <c r="H130" s="31"/>
      <c r="J130" s="30"/>
      <c r="K130" s="30" t="n">
        <f aca="false">SUM(K131:K143)</f>
        <v>18</v>
      </c>
      <c r="M130" s="30" t="n">
        <f aca="false">SUM(M131:M143)</f>
        <v>0</v>
      </c>
      <c r="O130" s="30" t="n">
        <f aca="false">SUM(O131:O143)</f>
        <v>0</v>
      </c>
      <c r="Q130" s="30" t="n">
        <f aca="false">SUM(Q131:Q143)</f>
        <v>0</v>
      </c>
      <c r="T130" s="30"/>
      <c r="U130" s="30"/>
    </row>
    <row r="131" customFormat="false" ht="31.5" hidden="false" customHeight="false" outlineLevel="0" collapsed="false">
      <c r="B131" s="33" t="n">
        <v>1</v>
      </c>
      <c r="C131" s="51" t="s">
        <v>138</v>
      </c>
      <c r="D131" s="35" t="str">
        <f aca="false">_xlfn.CONCAT(REPT("    ",B131-1), C131)</f>
        <v>Справочник транспортных средств (подвижный состав)</v>
      </c>
      <c r="F131" s="6" t="n">
        <v>3</v>
      </c>
      <c r="G131" s="6" t="n">
        <f aca="false">F131*IF(B131=1,1,0)</f>
        <v>3</v>
      </c>
      <c r="K131" s="6" t="n">
        <f aca="false">IF(J131="Да",F131,0)</f>
        <v>0</v>
      </c>
    </row>
    <row r="132" s="87" customFormat="true" ht="15.75" hidden="false" customHeight="false" outlineLevel="0" collapsed="false">
      <c r="A132" s="86"/>
      <c r="B132" s="33" t="n">
        <v>1</v>
      </c>
      <c r="C132" s="51" t="s">
        <v>44</v>
      </c>
      <c r="D132" s="35" t="str">
        <f aca="false">_xlfn.CONCAT(REPT("    ",B132-1), C132)</f>
        <v>Справочники</v>
      </c>
      <c r="E132" s="76"/>
      <c r="F132" s="76" t="n">
        <f aca="false">SUM(F133:F138)</f>
        <v>11</v>
      </c>
      <c r="G132" s="76" t="n">
        <f aca="false">F132*IF(B132=1,1,0)</f>
        <v>11</v>
      </c>
      <c r="H132" s="51"/>
      <c r="J132" s="76"/>
      <c r="K132" s="76" t="n">
        <f aca="false">IF(J132="Да",F132,0)</f>
        <v>0</v>
      </c>
      <c r="T132" s="76"/>
      <c r="U132" s="76"/>
    </row>
    <row r="133" customFormat="false" ht="15" hidden="false" customHeight="false" outlineLevel="0" collapsed="false">
      <c r="B133" s="54" t="n">
        <v>2</v>
      </c>
      <c r="C133" s="7" t="s">
        <v>139</v>
      </c>
      <c r="D133" s="4" t="str">
        <f aca="false">_xlfn.CONCAT(REPT("    ",B133-1), C133)</f>
        <v>    Справочник пунктов маршрута</v>
      </c>
      <c r="E133" s="5" t="n">
        <v>1</v>
      </c>
      <c r="F133" s="6" t="n">
        <v>2</v>
      </c>
      <c r="G133" s="6" t="n">
        <f aca="false">F133*IF(B133=1,1,0)</f>
        <v>0</v>
      </c>
      <c r="H133" s="7" t="s">
        <v>140</v>
      </c>
      <c r="I133" s="8" t="s">
        <v>141</v>
      </c>
      <c r="J133" s="6" t="s">
        <v>19</v>
      </c>
      <c r="K133" s="74" t="n">
        <f aca="false">IF(J133="Да",F133,0)</f>
        <v>2</v>
      </c>
    </row>
    <row r="134" customFormat="false" ht="15" hidden="false" customHeight="false" outlineLevel="0" collapsed="false">
      <c r="B134" s="54" t="n">
        <v>2</v>
      </c>
      <c r="C134" s="7" t="s">
        <v>142</v>
      </c>
      <c r="D134" s="4" t="str">
        <f aca="false">_xlfn.CONCAT(REPT("    ",B134-1), C134)</f>
        <v>    Справочник типов пунктов маршрута</v>
      </c>
      <c r="E134" s="5" t="n">
        <v>1</v>
      </c>
      <c r="F134" s="6" t="n">
        <v>2</v>
      </c>
      <c r="G134" s="6" t="n">
        <f aca="false">F134*IF(B134=1,1,0)</f>
        <v>0</v>
      </c>
      <c r="H134" s="7" t="s">
        <v>143</v>
      </c>
      <c r="I134" s="8" t="s">
        <v>141</v>
      </c>
      <c r="J134" s="6" t="s">
        <v>19</v>
      </c>
      <c r="K134" s="74" t="n">
        <f aca="false">IF(J134="Да",F134,0)</f>
        <v>2</v>
      </c>
    </row>
    <row r="135" customFormat="false" ht="15" hidden="false" customHeight="false" outlineLevel="0" collapsed="false">
      <c r="B135" s="54" t="n">
        <v>2</v>
      </c>
      <c r="C135" s="7" t="s">
        <v>144</v>
      </c>
      <c r="D135" s="4" t="str">
        <f aca="false">_xlfn.CONCAT(REPT("    ",B135-1), C135)</f>
        <v>    Справочник звеньев маршрута</v>
      </c>
      <c r="E135" s="5" t="n">
        <v>1</v>
      </c>
      <c r="F135" s="6" t="n">
        <v>2</v>
      </c>
      <c r="G135" s="6" t="n">
        <f aca="false">F135*IF(B135=1,1,0)</f>
        <v>0</v>
      </c>
      <c r="H135" s="7" t="s">
        <v>145</v>
      </c>
      <c r="I135" s="8" t="s">
        <v>141</v>
      </c>
      <c r="J135" s="6" t="s">
        <v>19</v>
      </c>
      <c r="K135" s="74" t="n">
        <f aca="false">IF(J135="Да",F135,0)</f>
        <v>2</v>
      </c>
    </row>
    <row r="136" customFormat="false" ht="15" hidden="false" customHeight="false" outlineLevel="0" collapsed="false">
      <c r="B136" s="54" t="n">
        <v>2</v>
      </c>
      <c r="C136" s="7" t="s">
        <v>146</v>
      </c>
      <c r="D136" s="4" t="str">
        <f aca="false">_xlfn.CONCAT(REPT("    ",B136-1), C136)</f>
        <v>    Справочник маршрутов</v>
      </c>
      <c r="E136" s="5" t="n">
        <v>1</v>
      </c>
      <c r="F136" s="6" t="n">
        <v>2</v>
      </c>
      <c r="G136" s="6" t="n">
        <f aca="false">F136*IF(B136=1,1,0)</f>
        <v>0</v>
      </c>
      <c r="H136" s="7" t="s">
        <v>147</v>
      </c>
      <c r="I136" s="8" t="s">
        <v>141</v>
      </c>
      <c r="J136" s="6" t="s">
        <v>19</v>
      </c>
      <c r="K136" s="74" t="n">
        <f aca="false">IF(J136="Да",F136,0)</f>
        <v>2</v>
      </c>
    </row>
    <row r="137" customFormat="false" ht="15" hidden="false" customHeight="false" outlineLevel="0" collapsed="false">
      <c r="B137" s="54" t="n">
        <v>2</v>
      </c>
      <c r="C137" s="7" t="s">
        <v>148</v>
      </c>
      <c r="D137" s="4" t="str">
        <f aca="false">_xlfn.CONCAT(REPT("    ",B137-1), C137)</f>
        <v>    Журнал регистрации местонахождения объектов</v>
      </c>
      <c r="E137" s="5" t="n">
        <v>1</v>
      </c>
      <c r="F137" s="6" t="n">
        <v>3</v>
      </c>
      <c r="G137" s="6" t="n">
        <f aca="false">F137*IF(B137=1,1,0)</f>
        <v>0</v>
      </c>
      <c r="H137" s="7" t="s">
        <v>149</v>
      </c>
      <c r="I137" s="8" t="s">
        <v>141</v>
      </c>
      <c r="J137" s="6" t="s">
        <v>19</v>
      </c>
      <c r="K137" s="74" t="n">
        <f aca="false">IF(J137="Да",F137,0)</f>
        <v>3</v>
      </c>
    </row>
    <row r="138" customFormat="false" ht="15" hidden="false" customHeight="false" outlineLevel="0" collapsed="false">
      <c r="B138" s="54" t="n">
        <v>2</v>
      </c>
      <c r="C138" s="7" t="s">
        <v>150</v>
      </c>
      <c r="D138" s="4" t="str">
        <f aca="false">_xlfn.CONCAT(REPT("    ",B138-1), C138)</f>
        <v>    Журнал выполненных маршрутов</v>
      </c>
      <c r="E138" s="5" t="n">
        <v>3</v>
      </c>
      <c r="F138" s="6" t="n">
        <v>0</v>
      </c>
      <c r="G138" s="6" t="n">
        <f aca="false">F138*IF(B138=1,1,0)</f>
        <v>0</v>
      </c>
      <c r="J138" s="6" t="s">
        <v>19</v>
      </c>
      <c r="K138" s="6" t="n">
        <f aca="false">IF(J138="Да",F138,0)</f>
        <v>0</v>
      </c>
    </row>
    <row r="139" s="87" customFormat="true" ht="15.75" hidden="false" customHeight="false" outlineLevel="0" collapsed="false">
      <c r="A139" s="86"/>
      <c r="B139" s="33" t="n">
        <v>1</v>
      </c>
      <c r="C139" s="51" t="s">
        <v>151</v>
      </c>
      <c r="D139" s="35" t="str">
        <f aca="false">_xlfn.CONCAT(REPT("    ",B139-1), C139)</f>
        <v>Журнал перевезенных грузов</v>
      </c>
      <c r="E139" s="76"/>
      <c r="F139" s="76" t="n">
        <f aca="false">F140+F141+F142</f>
        <v>7</v>
      </c>
      <c r="G139" s="76" t="n">
        <f aca="false">F139*IF(B139=1,1,0)</f>
        <v>7</v>
      </c>
      <c r="H139" s="51"/>
      <c r="J139" s="76"/>
      <c r="K139" s="76" t="n">
        <f aca="false">IF(J139="Да",F139,0)</f>
        <v>0</v>
      </c>
      <c r="T139" s="76"/>
      <c r="U139" s="76"/>
    </row>
    <row r="140" customFormat="false" ht="15" hidden="false" customHeight="false" outlineLevel="0" collapsed="false">
      <c r="B140" s="54" t="n">
        <v>2</v>
      </c>
      <c r="C140" s="7" t="s">
        <v>152</v>
      </c>
      <c r="D140" s="4" t="str">
        <f aca="false">_xlfn.CONCAT(REPT("    ",B140-1), C140)</f>
        <v>    Форма регистрации груза на весовой</v>
      </c>
      <c r="E140" s="5" t="n">
        <v>1</v>
      </c>
      <c r="F140" s="6" t="n">
        <v>3</v>
      </c>
      <c r="G140" s="6" t="n">
        <f aca="false">F140*IF(B140=1,1,0)</f>
        <v>0</v>
      </c>
      <c r="J140" s="6" t="s">
        <v>19</v>
      </c>
      <c r="K140" s="6" t="n">
        <f aca="false">IF(J140="Да",F140,0)</f>
        <v>3</v>
      </c>
    </row>
    <row r="141" customFormat="false" ht="15" hidden="false" customHeight="false" outlineLevel="0" collapsed="false">
      <c r="B141" s="54" t="n">
        <v>2</v>
      </c>
      <c r="C141" s="7" t="s">
        <v>153</v>
      </c>
      <c r="D141" s="4" t="str">
        <f aca="false">_xlfn.CONCAT(REPT("    ",B141-1), C141)</f>
        <v>    Журнал перевозки груза по маршруту</v>
      </c>
      <c r="E141" s="5" t="n">
        <v>1</v>
      </c>
      <c r="F141" s="6" t="n">
        <v>2</v>
      </c>
      <c r="G141" s="6" t="n">
        <f aca="false">F141*IF(B141=1,1,0)</f>
        <v>0</v>
      </c>
      <c r="J141" s="6" t="s">
        <v>19</v>
      </c>
      <c r="K141" s="6" t="n">
        <f aca="false">IF(J141="Да",F141,0)</f>
        <v>2</v>
      </c>
    </row>
    <row r="142" customFormat="false" ht="45" hidden="false" customHeight="false" outlineLevel="0" collapsed="false">
      <c r="B142" s="54" t="n">
        <v>2</v>
      </c>
      <c r="C142" s="7" t="s">
        <v>154</v>
      </c>
      <c r="D142" s="4" t="str">
        <f aca="false">_xlfn.CONCAT(REPT("    ",B142-1), C142)</f>
        <v>    Обновление формы регистрации груза на основе показаний датчиков из IoT модуля (закрытие записи на перевозку груза)</v>
      </c>
      <c r="E142" s="5" t="n">
        <v>1</v>
      </c>
      <c r="F142" s="6" t="n">
        <v>2</v>
      </c>
      <c r="G142" s="6" t="n">
        <f aca="false">F142*IF(B142=1,1,0)</f>
        <v>0</v>
      </c>
      <c r="J142" s="6" t="s">
        <v>19</v>
      </c>
      <c r="K142" s="6" t="n">
        <f aca="false">IF(J142="Да",F142,0)</f>
        <v>2</v>
      </c>
    </row>
    <row r="143" customFormat="false" ht="15" hidden="false" customHeight="false" outlineLevel="0" collapsed="false">
      <c r="B143" s="2" t="n">
        <v>1</v>
      </c>
      <c r="C143" s="61"/>
      <c r="D143" s="4" t="str">
        <f aca="false">_xlfn.CONCAT(REPT("    ",B143-1), C143)</f>
        <v/>
      </c>
      <c r="G143" s="6" t="n">
        <f aca="false">F143*IF(B143=1,1,0)</f>
        <v>0</v>
      </c>
      <c r="K143" s="6" t="n">
        <f aca="false">IF(J143="Да",F143,0)</f>
        <v>0</v>
      </c>
    </row>
    <row r="144" s="32" customFormat="true" ht="18.75" hidden="false" customHeight="false" outlineLevel="0" collapsed="false">
      <c r="A144" s="26" t="s">
        <v>155</v>
      </c>
      <c r="B144" s="27" t="n">
        <v>1</v>
      </c>
      <c r="C144" s="31"/>
      <c r="D144" s="29" t="str">
        <f aca="false">_xlfn.CONCAT(REPT("    ",B144-1), C144)</f>
        <v/>
      </c>
      <c r="E144" s="30"/>
      <c r="F144" s="30"/>
      <c r="G144" s="30" t="n">
        <f aca="false">SUM(G145:G155)</f>
        <v>21</v>
      </c>
      <c r="H144" s="31"/>
      <c r="J144" s="30"/>
      <c r="K144" s="30" t="n">
        <f aca="false">SUM(K145:K155)</f>
        <v>11</v>
      </c>
      <c r="M144" s="30" t="n">
        <f aca="false">SUM(M145:M155)</f>
        <v>0</v>
      </c>
      <c r="O144" s="30" t="n">
        <f aca="false">SUM(O145:O155)</f>
        <v>0</v>
      </c>
      <c r="Q144" s="30" t="n">
        <f aca="false">SUM(Q145:Q155)</f>
        <v>10</v>
      </c>
      <c r="T144" s="30"/>
      <c r="U144" s="30"/>
    </row>
    <row r="145" customFormat="false" ht="31.5" hidden="false" customHeight="false" outlineLevel="0" collapsed="false">
      <c r="B145" s="33" t="n">
        <v>1</v>
      </c>
      <c r="C145" s="51" t="s">
        <v>156</v>
      </c>
      <c r="D145" s="35" t="str">
        <f aca="false">_xlfn.CONCAT(REPT("    ",B145-1), C145)</f>
        <v>Справочник контроллеров, датчиков и исполнительных устройств</v>
      </c>
      <c r="E145" s="47" t="n">
        <v>1</v>
      </c>
      <c r="F145" s="6" t="n">
        <v>3</v>
      </c>
      <c r="G145" s="6" t="n">
        <f aca="false">F145*IF(B145=1,1,0)</f>
        <v>3</v>
      </c>
      <c r="J145" s="6" t="s">
        <v>19</v>
      </c>
      <c r="K145" s="6" t="n">
        <f aca="false">IF(J145="Да",F145,0)</f>
        <v>3</v>
      </c>
    </row>
    <row r="146" customFormat="false" ht="15.75" hidden="false" customHeight="false" outlineLevel="0" collapsed="false">
      <c r="A146" s="9"/>
      <c r="B146" s="109" t="n">
        <v>1</v>
      </c>
      <c r="C146" s="51" t="s">
        <v>157</v>
      </c>
      <c r="D146" s="51" t="str">
        <f aca="false">_xlfn.CONCAT(REPT("    ",B146-1), C146)</f>
        <v>Журнал показаний датчиков</v>
      </c>
      <c r="E146" s="110" t="n">
        <v>1</v>
      </c>
      <c r="F146" s="111" t="n">
        <v>3</v>
      </c>
      <c r="G146" s="111" t="n">
        <f aca="false">F146*IF(B146=1,1,0)</f>
        <v>3</v>
      </c>
      <c r="J146" s="6" t="s">
        <v>19</v>
      </c>
      <c r="K146" s="6" t="n">
        <f aca="false">IF(J146="Да",F146,0)</f>
        <v>3</v>
      </c>
    </row>
    <row r="147" s="112" customFormat="true" ht="15.75" hidden="false" customHeight="false" outlineLevel="0" collapsed="false">
      <c r="B147" s="113" t="n">
        <v>1</v>
      </c>
      <c r="C147" s="114" t="s">
        <v>158</v>
      </c>
      <c r="D147" s="114" t="str">
        <f aca="false">_xlfn.CONCAT(REPT("    ",B147-1), C147)</f>
        <v>Встроенное ПО для считывания меток. Zebra</v>
      </c>
      <c r="E147" s="115" t="n">
        <v>1</v>
      </c>
      <c r="F147" s="116" t="n">
        <v>5</v>
      </c>
      <c r="G147" s="116" t="n">
        <f aca="false">F147*IF(B147=1,1,0)</f>
        <v>5</v>
      </c>
      <c r="H147" s="117"/>
      <c r="I147" s="118" t="s">
        <v>159</v>
      </c>
      <c r="J147" s="119" t="s">
        <v>19</v>
      </c>
      <c r="K147" s="119" t="n">
        <f aca="false">IF(J147="Да",F147,0)</f>
        <v>5</v>
      </c>
      <c r="L147" s="118"/>
      <c r="M147" s="118"/>
      <c r="N147" s="118"/>
      <c r="O147" s="118"/>
      <c r="P147" s="118"/>
      <c r="Q147" s="118"/>
      <c r="R147" s="118"/>
      <c r="S147" s="118"/>
      <c r="T147" s="119"/>
      <c r="U147" s="119"/>
    </row>
    <row r="148" customFormat="false" ht="15.75" hidden="false" customHeight="false" outlineLevel="0" collapsed="false">
      <c r="A148" s="9"/>
      <c r="B148" s="120" t="n">
        <v>1</v>
      </c>
      <c r="C148" s="94" t="s">
        <v>160</v>
      </c>
      <c r="D148" s="35" t="str">
        <f aca="false">_xlfn.CONCAT(REPT("    ",B148-1), C148)</f>
        <v>Подключение датчиков</v>
      </c>
      <c r="E148" s="110"/>
      <c r="F148" s="111" t="n">
        <f aca="false">SUM(F149:F150)</f>
        <v>4</v>
      </c>
      <c r="G148" s="111" t="n">
        <f aca="false">F148*IF(B148=1,1,0)</f>
        <v>4</v>
      </c>
      <c r="Q148" s="8" t="n">
        <f aca="false">IF(P148="Да",F148,0)</f>
        <v>0</v>
      </c>
    </row>
    <row r="149" customFormat="false" ht="15" hidden="false" customHeight="false" outlineLevel="0" collapsed="false">
      <c r="A149" s="9"/>
      <c r="B149" s="120" t="n">
        <v>2</v>
      </c>
      <c r="C149" s="94" t="s">
        <v>161</v>
      </c>
      <c r="D149" s="4" t="str">
        <f aca="false">_xlfn.CONCAT(REPT("    ",B149-1), C149)</f>
        <v>    Датчик воды</v>
      </c>
      <c r="E149" s="110" t="n">
        <v>1</v>
      </c>
      <c r="F149" s="111" t="n">
        <v>2</v>
      </c>
      <c r="G149" s="111" t="n">
        <f aca="false">F149*IF(B149=1,1,0)</f>
        <v>0</v>
      </c>
      <c r="P149" s="8" t="s">
        <v>19</v>
      </c>
      <c r="Q149" s="8" t="n">
        <f aca="false">IF(P149="Да",F149,0)</f>
        <v>2</v>
      </c>
    </row>
    <row r="150" customFormat="false" ht="15" hidden="false" customHeight="false" outlineLevel="0" collapsed="false">
      <c r="A150" s="9"/>
      <c r="B150" s="120" t="n">
        <v>2</v>
      </c>
      <c r="C150" s="94" t="s">
        <v>162</v>
      </c>
      <c r="D150" s="4" t="str">
        <f aca="false">_xlfn.CONCAT(REPT("    ",B150-1), C150)</f>
        <v>    Датчик температуры</v>
      </c>
      <c r="E150" s="110" t="n">
        <v>1</v>
      </c>
      <c r="F150" s="111" t="n">
        <v>2</v>
      </c>
      <c r="G150" s="111" t="n">
        <f aca="false">F150*IF(B150=1,1,0)</f>
        <v>0</v>
      </c>
      <c r="P150" s="8" t="s">
        <v>19</v>
      </c>
      <c r="Q150" s="8" t="n">
        <f aca="false">IF(P150="Да",F150,0)</f>
        <v>2</v>
      </c>
    </row>
    <row r="151" customFormat="false" ht="15.75" hidden="false" customHeight="false" outlineLevel="0" collapsed="false">
      <c r="A151" s="9"/>
      <c r="B151" s="120" t="n">
        <v>1</v>
      </c>
      <c r="C151" s="94" t="s">
        <v>163</v>
      </c>
      <c r="D151" s="35" t="str">
        <f aca="false">_xlfn.CONCAT(REPT("    ",B151-1), C151)</f>
        <v>Работа с графической индикацией показаний</v>
      </c>
      <c r="E151" s="110"/>
      <c r="F151" s="111" t="n">
        <f aca="false">SUM(F152:F153)</f>
        <v>6</v>
      </c>
      <c r="G151" s="111" t="n">
        <f aca="false">F151*IF(B151=1,1,0)</f>
        <v>6</v>
      </c>
      <c r="Q151" s="8" t="n">
        <f aca="false">IF(P151="Да",F151,0)</f>
        <v>0</v>
      </c>
    </row>
    <row r="152" customFormat="false" ht="15" hidden="false" customHeight="false" outlineLevel="0" collapsed="false">
      <c r="A152" s="9"/>
      <c r="B152" s="120" t="n">
        <v>2</v>
      </c>
      <c r="C152" s="94" t="s">
        <v>164</v>
      </c>
      <c r="D152" s="4" t="str">
        <f aca="false">_xlfn.CONCAT(REPT("    ",B152-1), C152)</f>
        <v>    Настройка индикации</v>
      </c>
      <c r="E152" s="110" t="n">
        <v>1</v>
      </c>
      <c r="F152" s="111" t="n">
        <v>3</v>
      </c>
      <c r="G152" s="111" t="n">
        <f aca="false">F152*IF(B152=1,1,0)</f>
        <v>0</v>
      </c>
      <c r="P152" s="8" t="s">
        <v>19</v>
      </c>
      <c r="Q152" s="8" t="n">
        <f aca="false">IF(P152="Да",F152,0)</f>
        <v>3</v>
      </c>
    </row>
    <row r="153" customFormat="false" ht="15" hidden="false" customHeight="false" outlineLevel="0" collapsed="false">
      <c r="A153" s="9"/>
      <c r="B153" s="120" t="n">
        <v>2</v>
      </c>
      <c r="C153" s="94" t="s">
        <v>165</v>
      </c>
      <c r="D153" s="4" t="str">
        <f aca="false">_xlfn.CONCAT(REPT("    ",B153-1), C153)</f>
        <v>    Drill down</v>
      </c>
      <c r="E153" s="110" t="n">
        <v>1</v>
      </c>
      <c r="F153" s="111" t="n">
        <v>3</v>
      </c>
      <c r="G153" s="111" t="n">
        <f aca="false">F153*IF(B153=1,1,0)</f>
        <v>0</v>
      </c>
      <c r="P153" s="8" t="s">
        <v>19</v>
      </c>
      <c r="Q153" s="8" t="n">
        <f aca="false">IF(P153="Да",F153,0)</f>
        <v>3</v>
      </c>
    </row>
    <row r="154" customFormat="false" ht="15.75" hidden="false" customHeight="false" outlineLevel="0" collapsed="false">
      <c r="A154" s="9"/>
      <c r="B154" s="120"/>
      <c r="C154" s="94"/>
      <c r="D154" s="35"/>
      <c r="E154" s="110"/>
      <c r="F154" s="111"/>
      <c r="G154" s="111" t="n">
        <f aca="false">F154*IF(B154=1,1,0)</f>
        <v>0</v>
      </c>
      <c r="Q154" s="8" t="n">
        <f aca="false">IF(P154="Да",F154,0)</f>
        <v>0</v>
      </c>
    </row>
    <row r="155" customFormat="false" ht="15" hidden="false" customHeight="false" outlineLevel="0" collapsed="false">
      <c r="B155" s="2" t="n">
        <v>1</v>
      </c>
      <c r="C155" s="61"/>
      <c r="D155" s="4" t="str">
        <f aca="false">_xlfn.CONCAT(REPT("    ",B155-1), C155)</f>
        <v/>
      </c>
      <c r="G155" s="6" t="n">
        <f aca="false">F155*IF(B155=1,1,0)</f>
        <v>0</v>
      </c>
      <c r="K155" s="6" t="n">
        <f aca="false">IF(J155="Да",F155,0)</f>
        <v>0</v>
      </c>
    </row>
    <row r="156" s="32" customFormat="true" ht="56.25" hidden="false" customHeight="false" outlineLevel="0" collapsed="false">
      <c r="A156" s="26" t="s">
        <v>166</v>
      </c>
      <c r="B156" s="27" t="n">
        <v>1</v>
      </c>
      <c r="C156" s="31"/>
      <c r="D156" s="29" t="str">
        <f aca="false">_xlfn.CONCAT(REPT("    ",B156-1), C156)</f>
        <v/>
      </c>
      <c r="E156" s="30"/>
      <c r="F156" s="30"/>
      <c r="G156" s="30" t="n">
        <f aca="false">SUM(G157:G165)</f>
        <v>30</v>
      </c>
      <c r="H156" s="31"/>
      <c r="J156" s="30"/>
      <c r="K156" s="30" t="n">
        <f aca="false">SUM(K157:K165)</f>
        <v>9</v>
      </c>
      <c r="M156" s="30" t="n">
        <f aca="false">SUM(M157:M165)</f>
        <v>0</v>
      </c>
      <c r="O156" s="30" t="n">
        <f aca="false">SUM(O157:O165)</f>
        <v>3</v>
      </c>
      <c r="Q156" s="30" t="n">
        <f aca="false">SUM(Q157:Q165)</f>
        <v>0</v>
      </c>
      <c r="T156" s="30"/>
      <c r="U156" s="30"/>
    </row>
    <row r="157" customFormat="false" ht="15.75" hidden="false" customHeight="false" outlineLevel="0" collapsed="false">
      <c r="B157" s="120" t="n">
        <v>1</v>
      </c>
      <c r="C157" s="94" t="s">
        <v>167</v>
      </c>
      <c r="D157" s="35" t="str">
        <f aca="false">_xlfn.CONCAT(REPT("    ",B157-1), C157)</f>
        <v>Статусы документа</v>
      </c>
      <c r="E157" s="5" t="n">
        <v>1</v>
      </c>
      <c r="F157" s="6" t="n">
        <v>3</v>
      </c>
      <c r="G157" s="6" t="n">
        <f aca="false">F157*IF(B157=1,1,0)</f>
        <v>3</v>
      </c>
      <c r="J157" s="6" t="s">
        <v>19</v>
      </c>
      <c r="K157" s="6" t="n">
        <f aca="false">IF(J157="Да",F157,0)</f>
        <v>3</v>
      </c>
    </row>
    <row r="158" customFormat="false" ht="15.75" hidden="false" customHeight="false" outlineLevel="0" collapsed="false">
      <c r="B158" s="120" t="n">
        <v>1</v>
      </c>
      <c r="C158" s="94" t="s">
        <v>168</v>
      </c>
      <c r="D158" s="35" t="str">
        <f aca="false">_xlfn.CONCAT(REPT("    ",B158-1), C158)</f>
        <v>Типы документов DocTypes</v>
      </c>
      <c r="E158" s="5" t="n">
        <v>1</v>
      </c>
      <c r="F158" s="6" t="n">
        <v>2</v>
      </c>
      <c r="G158" s="6" t="n">
        <f aca="false">F158*IF(B158=1,1,0)</f>
        <v>2</v>
      </c>
    </row>
    <row r="159" customFormat="false" ht="15.75" hidden="false" customHeight="false" outlineLevel="0" collapsed="false">
      <c r="B159" s="120" t="n">
        <v>1</v>
      </c>
      <c r="C159" s="94" t="s">
        <v>169</v>
      </c>
      <c r="D159" s="35" t="str">
        <f aca="false">_xlfn.CONCAT(REPT("    ",B159-1), C159)</f>
        <v>Виды маршрутов документов WorkflowTypes</v>
      </c>
      <c r="E159" s="5" t="n">
        <v>1</v>
      </c>
      <c r="F159" s="6" t="n">
        <v>9</v>
      </c>
      <c r="G159" s="6" t="n">
        <f aca="false">F159*IF(B159=1,1,0)</f>
        <v>9</v>
      </c>
    </row>
    <row r="160" customFormat="false" ht="31.5" hidden="false" customHeight="false" outlineLevel="0" collapsed="false">
      <c r="B160" s="120" t="n">
        <v>1</v>
      </c>
      <c r="C160" s="94" t="s">
        <v>170</v>
      </c>
      <c r="D160" s="35" t="str">
        <f aca="false">_xlfn.CONCAT(REPT("    ",B160-1), C160)</f>
        <v>Доступ по ролям и работникам к рабочему процессу</v>
      </c>
      <c r="E160" s="5" t="n">
        <v>1</v>
      </c>
      <c r="F160" s="6" t="n">
        <v>3</v>
      </c>
      <c r="G160" s="6" t="n">
        <v>5</v>
      </c>
      <c r="J160" s="6" t="s">
        <v>19</v>
      </c>
      <c r="K160" s="6" t="n">
        <f aca="false">IF(J160="Да",F160,0)</f>
        <v>3</v>
      </c>
    </row>
    <row r="161" customFormat="false" ht="15.75" hidden="false" customHeight="false" outlineLevel="0" collapsed="false">
      <c r="B161" s="120" t="n">
        <v>1</v>
      </c>
      <c r="C161" s="94" t="s">
        <v>171</v>
      </c>
      <c r="D161" s="35" t="str">
        <f aca="false">_xlfn.CONCAT(REPT("    ",B161-1), C161)</f>
        <v>Рабочий кабинет работника</v>
      </c>
      <c r="E161" s="5" t="n">
        <v>3</v>
      </c>
      <c r="F161" s="6" t="n">
        <v>5</v>
      </c>
      <c r="G161" s="6" t="n">
        <f aca="false">F161*IF(B161=1,1,0)</f>
        <v>5</v>
      </c>
      <c r="K161" s="6" t="n">
        <f aca="false">IF(J161="Да",F161,0)</f>
        <v>0</v>
      </c>
    </row>
    <row r="162" customFormat="false" ht="15.75" hidden="false" customHeight="false" outlineLevel="0" collapsed="false">
      <c r="B162" s="120" t="n">
        <v>1</v>
      </c>
      <c r="C162" s="94" t="s">
        <v>172</v>
      </c>
      <c r="D162" s="35" t="str">
        <f aca="false">_xlfn.CONCAT(REPT("    ",B162-1), C162)</f>
        <v>История прохождения рабочего процесса</v>
      </c>
      <c r="E162" s="5" t="n">
        <v>1</v>
      </c>
      <c r="F162" s="6" t="n">
        <v>3</v>
      </c>
      <c r="G162" s="6" t="n">
        <f aca="false">F162*IF(B162=1,1,0)</f>
        <v>3</v>
      </c>
      <c r="J162" s="6" t="s">
        <v>19</v>
      </c>
      <c r="K162" s="6" t="n">
        <f aca="false">IF(J162="Да",F162,0)</f>
        <v>3</v>
      </c>
    </row>
    <row r="163" customFormat="false" ht="31.5" hidden="false" customHeight="false" outlineLevel="0" collapsed="false">
      <c r="B163" s="120" t="n">
        <v>1</v>
      </c>
      <c r="C163" s="94" t="s">
        <v>173</v>
      </c>
      <c r="D163" s="35" t="str">
        <f aca="false">_xlfn.CONCAT(REPT("    ",B163-1), C163)</f>
        <v>Приостановка процесса при нарушении хода процесса</v>
      </c>
      <c r="E163" s="5" t="n">
        <v>2</v>
      </c>
      <c r="F163" s="6" t="n">
        <v>3</v>
      </c>
      <c r="G163" s="6" t="n">
        <f aca="false">F163*IF(B163=1,1,0)</f>
        <v>3</v>
      </c>
      <c r="N163" s="8" t="s">
        <v>19</v>
      </c>
      <c r="O163" s="8" t="n">
        <f aca="false">IF(N163="Да",F163,0)</f>
        <v>3</v>
      </c>
    </row>
    <row r="164" customFormat="false" ht="15" hidden="false" customHeight="false" outlineLevel="0" collapsed="false">
      <c r="B164" s="120" t="n">
        <v>1</v>
      </c>
      <c r="C164" s="94"/>
      <c r="D164" s="95"/>
    </row>
    <row r="165" customFormat="false" ht="15" hidden="false" customHeight="false" outlineLevel="0" collapsed="false">
      <c r="B165" s="120" t="n">
        <v>1</v>
      </c>
      <c r="C165" s="94"/>
      <c r="D165" s="95" t="str">
        <f aca="false">_xlfn.CONCAT(REPT("    ",B165-1), C165)</f>
        <v/>
      </c>
      <c r="G165" s="6" t="n">
        <f aca="false">F165*IF(B165=1,1,0)</f>
        <v>0</v>
      </c>
      <c r="K165" s="6" t="n">
        <f aca="false">IF(J165="Да",F165,0)</f>
        <v>0</v>
      </c>
    </row>
    <row r="166" customFormat="false" ht="18.75" hidden="false" customHeight="false" outlineLevel="0" collapsed="false">
      <c r="A166" s="26" t="s">
        <v>174</v>
      </c>
      <c r="B166" s="26" t="n">
        <v>1</v>
      </c>
      <c r="C166" s="28"/>
      <c r="D166" s="29" t="str">
        <f aca="false">_xlfn.CONCAT(REPT("    ",B166-1), C166)</f>
        <v/>
      </c>
      <c r="E166" s="26"/>
      <c r="F166" s="26"/>
      <c r="G166" s="26" t="n">
        <f aca="false">SUM(G167:G204)</f>
        <v>50</v>
      </c>
      <c r="H166" s="31"/>
      <c r="I166" s="26"/>
      <c r="J166" s="26"/>
      <c r="K166" s="26"/>
      <c r="L166" s="26"/>
      <c r="M166" s="26"/>
      <c r="N166" s="26"/>
      <c r="O166" s="26"/>
      <c r="P166" s="26"/>
      <c r="Q166" s="26" t="n">
        <f aca="false">SUM(Q167:Q204)</f>
        <v>37</v>
      </c>
      <c r="R166" s="26"/>
      <c r="S166" s="26"/>
      <c r="T166" s="26"/>
      <c r="U166" s="26"/>
    </row>
    <row r="167" customFormat="false" ht="15.75" hidden="false" customHeight="false" outlineLevel="0" collapsed="false">
      <c r="B167" s="120" t="n">
        <v>1</v>
      </c>
      <c r="C167" s="94" t="s">
        <v>44</v>
      </c>
      <c r="D167" s="35" t="str">
        <f aca="false">_xlfn.CONCAT(REPT("    ",B167-1), C167)</f>
        <v>Справочники</v>
      </c>
      <c r="F167" s="6" t="n">
        <f aca="false">SUM(F168:F172)</f>
        <v>10</v>
      </c>
      <c r="G167" s="6" t="n">
        <f aca="false">F167*IF(B167=1,1,0)</f>
        <v>10</v>
      </c>
    </row>
    <row r="168" customFormat="false" ht="15" hidden="false" customHeight="false" outlineLevel="0" collapsed="false">
      <c r="B168" s="120" t="n">
        <v>2</v>
      </c>
      <c r="C168" s="94" t="s">
        <v>175</v>
      </c>
      <c r="D168" s="4" t="str">
        <f aca="false">_xlfn.CONCAT(REPT("    ",B168-1), C168)</f>
        <v>    Площадки контроля выбросов</v>
      </c>
      <c r="E168" s="5" t="n">
        <v>2</v>
      </c>
      <c r="F168" s="6" t="n">
        <v>2</v>
      </c>
      <c r="G168" s="6" t="n">
        <f aca="false">F168*IF(B168=1,1,0)</f>
        <v>0</v>
      </c>
      <c r="P168" s="8" t="s">
        <v>19</v>
      </c>
      <c r="Q168" s="8" t="n">
        <f aca="false">IF(P168="Да",F168,0)</f>
        <v>2</v>
      </c>
    </row>
    <row r="169" customFormat="false" ht="15" hidden="false" customHeight="false" outlineLevel="0" collapsed="false">
      <c r="B169" s="120" t="n">
        <v>2</v>
      </c>
      <c r="C169" s="94" t="s">
        <v>176</v>
      </c>
      <c r="D169" s="4" t="str">
        <f aca="false">_xlfn.CONCAT(REPT("    ",B169-1), C169)</f>
        <v>    Источники выбросов</v>
      </c>
      <c r="E169" s="5" t="n">
        <v>2</v>
      </c>
      <c r="F169" s="6" t="n">
        <v>2</v>
      </c>
      <c r="G169" s="6" t="n">
        <f aca="false">F169*IF(B169=1,1,0)</f>
        <v>0</v>
      </c>
      <c r="P169" s="8" t="s">
        <v>19</v>
      </c>
      <c r="Q169" s="8" t="n">
        <f aca="false">IF(P169="Да",F169,0)</f>
        <v>2</v>
      </c>
    </row>
    <row r="170" customFormat="false" ht="15" hidden="false" customHeight="false" outlineLevel="0" collapsed="false">
      <c r="B170" s="120" t="n">
        <v>2</v>
      </c>
      <c r="C170" s="94" t="s">
        <v>177</v>
      </c>
      <c r="D170" s="4" t="str">
        <f aca="false">_xlfn.CONCAT(REPT("    ",B170-1), C170)</f>
        <v>    Загрязняющие вещества</v>
      </c>
      <c r="E170" s="5" t="n">
        <v>2</v>
      </c>
      <c r="F170" s="6" t="n">
        <v>2</v>
      </c>
      <c r="G170" s="6" t="n">
        <f aca="false">F170*IF(B170=1,1,0)</f>
        <v>0</v>
      </c>
      <c r="P170" s="8" t="s">
        <v>19</v>
      </c>
      <c r="Q170" s="8" t="n">
        <f aca="false">IF(P170="Да",F170,0)</f>
        <v>2</v>
      </c>
    </row>
    <row r="171" customFormat="false" ht="15" hidden="false" customHeight="false" outlineLevel="0" collapsed="false">
      <c r="B171" s="120" t="n">
        <v>2</v>
      </c>
      <c r="C171" s="94" t="s">
        <v>178</v>
      </c>
      <c r="D171" s="4" t="str">
        <f aca="false">_xlfn.CONCAT(REPT("    ",B171-1), C171)</f>
        <v>    Параметры загрязняющих веществ</v>
      </c>
      <c r="E171" s="5" t="n">
        <v>2</v>
      </c>
      <c r="F171" s="6" t="n">
        <v>2</v>
      </c>
      <c r="G171" s="6" t="n">
        <f aca="false">F171*IF(B171=1,1,0)</f>
        <v>0</v>
      </c>
      <c r="P171" s="8" t="s">
        <v>19</v>
      </c>
      <c r="Q171" s="8" t="n">
        <f aca="false">IF(P171="Да",F171,0)</f>
        <v>2</v>
      </c>
    </row>
    <row r="172" customFormat="false" ht="15" hidden="false" customHeight="false" outlineLevel="0" collapsed="false">
      <c r="B172" s="120" t="n">
        <v>2</v>
      </c>
      <c r="C172" s="94" t="s">
        <v>179</v>
      </c>
      <c r="D172" s="4" t="str">
        <f aca="false">_xlfn.CONCAT(REPT("    ",B172-1), C172)</f>
        <v>    Нормативы допустимых выбросов</v>
      </c>
      <c r="E172" s="5" t="n">
        <v>2</v>
      </c>
      <c r="F172" s="6" t="n">
        <v>2</v>
      </c>
      <c r="G172" s="6" t="n">
        <f aca="false">F172*IF(B172=1,1,0)</f>
        <v>0</v>
      </c>
      <c r="P172" s="8" t="s">
        <v>19</v>
      </c>
      <c r="Q172" s="8" t="n">
        <f aca="false">IF(P172="Да",F172,0)</f>
        <v>2</v>
      </c>
    </row>
    <row r="173" customFormat="false" ht="15.75" hidden="false" customHeight="false" outlineLevel="0" collapsed="false">
      <c r="B173" s="120" t="n">
        <v>1</v>
      </c>
      <c r="C173" s="94" t="s">
        <v>180</v>
      </c>
      <c r="D173" s="35" t="str">
        <f aca="false">_xlfn.CONCAT(REPT("    ",B173-1), C173)</f>
        <v>Real-time экраны контроля</v>
      </c>
      <c r="E173" s="5" t="n">
        <v>2</v>
      </c>
      <c r="F173" s="6" t="n">
        <f aca="false">SUM(F174:F189)</f>
        <v>19</v>
      </c>
      <c r="G173" s="6" t="n">
        <f aca="false">F173*IF(B173=1,1,0)</f>
        <v>19</v>
      </c>
    </row>
    <row r="174" customFormat="false" ht="15.75" hidden="false" customHeight="false" outlineLevel="0" collapsed="false">
      <c r="B174" s="120" t="n">
        <v>2</v>
      </c>
      <c r="C174" s="94" t="s">
        <v>181</v>
      </c>
      <c r="D174" s="35" t="str">
        <f aca="false">_xlfn.CONCAT(REPT("    ",B174-1), C174)</f>
        <v>    Контроль выбросов для оператора</v>
      </c>
      <c r="E174" s="5" t="n">
        <v>2</v>
      </c>
      <c r="F174" s="6" t="n">
        <v>5</v>
      </c>
      <c r="G174" s="6" t="n">
        <f aca="false">F174*IF(B174=1,1,0)</f>
        <v>0</v>
      </c>
      <c r="P174" s="8" t="s">
        <v>19</v>
      </c>
      <c r="Q174" s="8" t="n">
        <f aca="false">IF(P174="Да",F174,0)</f>
        <v>5</v>
      </c>
    </row>
    <row r="175" customFormat="false" ht="15" hidden="false" customHeight="false" outlineLevel="0" collapsed="false">
      <c r="B175" s="120" t="n">
        <v>3</v>
      </c>
      <c r="C175" s="94" t="s">
        <v>178</v>
      </c>
      <c r="D175" s="4" t="str">
        <f aca="false">_xlfn.CONCAT(REPT("    ",B175-1), C175)</f>
        <v>        Параметры загрязняющих веществ</v>
      </c>
      <c r="E175" s="5" t="n">
        <v>2</v>
      </c>
    </row>
    <row r="176" customFormat="false" ht="15" hidden="false" customHeight="false" outlineLevel="0" collapsed="false">
      <c r="B176" s="120" t="n">
        <v>3</v>
      </c>
      <c r="C176" s="94" t="s">
        <v>182</v>
      </c>
      <c r="D176" s="4" t="str">
        <f aca="false">_xlfn.CONCAT(REPT("    ",B176-1), C176)</f>
        <v>        Звуковая сигнализация</v>
      </c>
      <c r="E176" s="5" t="n">
        <v>2</v>
      </c>
    </row>
    <row r="177" customFormat="false" ht="15" hidden="false" customHeight="false" outlineLevel="0" collapsed="false">
      <c r="B177" s="120" t="n">
        <v>3</v>
      </c>
      <c r="C177" s="94" t="s">
        <v>183</v>
      </c>
      <c r="D177" s="4" t="str">
        <f aca="false">_xlfn.CONCAT(REPT("    ",B177-1), C177)</f>
        <v>        Цветовая сигнализация</v>
      </c>
      <c r="E177" s="5" t="n">
        <v>2</v>
      </c>
    </row>
    <row r="178" customFormat="false" ht="15" hidden="false" customHeight="false" outlineLevel="0" collapsed="false">
      <c r="B178" s="120" t="n">
        <v>3</v>
      </c>
      <c r="C178" s="94" t="s">
        <v>184</v>
      </c>
      <c r="D178" s="121" t="str">
        <f aca="false">_xlfn.CONCAT(REPT("    ",B178-1), C178)</f>
        <v>        Усредненные данные</v>
      </c>
      <c r="E178" s="5" t="n">
        <v>2</v>
      </c>
    </row>
    <row r="179" customFormat="false" ht="15" hidden="false" customHeight="false" outlineLevel="0" collapsed="false">
      <c r="B179" s="120" t="n">
        <v>3</v>
      </c>
      <c r="C179" s="94" t="s">
        <v>185</v>
      </c>
      <c r="D179" s="4" t="str">
        <f aca="false">_xlfn.CONCAT(REPT("    ",B179-1), C179)</f>
        <v>        Пороги превышения</v>
      </c>
    </row>
    <row r="180" customFormat="false" ht="30" hidden="false" customHeight="false" outlineLevel="0" collapsed="false">
      <c r="B180" s="120" t="n">
        <v>3</v>
      </c>
      <c r="C180" s="94" t="s">
        <v>186</v>
      </c>
      <c r="D180" s="122" t="str">
        <f aca="false">_xlfn.CONCAT(REPT("    ",B180-1), C180)</f>
        <v>        Преобразование параметров в величины выбросов</v>
      </c>
    </row>
    <row r="181" customFormat="false" ht="15.75" hidden="false" customHeight="false" outlineLevel="0" collapsed="false">
      <c r="B181" s="120" t="n">
        <v>2</v>
      </c>
      <c r="C181" s="94" t="s">
        <v>187</v>
      </c>
      <c r="D181" s="35" t="str">
        <f aca="false">_xlfn.CONCAT(REPT("    ",B181-1), C181)</f>
        <v>    Контроль сбросов для оператора</v>
      </c>
      <c r="E181" s="5" t="n">
        <v>2</v>
      </c>
      <c r="F181" s="6" t="n">
        <v>5</v>
      </c>
      <c r="G181" s="6" t="n">
        <f aca="false">F181*IF(B181=1,1,0)</f>
        <v>0</v>
      </c>
      <c r="P181" s="8" t="s">
        <v>19</v>
      </c>
      <c r="Q181" s="8" t="n">
        <f aca="false">IF(P181="Да",F181,0)</f>
        <v>5</v>
      </c>
    </row>
    <row r="182" customFormat="false" ht="15" hidden="false" customHeight="false" outlineLevel="0" collapsed="false">
      <c r="B182" s="120" t="n">
        <v>3</v>
      </c>
      <c r="C182" s="94" t="s">
        <v>182</v>
      </c>
      <c r="D182" s="4" t="str">
        <f aca="false">_xlfn.CONCAT(REPT("    ",B182-1), C182)</f>
        <v>        Звуковая сигнализация</v>
      </c>
      <c r="E182" s="5" t="n">
        <v>2</v>
      </c>
    </row>
    <row r="183" customFormat="false" ht="15" hidden="false" customHeight="false" outlineLevel="0" collapsed="false">
      <c r="B183" s="120" t="n">
        <v>3</v>
      </c>
      <c r="C183" s="94" t="s">
        <v>183</v>
      </c>
      <c r="D183" s="4" t="str">
        <f aca="false">_xlfn.CONCAT(REPT("    ",B183-1), C183)</f>
        <v>        Цветовая сигнализация</v>
      </c>
      <c r="E183" s="5" t="n">
        <v>2</v>
      </c>
    </row>
    <row r="184" customFormat="false" ht="15" hidden="false" customHeight="false" outlineLevel="0" collapsed="false">
      <c r="B184" s="120" t="n">
        <v>3</v>
      </c>
      <c r="C184" s="94" t="s">
        <v>185</v>
      </c>
      <c r="D184" s="4" t="str">
        <f aca="false">_xlfn.CONCAT(REPT("    ",B184-1), C184)</f>
        <v>        Пороги превышения</v>
      </c>
      <c r="E184" s="5" t="n">
        <v>2</v>
      </c>
    </row>
    <row r="185" customFormat="false" ht="15" hidden="false" customHeight="false" outlineLevel="0" collapsed="false">
      <c r="B185" s="120" t="n">
        <v>3</v>
      </c>
      <c r="C185" s="94" t="s">
        <v>186</v>
      </c>
      <c r="D185" s="122" t="str">
        <f aca="false">_xlfn.CONCAT(REPT("    ",B185-1), C185)</f>
        <v>        Преобразование параметров в величины выбросов</v>
      </c>
      <c r="E185" s="5" t="n">
        <v>2</v>
      </c>
    </row>
    <row r="186" customFormat="false" ht="15" hidden="false" customHeight="false" outlineLevel="0" collapsed="false">
      <c r="B186" s="120" t="n">
        <v>1</v>
      </c>
      <c r="C186" s="94" t="s">
        <v>188</v>
      </c>
      <c r="D186" s="123" t="str">
        <f aca="false">_xlfn.CONCAT(REPT("    ",B186-1), C186)</f>
        <v>Журнал учета часов работы источников загрязнений</v>
      </c>
      <c r="E186" s="5" t="n">
        <v>2</v>
      </c>
      <c r="F186" s="6" t="n">
        <v>3</v>
      </c>
      <c r="G186" s="6" t="n">
        <f aca="false">F186*IF(B186=1,1,0)</f>
        <v>3</v>
      </c>
    </row>
    <row r="187" customFormat="false" ht="15.75" hidden="false" customHeight="false" outlineLevel="0" collapsed="false">
      <c r="B187" s="120" t="n">
        <v>1</v>
      </c>
      <c r="C187" s="94" t="s">
        <v>189</v>
      </c>
      <c r="D187" s="96" t="str">
        <f aca="false">_xlfn.CONCAT(REPT("    ",B187-1), C187)</f>
        <v>Режимы работы. Что с ними делать?</v>
      </c>
      <c r="E187" s="5" t="n">
        <v>2</v>
      </c>
    </row>
    <row r="188" customFormat="false" ht="30" hidden="false" customHeight="false" outlineLevel="0" collapsed="false">
      <c r="B188" s="120" t="n">
        <v>2</v>
      </c>
      <c r="C188" s="94" t="s">
        <v>190</v>
      </c>
      <c r="D188" s="4" t="str">
        <f aca="false">_xlfn.CONCAT(REPT("    ",B188-1), C188)</f>
        <v>    Уведомления о превышениях нормативов эмиссии по данным АСМ</v>
      </c>
      <c r="E188" s="5" t="n">
        <v>2</v>
      </c>
      <c r="F188" s="6" t="n">
        <v>3</v>
      </c>
      <c r="G188" s="6" t="n">
        <f aca="false">F188*IF(B188=1,1,0)</f>
        <v>0</v>
      </c>
      <c r="P188" s="8" t="s">
        <v>19</v>
      </c>
      <c r="Q188" s="8" t="n">
        <f aca="false">IF(P188="Да",F188,0)</f>
        <v>3</v>
      </c>
    </row>
    <row r="189" customFormat="false" ht="15" hidden="false" customHeight="false" outlineLevel="0" collapsed="false">
      <c r="B189" s="120" t="n">
        <v>2</v>
      </c>
      <c r="C189" s="94" t="s">
        <v>191</v>
      </c>
      <c r="D189" s="4" t="str">
        <f aca="false">_xlfn.CONCAT(REPT("    ",B189-1), C189)</f>
        <v>    Печатная форма уведомления</v>
      </c>
      <c r="E189" s="5" t="n">
        <v>2</v>
      </c>
      <c r="F189" s="6" t="n">
        <v>3</v>
      </c>
      <c r="G189" s="6" t="n">
        <f aca="false">F189*IF(B189=1,1,0)</f>
        <v>0</v>
      </c>
    </row>
    <row r="190" customFormat="false" ht="15" hidden="false" customHeight="false" outlineLevel="0" collapsed="false">
      <c r="B190" s="120" t="n">
        <v>1</v>
      </c>
      <c r="C190" s="94" t="s">
        <v>192</v>
      </c>
      <c r="D190" s="4" t="str">
        <f aca="false">_xlfn.CONCAT(REPT("    ",B190-1), C190)</f>
        <v>Прочие уведомления/сообщения/предупреждения</v>
      </c>
      <c r="E190" s="5" t="n">
        <v>2</v>
      </c>
      <c r="F190" s="6" t="n">
        <v>3</v>
      </c>
      <c r="G190" s="6" t="n">
        <f aca="false">F190*IF(B190=1,1,0)</f>
        <v>3</v>
      </c>
      <c r="P190" s="8" t="s">
        <v>19</v>
      </c>
      <c r="Q190" s="8" t="n">
        <f aca="false">IF(P190="Да",F190,0)</f>
        <v>3</v>
      </c>
    </row>
    <row r="191" customFormat="false" ht="15" hidden="false" customHeight="false" outlineLevel="0" collapsed="false">
      <c r="B191" s="120" t="n">
        <v>1</v>
      </c>
      <c r="C191" s="94" t="s">
        <v>193</v>
      </c>
      <c r="D191" s="4" t="str">
        <f aca="false">_xlfn.CONCAT(REPT("    ",B191-1), C191)</f>
        <v>"Математика" рассчетов</v>
      </c>
      <c r="E191" s="5" t="n">
        <v>2</v>
      </c>
      <c r="F191" s="6" t="n">
        <v>5</v>
      </c>
      <c r="G191" s="6" t="n">
        <f aca="false">F191*IF(B191=1,1,0)</f>
        <v>5</v>
      </c>
      <c r="P191" s="8" t="s">
        <v>19</v>
      </c>
      <c r="Q191" s="8" t="n">
        <f aca="false">IF(P191="Да",F191,0)</f>
        <v>5</v>
      </c>
    </row>
    <row r="192" customFormat="false" ht="15" hidden="false" customHeight="false" outlineLevel="0" collapsed="false">
      <c r="B192" s="120" t="n">
        <v>1</v>
      </c>
      <c r="C192" s="94" t="s">
        <v>194</v>
      </c>
      <c r="D192" s="4" t="str">
        <f aca="false">_xlfn.CONCAT(REPT("    ",B192-1), C192)</f>
        <v>Резервирование системы</v>
      </c>
      <c r="E192" s="5" t="n">
        <v>2</v>
      </c>
      <c r="F192" s="6" t="n">
        <v>3</v>
      </c>
      <c r="G192" s="6" t="n">
        <f aca="false">F192*IF(B192=1,1,0)</f>
        <v>3</v>
      </c>
      <c r="P192" s="8" t="s">
        <v>19</v>
      </c>
      <c r="Q192" s="8" t="n">
        <f aca="false">IF(P192="Да",F192,0)</f>
        <v>3</v>
      </c>
    </row>
    <row r="193" customFormat="false" ht="15" hidden="false" customHeight="false" outlineLevel="0" collapsed="false">
      <c r="B193" s="120" t="n">
        <v>1</v>
      </c>
      <c r="C193" s="94" t="s">
        <v>195</v>
      </c>
      <c r="D193" s="4" t="str">
        <f aca="false">_xlfn.CONCAT(REPT("    ",B193-1), C193)</f>
        <v>Расчет экологического налога</v>
      </c>
      <c r="E193" s="5" t="n">
        <v>2</v>
      </c>
      <c r="F193" s="6" t="n">
        <v>3</v>
      </c>
      <c r="G193" s="6" t="n">
        <f aca="false">F193*IF(B193=1,1,0)</f>
        <v>3</v>
      </c>
      <c r="P193" s="8" t="s">
        <v>19</v>
      </c>
      <c r="Q193" s="8" t="n">
        <f aca="false">IF(P193="Да",F193,0)</f>
        <v>3</v>
      </c>
    </row>
    <row r="194" customFormat="false" ht="15" hidden="false" customHeight="false" outlineLevel="0" collapsed="false">
      <c r="B194" s="120" t="n">
        <v>1</v>
      </c>
      <c r="C194" s="94" t="s">
        <v>196</v>
      </c>
      <c r="D194" s="121" t="str">
        <f aca="false">_xlfn.CONCAT(REPT("    ",B194-1), C194)</f>
        <v>Контрольные суммы?</v>
      </c>
      <c r="E194" s="5" t="n">
        <v>2</v>
      </c>
      <c r="P194" s="8" t="s">
        <v>19</v>
      </c>
      <c r="Q194" s="8" t="n">
        <f aca="false">IF(P194="Да",F194,0)</f>
        <v>0</v>
      </c>
    </row>
    <row r="195" customFormat="false" ht="15" hidden="false" customHeight="false" outlineLevel="0" collapsed="false">
      <c r="B195" s="120" t="n">
        <v>1</v>
      </c>
      <c r="C195" s="94" t="s">
        <v>197</v>
      </c>
      <c r="D195" s="121" t="str">
        <f aca="false">_xlfn.CONCAT(REPT("    ",B195-1), C195)</f>
        <v>Регистрация нерабочего периода системы</v>
      </c>
      <c r="E195" s="5" t="n">
        <v>2</v>
      </c>
      <c r="P195" s="8" t="s">
        <v>19</v>
      </c>
      <c r="Q195" s="8" t="n">
        <f aca="false">IF(P195="Да",F195,0)</f>
        <v>0</v>
      </c>
    </row>
    <row r="196" customFormat="false" ht="15" hidden="false" customHeight="false" outlineLevel="0" collapsed="false">
      <c r="B196" s="120" t="n">
        <v>1</v>
      </c>
      <c r="C196" s="94"/>
    </row>
    <row r="197" customFormat="false" ht="15.75" hidden="false" customHeight="false" outlineLevel="0" collapsed="false">
      <c r="B197" s="120" t="n">
        <v>1</v>
      </c>
      <c r="C197" s="94" t="s">
        <v>198</v>
      </c>
      <c r="D197" s="35" t="str">
        <f aca="false">_xlfn.CONCAT(REPT("    ",B197-1), C197)</f>
        <v>Отчеты</v>
      </c>
      <c r="E197" s="5" t="n">
        <v>2</v>
      </c>
      <c r="F197" s="6" t="n">
        <f aca="false">SUM(F198:F199)</f>
        <v>4</v>
      </c>
      <c r="G197" s="6" t="n">
        <f aca="false">F197*IF(B197=1,1,0)</f>
        <v>4</v>
      </c>
    </row>
    <row r="198" customFormat="false" ht="15.75" hidden="false" customHeight="false" outlineLevel="0" collapsed="false">
      <c r="B198" s="120" t="n">
        <v>2</v>
      </c>
      <c r="C198" s="94" t="s">
        <v>199</v>
      </c>
      <c r="D198" s="35" t="str">
        <f aca="false">_xlfn.CONCAT(REPT("    ",B198-1), C198)</f>
        <v>    Содержание отчетов</v>
      </c>
      <c r="E198" s="5" t="n">
        <v>2</v>
      </c>
      <c r="F198" s="6" t="n">
        <v>2</v>
      </c>
      <c r="G198" s="6" t="n">
        <f aca="false">F198*IF(B198=1,1,0)</f>
        <v>0</v>
      </c>
    </row>
    <row r="199" customFormat="false" ht="15" hidden="false" customHeight="false" outlineLevel="0" collapsed="false">
      <c r="B199" s="120" t="n">
        <v>3</v>
      </c>
      <c r="C199" s="94" t="s">
        <v>200</v>
      </c>
      <c r="D199" s="4" t="str">
        <f aca="false">_xlfn.CONCAT(REPT("    ",B199-1), C199)</f>
        <v>        Суточный</v>
      </c>
      <c r="E199" s="5" t="n">
        <v>2</v>
      </c>
      <c r="F199" s="6" t="n">
        <v>2</v>
      </c>
      <c r="G199" s="6" t="n">
        <f aca="false">F199*IF(B199=1,1,0)</f>
        <v>0</v>
      </c>
    </row>
    <row r="200" customFormat="false" ht="15" hidden="false" customHeight="false" outlineLevel="0" collapsed="false">
      <c r="B200" s="120" t="n">
        <v>3</v>
      </c>
      <c r="C200" s="94" t="s">
        <v>201</v>
      </c>
      <c r="D200" s="121" t="str">
        <f aca="false">_xlfn.CONCAT(REPT("    ",B200-1), C200)</f>
        <v>        Месячный</v>
      </c>
      <c r="E200" s="5" t="n">
        <v>2</v>
      </c>
      <c r="G200" s="6" t="n">
        <f aca="false">F200*IF(B200=1,1,0)</f>
        <v>0</v>
      </c>
    </row>
    <row r="201" customFormat="false" ht="15" hidden="false" customHeight="false" outlineLevel="0" collapsed="false">
      <c r="B201" s="120" t="n">
        <v>3</v>
      </c>
      <c r="C201" s="94" t="s">
        <v>202</v>
      </c>
      <c r="D201" s="121" t="str">
        <f aca="false">_xlfn.CONCAT(REPT("    ",B201-1), C201)</f>
        <v>        Квартальный</v>
      </c>
      <c r="E201" s="5" t="n">
        <v>2</v>
      </c>
      <c r="G201" s="6" t="n">
        <f aca="false">F201*IF(B201=1,1,0)</f>
        <v>0</v>
      </c>
    </row>
    <row r="202" customFormat="false" ht="15" hidden="false" customHeight="false" outlineLevel="0" collapsed="false">
      <c r="B202" s="120" t="n">
        <v>3</v>
      </c>
      <c r="C202" s="94" t="s">
        <v>203</v>
      </c>
      <c r="D202" s="121" t="str">
        <f aca="false">_xlfn.CONCAT(REPT("    ",B202-1), C202)</f>
        <v>        Годовой</v>
      </c>
      <c r="E202" s="5" t="n">
        <v>2</v>
      </c>
      <c r="G202" s="6" t="n">
        <f aca="false">F202*IF(B202=1,1,0)</f>
        <v>0</v>
      </c>
    </row>
    <row r="203" customFormat="false" ht="15" hidden="false" customHeight="false" outlineLevel="0" collapsed="false">
      <c r="B203" s="120" t="n">
        <v>3</v>
      </c>
      <c r="C203" s="94" t="s">
        <v>204</v>
      </c>
      <c r="D203" s="4" t="str">
        <f aca="false">_xlfn.CONCAT(REPT("    ",B203-1), C203)</f>
        <v>        График массовой концентрации / норма</v>
      </c>
      <c r="E203" s="5" t="n">
        <v>2</v>
      </c>
      <c r="G203" s="6" t="n">
        <f aca="false">F203*IF(B203=1,1,0)</f>
        <v>0</v>
      </c>
    </row>
    <row r="204" customFormat="false" ht="15" hidden="false" customHeight="false" outlineLevel="0" collapsed="false">
      <c r="B204" s="120" t="n">
        <v>3</v>
      </c>
      <c r="C204" s="94"/>
      <c r="D204" s="95" t="str">
        <f aca="false">_xlfn.CONCAT(REPT("    ",B204-1), C204)</f>
        <v>        </v>
      </c>
      <c r="G204" s="6" t="n">
        <f aca="false">F204*IF(B204=1,1,0)</f>
        <v>0</v>
      </c>
    </row>
    <row r="205" s="32" customFormat="true" ht="75" hidden="false" customHeight="false" outlineLevel="0" collapsed="false">
      <c r="A205" s="26" t="s">
        <v>205</v>
      </c>
      <c r="B205" s="27" t="n">
        <v>1</v>
      </c>
      <c r="C205" s="31"/>
      <c r="D205" s="29" t="str">
        <f aca="false">_xlfn.CONCAT(REPT("    ",B205-1), C205)</f>
        <v/>
      </c>
      <c r="E205" s="30"/>
      <c r="F205" s="30"/>
      <c r="G205" s="30" t="n">
        <f aca="false">SUM(G206:G213)</f>
        <v>13</v>
      </c>
      <c r="H205" s="31"/>
      <c r="J205" s="30"/>
      <c r="K205" s="30" t="n">
        <f aca="false">SUM(K206:K213)</f>
        <v>0</v>
      </c>
      <c r="M205" s="30" t="n">
        <f aca="false">SUM(M206:M213)</f>
        <v>0</v>
      </c>
      <c r="O205" s="30" t="n">
        <f aca="false">SUM(O206:O213)</f>
        <v>3</v>
      </c>
      <c r="T205" s="30"/>
      <c r="U205" s="30"/>
    </row>
    <row r="206" customFormat="false" ht="15.75" hidden="false" customHeight="false" outlineLevel="0" collapsed="false">
      <c r="B206" s="33" t="n">
        <v>1</v>
      </c>
      <c r="C206" s="51" t="s">
        <v>206</v>
      </c>
      <c r="D206" s="35" t="str">
        <f aca="false">_xlfn.CONCAT(REPT("    ",B206-1), C206)</f>
        <v>Логирование ошибок</v>
      </c>
      <c r="E206" s="5" t="n">
        <v>2</v>
      </c>
      <c r="F206" s="6" t="n">
        <v>5</v>
      </c>
      <c r="G206" s="6" t="n">
        <f aca="false">F206*IF(B206=1,1,0)</f>
        <v>5</v>
      </c>
      <c r="K206" s="6" t="n">
        <f aca="false">IF(J206="Да",F206,0)</f>
        <v>0</v>
      </c>
    </row>
    <row r="207" customFormat="false" ht="15" hidden="false" customHeight="false" outlineLevel="0" collapsed="false">
      <c r="B207" s="120" t="n">
        <v>1</v>
      </c>
      <c r="C207" s="94" t="s">
        <v>207</v>
      </c>
      <c r="D207" s="95" t="str">
        <f aca="false">_xlfn.CONCAT(REPT("    ",B207-1), C207)</f>
        <v>Логирование действий пользователей</v>
      </c>
      <c r="E207" s="5" t="n">
        <v>2</v>
      </c>
      <c r="F207" s="6" t="n">
        <v>5</v>
      </c>
      <c r="G207" s="6" t="n">
        <f aca="false">F207*IF(B207=1,1,0)</f>
        <v>5</v>
      </c>
      <c r="K207" s="6" t="n">
        <f aca="false">IF(J207="Да",F207,0)</f>
        <v>0</v>
      </c>
    </row>
    <row r="208" customFormat="false" ht="15" hidden="false" customHeight="false" outlineLevel="0" collapsed="false">
      <c r="B208" s="120" t="n">
        <v>1</v>
      </c>
      <c r="C208" s="94" t="s">
        <v>208</v>
      </c>
      <c r="D208" s="95" t="str">
        <f aca="false">_xlfn.CONCAT(REPT("    ",B208-1), C208)</f>
        <v>Рассылка уведомлений на рабочие места работников</v>
      </c>
      <c r="E208" s="5" t="n">
        <v>2</v>
      </c>
      <c r="F208" s="6" t="n">
        <v>3</v>
      </c>
      <c r="G208" s="6" t="n">
        <f aca="false">F208*IF(B208=1,1,0)</f>
        <v>3</v>
      </c>
      <c r="N208" s="8" t="s">
        <v>19</v>
      </c>
      <c r="O208" s="8" t="n">
        <f aca="false">IF(N208="Да",F208,0)</f>
        <v>3</v>
      </c>
    </row>
    <row r="209" s="44" customFormat="true" ht="15" hidden="false" customHeight="false" outlineLevel="0" collapsed="false">
      <c r="A209" s="36"/>
      <c r="B209" s="37" t="n">
        <v>1</v>
      </c>
      <c r="C209" s="38" t="s">
        <v>209</v>
      </c>
      <c r="D209" s="39" t="str">
        <f aca="false">_xlfn.CONCAT(REPT("    ",B209-1), C209)</f>
        <v>Интеграция с LDAP</v>
      </c>
      <c r="E209" s="40"/>
      <c r="F209" s="41"/>
      <c r="G209" s="41" t="n">
        <f aca="false">F209*IF(B209=1,1,0)</f>
        <v>0</v>
      </c>
      <c r="H209" s="42"/>
      <c r="I209" s="43"/>
      <c r="J209" s="41"/>
      <c r="K209" s="41" t="n">
        <f aca="false">IF(J209="Да",F209,0)</f>
        <v>0</v>
      </c>
      <c r="L209" s="43"/>
      <c r="M209" s="43"/>
      <c r="N209" s="43"/>
      <c r="O209" s="43"/>
      <c r="P209" s="43"/>
      <c r="Q209" s="43"/>
      <c r="R209" s="43"/>
      <c r="S209" s="43"/>
      <c r="T209" s="41"/>
      <c r="U209" s="41"/>
    </row>
    <row r="210" s="44" customFormat="true" ht="45" hidden="false" customHeight="false" outlineLevel="0" collapsed="false">
      <c r="A210" s="36"/>
      <c r="B210" s="37" t="n">
        <v>1</v>
      </c>
      <c r="C210" s="38" t="s">
        <v>210</v>
      </c>
      <c r="D210" s="39" t="str">
        <f aca="false">_xlfn.CONCAT(REPT("    ",B210-1), C210)</f>
        <v>Определение доступа пользователей к функциональности системы на основе ролей и полномочий</v>
      </c>
      <c r="E210" s="40"/>
      <c r="F210" s="41"/>
      <c r="G210" s="41" t="n">
        <f aca="false">F210*IF(B210=1,1,0)</f>
        <v>0</v>
      </c>
      <c r="H210" s="42"/>
      <c r="I210" s="43"/>
      <c r="J210" s="41"/>
      <c r="K210" s="41" t="n">
        <f aca="false">IF(J210="Да",F210,0)</f>
        <v>0</v>
      </c>
      <c r="L210" s="43"/>
      <c r="M210" s="43"/>
      <c r="N210" s="43"/>
      <c r="O210" s="43"/>
      <c r="P210" s="43"/>
      <c r="Q210" s="43"/>
      <c r="R210" s="43"/>
      <c r="S210" s="43"/>
      <c r="T210" s="41"/>
      <c r="U210" s="41"/>
    </row>
    <row r="211" s="44" customFormat="true" ht="30" hidden="false" customHeight="false" outlineLevel="0" collapsed="false">
      <c r="A211" s="36"/>
      <c r="B211" s="37" t="n">
        <v>1</v>
      </c>
      <c r="C211" s="38" t="s">
        <v>211</v>
      </c>
      <c r="D211" s="39" t="str">
        <f aca="false">_xlfn.CONCAT(REPT("    ",B211-1), C211)</f>
        <v>Древовидная структура локаций, своя для каждого подразделения</v>
      </c>
      <c r="E211" s="40"/>
      <c r="F211" s="41"/>
      <c r="G211" s="41" t="n">
        <f aca="false">F211*IF(B211=1,1,0)</f>
        <v>0</v>
      </c>
      <c r="H211" s="42"/>
      <c r="I211" s="43"/>
      <c r="J211" s="41"/>
      <c r="K211" s="41" t="n">
        <f aca="false">IF(J211="Да",F211,0)</f>
        <v>0</v>
      </c>
      <c r="L211" s="43"/>
      <c r="M211" s="43"/>
      <c r="N211" s="43"/>
      <c r="O211" s="43"/>
      <c r="P211" s="43"/>
      <c r="Q211" s="43"/>
      <c r="R211" s="43"/>
      <c r="S211" s="43"/>
      <c r="T211" s="41"/>
      <c r="U211" s="41"/>
    </row>
    <row r="212" s="44" customFormat="true" ht="15" hidden="false" customHeight="false" outlineLevel="0" collapsed="false">
      <c r="A212" s="36"/>
      <c r="B212" s="37" t="n">
        <v>1</v>
      </c>
      <c r="C212" s="38" t="s">
        <v>208</v>
      </c>
      <c r="D212" s="39" t="str">
        <f aca="false">_xlfn.CONCAT(REPT("    ",B212-1), C212)</f>
        <v>Рассылка уведомлений на рабочие места работников</v>
      </c>
      <c r="E212" s="40"/>
      <c r="F212" s="41"/>
      <c r="G212" s="41" t="n">
        <f aca="false">F212*IF(B212=1,1,0)</f>
        <v>0</v>
      </c>
      <c r="H212" s="42"/>
      <c r="I212" s="43"/>
      <c r="J212" s="41"/>
      <c r="K212" s="41" t="n">
        <f aca="false">IF(J212="Да",F212,0)</f>
        <v>0</v>
      </c>
      <c r="L212" s="43"/>
      <c r="M212" s="43"/>
      <c r="N212" s="43"/>
      <c r="O212" s="43"/>
      <c r="P212" s="43"/>
      <c r="Q212" s="43"/>
      <c r="R212" s="43"/>
      <c r="S212" s="43"/>
      <c r="T212" s="41"/>
      <c r="U212" s="41"/>
    </row>
    <row r="213" customFormat="false" ht="15" hidden="false" customHeight="false" outlineLevel="0" collapsed="false">
      <c r="B213" s="120" t="n">
        <v>1</v>
      </c>
      <c r="C213" s="94"/>
      <c r="D213" s="95" t="str">
        <f aca="false">_xlfn.CONCAT(REPT("    ",B213-1), C213)</f>
        <v/>
      </c>
      <c r="G213" s="6" t="n">
        <f aca="false">F213*IF(B213=1,1,0)</f>
        <v>0</v>
      </c>
      <c r="K213" s="6" t="n">
        <f aca="false">IF(J213="Да",F213,0)</f>
        <v>0</v>
      </c>
    </row>
    <row r="214" s="32" customFormat="true" ht="18.75" hidden="false" customHeight="false" outlineLevel="0" collapsed="false">
      <c r="A214" s="26" t="s">
        <v>212</v>
      </c>
      <c r="B214" s="27" t="n">
        <v>1</v>
      </c>
      <c r="C214" s="31"/>
      <c r="D214" s="29" t="str">
        <f aca="false">_xlfn.CONCAT(REPT("    ",B214-1), C214)</f>
        <v/>
      </c>
      <c r="E214" s="30"/>
      <c r="F214" s="30"/>
      <c r="G214" s="30" t="n">
        <f aca="false">SUM(G215:G221)</f>
        <v>12</v>
      </c>
      <c r="H214" s="31"/>
      <c r="J214" s="30"/>
      <c r="K214" s="32" t="n">
        <f aca="false">SUM(K215:K221)</f>
        <v>0</v>
      </c>
      <c r="M214" s="32" t="n">
        <f aca="false">SUM(M215:M221)</f>
        <v>0</v>
      </c>
      <c r="O214" s="32" t="n">
        <f aca="false">SUM(O215:O221)</f>
        <v>12</v>
      </c>
      <c r="T214" s="30"/>
      <c r="U214" s="30"/>
    </row>
    <row r="215" s="44" customFormat="true" ht="15" hidden="false" customHeight="false" outlineLevel="0" collapsed="false">
      <c r="A215" s="36"/>
      <c r="B215" s="37" t="n">
        <v>1</v>
      </c>
      <c r="C215" s="38" t="s">
        <v>213</v>
      </c>
      <c r="D215" s="39" t="str">
        <f aca="false">_xlfn.CONCAT(REPT("    ",B215-1), C215)</f>
        <v>Формирование по расписанию</v>
      </c>
      <c r="E215" s="40"/>
      <c r="F215" s="41"/>
      <c r="G215" s="41" t="n">
        <f aca="false">F215*IF(B215=1,1,0)</f>
        <v>0</v>
      </c>
      <c r="H215" s="42"/>
      <c r="I215" s="43"/>
      <c r="J215" s="41"/>
      <c r="K215" s="41" t="n">
        <f aca="false">IF(J215="Да",F215,0)</f>
        <v>0</v>
      </c>
      <c r="L215" s="43"/>
      <c r="M215" s="43"/>
      <c r="N215" s="43"/>
      <c r="O215" s="43"/>
      <c r="P215" s="43"/>
      <c r="Q215" s="43"/>
      <c r="R215" s="43"/>
      <c r="S215" s="43"/>
      <c r="T215" s="41"/>
      <c r="U215" s="41"/>
    </row>
    <row r="216" s="44" customFormat="true" ht="15" hidden="false" customHeight="false" outlineLevel="0" collapsed="false">
      <c r="A216" s="36"/>
      <c r="B216" s="37" t="n">
        <v>1</v>
      </c>
      <c r="C216" s="38" t="s">
        <v>214</v>
      </c>
      <c r="D216" s="39" t="str">
        <f aca="false">_xlfn.CONCAT(REPT("    ",B216-1), C216)</f>
        <v>Рассылка отчетов по списку получателей</v>
      </c>
      <c r="E216" s="40"/>
      <c r="F216" s="41"/>
      <c r="G216" s="41" t="n">
        <f aca="false">F216*IF(B216=1,1,0)</f>
        <v>0</v>
      </c>
      <c r="H216" s="42"/>
      <c r="I216" s="43"/>
      <c r="J216" s="41"/>
      <c r="K216" s="41" t="n">
        <f aca="false">IF(J216="Да",F216,0)</f>
        <v>0</v>
      </c>
      <c r="L216" s="43"/>
      <c r="M216" s="43"/>
      <c r="N216" s="43"/>
      <c r="O216" s="43"/>
      <c r="P216" s="43"/>
      <c r="Q216" s="43"/>
      <c r="R216" s="43"/>
      <c r="S216" s="43"/>
      <c r="T216" s="41"/>
      <c r="U216" s="41"/>
    </row>
    <row r="217" customFormat="false" ht="15" hidden="false" customHeight="false" outlineLevel="0" collapsed="false">
      <c r="B217" s="120" t="n">
        <v>1</v>
      </c>
      <c r="C217" s="94" t="s">
        <v>215</v>
      </c>
      <c r="D217" s="95" t="str">
        <f aca="false">_xlfn.CONCAT(REPT("    ",B217-1), C217)</f>
        <v>Доработка рассылки отчетов</v>
      </c>
      <c r="E217" s="5" t="n">
        <v>2</v>
      </c>
      <c r="F217" s="6" t="n">
        <v>3</v>
      </c>
      <c r="G217" s="6" t="n">
        <f aca="false">F217*IF(B217=1,1,0)</f>
        <v>3</v>
      </c>
      <c r="N217" s="8" t="s">
        <v>19</v>
      </c>
      <c r="O217" s="8" t="n">
        <f aca="false">IF(N217="Да",F217,0)</f>
        <v>3</v>
      </c>
    </row>
    <row r="218" customFormat="false" ht="15" hidden="false" customHeight="false" outlineLevel="0" collapsed="false">
      <c r="B218" s="120" t="n">
        <v>1</v>
      </c>
      <c r="C218" s="94" t="s">
        <v>216</v>
      </c>
      <c r="D218" s="95" t="str">
        <f aca="false">_xlfn.CONCAT(REPT("    ",B218-1), C218)</f>
        <v>Отчет по дефектам</v>
      </c>
      <c r="E218" s="5" t="n">
        <v>2</v>
      </c>
      <c r="F218" s="6" t="n">
        <v>3</v>
      </c>
      <c r="G218" s="6" t="n">
        <f aca="false">F218*IF(B218=1,1,0)</f>
        <v>3</v>
      </c>
      <c r="N218" s="8" t="s">
        <v>19</v>
      </c>
      <c r="O218" s="8" t="n">
        <f aca="false">IF(N218="Да",F218,0)</f>
        <v>3</v>
      </c>
    </row>
    <row r="219" customFormat="false" ht="15" hidden="false" customHeight="false" outlineLevel="0" collapsed="false">
      <c r="B219" s="120" t="n">
        <v>1</v>
      </c>
      <c r="C219" s="94" t="s">
        <v>217</v>
      </c>
      <c r="D219" s="95" t="str">
        <f aca="false">_xlfn.CONCAT(REPT("    ",B219-1), C219)</f>
        <v>Отчет по результатам обхода</v>
      </c>
      <c r="E219" s="5" t="n">
        <v>2</v>
      </c>
      <c r="F219" s="6" t="n">
        <v>3</v>
      </c>
      <c r="G219" s="6" t="n">
        <f aca="false">F219*IF(B219=1,1,0)</f>
        <v>3</v>
      </c>
      <c r="N219" s="8" t="s">
        <v>19</v>
      </c>
      <c r="O219" s="8" t="n">
        <f aca="false">IF(N219="Да",F219,0)</f>
        <v>3</v>
      </c>
    </row>
    <row r="220" customFormat="false" ht="15" hidden="false" customHeight="false" outlineLevel="0" collapsed="false">
      <c r="B220" s="120" t="n">
        <v>1</v>
      </c>
      <c r="C220" s="94" t="s">
        <v>218</v>
      </c>
      <c r="D220" s="95" t="str">
        <f aca="false">_xlfn.CONCAT(REPT("    ",B220-1), C220)</f>
        <v>Выгрузка в PDF/csv/html</v>
      </c>
      <c r="E220" s="5" t="n">
        <v>2</v>
      </c>
      <c r="F220" s="6" t="n">
        <v>3</v>
      </c>
      <c r="G220" s="6" t="n">
        <f aca="false">F220*IF(B220=1,1,0)</f>
        <v>3</v>
      </c>
      <c r="N220" s="8" t="s">
        <v>19</v>
      </c>
      <c r="O220" s="8" t="n">
        <f aca="false">IF(N220="Да",F220,0)</f>
        <v>3</v>
      </c>
    </row>
    <row r="221" customFormat="false" ht="15" hidden="false" customHeight="false" outlineLevel="0" collapsed="false">
      <c r="B221" s="2" t="n">
        <v>1</v>
      </c>
      <c r="G221" s="6" t="n">
        <f aca="false">F221*IF(B221=1,1,0)</f>
        <v>0</v>
      </c>
      <c r="K221" s="6" t="n">
        <f aca="false">IF(J221="Да",F221,0)</f>
        <v>0</v>
      </c>
    </row>
  </sheetData>
  <autoFilter ref="A2:U238"/>
  <mergeCells count="6">
    <mergeCell ref="J1:K1"/>
    <mergeCell ref="L1:M1"/>
    <mergeCell ref="N1:O1"/>
    <mergeCell ref="P1:Q1"/>
    <mergeCell ref="R1:S1"/>
    <mergeCell ref="T1:U1"/>
  </mergeCells>
  <conditionalFormatting sqref="E167:E1048576 E1:E165">
    <cfRule type="cellIs" priority="2" operator="equal" aboveAverage="0" equalAverage="0" bottom="0" percent="0" rank="0" text="" dxfId="14">
      <formula>1</formula>
    </cfRule>
    <cfRule type="cellIs" priority="3" operator="equal" aboveAverage="0" equalAverage="0" bottom="0" percent="0" rank="0" text="" dxfId="15">
      <formula>2</formula>
    </cfRule>
    <cfRule type="cellIs" priority="4" operator="equal" aboveAverage="0" equalAverage="0" bottom="0" percent="0" rank="0" text="" dxfId="16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5984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2022-07-19T05:01:18Z</dcterms:created>
  <dc:creator>Владимир Титенко</dc:creator>
  <dc:description/>
  <dc:language>ru-RU</dc:language>
  <cp:lastModifiedBy/>
  <dcterms:modified xsi:type="dcterms:W3CDTF">2022-08-22T11:24:54Z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