
<file path=[Content_Types].xml><?xml version="1.0" encoding="utf-8"?>
<Types xmlns="http://schemas.openxmlformats.org/package/2006/content-types">
  <Default Extension="510075963646076"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32473478-31BA-4CD1-A710-50DD33819A0E}" xr6:coauthVersionLast="47" xr6:coauthVersionMax="47" xr10:uidLastSave="{00000000-0000-0000-0000-000000000000}"/>
  <bookViews>
    <workbookView xWindow="-110" yWindow="-110" windowWidth="38620" windowHeight="21100" tabRatio="746" activeTab="2" xr2:uid="{00000000-000D-0000-FFFF-FFFF00000000}"/>
  </bookViews>
  <sheets>
    <sheet name="report cover" sheetId="7" r:id="rId1"/>
    <sheet name="weekly_news_comments" sheetId="26" state="hidden" r:id="rId2"/>
    <sheet name="report part 1" sheetId="20" r:id="rId3"/>
    <sheet name="report part 2" sheetId="21" r:id="rId4"/>
    <sheet name="report part 3" sheetId="22" r:id="rId5"/>
    <sheet name="report disclaimer" sheetId="23" r:id="rId6"/>
    <sheet name="data news" sheetId="25" r:id="rId7"/>
    <sheet name="data part 1" sheetId="14" state="hidden" r:id="rId8"/>
    <sheet name="data part 2" sheetId="16" state="hidden" r:id="rId9"/>
    <sheet name="emoji" sheetId="24" state="hidden" r:id="rId10"/>
    <sheet name="weekly_portfolio" sheetId="19" state="hidden" r:id="rId11"/>
    <sheet name="market_cap_change" sheetId="17" state="hidden" r:id="rId12"/>
    <sheet name="weekly_history_data" sheetId="8" state="hidden" r:id="rId13"/>
    <sheet name="weekly_ms_index" sheetId="13" state="hidden" r:id="rId14"/>
    <sheet name="weekly_nntd_history" sheetId="11" state="hidden" r:id="rId15"/>
    <sheet name="weekly_nntd_stock" sheetId="12" state="hidden" r:id="rId16"/>
    <sheet name="weekly_news_list" sheetId="10" state="hidden" r:id="rId17"/>
    <sheet name="weekly_data_comments" sheetId="9" state="hidden" r:id="rId18"/>
  </sheets>
  <definedNames>
    <definedName name="_xlchart.v1.0" hidden="1">'data part 2'!$G$20:$G$29</definedName>
    <definedName name="_xlchart.v1.1" hidden="1">'data part 2'!$H$19</definedName>
    <definedName name="_xlchart.v1.2" hidden="1">'data part 2'!$H$20:$H$29</definedName>
    <definedName name="_xlchart.v1.3" hidden="1">'data part 2'!$G$32:$G$41</definedName>
    <definedName name="_xlchart.v1.4" hidden="1">'data part 2'!$H$32:$H$41</definedName>
    <definedName name="_xlchart.v1.5" hidden="1">'data part 2'!$E$20:$E$29</definedName>
    <definedName name="_xlchart.v1.6" hidden="1">'data part 2'!$F$19</definedName>
    <definedName name="_xlchart.v1.7" hidden="1">'data part 2'!$F$20:$F$29</definedName>
    <definedName name="_xlchart.v1.8" hidden="1">'data part 2'!$E$32:$E$41</definedName>
    <definedName name="_xlchart.v1.9" hidden="1">'data part 2'!$F$32:$F$41</definedName>
    <definedName name="ExternalData_1" localSheetId="12" hidden="1">weekly_history_data!$A$1:$I$91</definedName>
    <definedName name="ExternalData_1" localSheetId="1" hidden="1">weekly_news_comments!$A$1:$B$4</definedName>
    <definedName name="ExternalData_1" localSheetId="10" hidden="1">weekly_portfolio!$A$1:$K$48</definedName>
    <definedName name="ExternalData_2" localSheetId="11" hidden="1">market_cap_change!$A$1:$J$34</definedName>
    <definedName name="ExternalData_2" localSheetId="17" hidden="1">weekly_data_comments!$A$1:$C$8</definedName>
    <definedName name="ExternalData_3" localSheetId="16" hidden="1">weekly_news_list!$A$1:$K$41</definedName>
    <definedName name="ExternalData_4" localSheetId="14" hidden="1">weekly_nntd_history!$A$1:$H$11</definedName>
    <definedName name="ExternalData_5" localSheetId="15" hidden="1">weekly_nntd_stock!$A$1:$D$41</definedName>
    <definedName name="ExternalData_6" localSheetId="13" hidden="1">weekly_ms_index!$A$1:$F$61</definedName>
    <definedName name="_xlnm.Print_Area" localSheetId="6">'data news'!$A$1:$I$44</definedName>
    <definedName name="_xlnm.Print_Area" localSheetId="7">'data part 1'!$A$1:$T$43</definedName>
    <definedName name="_xlnm.Print_Area" localSheetId="0">'report cover'!$A$1:$A$2</definedName>
    <definedName name="_xlnm.Print_Area" localSheetId="5">'report disclaimer'!$A$1:$I$10</definedName>
    <definedName name="_xlnm.Print_Area" localSheetId="2">'report part 1'!$A$1:$P$29,'report part 1'!$Q$30:$U$41,'report part 1'!$A$42:$P$70,'report part 1'!$Q$71:$U$82,'report part 1'!$A$83:$P$111</definedName>
    <definedName name="_xlnm.Print_Area" localSheetId="3">'report part 2'!$A$1:$D$13,'report part 2'!$E$14:$H$26,'report part 2'!$I$27:$N$101</definedName>
    <definedName name="_xlnm.Print_Area" localSheetId="4">'report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4" i="20" l="1" a="1"/>
  <c r="R34" i="20" s="1"/>
  <c r="R75" i="20" a="1"/>
  <c r="R75" i="20" s="1"/>
  <c r="C24" i="25" a="1"/>
  <c r="C24" i="25" s="1"/>
  <c r="C2" i="25" a="1"/>
  <c r="C2" i="25" s="1"/>
  <c r="B10" i="23"/>
  <c r="Q105" i="22"/>
  <c r="B78" i="22"/>
  <c r="I77" i="22"/>
  <c r="B52" i="22"/>
  <c r="I51" i="22"/>
  <c r="B26" i="22"/>
  <c r="I25" i="22"/>
  <c r="J101" i="21"/>
  <c r="M100" i="21"/>
  <c r="M83" i="21"/>
  <c r="J84" i="21"/>
  <c r="J55" i="21"/>
  <c r="M54" i="21"/>
  <c r="F26" i="21"/>
  <c r="G25" i="21"/>
  <c r="B13" i="21"/>
  <c r="B12" i="21"/>
  <c r="B110" i="20"/>
  <c r="B69" i="20"/>
  <c r="B28" i="20"/>
  <c r="B111" i="20"/>
  <c r="R82" i="20"/>
  <c r="B70" i="20"/>
  <c r="R41" i="20"/>
  <c r="B29" i="20"/>
  <c r="B19" i="21"/>
  <c r="B22" i="21" s="1" a="1"/>
  <c r="B60" i="22" a="1"/>
  <c r="B60" i="22" s="1"/>
  <c r="B34" i="22" a="1"/>
  <c r="B34" i="22" s="1"/>
  <c r="B8" i="22" a="1"/>
  <c r="B8" i="22" s="1"/>
  <c r="W80" i="20"/>
  <c r="R80" i="20" s="1"/>
  <c r="W39" i="20"/>
  <c r="R39" i="20" s="1"/>
  <c r="B6" i="21"/>
  <c r="A10" i="16" a="1"/>
  <c r="A10" i="16" s="1"/>
  <c r="A3" i="16" a="1"/>
  <c r="A3" i="16" s="1"/>
  <c r="G7" i="21"/>
  <c r="F7" i="21" s="1" a="1"/>
  <c r="R24" i="20"/>
  <c r="B24" i="20" s="1"/>
  <c r="R65" i="20"/>
  <c r="B65" i="20" s="1"/>
  <c r="R106" i="20"/>
  <c r="B106" i="20" s="1"/>
  <c r="A2" i="14" a="1"/>
  <c r="H2" i="14" a="1"/>
  <c r="O2" i="14" a="1"/>
  <c r="A9" i="14" a="1"/>
  <c r="H9" i="14" a="1"/>
  <c r="O9" i="14" a="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J30" i="16" a="1"/>
  <c r="J30" i="16" s="1"/>
  <c r="J6" i="16" a="1"/>
  <c r="J6" i="16" s="1"/>
  <c r="J3" i="16" a="1"/>
  <c r="J3" i="16" s="1"/>
  <c r="G19" i="16" a="1"/>
  <c r="G19" i="16" s="1"/>
  <c r="G31" i="16" a="1"/>
  <c r="G31" i="16" s="1"/>
  <c r="E31" i="16" a="1"/>
  <c r="E31" i="16" s="1"/>
  <c r="E19" i="16" a="1"/>
  <c r="E19" i="16" s="1"/>
  <c r="B16" i="25" l="1"/>
  <c r="B5" i="25"/>
  <c r="B20" i="25"/>
  <c r="B19" i="25"/>
  <c r="B15" i="25"/>
  <c r="B17" i="25"/>
  <c r="B18" i="25"/>
  <c r="B21" i="25"/>
  <c r="B22" i="25"/>
  <c r="B28" i="25"/>
  <c r="B25" i="25"/>
  <c r="B43" i="25"/>
  <c r="B42" i="25"/>
  <c r="B40" i="25"/>
  <c r="B39" i="25"/>
  <c r="B38" i="25"/>
  <c r="B36" i="25"/>
  <c r="B4" i="25"/>
  <c r="B32" i="25"/>
  <c r="B30" i="25"/>
  <c r="B29" i="25"/>
  <c r="B11" i="25"/>
  <c r="B27" i="25"/>
  <c r="B35" i="25"/>
  <c r="B34" i="25"/>
  <c r="B6" i="25"/>
  <c r="B31" i="25"/>
  <c r="B9" i="25"/>
  <c r="B10" i="25"/>
  <c r="B12" i="25"/>
  <c r="B26" i="25"/>
  <c r="B44" i="25"/>
  <c r="B41" i="25"/>
  <c r="B37" i="25"/>
  <c r="B3" i="25"/>
  <c r="B33" i="25"/>
  <c r="B7" i="25"/>
  <c r="B8" i="25"/>
  <c r="B13" i="25"/>
  <c r="B14" i="25"/>
  <c r="O9" i="14"/>
  <c r="H9" i="14"/>
  <c r="A9" i="14"/>
  <c r="O2" i="14"/>
  <c r="H2" i="14"/>
  <c r="A2" i="14"/>
  <c r="B22" i="21"/>
  <c r="F22" i="21" s="1"/>
  <c r="F24" i="21"/>
  <c r="F7" i="21"/>
  <c r="C7" i="21" s="1"/>
  <c r="C11" i="21"/>
  <c r="C9" i="21"/>
  <c r="K92" i="21"/>
  <c r="K93" i="21"/>
  <c r="K94" i="21"/>
  <c r="K95" i="21"/>
  <c r="J48" i="20"/>
  <c r="M7" i="20"/>
  <c r="N7" i="20"/>
  <c r="C16" i="20"/>
  <c r="D16" i="20"/>
  <c r="E16" i="20"/>
  <c r="H48" i="20"/>
  <c r="I48" i="20"/>
  <c r="J7" i="20"/>
  <c r="E48" i="20"/>
  <c r="D89" i="20"/>
  <c r="O98" i="20"/>
  <c r="D57" i="20"/>
  <c r="E89" i="20"/>
  <c r="E57" i="20"/>
  <c r="C98" i="20"/>
  <c r="O7" i="20"/>
  <c r="D98" i="20"/>
  <c r="E98" i="20"/>
  <c r="H89" i="20"/>
  <c r="M48" i="20"/>
  <c r="I89" i="20"/>
  <c r="H16" i="20"/>
  <c r="N48" i="20"/>
  <c r="J89" i="20"/>
  <c r="M89" i="20"/>
  <c r="J16" i="20"/>
  <c r="H57" i="20"/>
  <c r="N89" i="20"/>
  <c r="E7" i="20"/>
  <c r="M16" i="20"/>
  <c r="I57" i="20"/>
  <c r="O89" i="20"/>
  <c r="I16" i="20"/>
  <c r="O48" i="20"/>
  <c r="D7" i="20"/>
  <c r="N16" i="20"/>
  <c r="J57" i="20"/>
  <c r="H98" i="20"/>
  <c r="C7" i="20"/>
  <c r="O16" i="20"/>
  <c r="M57" i="20"/>
  <c r="I98" i="20"/>
  <c r="L7" i="20"/>
  <c r="C48" i="20"/>
  <c r="N57" i="20"/>
  <c r="J98" i="20"/>
  <c r="H7" i="20"/>
  <c r="C57" i="20"/>
  <c r="O57" i="20"/>
  <c r="M98" i="20"/>
  <c r="I7" i="20"/>
  <c r="D48" i="20"/>
  <c r="C89" i="20"/>
  <c r="N98" i="20"/>
  <c r="H8" i="16"/>
  <c r="H13" i="16"/>
  <c r="H6" i="16"/>
  <c r="H4" i="16"/>
  <c r="H15" i="16"/>
  <c r="H14" i="16"/>
  <c r="H12" i="16"/>
  <c r="H7" i="16"/>
  <c r="H5" i="16"/>
  <c r="H11" i="16"/>
  <c r="B7" i="20"/>
  <c r="L89" i="20"/>
  <c r="G48" i="20"/>
  <c r="G7" i="20"/>
  <c r="G89" i="20"/>
  <c r="B16" i="20"/>
  <c r="B98" i="20"/>
  <c r="G16" i="20"/>
  <c r="G98" i="20"/>
  <c r="L16" i="20"/>
  <c r="L98" i="20"/>
  <c r="L48" i="20"/>
  <c r="B48" i="20"/>
  <c r="G57" i="20"/>
  <c r="B57" i="20"/>
  <c r="L57" i="20"/>
  <c r="B89" i="20"/>
  <c r="C25" i="16"/>
  <c r="K68" i="21" s="1"/>
  <c r="B25" i="16"/>
  <c r="K63" i="21" s="1"/>
  <c r="B26" i="16"/>
  <c r="K64" i="21" s="1"/>
  <c r="C26" i="16"/>
  <c r="K69" i="21" s="1"/>
  <c r="B27" i="16"/>
  <c r="K65" i="21" s="1"/>
  <c r="C27" i="16"/>
  <c r="K70" i="21" s="1"/>
  <c r="B21" i="16" l="1"/>
  <c r="K35" i="21" s="1"/>
  <c r="B20" i="16"/>
  <c r="K34" i="21" s="1"/>
  <c r="C21" i="16"/>
  <c r="K40" i="21" s="1"/>
  <c r="C20" i="16"/>
  <c r="K39" i="21" s="1"/>
  <c r="B22" i="16"/>
  <c r="K36" i="21" s="1"/>
  <c r="C22" i="16"/>
  <c r="K41"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D465EF-4CA3-411C-8146-7EEB06F190D7}" keepAlive="1" name="Query - market_cap_change" description="Connection to the 'market_cap_change' query in the workbook." type="5" refreshedVersion="8" background="1" saveData="1">
    <dbPr connection="Provider=Microsoft.Mashup.OleDb.1;Data Source=$Workbook$;Location=market_cap_change;Extended Properties=&quot;&quot;" command="SELECT * FROM [market_cap_change]"/>
  </connection>
  <connection id="2"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3"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6"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7"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8"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9" xr16:uid="{83A899CD-30EF-4891-91F9-1AB7BAF4CCA4}" keepAlive="1" name="Query - weekly_portfolio" description="Connection to the 'weekly_portfolio' query in the workbook." type="5" refreshedVersion="8" background="1" saveData="1">
    <dbPr connection="Provider=Microsoft.Mashup.OleDb.1;Data Source=$Workbook$;Location=weekly_portfolio;Extended Properties=&quot;&quot;" command="SELECT * FROM [weekly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<sst xmlns="http://schemas.openxmlformats.org/spreadsheetml/2006/main" count="1283" uniqueCount="527">
  <si>
    <t>news_type</t>
  </si>
  <si>
    <t>source</t>
  </si>
  <si>
    <t>title</t>
  </si>
  <si>
    <t>content</t>
  </si>
  <si>
    <t>image_url</t>
  </si>
  <si>
    <t>article_url</t>
  </si>
  <si>
    <t>published_time</t>
  </si>
  <si>
    <t>word_count</t>
  </si>
  <si>
    <t>impact</t>
  </si>
  <si>
    <t>trong_nuoc</t>
  </si>
  <si>
    <t>Trung lập</t>
  </si>
  <si>
    <t>Tích cực</t>
  </si>
  <si>
    <t>Tiêu cực</t>
  </si>
  <si>
    <t>x</t>
  </si>
  <si>
    <t>quoc_te</t>
  </si>
  <si>
    <t>doanh_nghiep</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</si>
  <si>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</si>
  <si>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</si>
  <si>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</si>
  <si>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</si>
  <si>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</si>
  <si>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</si>
  <si>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</si>
  <si>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</si>
  <si>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</si>
  <si>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</si>
  <si>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</si>
  <si>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</si>
  <si>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</si>
  <si>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</si>
  <si>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</si>
  <si>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</si>
  <si>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</si>
  <si>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</si>
  <si>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</si>
  <si>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</si>
  <si>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</si>
  <si>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</si>
  <si>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</si>
  <si>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</si>
  <si>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</si>
  <si>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</si>
  <si>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</si>
  <si>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</si>
  <si>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</si>
  <si>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</si>
  <si>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</si>
  <si>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</si>
  <si>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</si>
  <si>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</si>
  <si>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</si>
  <si>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</si>
  <si>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</si>
  <si>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</si>
  <si>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</si>
  <si>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</si>
  <si>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</si>
  <si>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</si>
  <si>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</si>
  <si>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</si>
  <si>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</si>
  <si>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</si>
  <si>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</si>
  <si>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</si>
  <si>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</si>
  <si>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</si>
  <si>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</si>
  <si>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</si>
  <si>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</si>
  <si>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</si>
  <si>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</si>
  <si>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</si>
  <si>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</si>
  <si>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</si>
  <si>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STB</t>
  </si>
  <si>
    <t>DPM</t>
  </si>
  <si>
    <t>HDG</t>
  </si>
  <si>
    <t>VCG</t>
  </si>
  <si>
    <t>FRT</t>
  </si>
  <si>
    <t>ACV</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</si>
  <si>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</si>
  <si>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</si>
  <si>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</si>
  <si>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</si>
  <si>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</si>
  <si>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</si>
  <si>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</si>
  <si>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</si>
  <si>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</si>
  <si>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</si>
  <si>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</si>
  <si>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</si>
  <si>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</si>
  <si>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</si>
  <si>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</si>
  <si>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</si>
  <si>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</si>
  <si>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</si>
  <si>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</si>
  <si>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</si>
  <si>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</si>
  <si>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</si>
  <si>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</si>
  <si>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</si>
  <si>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Dầu khí</t>
  </si>
  <si>
    <t>Khoáng sản</t>
  </si>
  <si>
    <t>Hàng tiêu dùng</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</si>
  <si>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</si>
  <si>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</si>
  <si>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</si>
  <si>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</si>
  <si>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</si>
  <si>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</si>
  <si>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</si>
  <si>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</si>
  <si>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</si>
  <si>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</si>
  <si>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</si>
  <si>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</si>
  <si>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</si>
  <si>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</si>
  <si>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</si>
  <si>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</si>
  <si>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</si>
  <si>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</si>
  <si>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</si>
  <si>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</si>
  <si>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</si>
  <si>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</si>
  <si>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</si>
  <si>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</si>
  <si>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</si>
  <si>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</si>
  <si>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</si>
  <si>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</si>
  <si>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</si>
  <si>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</si>
  <si>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</si>
  <si>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</si>
  <si>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</si>
  <si>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</si>
  <si>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</si>
  <si>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</si>
  <si>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</si>
  <si>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</si>
  <si>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</si>
  <si>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</si>
  <si>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</si>
  <si>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</si>
  <si>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</si>
  <si>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</si>
  <si>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</si>
  <si>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</si>
  <si>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</si>
  <si>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</si>
  <si>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</si>
  <si>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</si>
  <si>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</si>
  <si>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</si>
  <si>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</si>
  <si>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</si>
  <si>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</si>
  <si>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</si>
  <si>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</si>
  <si>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</si>
  <si>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</si>
  <si>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</si>
  <si>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</si>
  <si>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</si>
  <si>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</si>
  <si>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</si>
  <si>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</si>
  <si>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</si>
  <si>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</si>
  <si>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</si>
  <si>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</si>
  <si>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</si>
  <si>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</si>
  <si>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</si>
  <si>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</si>
  <si>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</si>
  <si>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</si>
  <si>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</si>
  <si>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</si>
  <si>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</si>
  <si>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</si>
  <si>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</si>
  <si>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</si>
  <si>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</si>
  <si>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</si>
  <si>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</si>
  <si>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</si>
  <si>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</si>
  <si>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</si>
  <si>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</si>
  <si>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</si>
  <si>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</si>
  <si>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</si>
  <si>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</si>
  <si>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</si>
  <si>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</si>
  <si>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</si>
  <si>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</si>
  <si>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</si>
  <si>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</si>
  <si>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</si>
  <si>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</si>
  <si>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</si>
  <si>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</si>
  <si>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</si>
  <si>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</si>
  <si>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</si>
  <si>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</si>
  <si>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</si>
  <si>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</si>
  <si>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</si>
  <si>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</si>
  <si>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</si>
  <si>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</si>
  <si>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</si>
  <si>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</si>
  <si>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</si>
  <si>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</si>
  <si>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</si>
  <si>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</si>
  <si>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</si>
  <si>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</si>
  <si>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</si>
  <si>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</si>
  <si>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</si>
  <si>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</si>
  <si>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</si>
  <si>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</si>
  <si>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</si>
  <si>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</si>
  <si>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</si>
  <si>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</si>
  <si>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</si>
  <si>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</si>
  <si>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</si>
  <si>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</si>
  <si>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</si>
  <si>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</si>
  <si>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</si>
  <si>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</si>
  <si>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</si>
  <si>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</si>
  <si>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</si>
  <si>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</si>
  <si>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</si>
  <si>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</si>
  <si>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</si>
  <si>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</si>
  <si>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</si>
  <si>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</si>
  <si>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</si>
  <si>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</si>
  <si>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</si>
  <si>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</si>
  <si>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</si>
  <si>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</si>
  <si>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</si>
  <si>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</si>
  <si>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</si>
  <si>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</si>
  <si>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</si>
  <si>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</si>
  <si>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</si>
  <si>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</si>
  <si>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</si>
  <si>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</si>
  <si>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</si>
  <si>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</si>
  <si>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</si>
  <si>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</si>
  <si>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</si>
  <si>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</si>
  <si>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</si>
  <si>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</si>
  <si>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</si>
  <si>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</si>
  <si>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</si>
  <si>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</si>
  <si>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</si>
  <si>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</si>
  <si>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</si>
  <si>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</si>
  <si>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HAH</t>
  </si>
  <si>
    <t>VSC</t>
  </si>
  <si>
    <t>cum_net</t>
  </si>
  <si>
    <t>* Đơn vị: Tỷ đồng</t>
  </si>
  <si>
    <t>* Đơn vị: Triệu CP</t>
  </si>
  <si>
    <t>NLG</t>
  </si>
  <si>
    <t>HDB</t>
  </si>
  <si>
    <t>HSG</t>
  </si>
  <si>
    <t>VND</t>
  </si>
  <si>
    <t>BSR</t>
  </si>
  <si>
    <t>AMRO nâng dự báo tăng trưởng kinh tế Việt Nam trong năm 2025</t>
  </si>
  <si>
    <t>https://image.vietstock.vn/2025/07/24/amro-nang-du-bao-tang-truong-kinh-te-viet-nam.jpg</t>
  </si>
  <si>
    <t>http://vietstock.vn/2025/07/amro-nang-du-bao-tang-truong-kinh-te-viet-nam-trong-nam-2025-761-1332030.htm</t>
  </si>
  <si>
    <t>ADB dự báo tăng trưởng GDP của Việt Nam ở mức 6.3% cho năm 2025</t>
  </si>
  <si>
    <t>https://image.vietstock.vn/2025/07/23/adb-dua-ra-danh-gia-moi-nhat-ve-kinh-te-viet-nam-va-chau-a.jpg</t>
  </si>
  <si>
    <t>http://vietstock.vn/2025/07/adb-du-bao-tang-truong-gdp-cua-viet-nam-o-muc-63-cho-nam-2025-761-1331644.htm</t>
  </si>
  <si>
    <t>Nhà đồng sáng lập Dragon Capital: Không phải ngẫu nhiên các định chế tài chính khuyến khích “BUY Việt Nam”, nâng hạng chỉ là một yếu tố</t>
  </si>
  <si>
    <t>https://cafefcdn.com/thumb_w/640/203337114487263232/2025/7/23/avatar1753285121439-1753285121874397137688.jpg</t>
  </si>
  <si>
    <t>https://cafef.vn/nha-dong-sang-lap-dragon-capital-khong-phai-ngau-nhien-cac-dinh-che-tai-chinh-khuyen-khich-buy-viet-nam-nang-hang-chi-la-mot-yeu-to-188250723224136224.chn</t>
  </si>
  <si>
    <t>Dầu khí, Năng lượng</t>
  </si>
  <si>
    <t>Nasdaq Composite lần đầu vượt ngưỡng 21,000 điểm</t>
  </si>
  <si>
    <t>https://image.vietstock.vn/2025/07/24/072425-ck-1.png</t>
  </si>
  <si>
    <t>http://vietstock.vn/2025/07/nasdaq-composite-lan-dau-vuot-nguong-21000-diem-773-1331983.htm</t>
  </si>
  <si>
    <t/>
  </si>
  <si>
    <t>TPB</t>
  </si>
  <si>
    <t>BID</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</si>
  <si>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</si>
  <si>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</si>
  <si>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</si>
  <si>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</si>
  <si>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</si>
  <si>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</si>
  <si>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</si>
  <si>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</si>
  <si>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</si>
  <si>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</si>
  <si>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</si>
  <si>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NVL</t>
  </si>
  <si>
    <t>SHB</t>
  </si>
  <si>
    <t>DCL</t>
  </si>
  <si>
    <t>Standard Chartered điều chỉnh dự báo tăng trưởng kinh tế Việt Nam năm 2025</t>
  </si>
  <si>
    <t>https://image.vietstock.vn/2025/07/24/standard-1.jpg</t>
  </si>
  <si>
    <t>http://vietstock.vn/2025/07/standard-chartered-dieu-chinh-du-bao-tang-truong-kinh-te-viet-nam-nam-2025-761-1332596.htm</t>
  </si>
  <si>
    <t>Từ năm 2026, mức lương tối thiểu vùng sẽ có thay đổi quan trọng: Người lao động chỉ còn 1 tuần để làm việc này</t>
  </si>
  <si>
    <t>https://cafefcdn.com/zoom/600_315/203337114487263232/2025/7/25/avatar1753414760107-1753414760400871226667.jpg</t>
  </si>
  <si>
    <t>https://cafef.vn/tu-nam-2026-muc-luong-toi-thieu-vung-se-co-thay-doi-quan-trong-nguoi-lao-dong-chi-con-1-tuan-de-lam-viec-nay-188250725104045176.chn</t>
  </si>
  <si>
    <t>Cái bắt tay của 4 "ông lớn", siêu dự án tỷ đô, công suất 300MW chờ đổ bộ vào Khánh Hòa</t>
  </si>
  <si>
    <t>https://cafefcdn.com/zoom/600_315/203337114487263232/2025/7/25/avatar1753402638177-17534026405811074787978.png</t>
  </si>
  <si>
    <t>https://cafef.vn/cai-bat-tay-cua-4-ong-lon-sieu-du-an-ty-do-cong-suat-300mw-cho-do-bo-vao-khanh-hoa-18825072507183705.chn</t>
  </si>
  <si>
    <t>Chính thức: Gia Bình soán ngôi Nội Bài, trở thành sân bay lớn nhất miền Bắc</t>
  </si>
  <si>
    <t>https://cafefcdn.com/zoom/600_315/203337114487263232/2025/7/23/avatar1753251531757-1753251532388201998946.jpg</t>
  </si>
  <si>
    <t>https://cafef.vn/chinh-thuc-gia-binh-soan-ngoi-noi-bai-tro-thanh-san-bay-lon-nhat-mien-bac-188250723132010165.chn</t>
  </si>
  <si>
    <t>S&amp;P 500 và Nasdaq Composite tiếp tục lập kỷ lục mới</t>
  </si>
  <si>
    <t>https://image.vietstock.vn/2025/07/25/072525-ck-1.png</t>
  </si>
  <si>
    <t>http://vietstock.vn/2025/07/sp-500-va-nasdaq-composite-tiep-tuc-lap-ky-luc-moi-773-1332612.htm</t>
  </si>
  <si>
    <t>Bác yêu cầu của phía Ukraine, quốc gia EU bất ngờ dỡ lệnh đóng băng hơn 400 triệu USD tài sản của 'ông lớn' khí đốt Nga</t>
  </si>
  <si>
    <t>https://cafefcdn.com/zoom/600_315/203337114487263232/2025/7/24/avatar1753326907050-1753326907531117354468.jpg</t>
  </si>
  <si>
    <t>https://cafef.vn/bac-yeu-cau-cua-phia-ukraine-quoc-gia-eu-bat-ngo-do-lenh-dong-bang-hon-400-trieu-usd-tai-san-cua-ong-lon-khi-dot-nga-188250724101622504.chn</t>
  </si>
  <si>
    <t>VGI</t>
  </si>
  <si>
    <t>LPB</t>
  </si>
  <si>
    <t>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t>
  </si>
  <si>
    <t>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t>
  </si>
  <si>
    <t>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t>
  </si>
  <si>
    <t>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t>
  </si>
  <si>
    <t>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t>
  </si>
  <si>
    <t>15:00 ngày 25/07/2025</t>
  </si>
  <si>
    <t>date_range</t>
  </si>
  <si>
    <t>NGÀY 21/07/2025 - 25/07/2025</t>
  </si>
  <si>
    <t>no.</t>
  </si>
  <si>
    <t>vietstock</t>
  </si>
  <si>
    <t>cafef</t>
  </si>
  <si>
    <t>Ngân hàng Nhà nước bơm lượng tiền lớn cho hệ thống ngân hàng, hỗ trợ thanh khoản mạnh nhất 8 năm</t>
  </si>
  <si>
    <t>https://cafefcdn.com/thumb_w/640/203337114487263232/2025/7/25/avatar1753414113857-1753414114173602702177.jpg</t>
  </si>
  <si>
    <t>https://cafef.vn/ngan-hang-nha-nuoc-bom-luong-tien-lon-cho-he-thong-ngan-hang-ho-tro-thanh-khoan-manh-nhat-8-nam-188250725102940076.chn</t>
  </si>
  <si>
    <t>vietnambiz</t>
  </si>
  <si>
    <t>vneconomy</t>
  </si>
  <si>
    <t>[Trực tiếp] Toạ đàm “Cơ chế kiểm soát tín dụng: Thay thế hạn mức bằng bộ tiêu chí an toàn”</t>
  </si>
  <si>
    <t>https://media.vneconomy.vn/640x360/images/upload//2025/07/24/z6835796263281-b132570ad4062b60a77b71a995c16bd5.jpg</t>
  </si>
  <si>
    <t>https://vneconomy.vn/truc-tiep-toa-dam-co-che-kiem-soat-tin-dung-thay-the-han-muc-bang-bo-tieu-chi-an-toan.htm</t>
  </si>
  <si>
    <t>Sắp đưa vào vận hành công ty đối tác bù trừ trung tâm, tháng 9 FTSE Russell nâng hạng</t>
  </si>
  <si>
    <t>https://media.vneconomy.vn/640x360/images/upload/2025/05/15/screen-shot-2025-05-15-at-11-49-26.png</t>
  </si>
  <si>
    <t>https://vneconomy.vn/sap-dua-vao-van-hanh-cong-ty-doi-tac-bu-tru-trung-tam-thang-9-ftse-russell-nang-hang.htm</t>
  </si>
  <si>
    <t>Thủ tướng: Đưa thể chế từ 'điểm nghẽn của điểm nghẽn' thành lợi thế cạnh tranh quốc gia</t>
  </si>
  <si>
    <t>https://image.vietstock.vn/2025/07/23/chinh-phu-hop-xay-dung-phap-luat.jpg</t>
  </si>
  <si>
    <t>http://vietstock.vn/2025/07/thu-tuong-dua-the-che-tu-diem-nghen-cua-diem-nghen-thanh-loi-the-canh-tranh-quoc-gia-761-1331632.htm</t>
  </si>
  <si>
    <t>Khủng hoảng trường mầm non tại Trung Quốc: Hơn 4 vạn nhà trẻ đóng cửa, số trẻ nhập học giảm 1/4 trong 4 năm, có nơi chỉ cầm cự thêm được vài năm nữa</t>
  </si>
  <si>
    <t>https://cafefcdn.com/thumb_w/640/203337114487263232/2025/7/25/avatar1753432382977-17534323834061763728912-16-0-641-1000-crop-1753432392569917950381.jpg</t>
  </si>
  <si>
    <t>https://cafef.vn/khung-hoang-truong-mam-non-tai-trung-quoc-hon-4-van-nha-tre-dong-cua-so-tre-nhap-hoc-giam-1-4-trong-4-nam-co-noi-chi-cam-cu-them-duoc-vai-nam-nua-188250725153424903.chn</t>
  </si>
  <si>
    <t>Giáo dục</t>
  </si>
  <si>
    <t>ECB giữ nguyên lãi suất, cảnh báo bất ổn từ thương mại toàn cầu</t>
  </si>
  <si>
    <t>https://image.vietstock.vn/2025/07/25/ecb-giu-nguyen-lai-suat.jpg</t>
  </si>
  <si>
    <t>http://vietstock.vn/2025/07/ecb-giu-nguyen-lai-suat-canh-bao-bat-on-tu-thuong-mai-toan-cau-775-1332654.htm</t>
  </si>
  <si>
    <t>Bước ngoặt mới trong cuộc đối đầu giữa Tổng thống Trump và Chủ tịch Fed</t>
  </si>
  <si>
    <t>https://image.vietstock.vn/2025/07/24/ong-trump-fed-chu-tich-powell_1546.png</t>
  </si>
  <si>
    <t>http://vietstock.vn/2025/07/buoc-ngoat-moi-trong-cuoc-doi-dau-giua-tong-thong-trump-va-chu-tich-fed-775-1332228.htm</t>
  </si>
  <si>
    <t>Thấp thỏm bao trùm trước thời hạn Mỹ áp thuế quan mới</t>
  </si>
  <si>
    <t>https://media.vneconomy.vn/640x360/images/upload//2025/07/24/httpscms-image-bucket-production-22.png</t>
  </si>
  <si>
    <t>https://vneconomy.vn/thap-thom-bao-trum-truoc-thoi-han-my-ap-thue-quan-moi.htm</t>
  </si>
  <si>
    <t>Mỹ có thể sắp chốt thuế quan 15% với hàng hóa EU</t>
  </si>
  <si>
    <t>https://media.vneconomy.vn/640x360/images/upload//2025/07/24/8f74b1f76f514b056afed7b9350deea0.png</t>
  </si>
  <si>
    <t>https://vneconomy.vn/my-co-the-sap-chot-thue-quan-15-voi-hang-hoa-eu.htm</t>
  </si>
  <si>
    <t>ai_selected</t>
  </si>
  <si>
    <t>Bộ Tài chính đề xuất sửa đổi Luật Quản lý nợ công</t>
  </si>
  <si>
    <t>Dự thảo sửa đổi 17 điều, bãi bỏ 5, bổ sung mới 5, phân cấp địa phương mạnh mẽ. Thủ tướng phê duyệt hạn mức nợ, Bộ Tài chính đàm phán vay ODA. Miễn thuế thu nhập doanh nghiệp cho nhà đầu tư trái phiếu quốc tế.</t>
  </si>
  <si>
    <t>https://image.vietstock.vn/2025/07/25/NO-CONG_2034771.jpg</t>
  </si>
  <si>
    <t>http://vietstock.vn/2025/07/bo-tai-chinh-de-xuat-sua-doi-luat-quan-ly-no-cong-768-1333177.htm</t>
  </si>
  <si>
    <t>Quản lý nhà nước, Thị trường tài chính, Thuế</t>
  </si>
  <si>
    <t>Chứng khoán Tuần 21-25/07/2025: Thiết lập đỉnh lịch sử mới với chuỗi tăng 6 tuần liền</t>
  </si>
  <si>
    <t>VN-Index thiết lập đỉnh lịch sử mới, tăng 2.26% tuần qua nhờ thanh khoản cao. Khối ngoại bán ròng hơn 2 ngàn tỷ đồng, nhà đầu tư cần chú ý nhịp rung lắc kỹ thuật. Cổ phiếu ngành truyền thông, công nghiệp và tài chính tăng mạnh, riêng công nghệ thông tin giảm nhẹ.</t>
  </si>
  <si>
    <t>https://image.vietstock.vn/2025/07/25/2025-07-25-tuan-hinh1.png</t>
  </si>
  <si>
    <t>http://vietstock.vn/2025/07/chung-khoan-tuan-21-25072025-thiet-lap-dinh-lich-su-moi-voi-chuoi-tang-6-tuan-lien-1636-1332937.htm</t>
  </si>
  <si>
    <t>Toàn thị trường, Chứng khoán, Truyền thông, Công nghiệp, Tài chính, Công nghệ thông tin</t>
  </si>
  <si>
    <t>Đại lộ 10 làn xe được mong chờ bậc nhất Hà Nội sắp thông xe đoạn từ Tây Hồ đến Đan Phượng, dự án của tỷ phú Đỗ Anh Tuấn chạy đua tiến độ bàn giao</t>
  </si>
  <si>
    <t>Đại lộ Tây Thăng Long dài 33km, 10 làn xe, kết nối Võ Chí Công đến Sơn Tây. Dự án Sunshine Noble Palace Tay Thang Long quy mô hơn 70ha có 2.500 nhà phố. Bệnh viện quốc tế Sunshine khởi công 80.000m² sàn, bàn giao nhà phố quý 3.</t>
  </si>
  <si>
    <t>https://cafefcdn.com/zoom/600_315/203337114487263232/2025/7/25/photo-1753430169809-17534301700031949473218-136-0-936-1280-crop-1753431739875779857729.jpeg</t>
  </si>
  <si>
    <t>https://cafef.vn/dai-lo-10-lan-xe-duoc-mong-cho-bac-nhat-ha-noi-sap-thong-xe-du-an-cua-ty-phu-do-anh-tuan-chay-dua-tien-do-ban-giao-18825072515310918.chn</t>
  </si>
  <si>
    <t>Giao thông vận tải, Bất động sản, Xây dựng, Y tế</t>
  </si>
  <si>
    <t>Dự thảo Nghị định đề xuất tăng lương tối thiểu 250.000-350.000 đồng, lương giờ 17.800-25.500 đồng. Mức lương tối thiểu giờ chia theo bốn vùng áp dụng từ 1/1/2026.</t>
  </si>
  <si>
    <t>Lao động, Kinh tế vĩ mô</t>
  </si>
  <si>
    <t>NHNN bơm ròng 22.497,87 tỷ đồng qua OMO, nâng tổng lưu hành 187.282,43 tỷ đồng.  Lãi suất liên ngân hàng tăng trên 5%/năm, gây áp lực tỷ giá USD/VND.  NHNN điều hành linh hoạt hỗ trợ lãi suất thấp, kinh tế.</t>
  </si>
  <si>
    <t>Ngân hàng, Kinh tế vĩ mô, Tiền tệ</t>
  </si>
  <si>
    <t>Liên minh các tập đoàn đề xuất dự án Tổ hợp Hydrogen xanh, Amonia xanh 300MW với vốn 36.000 tỷ đồng. Tổ hợp này dự kiến sản xuất 100 tấn Hydrogen xanh hoặc 570 tấn Amonia xanh mỗi ngày. Lãnh đạo tỉnh Khánh Hòa hoan nghênh và đề nghị liên minh khẩn trương thực hiện khảo sát đầu tư.</t>
  </si>
  <si>
    <t>Năng lượng, Hóa chất, Công nghiệp</t>
  </si>
  <si>
    <t>Chính phủ định hướng cải cách tín dụng từ quản lý hành chính sang nguyên tắc thị trường, dựa trên tiêu chí rủi ro. Tạp chí VnEconomy tổ chức đối thoại chuyên đề nhằm phân tích sâu 6 vấn đề cốt lõi, tập trung vào việc thay thế hạn mức bằng bộ tiêu chí an toàn. Tọa đàm quy tụ nhiều chuyên gia hàng đầu, thảo luận về điều kiện xóa bỏ hạn mức, tác động xếp hạng tín nhiệm, tăng vốn ngân hàng, kiểm soát rủi ro, sở hữu chéo và phát triển thị trường vốn.</t>
  </si>
  <si>
    <t>Ngân hàng, Tài chính, Thị trường vốn</t>
  </si>
  <si>
    <t>VSDC sắp vận hành đối tác bù trừ trung tâm, chuẩn bị nâng hạng thị trường Việt Nam.  Tháng 9 này, FTSE Russell có thể nâng hạng Việt Nam lên mới nổi.  Nhà đầu tư nước ngoài đánh giá cao cải cách pháp lý, tiềm năng tăng trưởng Việt Nam.</t>
  </si>
  <si>
    <t>Chứng khoán, Thị trường tài chính</t>
  </si>
  <si>
    <t>Standard Chartered hạ dự báo GDP Việt Nam năm 2025 xuống 6.1% dù FDI giải ngân tăng 8.1%. Lạm phát dự báo 3.5% nhờ điều kiện kinh tế vĩ mô ổn định. Ngân hàng giữ nguyên dự báo lãi suất tái cấp vốn và nâng tỷ giá USD/VND lên 26,300.</t>
  </si>
  <si>
    <t>Kinh tế vĩ mô</t>
  </si>
  <si>
    <t>VN-Index tiếp tục đi lên sau rung lắc, chỉ số vượt ngưỡng 1.520 điểm</t>
  </si>
  <si>
    <t>VN-Index đóng cửa tăng 8,71 điểm lên 1.521,02, với 184 mã tăng. Cổ phiếu ngân hàng đóng góp hơn 5,5 điểm, giúp thị trường khởi sắc. Thanh khoản đạt hơn 40.343 tỷ đồng, cho thấy dòng tiền tích cực nhập cuộc.</t>
  </si>
  <si>
    <t>https://cdn.vietnambiz.vn/1881912202208555/images/2025/07/24/gi-tr-giao-dch-8-20250724154441485.png?width=700</t>
  </si>
  <si>
    <t>https://vietnambiz.vn/hdb-tang-tran-co-phieu-ngan-hang-keo-vn-index-len-gan-11-diem-202572410631664.htm</t>
  </si>
  <si>
    <t>Chứng khoán, Ngân hàng, Toàn thị trường</t>
  </si>
  <si>
    <t>AMRO nâng dự báo kinh tế Việt Nam năm 2025 lên 7%, cao hơn 6,5%. Tăng trưởng GDP 6 tháng đầu năm đạt 7,52% nhờ tiêu dùng. Việt Nam cần hội nhập sâu rộng với các nền kinh tế khu vực.</t>
  </si>
  <si>
    <t>Nâng hạng Việt Nam hứa hẹn hàng tỷ USD vốn ngoại, nhưng nền tảng kinh tế vững mạnh quan trọng hơn.  Dịch chuyển chuỗi cung ứng, kinh tế tư nhân là động lực, GDP 2 con số khả thi. Bất động sản KCN, công nghệ, tài chính, ngân hàng, bán lẻ sẽ tăng trưởng.</t>
  </si>
  <si>
    <t>Toàn thị trường, Chứng khoán, Bất động sản Khu công nghiệp, Công nghệ, Tài chính, Ngân hàng, Bán lẻ</t>
  </si>
  <si>
    <t>ADB dự báo GDP Việt Nam tăng 6.3% năm 2025, dù chịu áp lực thuế quan. Đầu tư nước ngoài và giải ngân vốn đầu tư công mạnh mẽ thúc đẩy tăng trưởng. Tuy nhiên, xuất khẩu có thể chậm lại do tăng thuế nhập khẩu từ Hoa Kỳ.</t>
  </si>
  <si>
    <t>Kinh tế vĩ mô, Thương mại quốc tế</t>
  </si>
  <si>
    <t>Quy hoạch bổ sung sân bay quốc tế Gia Bình (1.960 ha) và điều chỉnh giảm công suất Nội Bài do chồng lấn vùng trời. Sân bay Gia Bình quy mô cấp 4E sẽ chia sẻ áp lực với Nội Bài. Điều chỉnh này nhằm tối ưu hóa nguồn lực, tăng năng lực vận chuyển hàng không quốc gia.</t>
  </si>
  <si>
    <t>Hàng không, Giao thông vận tải, Xây dựng</t>
  </si>
  <si>
    <t>Thủ tướng yêu cầu tháo gỡ vướng mắc thể chế năm 2025, biến điểm nghẽn thành lợi thế cạnh tranh. Chính phủ thảo luận 7 dự án luật và chương trình lập pháp năm 2026. Cần làm rõ "5 sao" và "6 rõ" trong xây dựng, hoàn thiện pháp luật.</t>
  </si>
  <si>
    <t>Kinh tế vĩ mô, Quản lý nhà nước</t>
  </si>
  <si>
    <t>Từ nay, công chức sẽ bị tạm đình chỉ công tác trong 7 trường hợp</t>
  </si>
  <si>
    <t>Nghị định 170/2025 quy định 7 trường hợp công chức bị tạm đình chỉ công tác. Chậm nhất 2 ngày làm việc, người đứng đầu ra quyết định tạm đình chỉ khi có căn cứ. Hủy bỏ tạm đình chỉ trong 3 ngày làm việc nếu không vi phạm.</t>
  </si>
  <si>
    <t>https://cafefcdn.com/zoom/600_315/203337114487263232/2025/7/23/avatar1753251234899-175325123514661857175.jpeg</t>
  </si>
  <si>
    <t>https://cafef.vn/tu-nay-cong-chuc-se-bi-tam-dinh-chi-cong-tac-trong-7-truong-hop-188250723131543275.chn</t>
  </si>
  <si>
    <t>Quản lý nhà nước</t>
  </si>
  <si>
    <t>Thủ tướng chỉ đạo khẩn trương tháo gỡ khó khăn cho các dự án điện năng lượng tái tạo</t>
  </si>
  <si>
    <t>Thủ tướng chỉ đạo tháo gỡ dự án năng lượng tái tạo, xử lý chồng lấn quy hoạch phức tạp. Các địa phương hoàn thành trước ngày 25 tháng 7 năm 2025. EVN xử lý giá mua bán điện mặt trời trang trại, hoàn thành trước 25/7.</t>
  </si>
  <si>
    <t>https://image.vietstock.vn/2025/07/23/go-vuong-cho-du-an-dien-nang-luong-tai-tao.jpg</t>
  </si>
  <si>
    <t>http://vietstock.vn/2025/07/thu-tuong-chi-dao-khan-truong-thao-go-kho-khan-cho-cac-du-an-dien-nang-luong-tai-tao-768-1331625.htm</t>
  </si>
  <si>
    <t>Năng lượng, Điện</t>
  </si>
  <si>
    <t>Bộ Tài chính đề xuất đánh thuế mua bán tiền số Bitcoin, Ethereum,… tương tự chứng khoán</t>
  </si>
  <si>
    <t>Dự thảo Luật Thuế thu nhập cá nhân đề xuất đánh thuế 0,1% vào chuyển nhượng tài sản số. Luật Công nghiệp công nghệ số, hiệu lực 2026, công nhận tài sản số. Khoảng 21 triệu người Việt đầu tư tài sản mã hóa.</t>
  </si>
  <si>
    <t>https://cafefcdn.com/thumb_w/640/203337114487263232/2025/7/22/avatar1753187240031-1753187240456329034926.jpg</t>
  </si>
  <si>
    <t>https://cafef.vn/bo-tai-chinh-de-xuat-danh-thue-mua-ban-tien-so-bitcoin-ethereum-tuong-tu-chung-khoan-188250722192922588.chn</t>
  </si>
  <si>
    <t>Tài chính, Công nghệ, Thuế</t>
  </si>
  <si>
    <t>Khối ngoại bán ròng đột biến gần 2.000 tỷ đồng tại một mã Bluechips trong phiên VN-Index vượt mốc 1.500 điểm</t>
  </si>
  <si>
    <t>VN-Index tăng 24,49 điểm lên 1.509,54, chạm đỉnh mới trong hơn 3 năm. Khối ngoại bán ròng 1.880 tỷ đồng trên cả 3 sàn, với VJC bị bán mạnh nhất 1.978 tỷ. Các cổ phiếu như HPG, TPB, VCB được khối ngoại mua ròng trên HoSE.</t>
  </si>
  <si>
    <t>https://cafefcdn.com/thumb_w/640/203337114487263232/2025/7/22/avatar1753174272803-17531742733421025562342.png</t>
  </si>
  <si>
    <t>https://cafef.vn/khoi-ngoai-ban-rong-dot-bien-gan-2000-ty-dong-tai-mot-ma-bluechips-trong-phien-vn-index-vuot-moc-1500-diem-188250722155142758.chn</t>
  </si>
  <si>
    <t>Chứng khoán, Ngân hàng, Thép, Hàng không, Toàn thị trường</t>
  </si>
  <si>
    <t>Phó Thủ tướng ký ban hành kế hoạch triển khai sắp xếp đơn vị hành chính cấp tỉnh, cấp xã</t>
  </si>
  <si>
    <t>Phó Thủ tướng ban hành kế hoạch sắp xếp đơn vị hành chính đến hết năm 2026. 23 tỉnh, thành mới cần ban hành kế hoạch triển khai chậm nhất 30/08/2025. Hồ sơ địa giới phải hoàn thành nghiệm thu trước 31/12/2026.</t>
  </si>
  <si>
    <t>https://image.vietstock.vn/2025/07/20/SAP-XEP-DON-VI_2340399.jpg</t>
  </si>
  <si>
    <t>http://vietstock.vn/2025/07/pho-thu-tuong-ky-ban-hanh-ke-hoach-trien-khai-sap-xep-don-vi-hanh-chinh-cap-tinh-cap-xa-761-1330180.htm</t>
  </si>
  <si>
    <t>Ông Trump tin Fed sắp hạ lãi suất</t>
  </si>
  <si>
    <t>Sau cuộc gặp với Chủ tịch Fed ngày 24/7, ông Trump tin tưởng Fed sẽ hạ lãi suất.  Ông Trump tham quan trụ sở Fed với chi phí cải tạo lên đến 3,1 tỷ USD.  Fed bày tỏ hân hạnh đón tiếp Tổng thống Trump và cam kết quản lý nguồn lực dự án.</t>
  </si>
  <si>
    <t>https://cdn.vietnambiz.vn/1881912202208555/images/2025/07/25/1-20250725215112272.jpg?width=700</t>
  </si>
  <si>
    <t>https://vietnambiz.vn/ong-trump-tin-fed-sap-ha-lai-suat-202572522748724.htm</t>
  </si>
  <si>
    <t>Kinh tế vĩ mô, Tiền tệ, Ngân hàng Trung ương</t>
  </si>
  <si>
    <t>Số lượng trường mầm non Trung Quốc giảm 1/4, 41.500 trường đóng cửa do dân số suy giảm. Số trẻ nhập học mầm non giảm 12 triệu từ 48 triệu, xu hướng này khó đảo ngược. Sự thu hẹp hệ thống này báo hiệu thách thức suy giảm dân số nhanh nhất thế giới.</t>
  </si>
  <si>
    <t>Một ngành quan trọng ở nền kinh tế tỷ dân rơi vào khủng hoảng vì thiếu... rác: Loạt nhà máy bỏ không, ‘méo mặt’ vì vượt kế hoạch ngoạn mục</t>
  </si>
  <si>
    <t>Ngành đốt rác Trung Quốc dư thừa 40% công suất do rác tăng chậm. Năm 2023, công suất tăng gấp đôi nhưng lượng rác chỉ tăng 11%. Các kế hoạch lạc quan cùng ưu đãi tài chính đã thúc đẩy xây dựng nhà máy ồ ạt.</t>
  </si>
  <si>
    <t>https://cafefcdn.com/zoom/600_315/203337114487263232/2025/7/25/avatar1753414419074-1753414420508744375370.jpg</t>
  </si>
  <si>
    <t>https://cafef.vn/mot-nganh-quan-trong-o-nen-kinh-te-ty-dan-roi-vao-khung-hoang-vi-thieu-rac-loat-nha-may-roi-vao-canh-bo-khong-meo-mat-vi-vuot-ke-hoach-ngoan-muc-188250725103641217.chn</t>
  </si>
  <si>
    <t>Môi trường, Năng lượng, Xử lý chất thải</t>
  </si>
  <si>
    <t>S&amp;P 500 và Nasdaq Composite lập kỷ lục mới nhờ Alphabet, xóa bớt đà tăng. IBM giảm hơn 7%, Tesla sụt 8% kìm hãm thị trường. Nhà đầu tư chú ý bất hòa Trump - Fed, tiến gần thỏa thuận thương mại EU.</t>
  </si>
  <si>
    <t>Chứng khoán, Công nghệ, Toàn thị trường</t>
  </si>
  <si>
    <t>ECB giữ nguyên lãi suất chỉ đạo ở mức 2% sau nhiều lần cắt giảm. Lạm phát đã ổn định về mục tiêu 2% nhưng tăng trưởng kinh tế Eurozone còn khiêm tốn. Căng thẳng thương mại và thuế quan 15% có thể làm tăng trưởng thấp hơn.</t>
  </si>
  <si>
    <t>Kinh tế vĩ mô, Tiền tệ, Thương mại quốc tế</t>
  </si>
  <si>
    <t>Tổng thống Trump thăm Fed vào ngày 24/7, lần đầu tiên sau hai thập kỷ, thách thức sự độc lập của ngân hàng trung ương. Ông Powell khẳng định việc sa thải ông "không được pháp luật cho phép". Tổng thống Trump từng nhiều lần công kích ông Powell vì không cắt giảm lãi suất.</t>
  </si>
  <si>
    <t>Tổng thống Mỹ cảnh báo áp thuế 50% nếu các đối tác không mở cửa thị trường</t>
  </si>
  <si>
    <t>Mỹ áp thuế 15-50% với nước không mở cửa thị trường, Nhật Bản cam kết đầu tư 550 tỷ USD. Brazil phản đối thuế 50% tùy tiện, vi phạm nghiêm trọng nguyên tắc thương mại. Bang Sao Paulo hỗ trợ 36 triệu USD cho doanh nghiệp xuất khẩu bị ảnh hưởng.</t>
  </si>
  <si>
    <t>https://cdn.vietnambiz.vn/1881912202208555/images/2025/07/24/crawl-20250724134616622-20250724134616628.jpg</t>
  </si>
  <si>
    <t>https://vietnambiz.vn/tong-thong-my-canh-bao-ap-thue-50-neu-cac-doi-tac-khong-mo-cua-thi-truong-2025724134654192.htm</t>
  </si>
  <si>
    <t>Thương mại quốc tế, Kinh tế vĩ mô</t>
  </si>
  <si>
    <t>Dư nợ bất động sản Trung Quốc vượt 53.000 tỷ NDT, cao nhất kể từ 2023</t>
  </si>
  <si>
    <t>Cuối tháng Sáu, dư nợ cho vay bất động sản Trung Quốc đạt 53.330 tỷ NDT, tăng 0,4% so với năm trước. Dư nợ cho vay phát triển tăng 0,3% lên 13.810 tỷ NDT. Dù chính sách hỗ trợ, ngành bất động sản vẫn yếu, đầu tư giảm mạnh.</t>
  </si>
  <si>
    <t>https://cdn.vietnambiz.vn/1881912202208555/images/2025/07/24/crawl-20250724134756647-20250724134756662.jpg?width=700</t>
  </si>
  <si>
    <t>https://vietnambiz.vn/du-no-bat-dong-san-trung-quoc-vuot-53000-ty-ndt-cao-nhat-ke-tu-2023-2025724135019499.htm</t>
  </si>
  <si>
    <t>Bất động sản, Ngân hàng, Tài chính</t>
  </si>
  <si>
    <t>Áp gói trừng phạt mạnh chưa từng có với Nga, EU 'thẫn thờ' vì để lộ lỗ hổng, nhiều quốc gia thành viên vẫn đưa dầu của Moscow đi khắp thế giới</t>
  </si>
  <si>
    <t>EU hạ trần giá dầu thô Nga xuống 47,60 USD/thùng, tăng cường cấm vận 100 tàu dầu. Slovakia đồng ý sau cam kết hỗ trợ tài chính về khí đốt.  Hy Lạp vận chuyển 7,8 triệu tấn dầu Nga, cho thấy lỗ hổng thực thi.</t>
  </si>
  <si>
    <t>https://cafefcdn.com/thumb_w/640/203337114487263232/2025/7/24/avatar1753327919195-17533279196811259361495.png</t>
  </si>
  <si>
    <t>https://cafef.vn/ap-goi-trung-phat-manh-chua-tung-co-voi-nga-eu-than-tho-vi-de-lo-lo-hong-nhieu-quoc-gia-thanh-vien-van-dua-dau-cua-moscow-di-khap-the-gioi-188250724103318373.chn</t>
  </si>
  <si>
    <t>Dầu khí, Năng lượng, Thương mại quốc tế, Vận tải biển</t>
  </si>
  <si>
    <t>Tòa The Hague dỡ phong tỏa tài sản Gazprom trị giá 344 triệu euro tại Hà Lan. Phán quyết này mở đường cho kế hoạch thoái vốn của tập đoàn năng lượng Nga. Tuy nhiên, rủi ro pháp lý vẫn còn tiềm ẩn từ các vụ kiện tiếp theo.</t>
  </si>
  <si>
    <t>Ông Trump: Các quốc gia sẽ chịu thuế quan từ 15%-50%</t>
  </si>
  <si>
    <t>Ông Trump thông báo thuế quan tối thiểu 15% áp dụng cho nhiều quốc gia. Một số nước sẽ chịu thuế suất cao 50% tùy quan hệ thương mại. Chính sách thuế quan mới này dự kiến có hiệu lực từ ngày 1/8.</t>
  </si>
  <si>
    <t>https://image.vietstock.vn/2025/07/24/trump-ap-thue0-1212.png</t>
  </si>
  <si>
    <t>http://vietstock.vn/2025/07/ong-trump-cac-quoc-gia-se-chiu-thue-quan-tu-15-50-775-1332033.htm</t>
  </si>
  <si>
    <t>Chỉ số Nasdaq Composite lần đầu vượt 21,000 điểm, Dow Jones tăng 507 điểm. Mỹ đạt thỏa thuận thương mại lớn với Nhật Bản và tiến gần EU. Các thỏa thuận này diễn ra trước hạn chót áp thuế ngày 01/08.</t>
  </si>
  <si>
    <t>Chứng khoán, Toàn thị trường, Thương mại quốc tế</t>
  </si>
  <si>
    <t>Việt Nam, Indonesia, Philippines đã đạt thỏa thuận giảm thuế quan với Mỹ.  Thái Lan, Campuchia đối mặt thuế 36%, Malaysia 25%, Singapore 15% nếu không có thỏa thuận trước ngày 1/8.  Các nước ASEAN đàm phán tại Washington, tìm cách tránh tăng thuế suất thương mại.</t>
  </si>
  <si>
    <t>Mỹ và EU tiến gần thỏa thuận thương mại với thuế 15%, thấp hơn 30% Trump từng dọa. Hai bên miễn thuế cho máy bay, rượu mạnh, thiết bị y tế, giảm thuế ô tô từ 27,5% xuống 15%. EU có thể trả đũa 30% tương đương 109 tỷ USD hàng hóa Mỹ nếu không đạt thỏa thuận.</t>
  </si>
  <si>
    <t>Thương mại quốc tế, Hàng không, Sản xuất ô tô, Y tế, Thực phẩm và đồ uống</t>
  </si>
  <si>
    <t>Hàn Quốc xem xét kỹ thỏa thuận Mỹ-Nhật trước thềm đàm phán tại Washington</t>
  </si>
  <si>
    <t>Hàn Quốc xem xét kỹ thỏa thuận Mỹ-Nhật, mong đạt mức thuế tốt hơn 15%. Nước này dự kiến tăng nhập khẩu ngô Mỹ, thay vì gạo, thịt bò. Thỏa thuận Mỹ-Nhật đã cam kết Nhật đầu tư 550 tỷ USD vào Mỹ.</t>
  </si>
  <si>
    <t>https://image.vietstock.vn/2025/07/23/han-quoc-2.jpg</t>
  </si>
  <si>
    <t>http://vietstock.vn/2025/07/han-quoc-xem-xet-ky-thoa-thuan-my-nhat-truoc-them-dam-phan-tai-washington-775-1331952.htm</t>
  </si>
  <si>
    <t>Thương mại quốc tế, Nông nghiệp</t>
  </si>
  <si>
    <t>Một tỉnh Trung Quốc "giàu sụ", GDP cao hơn cả Hàn Quốc, Tây Ban Nha, tiềm năng trở thành đầu tàu cho nền kinh tế số 2 thế giới</t>
  </si>
  <si>
    <t xml:space="preserve">GDP Giang Tô năm 2024 đạt 13,7 nghìn tỷ nhân dân tệ, vượt cả Hàn Quốc và Tây Ban Nha. Trong nửa đầu năm 2025, Giang Tô thu hẹp khoảng cách với Quảng Đông xuống còn 24,5 tỷ USD nhờ công nghệ. Kinh tế Giang Tô tăng trưởng 5,7%, cao hơn Quảng Đông, thể hiện sự phát triển vượt bậc.
</t>
  </si>
  <si>
    <t>https://cafefcdn.com/thumb_w/640/203337114487263232/2025/7/23/avatar1753240452418-1753240453005457064131.png</t>
  </si>
  <si>
    <t>https://cafef.vn/mot-tinh-trung-quoc-giau-su-gdp-cao-hon-ca-han-quoc-tay-ban-nha-tiem-nang-tro-thanh-dau-tau-cho-nen-kinh-te-so-2-the-gioi-188250723101515119.chn</t>
  </si>
  <si>
    <t>Kinh tế vĩ mô, Công nghệ</t>
  </si>
  <si>
    <t>Tổng thống Trump tuyên bố đạt thỏa thuận “lớn chưa từng có” với Nhật, giảm thuế quan về 15%</t>
  </si>
  <si>
    <t>Mỹ và Nhật Bản đạt thỏa thuận thương mại, giảm thuế nhập khẩu hàng hóa từ Nhật xuống 15%. Nhật Bản sẽ đầu tư 550 tỷ USD vào Mỹ, tạo hàng trăm nghìn việc làm mới. Thỏa thuận này mở cửa thị trường Nhật cho nông sản và ô tô Mỹ.</t>
  </si>
  <si>
    <t>https://media.vneconomy.vn/640x360/images/upload//2025/07/23/httpscms-image-bucket-production-21.png</t>
  </si>
  <si>
    <t>https://vneconomy.vn/tong-thong-trump-tuyen-bo-dat-thoa-thuan-lon-chua-tung-co-voi-nhat-giam-thue-quan-ve-15.htm</t>
  </si>
  <si>
    <t>Thương mại quốc tế, Sản xuất ô tô, Nông nghiệp, Đầu tư</t>
  </si>
  <si>
    <t>Mỹ đạt thỏa thuận với Philippines, chuẩn bị đàm phán hoãn thuế quan với Trung Quốc</t>
  </si>
  <si>
    <t>Tổng thống Trump công bố thỏa thuận thương mại 19% thuế quan hàng hóa châu Á và miễn thuế hàng Mỹ. Mỹ và Trung Quốc sẽ thảo luận gia hạn thuế vào ngày 12/8, gia tăng các thỏa thuận khác. Chính quyền Mỹ chuẩn bị áp thuế trở lại 10% nếu không có thỏa thuận mới.</t>
  </si>
  <si>
    <t>https://media.vneconomy.vn/640x360/images/upload//2025/07/23/1x-1-3.png</t>
  </si>
  <si>
    <t>https://vneconomy.vn/my-dat-thoa-thuan-voi-philippines-chuan-bi-dam-phan-hoan-thue-quan-voi-trung-quoc.htm</t>
  </si>
  <si>
    <t>Dự án nâng cấp trụ sở 2,5 tỷ USD có thể làm lung lay ghế chủ tịch Fed</t>
  </si>
  <si>
    <t>Chính quyền Trump điều tra dự án nâng cấp trụ sở Fed 2,5 tỷ USD, vượt ngân sách ban đầu 700 triệu USD. Việc này được cho là nhằm suy yếu vị thế Chủ tịch Fed Jerome Powell. Các cơ quan liên bang Mỹ thường có chi phí xây dựng vượt dự kiến, ví dụ FBI gấp đôi.</t>
  </si>
  <si>
    <t>https://media.vneconomy.vn/640x360/images/upload//2025/07/22/g6mnnxgnmvl4hfv3miefgsirxe.jpg</t>
  </si>
  <si>
    <t>https://vneconomy.vn/du-an-nang-cap-tru-so-2-5-ty-usd-co-the-lam-lung-lay-ghe-chu-tich-fed.htm</t>
  </si>
  <si>
    <t>Kinh tế vĩ mô, Ngân hàng Trung ương</t>
  </si>
  <si>
    <t>Thêm một doanh nghiệp chip AI gia nhập "câu lạc bộ ngàn tỷ USD"</t>
  </si>
  <si>
    <t>TSMC gia nhập câu lạc bộ ngàn tỷ USD với vốn hóa thị trường lần đầu tiên chạm mốc này. Cổ phiếu công ty tăng gần 50% so với đáy tháng 4, đạt đỉnh lịch sử. TSMC điều chỉnh tăng mục tiêu doanh thu năm nay lên 30%.</t>
  </si>
  <si>
    <t>https://image.vietstock.vn/2025/07/21/tsmc-21-07.png</t>
  </si>
  <si>
    <t>http://vietstock.vn/2025/07/them-mot-doanh-nghiep-chip-ai-gia-nhap-cau-lac-bo-ngan-ty-usd-773-1330288.htm</t>
  </si>
  <si>
    <t>Công nghệ, Bán dẫn, Chứng khoán</t>
  </si>
  <si>
    <t>Kinh tế Việt Nam duy trì đà tăng trưởng mạnh mẽ, hướng tới sự ổn định toàn diện. Chính sách cải cách thể chế, đầu tư hạ tầng thúc đẩy kinh tế và thu hút đầu tư. Dù vậy, áp lực thanh khoản ngân hàng và tỷ giá hối đoái đang gia tăng. Thị trường chứng khoán liên tục lập đỉnh mới, thu hút dòng vốn đầu tư. Nhìn chung, triển vọng kinh tế Việt Nam tích cực, song cần cẩn trọng rủi ro vĩ mô.</t>
  </si>
  <si>
    <t>Chính sách thương mại toàn cầu đang diễn biến phức tạp, đe dọa tăng trưởng kinh tế. Các nền kinh tế lớn đạt thỏa thuận, giảm bớt căng thẳng thương mại trước đó. Tuy nhiên, căng thẳng thương mại vẫn hiện hữu, cùng các thách thức kinh tế nội tại. Các lĩnh vực như giáo dục, bất động sản tại châu Á đang gặp khó khăn. Nhìn chung, kinh tế toàn cầu đối mặt triển vọng phức tạp, cần theo dõi thêm.</t>
  </si>
  <si>
    <t>Nền kinh tế cho thấy sự phục hồi tích cực qua nhiều chỉ số tổng thể. Sức tiêu dùng nội địa, xuất khẩu và chính sách hỗ trợ đóng góp vào đà tăng trưởng. Tuy nhiên, các thách thức toàn cầu và biến động giá năng lượng vẫn còn tiềm ẩn. Điều này tác động đến hoạt động sản xuất kinh doanh và tạo áp lực lên chi phí. Triển vọng chung duy trì lạc quan, song cần theo dõi sát sao những rủi ro mới.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</si>
</sst>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dd/mm/yyyy\ hh:mm"/>
    <numFmt numFmtId="165" formatCode="dd\-mm"/>
    <numFmt numFmtId="166" formatCode="0.0%"/>
    <numFmt numFmtId="167" formatCode="h:mm:ss\ dd/mm/yyyy"/>
  </numFmts>
  <fonts count="30"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2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42">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0" fontId="24" fillId="0" borderId="14" xfId="0" applyFont="1" applyBorder="1" applyAlignment="1">
      <alignment horizontal="center"/>
    </xf>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0" fontId="25" fillId="0" borderId="14" xfId="0" applyFont="1" applyBorder="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6"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7" fontId="0" fillId="0" borderId="2" xfId="0" applyNumberFormat="1" applyBorder="1" applyAlignment="1">
      <alignment horizontal="right" vertical="center"/>
    </xf>
    <xf numFmtId="167" fontId="0" fillId="0" borderId="0" xfId="0" applyNumberFormat="1" applyAlignment="1">
      <alignment horizontal="right"/>
    </xf>
    <xf numFmtId="0" fontId="29" fillId="7" borderId="21" xfId="8" applyAlignment="1">
      <alignment horizontal="left"/>
    </xf>
    <xf numFmtId="167" fontId="29" fillId="7" borderId="21" xfId="8" applyNumberFormat="1" applyAlignment="1">
      <alignment horizontal="right"/>
    </xf>
    <xf numFmtId="0" fontId="29" fillId="7" borderId="21" xfId="8"/>
    <xf numFmtId="0" fontId="29" fillId="7" borderId="21" xfId="8" applyAlignment="1">
      <alignment horizontal="left" vertical="top"/>
    </xf>
    <xf numFmtId="0" fontId="4" fillId="4" borderId="0" xfId="0" applyFont="1" applyFill="1" applyAlignment="1">
      <alignment horizontal="left" vertical="center" wrapText="1"/>
    </xf>
    <xf numFmtId="0" fontId="4" fillId="4" borderId="0" xfId="0" applyFont="1" applyFill="1" applyAlignment="1">
      <alignment horizontal="left" vertical="center" wrapText="1" indent="1"/>
    </xf>
    <xf numFmtId="0" fontId="16" fillId="0" borderId="0" xfId="0" applyFont="1" applyAlignment="1">
      <alignment horizontal="left" vertical="center"/>
    </xf>
    <xf numFmtId="0" fontId="4" fillId="0" borderId="0" xfId="0" applyFont="1" applyAlignment="1">
      <alignment horizontal="left" vertical="center" wrapText="1"/>
    </xf>
    <xf numFmtId="0" fontId="13" fillId="0" borderId="5" xfId="0" applyFont="1" applyBorder="1" applyAlignment="1">
      <alignment horizontal="left"/>
    </xf>
    <xf numFmtId="0" fontId="13" fillId="0" borderId="5" xfId="0" applyFont="1" applyBorder="1" applyAlignment="1">
      <alignment horizontal="right"/>
    </xf>
    <xf numFmtId="0" fontId="15" fillId="4" borderId="0" xfId="0" applyFont="1" applyFill="1" applyAlignment="1">
      <alignment horizontal="left" vertical="center"/>
    </xf>
    <xf numFmtId="0" fontId="27" fillId="0" borderId="0" xfId="0" applyFont="1" applyAlignment="1">
      <alignment horizontal="right" vertical="top"/>
    </xf>
    <xf numFmtId="0" fontId="14" fillId="4" borderId="0" xfId="0" applyFont="1" applyFill="1" applyAlignment="1">
      <alignment horizontal="left" vertical="center" wrapText="1" indent="1"/>
    </xf>
    <xf numFmtId="0" fontId="14" fillId="4" borderId="0" xfId="0" applyFont="1" applyFill="1" applyAlignment="1">
      <alignment horizontal="left" vertical="center" wrapTex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7" fillId="0" borderId="0" xfId="0" applyFont="1" applyAlignment="1">
      <alignment horizontal="left"/>
    </xf>
    <xf numFmtId="0" fontId="27" fillId="0" borderId="0" xfId="0" applyFont="1" applyAlignment="1">
      <alignment horizontal="right" indent="1"/>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13" fillId="0" borderId="11" xfId="0" applyFont="1" applyBorder="1" applyAlignment="1">
      <alignment horizontal="right"/>
    </xf>
    <xf numFmtId="0" fontId="27" fillId="0" borderId="19" xfId="0" applyFont="1" applyBorder="1" applyAlignment="1">
      <alignment horizontal="right" vertical="top"/>
    </xf>
    <xf numFmtId="0" fontId="21" fillId="6" borderId="0" xfId="3" applyFont="1" applyFill="1" applyAlignment="1">
      <alignment horizontal="center" vertical="center"/>
    </xf>
    <xf numFmtId="0" fontId="27" fillId="0" borderId="18"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xf numFmtId="0" fontId="0" fillId="0" borderId="0" xfId="0" applyNumberFormat="1"/>
    <xf numFmtId="164" fontId="29" fillId="7" borderId="21" xfId="8" applyNumberFormat="1" applyAlignment="1">
      <alignment horizontal="right"/>
    </xf>
    <xf numFmtId="164"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0" fontId="2" fillId="0" borderId="23" xfId="2" applyBorder="1" applyAlignment="1">
      <alignment horizont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12">
    <dxf>
      <numFmt numFmtId="27" formatCode="dd/mm/yyyy\ h:mm"/>
    </dxf>
    <dxf>
      <numFmt numFmtId="14" formatCode="0.00%"/>
    </dxf>
    <dxf>
      <numFmt numFmtId="14" formatCode="0.00%"/>
    </dxf>
    <dxf>
      <numFmt numFmtId="14" formatCode="0.00%"/>
    </dxf>
    <dxf>
      <numFmt numFmtId="14" formatCode="0.00%"/>
    </dxf>
    <dxf>
      <numFmt numFmtId="165" formatCode="dd\-mm"/>
    </dxf>
    <dxf>
      <numFmt numFmtId="27" formatCode="dd/mm/yyyy\ h:mm"/>
    </dxf>
    <dxf>
      <numFmt numFmtId="0" formatCode="Genera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33F64"/>
      <color rgb="FF11588C"/>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45863</c:v>
                </c:pt>
                <c:pt idx="1">
                  <c:v>45862</c:v>
                </c:pt>
                <c:pt idx="2">
                  <c:v>45861</c:v>
                </c:pt>
                <c:pt idx="3">
                  <c:v>45860</c:v>
                </c:pt>
                <c:pt idx="4">
                  <c:v>45859</c:v>
                </c:pt>
              </c:numCache>
            </c:numRef>
          </c:cat>
          <c:val>
            <c:numRef>
              <c:f>'data part 1'!$C$3:$C$7</c:f>
              <c:numCache>
                <c:formatCode>General</c:formatCode>
                <c:ptCount val="5"/>
                <c:pt idx="0">
                  <c:v>6.6468456836472622E-3</c:v>
                </c:pt>
                <c:pt idx="1">
                  <c:v>5.75937512813951E-3</c:v>
                </c:pt>
                <c:pt idx="2">
                  <c:v>1.835008982584041E-3</c:v>
                </c:pt>
                <c:pt idx="3">
                  <c:v>1.6491020119961952E-2</c:v>
                </c:pt>
                <c:pt idx="4">
                  <c:v>-8.1681316984459906E-3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45863</c:v>
                </c:pt>
                <c:pt idx="1">
                  <c:v>45862</c:v>
                </c:pt>
                <c:pt idx="2">
                  <c:v>45861</c:v>
                </c:pt>
                <c:pt idx="3">
                  <c:v>45860</c:v>
                </c:pt>
                <c:pt idx="4">
                  <c:v>45859</c:v>
                </c:pt>
              </c:numCache>
            </c:numRef>
          </c:cat>
          <c:val>
            <c:numRef>
              <c:f>'data part 1'!$B$3:$B$7</c:f>
              <c:numCache>
                <c:formatCode>General</c:formatCode>
                <c:ptCount val="5"/>
                <c:pt idx="0">
                  <c:v>2.2564118215886775E-2</c:v>
                </c:pt>
                <c:pt idx="1">
                  <c:v>1.5917272532239513E-2</c:v>
                </c:pt>
                <c:pt idx="2">
                  <c:v>1.0157897404100003E-2</c:v>
                </c:pt>
                <c:pt idx="3">
                  <c:v>8.3228884215159615E-3</c:v>
                </c:pt>
                <c:pt idx="4">
                  <c:v>-8.1681316984459906E-3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45863</c:v>
                </c:pt>
                <c:pt idx="1">
                  <c:v>45862</c:v>
                </c:pt>
                <c:pt idx="2">
                  <c:v>45861</c:v>
                </c:pt>
                <c:pt idx="3">
                  <c:v>45860</c:v>
                </c:pt>
                <c:pt idx="4">
                  <c:v>45859</c:v>
                </c:pt>
              </c:numCache>
            </c:numRef>
          </c:cat>
          <c:val>
            <c:numRef>
              <c:f>'data part 1'!$J$3:$J$7</c:f>
              <c:numCache>
                <c:formatCode>General</c:formatCode>
                <c:ptCount val="5"/>
                <c:pt idx="0">
                  <c:v>1.5518408337908296E-2</c:v>
                </c:pt>
                <c:pt idx="1">
                  <c:v>5.3743886738450986E-3</c:v>
                </c:pt>
                <c:pt idx="2">
                  <c:v>5.9713362561748529E-3</c:v>
                </c:pt>
                <c:pt idx="3">
                  <c:v>8.3811907467878921E-3</c:v>
                </c:pt>
                <c:pt idx="4">
                  <c:v>-7.9913264405920836E-3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45863</c:v>
                </c:pt>
                <c:pt idx="1">
                  <c:v>45862</c:v>
                </c:pt>
                <c:pt idx="2">
                  <c:v>45861</c:v>
                </c:pt>
                <c:pt idx="3">
                  <c:v>45860</c:v>
                </c:pt>
                <c:pt idx="4">
                  <c:v>45859</c:v>
                </c:pt>
              </c:numCache>
            </c:numRef>
          </c:cat>
          <c:val>
            <c:numRef>
              <c:f>'data part 1'!$I$3:$I$7</c:f>
              <c:numCache>
                <c:formatCode>General</c:formatCode>
                <c:ptCount val="5"/>
                <c:pt idx="0">
                  <c:v>2.7253997574124056E-2</c:v>
                </c:pt>
                <c:pt idx="1">
                  <c:v>1.173558923621576E-2</c:v>
                </c:pt>
                <c:pt idx="2">
                  <c:v>6.3612005623706613E-3</c:v>
                </c:pt>
                <c:pt idx="3">
                  <c:v>3.8986430619580847E-4</c:v>
                </c:pt>
                <c:pt idx="4">
                  <c:v>-7.9913264405920836E-3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45863</c:v>
                </c:pt>
                <c:pt idx="1">
                  <c:v>45862</c:v>
                </c:pt>
                <c:pt idx="2">
                  <c:v>45861</c:v>
                </c:pt>
                <c:pt idx="3">
                  <c:v>45860</c:v>
                </c:pt>
                <c:pt idx="4">
                  <c:v>45859</c:v>
                </c:pt>
              </c:numCache>
            </c:numRef>
          </c:cat>
          <c:val>
            <c:numRef>
              <c:f>'data part 1'!$Q$3:$Q$7</c:f>
              <c:numCache>
                <c:formatCode>General</c:formatCode>
                <c:ptCount val="5"/>
                <c:pt idx="0">
                  <c:v>1.0570824524312794E-2</c:v>
                </c:pt>
                <c:pt idx="1">
                  <c:v>1.5124016938898865E-3</c:v>
                </c:pt>
                <c:pt idx="2">
                  <c:v>-1.2084592145015227E-3</c:v>
                </c:pt>
                <c:pt idx="3">
                  <c:v>1.8775007694675327E-2</c:v>
                </c:pt>
                <c:pt idx="4">
                  <c:v>-8.2417582417582125E-3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45863</c:v>
                </c:pt>
                <c:pt idx="1">
                  <c:v>45862</c:v>
                </c:pt>
                <c:pt idx="2">
                  <c:v>45861</c:v>
                </c:pt>
                <c:pt idx="3">
                  <c:v>45860</c:v>
                </c:pt>
                <c:pt idx="4">
                  <c:v>45859</c:v>
                </c:pt>
              </c:numCache>
            </c:numRef>
          </c:cat>
          <c:val>
            <c:numRef>
              <c:f>'data part 1'!$P$3:$P$7</c:f>
              <c:numCache>
                <c:formatCode>General</c:formatCode>
                <c:ptCount val="5"/>
                <c:pt idx="0">
                  <c:v>2.1408016456618273E-2</c:v>
                </c:pt>
                <c:pt idx="1">
                  <c:v>1.0837191932305479E-2</c:v>
                </c:pt>
                <c:pt idx="2">
                  <c:v>9.3247902384155923E-3</c:v>
                </c:pt>
                <c:pt idx="3">
                  <c:v>1.0533249452917115E-2</c:v>
                </c:pt>
                <c:pt idx="4">
                  <c:v>-8.2417582417582125E-3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45863</c:v>
                </c:pt>
                <c:pt idx="1">
                  <c:v>45862</c:v>
                </c:pt>
                <c:pt idx="2">
                  <c:v>45861</c:v>
                </c:pt>
                <c:pt idx="3">
                  <c:v>45860</c:v>
                </c:pt>
                <c:pt idx="4">
                  <c:v>45859</c:v>
                </c:pt>
              </c:numCache>
            </c:numRef>
          </c:cat>
          <c:val>
            <c:numRef>
              <c:f>'data part 1'!$C$10:$C$14</c:f>
              <c:numCache>
                <c:formatCode>General</c:formatCode>
                <c:ptCount val="5"/>
                <c:pt idx="0">
                  <c:v>4.8758905637207306E-3</c:v>
                </c:pt>
                <c:pt idx="1">
                  <c:v>4.9727289336201075E-3</c:v>
                </c:pt>
                <c:pt idx="2">
                  <c:v>-1.7934822510863313E-3</c:v>
                </c:pt>
                <c:pt idx="3">
                  <c:v>1.714919651005764E-2</c:v>
                </c:pt>
                <c:pt idx="4">
                  <c:v>-9.641631997122424E-3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45863</c:v>
                </c:pt>
                <c:pt idx="1">
                  <c:v>45862</c:v>
                </c:pt>
                <c:pt idx="2">
                  <c:v>45861</c:v>
                </c:pt>
                <c:pt idx="3">
                  <c:v>45860</c:v>
                </c:pt>
                <c:pt idx="4">
                  <c:v>45859</c:v>
                </c:pt>
              </c:numCache>
            </c:numRef>
          </c:cat>
          <c:val>
            <c:numRef>
              <c:f>'data part 1'!$B$10:$B$14</c:f>
              <c:numCache>
                <c:formatCode>General</c:formatCode>
                <c:ptCount val="5"/>
                <c:pt idx="0">
                  <c:v>1.5562701759189723E-2</c:v>
                </c:pt>
                <c:pt idx="1">
                  <c:v>1.0686811195468993E-2</c:v>
                </c:pt>
                <c:pt idx="2">
                  <c:v>5.7140822618488851E-3</c:v>
                </c:pt>
                <c:pt idx="3">
                  <c:v>7.5075645129352164E-3</c:v>
                </c:pt>
                <c:pt idx="4">
                  <c:v>-9.641631997122424E-3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45863</c:v>
                </c:pt>
                <c:pt idx="1">
                  <c:v>45862</c:v>
                </c:pt>
                <c:pt idx="2">
                  <c:v>45861</c:v>
                </c:pt>
                <c:pt idx="3">
                  <c:v>45860</c:v>
                </c:pt>
                <c:pt idx="4">
                  <c:v>45859</c:v>
                </c:pt>
              </c:numCache>
            </c:numRef>
          </c:cat>
          <c:val>
            <c:numRef>
              <c:f>'data part 1'!$J$10:$J$14</c:f>
              <c:numCache>
                <c:formatCode>General</c:formatCode>
                <c:ptCount val="5"/>
                <c:pt idx="0">
                  <c:v>5.8006177226563871E-3</c:v>
                </c:pt>
                <c:pt idx="1">
                  <c:v>3.4351202277520532E-3</c:v>
                </c:pt>
                <c:pt idx="2">
                  <c:v>7.4986198218014444E-3</c:v>
                </c:pt>
                <c:pt idx="3">
                  <c:v>-2.3976216366036196E-3</c:v>
                </c:pt>
                <c:pt idx="4">
                  <c:v>-4.4873136365195521E-3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45863</c:v>
                </c:pt>
                <c:pt idx="1">
                  <c:v>45862</c:v>
                </c:pt>
                <c:pt idx="2">
                  <c:v>45861</c:v>
                </c:pt>
                <c:pt idx="3">
                  <c:v>45860</c:v>
                </c:pt>
                <c:pt idx="4">
                  <c:v>45859</c:v>
                </c:pt>
              </c:numCache>
            </c:numRef>
          </c:cat>
          <c:val>
            <c:numRef>
              <c:f>'data part 1'!$I$10:$I$14</c:f>
              <c:numCache>
                <c:formatCode>General</c:formatCode>
                <c:ptCount val="5"/>
                <c:pt idx="0">
                  <c:v>9.849422499086713E-3</c:v>
                </c:pt>
                <c:pt idx="1">
                  <c:v>4.0488047764303259E-3</c:v>
                </c:pt>
                <c:pt idx="2">
                  <c:v>6.1368454867827271E-4</c:v>
                </c:pt>
                <c:pt idx="3">
                  <c:v>-6.8849352731231717E-3</c:v>
                </c:pt>
                <c:pt idx="4">
                  <c:v>-4.4873136365195521E-3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45863</c:v>
                </c:pt>
                <c:pt idx="1">
                  <c:v>45862</c:v>
                </c:pt>
                <c:pt idx="2">
                  <c:v>45861</c:v>
                </c:pt>
                <c:pt idx="3">
                  <c:v>45860</c:v>
                </c:pt>
                <c:pt idx="4">
                  <c:v>45859</c:v>
                </c:pt>
              </c:numCache>
            </c:numRef>
          </c:cat>
          <c:val>
            <c:numRef>
              <c:f>'data part 1'!$Q$10:$Q$14</c:f>
              <c:numCache>
                <c:formatCode>General</c:formatCode>
                <c:ptCount val="5"/>
                <c:pt idx="0">
                  <c:v>1.1030273437500071E-2</c:v>
                </c:pt>
                <c:pt idx="1">
                  <c:v>1.6998839916992914E-3</c:v>
                </c:pt>
                <c:pt idx="2">
                  <c:v>7.2901043248774222E-4</c:v>
                </c:pt>
                <c:pt idx="3">
                  <c:v>1.6363075023155371E-2</c:v>
                </c:pt>
                <c:pt idx="4">
                  <c:v>-7.0508890251379519E-3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45863</c:v>
                </c:pt>
                <c:pt idx="1">
                  <c:v>45862</c:v>
                </c:pt>
                <c:pt idx="2">
                  <c:v>45861</c:v>
                </c:pt>
                <c:pt idx="3">
                  <c:v>45860</c:v>
                </c:pt>
                <c:pt idx="4">
                  <c:v>45859</c:v>
                </c:pt>
              </c:numCache>
            </c:numRef>
          </c:cat>
          <c:val>
            <c:numRef>
              <c:f>'data part 1'!$P$10:$P$14</c:f>
              <c:numCache>
                <c:formatCode>General</c:formatCode>
                <c:ptCount val="5"/>
                <c:pt idx="0">
                  <c:v>2.2771353859704524E-2</c:v>
                </c:pt>
                <c:pt idx="1">
                  <c:v>1.1741080422204453E-2</c:v>
                </c:pt>
                <c:pt idx="2">
                  <c:v>1.0041196430505162E-2</c:v>
                </c:pt>
                <c:pt idx="3">
                  <c:v>9.3121859980174193E-3</c:v>
                </c:pt>
                <c:pt idx="4">
                  <c:v>-7.0508890251379519E-3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45862</c:v>
                </c:pt>
                <c:pt idx="1">
                  <c:v>45861</c:v>
                </c:pt>
                <c:pt idx="2">
                  <c:v>45860</c:v>
                </c:pt>
                <c:pt idx="3">
                  <c:v>45859</c:v>
                </c:pt>
                <c:pt idx="4">
                  <c:v>45856</c:v>
                </c:pt>
              </c:numCache>
            </c:numRef>
          </c:cat>
          <c:val>
            <c:numRef>
              <c:f>'data part 1'!$C$17:$C$21</c:f>
              <c:numCache>
                <c:formatCode>General</c:formatCode>
                <c:ptCount val="5"/>
                <c:pt idx="0">
                  <c:v>-7.0290352014998891E-3</c:v>
                </c:pt>
                <c:pt idx="1">
                  <c:v>1.1411680802273505E-2</c:v>
                </c:pt>
                <c:pt idx="2">
                  <c:v>4.0469013650306085E-3</c:v>
                </c:pt>
                <c:pt idx="3">
                  <c:v>-4.3121670678880619E-4</c:v>
                </c:pt>
                <c:pt idx="4">
                  <c:v>-3.19879761458286E-3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45862</c:v>
                </c:pt>
                <c:pt idx="1">
                  <c:v>45861</c:v>
                </c:pt>
                <c:pt idx="2">
                  <c:v>45860</c:v>
                </c:pt>
                <c:pt idx="3">
                  <c:v>45859</c:v>
                </c:pt>
                <c:pt idx="4">
                  <c:v>45856</c:v>
                </c:pt>
              </c:numCache>
            </c:numRef>
          </c:cat>
          <c:val>
            <c:numRef>
              <c:f>'data part 1'!$B$17:$B$21</c:f>
              <c:numCache>
                <c:formatCode>General</c:formatCode>
                <c:ptCount val="5"/>
                <c:pt idx="0">
                  <c:v>4.7995326444325581E-3</c:v>
                </c:pt>
                <c:pt idx="1">
                  <c:v>1.1828567845932447E-2</c:v>
                </c:pt>
                <c:pt idx="2">
                  <c:v>4.1688704365894225E-4</c:v>
                </c:pt>
                <c:pt idx="3">
                  <c:v>-3.6300143213716662E-3</c:v>
                </c:pt>
                <c:pt idx="4">
                  <c:v>-3.19879761458286E-3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45863</c:v>
                </c:pt>
                <c:pt idx="1">
                  <c:v>45862</c:v>
                </c:pt>
                <c:pt idx="2">
                  <c:v>45861</c:v>
                </c:pt>
                <c:pt idx="3">
                  <c:v>45860</c:v>
                </c:pt>
                <c:pt idx="4">
                  <c:v>45859</c:v>
                </c:pt>
              </c:numCache>
            </c:numRef>
          </c:cat>
          <c:val>
            <c:numRef>
              <c:f>'data part 1'!$J$17:$J$21</c:f>
              <c:numCache>
                <c:formatCode>General</c:formatCode>
                <c:ptCount val="5"/>
                <c:pt idx="0">
                  <c:v>-3.6395730527969405E-3</c:v>
                </c:pt>
                <c:pt idx="1">
                  <c:v>8.4842427485993799E-3</c:v>
                </c:pt>
                <c:pt idx="2">
                  <c:v>4.17569362129111E-3</c:v>
                </c:pt>
                <c:pt idx="3">
                  <c:v>1.2004158060923142E-3</c:v>
                </c:pt>
                <c:pt idx="4">
                  <c:v>2.320933986147411E-3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45863</c:v>
                </c:pt>
                <c:pt idx="1">
                  <c:v>45862</c:v>
                </c:pt>
                <c:pt idx="2">
                  <c:v>45861</c:v>
                </c:pt>
                <c:pt idx="3">
                  <c:v>45860</c:v>
                </c:pt>
                <c:pt idx="4">
                  <c:v>45859</c:v>
                </c:pt>
              </c:numCache>
            </c:numRef>
          </c:cat>
          <c:val>
            <c:numRef>
              <c:f>'data part 1'!$I$17:$I$21</c:f>
              <c:numCache>
                <c:formatCode>General</c:formatCode>
                <c:ptCount val="5"/>
                <c:pt idx="0">
                  <c:v>1.2541713109333275E-2</c:v>
                </c:pt>
                <c:pt idx="1">
                  <c:v>1.6181286162130215E-2</c:v>
                </c:pt>
                <c:pt idx="2">
                  <c:v>7.6970434135308352E-3</c:v>
                </c:pt>
                <c:pt idx="3">
                  <c:v>3.5213497922397252E-3</c:v>
                </c:pt>
                <c:pt idx="4">
                  <c:v>2.320933986147411E-3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45863</c:v>
                </c:pt>
                <c:pt idx="1">
                  <c:v>45862</c:v>
                </c:pt>
                <c:pt idx="2">
                  <c:v>45861</c:v>
                </c:pt>
                <c:pt idx="3">
                  <c:v>45860</c:v>
                </c:pt>
                <c:pt idx="4">
                  <c:v>45859</c:v>
                </c:pt>
              </c:numCache>
            </c:numRef>
          </c:cat>
          <c:val>
            <c:numRef>
              <c:f>'data part 1'!$Q$17:$Q$21</c:f>
              <c:numCache>
                <c:formatCode>General</c:formatCode>
                <c:ptCount val="5"/>
                <c:pt idx="0">
                  <c:v>-3.3478779315430085E-3</c:v>
                </c:pt>
                <c:pt idx="1">
                  <c:v>6.5401343806652523E-3</c:v>
                </c:pt>
                <c:pt idx="2">
                  <c:v>1.2200688650487734E-4</c:v>
                </c:pt>
                <c:pt idx="3">
                  <c:v>6.1997523473338312E-3</c:v>
                </c:pt>
                <c:pt idx="4">
                  <c:v>7.1604803705347386E-3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45863</c:v>
                </c:pt>
                <c:pt idx="1">
                  <c:v>45862</c:v>
                </c:pt>
                <c:pt idx="2">
                  <c:v>45861</c:v>
                </c:pt>
                <c:pt idx="3">
                  <c:v>45860</c:v>
                </c:pt>
                <c:pt idx="4">
                  <c:v>45859</c:v>
                </c:pt>
              </c:numCache>
            </c:numRef>
          </c:cat>
          <c:val>
            <c:numRef>
              <c:f>'data part 1'!$P$17:$P$21</c:f>
              <c:numCache>
                <c:formatCode>General</c:formatCode>
                <c:ptCount val="5"/>
                <c:pt idx="0">
                  <c:v>1.6674496053495691E-2</c:v>
                </c:pt>
                <c:pt idx="1">
                  <c:v>2.0022373985038699E-2</c:v>
                </c:pt>
                <c:pt idx="2">
                  <c:v>1.3482239604373447E-2</c:v>
                </c:pt>
                <c:pt idx="3">
                  <c:v>1.336023271786857E-2</c:v>
                </c:pt>
                <c:pt idx="4">
                  <c:v>7.1604803705347386E-3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45862</c:v>
                </c:pt>
                <c:pt idx="1">
                  <c:v>45861</c:v>
                </c:pt>
                <c:pt idx="2">
                  <c:v>45860</c:v>
                </c:pt>
                <c:pt idx="3">
                  <c:v>45859</c:v>
                </c:pt>
                <c:pt idx="4">
                  <c:v>45856</c:v>
                </c:pt>
              </c:numCache>
            </c:numRef>
          </c:cat>
          <c:val>
            <c:numRef>
              <c:f>'data part 1'!$C$25:$C$29</c:f>
              <c:numCache>
                <c:formatCode>General</c:formatCode>
                <c:ptCount val="5"/>
                <c:pt idx="0">
                  <c:v>6.982236416543941E-4</c:v>
                </c:pt>
                <c:pt idx="1">
                  <c:v>7.8118869515191314E-3</c:v>
                </c:pt>
                <c:pt idx="2">
                  <c:v>6.3753163362578746E-4</c:v>
                </c:pt>
                <c:pt idx="3">
                  <c:v>1.3991348828683581E-3</c:v>
                </c:pt>
                <c:pt idx="4">
                  <c:v>-9.0486208684459335E-5</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45862</c:v>
                </c:pt>
                <c:pt idx="1">
                  <c:v>45861</c:v>
                </c:pt>
                <c:pt idx="2">
                  <c:v>45860</c:v>
                </c:pt>
                <c:pt idx="3">
                  <c:v>45859</c:v>
                </c:pt>
                <c:pt idx="4">
                  <c:v>45856</c:v>
                </c:pt>
              </c:numCache>
            </c:numRef>
          </c:cat>
          <c:val>
            <c:numRef>
              <c:f>'data part 1'!$B$25:$B$29</c:f>
              <c:numCache>
                <c:formatCode>General</c:formatCode>
                <c:ptCount val="5"/>
                <c:pt idx="0">
                  <c:v>1.0456290900983212E-2</c:v>
                </c:pt>
                <c:pt idx="1">
                  <c:v>9.7580672593288176E-3</c:v>
                </c:pt>
                <c:pt idx="2">
                  <c:v>1.9461803078096862E-3</c:v>
                </c:pt>
                <c:pt idx="3">
                  <c:v>1.3086486741838987E-3</c:v>
                </c:pt>
                <c:pt idx="4">
                  <c:v>-9.0486208684459335E-5</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45863</c:v>
                </c:pt>
                <c:pt idx="1">
                  <c:v>45862</c:v>
                </c:pt>
                <c:pt idx="2">
                  <c:v>45861</c:v>
                </c:pt>
                <c:pt idx="3">
                  <c:v>45860</c:v>
                </c:pt>
                <c:pt idx="4">
                  <c:v>45859</c:v>
                </c:pt>
              </c:numCache>
            </c:numRef>
          </c:cat>
          <c:val>
            <c:numRef>
              <c:f>'data part 1'!$J$25:$J$29</c:f>
              <c:numCache>
                <c:formatCode>General</c:formatCode>
                <c:ptCount val="5"/>
                <c:pt idx="0">
                  <c:v>-6.433035938162468E-3</c:v>
                </c:pt>
                <c:pt idx="1">
                  <c:v>2.0489676404547019E-3</c:v>
                </c:pt>
                <c:pt idx="2">
                  <c:v>1.016354276544984E-2</c:v>
                </c:pt>
                <c:pt idx="3">
                  <c:v>-9.8259772995432648E-3</c:v>
                </c:pt>
                <c:pt idx="4">
                  <c:v>-3.0321520179618089E-3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45863</c:v>
                </c:pt>
                <c:pt idx="1">
                  <c:v>45862</c:v>
                </c:pt>
                <c:pt idx="2">
                  <c:v>45861</c:v>
                </c:pt>
                <c:pt idx="3">
                  <c:v>45860</c:v>
                </c:pt>
                <c:pt idx="4">
                  <c:v>45859</c:v>
                </c:pt>
              </c:numCache>
            </c:numRef>
          </c:cat>
          <c:val>
            <c:numRef>
              <c:f>'data part 1'!$I$25:$I$29</c:f>
              <c:numCache>
                <c:formatCode>General</c:formatCode>
                <c:ptCount val="5"/>
                <c:pt idx="0">
                  <c:v>-7.0786548497629997E-3</c:v>
                </c:pt>
                <c:pt idx="1">
                  <c:v>-6.4561891160053175E-4</c:v>
                </c:pt>
                <c:pt idx="2">
                  <c:v>-2.6945865520552337E-3</c:v>
                </c:pt>
                <c:pt idx="3">
                  <c:v>-1.2858129317505074E-2</c:v>
                </c:pt>
                <c:pt idx="4">
                  <c:v>-3.0321520179618089E-3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45863</c:v>
                </c:pt>
                <c:pt idx="1">
                  <c:v>45862</c:v>
                </c:pt>
                <c:pt idx="2">
                  <c:v>45861</c:v>
                </c:pt>
                <c:pt idx="3">
                  <c:v>45860</c:v>
                </c:pt>
                <c:pt idx="4">
                  <c:v>45856</c:v>
                </c:pt>
              </c:numCache>
            </c:numRef>
          </c:cat>
          <c:val>
            <c:numRef>
              <c:f>'data part 1'!$Q$25:$Q$29</c:f>
              <c:numCache>
                <c:formatCode>General</c:formatCode>
                <c:ptCount val="5"/>
                <c:pt idx="0">
                  <c:v>-8.8487153402045937E-3</c:v>
                </c:pt>
                <c:pt idx="1">
                  <c:v>1.5909607131329384E-2</c:v>
                </c:pt>
                <c:pt idx="2">
                  <c:v>3.5107509246364854E-2</c:v>
                </c:pt>
                <c:pt idx="3">
                  <c:v>-1.1097058847765462E-3</c:v>
                </c:pt>
                <c:pt idx="4">
                  <c:v>-2.0571323400920827E-3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45863</c:v>
                </c:pt>
                <c:pt idx="1">
                  <c:v>45862</c:v>
                </c:pt>
                <c:pt idx="2">
                  <c:v>45861</c:v>
                </c:pt>
                <c:pt idx="3">
                  <c:v>45860</c:v>
                </c:pt>
                <c:pt idx="4">
                  <c:v>45856</c:v>
                </c:pt>
              </c:numCache>
            </c:numRef>
          </c:cat>
          <c:val>
            <c:numRef>
              <c:f>'data part 1'!$P$25:$P$29</c:f>
              <c:numCache>
                <c:formatCode>General</c:formatCode>
                <c:ptCount val="5"/>
                <c:pt idx="0">
                  <c:v>3.9001562812621016E-2</c:v>
                </c:pt>
                <c:pt idx="1">
                  <c:v>4.7850278152825609E-2</c:v>
                </c:pt>
                <c:pt idx="2">
                  <c:v>3.1940671021496225E-2</c:v>
                </c:pt>
                <c:pt idx="3">
                  <c:v>-3.1668382248686289E-3</c:v>
                </c:pt>
                <c:pt idx="4">
                  <c:v>-2.0571323400920827E-3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45863</c:v>
                </c:pt>
                <c:pt idx="1">
                  <c:v>45862</c:v>
                </c:pt>
                <c:pt idx="2">
                  <c:v>45861</c:v>
                </c:pt>
                <c:pt idx="3">
                  <c:v>45860</c:v>
                </c:pt>
                <c:pt idx="4">
                  <c:v>45859</c:v>
                </c:pt>
              </c:numCache>
            </c:numRef>
          </c:cat>
          <c:val>
            <c:numRef>
              <c:f>'data part 1'!$C$32:$C$36</c:f>
              <c:numCache>
                <c:formatCode>General</c:formatCode>
                <c:ptCount val="5"/>
                <c:pt idx="0">
                  <c:v>-4.6629377456565146E-3</c:v>
                </c:pt>
                <c:pt idx="1">
                  <c:v>-5.6379678138848144E-3</c:v>
                </c:pt>
                <c:pt idx="2">
                  <c:v>-9.1779117885240069E-3</c:v>
                </c:pt>
                <c:pt idx="3">
                  <c:v>8.6885428554648314E-3</c:v>
                </c:pt>
                <c:pt idx="4">
                  <c:v>1.3497264044440627E-2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45863</c:v>
                </c:pt>
                <c:pt idx="1">
                  <c:v>45862</c:v>
                </c:pt>
                <c:pt idx="2">
                  <c:v>45861</c:v>
                </c:pt>
                <c:pt idx="3">
                  <c:v>45860</c:v>
                </c:pt>
                <c:pt idx="4">
                  <c:v>45859</c:v>
                </c:pt>
              </c:numCache>
            </c:numRef>
          </c:cat>
          <c:val>
            <c:numRef>
              <c:f>'data part 1'!$B$32:$B$36</c:f>
              <c:numCache>
                <c:formatCode>General</c:formatCode>
                <c:ptCount val="5"/>
                <c:pt idx="0">
                  <c:v>2.7069895518401221E-3</c:v>
                </c:pt>
                <c:pt idx="1">
                  <c:v>7.3699272974966368E-3</c:v>
                </c:pt>
                <c:pt idx="2">
                  <c:v>1.3007895111381451E-2</c:v>
                </c:pt>
                <c:pt idx="3">
                  <c:v>2.2185806899905458E-2</c:v>
                </c:pt>
                <c:pt idx="4">
                  <c:v>1.3497264044440627E-2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45863</c:v>
                </c:pt>
                <c:pt idx="1">
                  <c:v>45862</c:v>
                </c:pt>
                <c:pt idx="2">
                  <c:v>45861</c:v>
                </c:pt>
                <c:pt idx="3">
                  <c:v>45860</c:v>
                </c:pt>
                <c:pt idx="4">
                  <c:v>45859</c:v>
                </c:pt>
              </c:numCache>
            </c:numRef>
          </c:cat>
          <c:val>
            <c:numRef>
              <c:f>'data part 1'!$J$32:$J$36</c:f>
              <c:numCache>
                <c:formatCode>General</c:formatCode>
                <c:ptCount val="5"/>
                <c:pt idx="0">
                  <c:v>-2.5622687297242486E-2</c:v>
                </c:pt>
                <c:pt idx="1">
                  <c:v>-3.3929530610578018E-3</c:v>
                </c:pt>
                <c:pt idx="2">
                  <c:v>-9.877269268080191E-3</c:v>
                </c:pt>
                <c:pt idx="3">
                  <c:v>2.1539604028903092E-2</c:v>
                </c:pt>
                <c:pt idx="4">
                  <c:v>1.0232278857171817E-3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45863</c:v>
                </c:pt>
                <c:pt idx="1">
                  <c:v>45862</c:v>
                </c:pt>
                <c:pt idx="2">
                  <c:v>45861</c:v>
                </c:pt>
                <c:pt idx="3">
                  <c:v>45860</c:v>
                </c:pt>
                <c:pt idx="4">
                  <c:v>45859</c:v>
                </c:pt>
              </c:numCache>
            </c:numRef>
          </c:cat>
          <c:val>
            <c:numRef>
              <c:f>'data part 1'!$I$32:$I$36</c:f>
              <c:numCache>
                <c:formatCode>General</c:formatCode>
                <c:ptCount val="5"/>
                <c:pt idx="0">
                  <c:v>-1.6330077711760205E-2</c:v>
                </c:pt>
                <c:pt idx="1">
                  <c:v>9.292609585482281E-3</c:v>
                </c:pt>
                <c:pt idx="2">
                  <c:v>1.2685562646540083E-2</c:v>
                </c:pt>
                <c:pt idx="3">
                  <c:v>2.2562831914620274E-2</c:v>
                </c:pt>
                <c:pt idx="4">
                  <c:v>1.0232278857171817E-3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45863</c:v>
                </c:pt>
                <c:pt idx="1">
                  <c:v>45862</c:v>
                </c:pt>
                <c:pt idx="2">
                  <c:v>45861</c:v>
                </c:pt>
                <c:pt idx="3">
                  <c:v>45860</c:v>
                </c:pt>
                <c:pt idx="4">
                  <c:v>45859</c:v>
                </c:pt>
              </c:numCache>
            </c:numRef>
          </c:cat>
          <c:val>
            <c:numRef>
              <c:f>'data part 1'!$Q$32:$Q$36</c:f>
              <c:numCache>
                <c:formatCode>General</c:formatCode>
                <c:ptCount val="5"/>
                <c:pt idx="0">
                  <c:v>6.5873845058272984E-4</c:v>
                </c:pt>
                <c:pt idx="1">
                  <c:v>2.8508305798091715E-3</c:v>
                </c:pt>
                <c:pt idx="2">
                  <c:v>-1.9832627800802083E-3</c:v>
                </c:pt>
                <c:pt idx="3">
                  <c:v>-4.7082982885089386E-3</c:v>
                </c:pt>
                <c:pt idx="4">
                  <c:v>-1.0251407191124162E-3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45863</c:v>
                </c:pt>
                <c:pt idx="1">
                  <c:v>45862</c:v>
                </c:pt>
                <c:pt idx="2">
                  <c:v>45861</c:v>
                </c:pt>
                <c:pt idx="3">
                  <c:v>45860</c:v>
                </c:pt>
                <c:pt idx="4">
                  <c:v>45859</c:v>
                </c:pt>
              </c:numCache>
            </c:numRef>
          </c:cat>
          <c:val>
            <c:numRef>
              <c:f>'data part 1'!$P$32:$P$36</c:f>
              <c:numCache>
                <c:formatCode>General</c:formatCode>
                <c:ptCount val="5"/>
                <c:pt idx="0">
                  <c:v>-4.2071327573096617E-3</c:v>
                </c:pt>
                <c:pt idx="1">
                  <c:v>-4.8658712078923916E-3</c:v>
                </c:pt>
                <c:pt idx="2">
                  <c:v>-7.7167017877015631E-3</c:v>
                </c:pt>
                <c:pt idx="3">
                  <c:v>-5.7334390076213548E-3</c:v>
                </c:pt>
                <c:pt idx="4">
                  <c:v>-1.0251407191124162E-3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45863</c:v>
                </c:pt>
                <c:pt idx="1">
                  <c:v>45862</c:v>
                </c:pt>
                <c:pt idx="2">
                  <c:v>45861</c:v>
                </c:pt>
                <c:pt idx="3">
                  <c:v>45860</c:v>
                </c:pt>
                <c:pt idx="4">
                  <c:v>45859</c:v>
                </c:pt>
              </c:numCache>
            </c:numRef>
          </c:cat>
          <c:val>
            <c:numRef>
              <c:f>'data part 1'!$J$39:$J$43</c:f>
              <c:numCache>
                <c:formatCode>General</c:formatCode>
                <c:ptCount val="5"/>
                <c:pt idx="0">
                  <c:v>-1.9008373128480249E-2</c:v>
                </c:pt>
                <c:pt idx="1">
                  <c:v>2.1564658899909883E-2</c:v>
                </c:pt>
                <c:pt idx="2">
                  <c:v>-3.141807197134372E-2</c:v>
                </c:pt>
                <c:pt idx="3">
                  <c:v>-4.0958257652017327E-3</c:v>
                </c:pt>
                <c:pt idx="4">
                  <c:v>1.0538732113756222E-3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45863</c:v>
                </c:pt>
                <c:pt idx="1">
                  <c:v>45862</c:v>
                </c:pt>
                <c:pt idx="2">
                  <c:v>45861</c:v>
                </c:pt>
                <c:pt idx="3">
                  <c:v>45860</c:v>
                </c:pt>
                <c:pt idx="4">
                  <c:v>45859</c:v>
                </c:pt>
              </c:numCache>
            </c:numRef>
          </c:cat>
          <c:val>
            <c:numRef>
              <c:f>'data part 1'!$I$39:$I$43</c:f>
              <c:numCache>
                <c:formatCode>General</c:formatCode>
                <c:ptCount val="5"/>
                <c:pt idx="0">
                  <c:v>-3.1903738753740196E-2</c:v>
                </c:pt>
                <c:pt idx="1">
                  <c:v>-1.2895365625259947E-2</c:v>
                </c:pt>
                <c:pt idx="2">
                  <c:v>-3.446002452516983E-2</c:v>
                </c:pt>
                <c:pt idx="3">
                  <c:v>-3.0419525538261105E-3</c:v>
                </c:pt>
                <c:pt idx="4">
                  <c:v>1.0538732113756222E-3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1'!$O$39:$O$43</c:f>
              <c:numCache>
                <c:formatCode>m/d/yyyy</c:formatCode>
                <c:ptCount val="5"/>
                <c:pt idx="0">
                  <c:v>45862</c:v>
                </c:pt>
                <c:pt idx="1">
                  <c:v>45861</c:v>
                </c:pt>
                <c:pt idx="2">
                  <c:v>45860</c:v>
                </c:pt>
                <c:pt idx="3">
                  <c:v>45859</c:v>
                </c:pt>
                <c:pt idx="4">
                  <c:v>45856</c:v>
                </c:pt>
              </c:numCache>
            </c:numRef>
          </c:cat>
          <c:val>
            <c:numRef>
              <c:f>'data part 1'!$Q$39:$Q$43</c:f>
              <c:numCache>
                <c:formatCode>General</c:formatCode>
                <c:ptCount val="5"/>
                <c:pt idx="0">
                  <c:v>-5.7416267942578258E-4</c:v>
                </c:pt>
                <c:pt idx="1">
                  <c:v>1.914241960183638E-4</c:v>
                </c:pt>
                <c:pt idx="2">
                  <c:v>-3.8270187523914423E-4</c:v>
                </c:pt>
                <c:pt idx="3">
                  <c:v>-3.8255547054322214E-4</c:v>
                </c:pt>
                <c:pt idx="4">
                  <c:v>1.9131432944319293E-4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1'!$O$39:$O$43</c:f>
              <c:numCache>
                <c:formatCode>m/d/yyyy</c:formatCode>
                <c:ptCount val="5"/>
                <c:pt idx="0">
                  <c:v>45862</c:v>
                </c:pt>
                <c:pt idx="1">
                  <c:v>45861</c:v>
                </c:pt>
                <c:pt idx="2">
                  <c:v>45860</c:v>
                </c:pt>
                <c:pt idx="3">
                  <c:v>45859</c:v>
                </c:pt>
                <c:pt idx="4">
                  <c:v>45856</c:v>
                </c:pt>
              </c:numCache>
            </c:numRef>
          </c:cat>
          <c:val>
            <c:numRef>
              <c:f>'data part 1'!$P$39:$P$43</c:f>
              <c:numCache>
                <c:formatCode>General</c:formatCode>
                <c:ptCount val="5"/>
                <c:pt idx="0">
                  <c:v>-9.5668149974659222E-4</c:v>
                </c:pt>
                <c:pt idx="1">
                  <c:v>-3.8251882032080964E-4</c:v>
                </c:pt>
                <c:pt idx="2">
                  <c:v>-5.7394301633917344E-4</c:v>
                </c:pt>
                <c:pt idx="3">
                  <c:v>-1.9124114110002921E-4</c:v>
                </c:pt>
                <c:pt idx="4">
                  <c:v>1.9131432944319293E-4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weekly_ms_index!$C$2:$C$61</c:f>
              <c:numCache>
                <c:formatCode>0.00%</c:formatCode>
                <c:ptCount val="60"/>
                <c:pt idx="0">
                  <c:v>0.63324538258575203</c:v>
                </c:pt>
                <c:pt idx="1">
                  <c:v>0.57519788918205805</c:v>
                </c:pt>
                <c:pt idx="2">
                  <c:v>0.61741424802110823</c:v>
                </c:pt>
                <c:pt idx="3">
                  <c:v>0.49604221635883905</c:v>
                </c:pt>
                <c:pt idx="4">
                  <c:v>0.51978891820580475</c:v>
                </c:pt>
                <c:pt idx="5">
                  <c:v>0.71503957783641159</c:v>
                </c:pt>
                <c:pt idx="6">
                  <c:v>0.68073878627968343</c:v>
                </c:pt>
                <c:pt idx="7">
                  <c:v>0.62005277044854878</c:v>
                </c:pt>
                <c:pt idx="8">
                  <c:v>0.58575197889182062</c:v>
                </c:pt>
                <c:pt idx="9">
                  <c:v>0.67810026385224276</c:v>
                </c:pt>
                <c:pt idx="10">
                  <c:v>0.62005277044854878</c:v>
                </c:pt>
                <c:pt idx="11">
                  <c:v>0.73614775725593673</c:v>
                </c:pt>
                <c:pt idx="12">
                  <c:v>0.73614775725593673</c:v>
                </c:pt>
                <c:pt idx="13">
                  <c:v>0.75461741424802109</c:v>
                </c:pt>
                <c:pt idx="14">
                  <c:v>0.66754617414248019</c:v>
                </c:pt>
                <c:pt idx="15">
                  <c:v>0.63588390501319259</c:v>
                </c:pt>
                <c:pt idx="16">
                  <c:v>0.57255936675461738</c:v>
                </c:pt>
                <c:pt idx="17">
                  <c:v>0.62532981530343013</c:v>
                </c:pt>
                <c:pt idx="18">
                  <c:v>0.45910290237467016</c:v>
                </c:pt>
                <c:pt idx="19">
                  <c:v>0.61455525606469008</c:v>
                </c:pt>
                <c:pt idx="20">
                  <c:v>0.52560646900269536</c:v>
                </c:pt>
                <c:pt idx="21">
                  <c:v>0.46361185983827491</c:v>
                </c:pt>
                <c:pt idx="22">
                  <c:v>0.48787061994609165</c:v>
                </c:pt>
                <c:pt idx="23">
                  <c:v>0.47978436657681939</c:v>
                </c:pt>
                <c:pt idx="24">
                  <c:v>0.40161725067385445</c:v>
                </c:pt>
                <c:pt idx="25">
                  <c:v>0.55256064690026951</c:v>
                </c:pt>
                <c:pt idx="26">
                  <c:v>0.54716981132075471</c:v>
                </c:pt>
                <c:pt idx="27">
                  <c:v>0.60646900269541781</c:v>
                </c:pt>
                <c:pt idx="28">
                  <c:v>0.68733153638814015</c:v>
                </c:pt>
                <c:pt idx="29">
                  <c:v>0.5768194070080862</c:v>
                </c:pt>
                <c:pt idx="30">
                  <c:v>0.29380053908355797</c:v>
                </c:pt>
                <c:pt idx="31">
                  <c:v>0.38274932614555257</c:v>
                </c:pt>
                <c:pt idx="32">
                  <c:v>0.26415094339622641</c:v>
                </c:pt>
                <c:pt idx="33">
                  <c:v>0.18867924528301888</c:v>
                </c:pt>
                <c:pt idx="34">
                  <c:v>0.22102425876010781</c:v>
                </c:pt>
                <c:pt idx="35">
                  <c:v>0.32884097035040433</c:v>
                </c:pt>
                <c:pt idx="36">
                  <c:v>0.53638814016172509</c:v>
                </c:pt>
                <c:pt idx="37">
                  <c:v>0.55256064690026951</c:v>
                </c:pt>
                <c:pt idx="38">
                  <c:v>0.58490566037735847</c:v>
                </c:pt>
                <c:pt idx="39">
                  <c:v>0.59568733153638809</c:v>
                </c:pt>
                <c:pt idx="40">
                  <c:v>0.52830188679245282</c:v>
                </c:pt>
                <c:pt idx="41">
                  <c:v>0.7439353099730458</c:v>
                </c:pt>
                <c:pt idx="42">
                  <c:v>0.78975741239892183</c:v>
                </c:pt>
                <c:pt idx="43">
                  <c:v>0.80592991913746626</c:v>
                </c:pt>
                <c:pt idx="44">
                  <c:v>0.6253369272237197</c:v>
                </c:pt>
                <c:pt idx="45">
                  <c:v>0.33692722371967654</c:v>
                </c:pt>
                <c:pt idx="46">
                  <c:v>0.30727762803234504</c:v>
                </c:pt>
                <c:pt idx="47">
                  <c:v>0.38274932614555257</c:v>
                </c:pt>
                <c:pt idx="48">
                  <c:v>0.38814016172506738</c:v>
                </c:pt>
                <c:pt idx="49">
                  <c:v>0.34770889487870621</c:v>
                </c:pt>
                <c:pt idx="50">
                  <c:v>0.57412398921832886</c:v>
                </c:pt>
                <c:pt idx="51">
                  <c:v>0.71159029649595684</c:v>
                </c:pt>
                <c:pt idx="52">
                  <c:v>0.77358490566037741</c:v>
                </c:pt>
                <c:pt idx="53">
                  <c:v>0.80053908355795145</c:v>
                </c:pt>
                <c:pt idx="54">
                  <c:v>0.71967654986522911</c:v>
                </c:pt>
                <c:pt idx="55">
                  <c:v>0.69541778975741242</c:v>
                </c:pt>
                <c:pt idx="56">
                  <c:v>0.73854447439353099</c:v>
                </c:pt>
                <c:pt idx="57">
                  <c:v>0.63881401617250677</c:v>
                </c:pt>
                <c:pt idx="58">
                  <c:v>0.70080862533692723</c:v>
                </c:pt>
                <c:pt idx="59">
                  <c:v>0.73315363881401618</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weekly_ms_index!$D$2:$D$61</c:f>
              <c:numCache>
                <c:formatCode>0.00%</c:formatCode>
                <c:ptCount val="60"/>
                <c:pt idx="0">
                  <c:v>0.81530343007915562</c:v>
                </c:pt>
                <c:pt idx="1">
                  <c:v>0.81002638522427439</c:v>
                </c:pt>
                <c:pt idx="2">
                  <c:v>0.80738786279683372</c:v>
                </c:pt>
                <c:pt idx="3">
                  <c:v>0.78100263852242746</c:v>
                </c:pt>
                <c:pt idx="4">
                  <c:v>0.76781002638522422</c:v>
                </c:pt>
                <c:pt idx="5">
                  <c:v>0.81266490765171506</c:v>
                </c:pt>
                <c:pt idx="6">
                  <c:v>0.82585751978891819</c:v>
                </c:pt>
                <c:pt idx="7">
                  <c:v>0.77572559366754612</c:v>
                </c:pt>
                <c:pt idx="8">
                  <c:v>0.74934036939313986</c:v>
                </c:pt>
                <c:pt idx="9">
                  <c:v>0.77572559366754612</c:v>
                </c:pt>
                <c:pt idx="10">
                  <c:v>0.76781002638522422</c:v>
                </c:pt>
                <c:pt idx="11">
                  <c:v>0.80211081794195249</c:v>
                </c:pt>
                <c:pt idx="12">
                  <c:v>0.79947229551451182</c:v>
                </c:pt>
                <c:pt idx="13">
                  <c:v>0.75989445910290232</c:v>
                </c:pt>
                <c:pt idx="14">
                  <c:v>0.71503957783641159</c:v>
                </c:pt>
                <c:pt idx="15">
                  <c:v>0.63060686015831136</c:v>
                </c:pt>
                <c:pt idx="16">
                  <c:v>0.56464379947229548</c:v>
                </c:pt>
                <c:pt idx="17">
                  <c:v>0.55145118733509235</c:v>
                </c:pt>
                <c:pt idx="18">
                  <c:v>0.46174142480211083</c:v>
                </c:pt>
                <c:pt idx="19">
                  <c:v>0.50404312668463613</c:v>
                </c:pt>
                <c:pt idx="20">
                  <c:v>0.46091644204851751</c:v>
                </c:pt>
                <c:pt idx="21">
                  <c:v>0.43396226415094341</c:v>
                </c:pt>
                <c:pt idx="22">
                  <c:v>0.42048517520215634</c:v>
                </c:pt>
                <c:pt idx="23">
                  <c:v>0.44743935309973049</c:v>
                </c:pt>
                <c:pt idx="24">
                  <c:v>0.44743935309973049</c:v>
                </c:pt>
                <c:pt idx="25">
                  <c:v>0.49595687331536387</c:v>
                </c:pt>
                <c:pt idx="26">
                  <c:v>0.47708894878706198</c:v>
                </c:pt>
                <c:pt idx="27">
                  <c:v>0.48517520215633425</c:v>
                </c:pt>
                <c:pt idx="28">
                  <c:v>0.52021563342318056</c:v>
                </c:pt>
                <c:pt idx="29">
                  <c:v>0.49865229110512127</c:v>
                </c:pt>
                <c:pt idx="30">
                  <c:v>0.35309973045822102</c:v>
                </c:pt>
                <c:pt idx="31">
                  <c:v>0.49865229110512127</c:v>
                </c:pt>
                <c:pt idx="32">
                  <c:v>0.42587601078167114</c:v>
                </c:pt>
                <c:pt idx="33">
                  <c:v>0.42587601078167114</c:v>
                </c:pt>
                <c:pt idx="34">
                  <c:v>0.40700808625336926</c:v>
                </c:pt>
                <c:pt idx="35">
                  <c:v>0.59029649595687328</c:v>
                </c:pt>
                <c:pt idx="36">
                  <c:v>0.75741239892183287</c:v>
                </c:pt>
                <c:pt idx="37">
                  <c:v>0.76819407008086249</c:v>
                </c:pt>
                <c:pt idx="38">
                  <c:v>0.75471698113207553</c:v>
                </c:pt>
                <c:pt idx="39">
                  <c:v>0.68194070080862534</c:v>
                </c:pt>
                <c:pt idx="40">
                  <c:v>0.65768194070080865</c:v>
                </c:pt>
                <c:pt idx="41">
                  <c:v>0.80323450134770891</c:v>
                </c:pt>
                <c:pt idx="42">
                  <c:v>0.81671159029649598</c:v>
                </c:pt>
                <c:pt idx="43">
                  <c:v>0.81401617250673852</c:v>
                </c:pt>
                <c:pt idx="44">
                  <c:v>0.76010781671159033</c:v>
                </c:pt>
                <c:pt idx="45">
                  <c:v>0.81671159029649598</c:v>
                </c:pt>
                <c:pt idx="46">
                  <c:v>0.82210242587601079</c:v>
                </c:pt>
                <c:pt idx="47">
                  <c:v>0.85444743935309975</c:v>
                </c:pt>
                <c:pt idx="48">
                  <c:v>0.87601078167115898</c:v>
                </c:pt>
                <c:pt idx="49">
                  <c:v>0.83827493261455521</c:v>
                </c:pt>
                <c:pt idx="50">
                  <c:v>0.8571428571428571</c:v>
                </c:pt>
                <c:pt idx="51">
                  <c:v>0.87601078167115898</c:v>
                </c:pt>
                <c:pt idx="52">
                  <c:v>0.86522911051212936</c:v>
                </c:pt>
                <c:pt idx="53">
                  <c:v>0.85444743935309975</c:v>
                </c:pt>
                <c:pt idx="54">
                  <c:v>0.89218328840970351</c:v>
                </c:pt>
                <c:pt idx="55">
                  <c:v>0.87601078167115898</c:v>
                </c:pt>
                <c:pt idx="56">
                  <c:v>0.84366576819407013</c:v>
                </c:pt>
                <c:pt idx="57">
                  <c:v>0.64690026954177893</c:v>
                </c:pt>
                <c:pt idx="58">
                  <c:v>0.53908355795148244</c:v>
                </c:pt>
                <c:pt idx="59">
                  <c:v>0.50943396226415094</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weekly_ms_index!$E$2:$E$61</c:f>
              <c:numCache>
                <c:formatCode>0.00%</c:formatCode>
                <c:ptCount val="60"/>
                <c:pt idx="0">
                  <c:v>0.87071240105540892</c:v>
                </c:pt>
                <c:pt idx="1">
                  <c:v>0.87071240105540892</c:v>
                </c:pt>
                <c:pt idx="2">
                  <c:v>0.8812664907651715</c:v>
                </c:pt>
                <c:pt idx="3">
                  <c:v>0.8812664907651715</c:v>
                </c:pt>
                <c:pt idx="4">
                  <c:v>0.87598944591029027</c:v>
                </c:pt>
                <c:pt idx="5">
                  <c:v>0.89973614775725597</c:v>
                </c:pt>
                <c:pt idx="6">
                  <c:v>0.89445910290237463</c:v>
                </c:pt>
                <c:pt idx="7">
                  <c:v>0.87862796833773082</c:v>
                </c:pt>
                <c:pt idx="8">
                  <c:v>0.87598944591029027</c:v>
                </c:pt>
                <c:pt idx="9">
                  <c:v>0.86807387862796836</c:v>
                </c:pt>
                <c:pt idx="10">
                  <c:v>0.86543535620052769</c:v>
                </c:pt>
                <c:pt idx="11">
                  <c:v>0.85488126649076512</c:v>
                </c:pt>
                <c:pt idx="12">
                  <c:v>0.86015831134564646</c:v>
                </c:pt>
                <c:pt idx="13">
                  <c:v>0.84696569920844322</c:v>
                </c:pt>
                <c:pt idx="14">
                  <c:v>0.87598944591029027</c:v>
                </c:pt>
                <c:pt idx="15">
                  <c:v>0.86807387862796836</c:v>
                </c:pt>
                <c:pt idx="16">
                  <c:v>0.85488126649076512</c:v>
                </c:pt>
                <c:pt idx="17">
                  <c:v>0.81002638522427439</c:v>
                </c:pt>
                <c:pt idx="18">
                  <c:v>0.76517150395778366</c:v>
                </c:pt>
                <c:pt idx="19">
                  <c:v>0.74123989218328845</c:v>
                </c:pt>
                <c:pt idx="20">
                  <c:v>0.73045822102425872</c:v>
                </c:pt>
                <c:pt idx="21">
                  <c:v>0.7142857142857143</c:v>
                </c:pt>
                <c:pt idx="22">
                  <c:v>0.71159029649595684</c:v>
                </c:pt>
                <c:pt idx="23">
                  <c:v>0.70080862533692723</c:v>
                </c:pt>
                <c:pt idx="24">
                  <c:v>0.69002695417789761</c:v>
                </c:pt>
                <c:pt idx="25">
                  <c:v>0.68194070080862534</c:v>
                </c:pt>
                <c:pt idx="26">
                  <c:v>0.67654986522911054</c:v>
                </c:pt>
                <c:pt idx="27">
                  <c:v>0.67115902964959573</c:v>
                </c:pt>
                <c:pt idx="28">
                  <c:v>0.67924528301886788</c:v>
                </c:pt>
                <c:pt idx="29">
                  <c:v>0.64690026954177893</c:v>
                </c:pt>
                <c:pt idx="30">
                  <c:v>0.61725067385444743</c:v>
                </c:pt>
                <c:pt idx="31">
                  <c:v>0.65498652291105119</c:v>
                </c:pt>
                <c:pt idx="32">
                  <c:v>0.59838274932614555</c:v>
                </c:pt>
                <c:pt idx="33">
                  <c:v>0.56603773584905659</c:v>
                </c:pt>
                <c:pt idx="34">
                  <c:v>0.56334231805929924</c:v>
                </c:pt>
                <c:pt idx="35">
                  <c:v>0.60916442048517516</c:v>
                </c:pt>
                <c:pt idx="36">
                  <c:v>0.64959568733153639</c:v>
                </c:pt>
                <c:pt idx="37">
                  <c:v>0.64420485175202158</c:v>
                </c:pt>
                <c:pt idx="38">
                  <c:v>0.64420485175202158</c:v>
                </c:pt>
                <c:pt idx="39">
                  <c:v>0.59838274932614555</c:v>
                </c:pt>
                <c:pt idx="40">
                  <c:v>0.56064690026954178</c:v>
                </c:pt>
                <c:pt idx="41">
                  <c:v>0.59838274932614555</c:v>
                </c:pt>
                <c:pt idx="42">
                  <c:v>0.56334231805929924</c:v>
                </c:pt>
                <c:pt idx="43">
                  <c:v>0.53369272237196763</c:v>
                </c:pt>
                <c:pt idx="44">
                  <c:v>0.48517520215633425</c:v>
                </c:pt>
                <c:pt idx="45">
                  <c:v>0.40970350404312667</c:v>
                </c:pt>
                <c:pt idx="46">
                  <c:v>0.40161725067385445</c:v>
                </c:pt>
                <c:pt idx="47">
                  <c:v>0.40970350404312667</c:v>
                </c:pt>
                <c:pt idx="48">
                  <c:v>0.42318059299191374</c:v>
                </c:pt>
                <c:pt idx="49">
                  <c:v>0.40161725067385445</c:v>
                </c:pt>
                <c:pt idx="50">
                  <c:v>0.44474393530997303</c:v>
                </c:pt>
                <c:pt idx="51">
                  <c:v>0.47439353099730458</c:v>
                </c:pt>
                <c:pt idx="52">
                  <c:v>0.46091644204851751</c:v>
                </c:pt>
                <c:pt idx="53">
                  <c:v>0.43126684636118601</c:v>
                </c:pt>
                <c:pt idx="54">
                  <c:v>0.3719676549865229</c:v>
                </c:pt>
                <c:pt idx="55">
                  <c:v>0.33692722371967654</c:v>
                </c:pt>
                <c:pt idx="56">
                  <c:v>0.33423180592991913</c:v>
                </c:pt>
                <c:pt idx="57">
                  <c:v>0.30997304582210244</c:v>
                </c:pt>
                <c:pt idx="58">
                  <c:v>0.29649595687331537</c:v>
                </c:pt>
                <c:pt idx="59">
                  <c:v>0.31266846361185985</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weekly_ms_index!$F$2:$F$61</c:f>
              <c:numCache>
                <c:formatCode>0.00%</c:formatCode>
                <c:ptCount val="60"/>
                <c:pt idx="0">
                  <c:v>0.74406332453825863</c:v>
                </c:pt>
                <c:pt idx="1">
                  <c:v>0.73350923482849606</c:v>
                </c:pt>
                <c:pt idx="2">
                  <c:v>0.72559366754617416</c:v>
                </c:pt>
                <c:pt idx="3">
                  <c:v>0.70448548812664913</c:v>
                </c:pt>
                <c:pt idx="4">
                  <c:v>0.69129287598944589</c:v>
                </c:pt>
                <c:pt idx="5">
                  <c:v>0.70712401055408969</c:v>
                </c:pt>
                <c:pt idx="6">
                  <c:v>0.68865435356200533</c:v>
                </c:pt>
                <c:pt idx="7">
                  <c:v>0.67810026385224276</c:v>
                </c:pt>
                <c:pt idx="8">
                  <c:v>0.67018469656992086</c:v>
                </c:pt>
                <c:pt idx="9">
                  <c:v>0.64643799472295516</c:v>
                </c:pt>
                <c:pt idx="10">
                  <c:v>0.60422163588390498</c:v>
                </c:pt>
                <c:pt idx="11">
                  <c:v>0.60949868073878632</c:v>
                </c:pt>
                <c:pt idx="12">
                  <c:v>0.60422163588390498</c:v>
                </c:pt>
                <c:pt idx="13">
                  <c:v>0.57255936675461738</c:v>
                </c:pt>
                <c:pt idx="14">
                  <c:v>0.54353562005277045</c:v>
                </c:pt>
                <c:pt idx="15">
                  <c:v>0.52506596306068598</c:v>
                </c:pt>
                <c:pt idx="16">
                  <c:v>0.50659630606860162</c:v>
                </c:pt>
                <c:pt idx="17">
                  <c:v>0.51978891820580475</c:v>
                </c:pt>
                <c:pt idx="18">
                  <c:v>0.48284960422163586</c:v>
                </c:pt>
                <c:pt idx="19">
                  <c:v>0.44743935309973049</c:v>
                </c:pt>
                <c:pt idx="20">
                  <c:v>0.43126684636118601</c:v>
                </c:pt>
                <c:pt idx="21">
                  <c:v>0.43396226415094341</c:v>
                </c:pt>
                <c:pt idx="22">
                  <c:v>0.42857142857142855</c:v>
                </c:pt>
                <c:pt idx="23">
                  <c:v>0.42857142857142855</c:v>
                </c:pt>
                <c:pt idx="24">
                  <c:v>0.41509433962264153</c:v>
                </c:pt>
                <c:pt idx="25">
                  <c:v>0.42048517520215634</c:v>
                </c:pt>
                <c:pt idx="26">
                  <c:v>0.40700808625336926</c:v>
                </c:pt>
                <c:pt idx="27">
                  <c:v>0.41239892183288412</c:v>
                </c:pt>
                <c:pt idx="28">
                  <c:v>0.43126684636118601</c:v>
                </c:pt>
                <c:pt idx="29">
                  <c:v>0.42318059299191374</c:v>
                </c:pt>
                <c:pt idx="30">
                  <c:v>0.36388140161725069</c:v>
                </c:pt>
                <c:pt idx="31">
                  <c:v>0.40970350404312667</c:v>
                </c:pt>
                <c:pt idx="32">
                  <c:v>0.38005390835579517</c:v>
                </c:pt>
                <c:pt idx="33">
                  <c:v>0.36388140161725069</c:v>
                </c:pt>
                <c:pt idx="34">
                  <c:v>0.36657681940700809</c:v>
                </c:pt>
                <c:pt idx="35">
                  <c:v>0.39622641509433965</c:v>
                </c:pt>
                <c:pt idx="36">
                  <c:v>0.43396226415094341</c:v>
                </c:pt>
                <c:pt idx="37">
                  <c:v>0.43126684636118601</c:v>
                </c:pt>
                <c:pt idx="38">
                  <c:v>0.41239892183288412</c:v>
                </c:pt>
                <c:pt idx="39">
                  <c:v>0.40970350404312667</c:v>
                </c:pt>
                <c:pt idx="40">
                  <c:v>0.3746630727762803</c:v>
                </c:pt>
                <c:pt idx="41">
                  <c:v>0.37735849056603776</c:v>
                </c:pt>
                <c:pt idx="42">
                  <c:v>0.38005390835579517</c:v>
                </c:pt>
                <c:pt idx="43">
                  <c:v>0.3746630727762803</c:v>
                </c:pt>
                <c:pt idx="44">
                  <c:v>0.36388140161725069</c:v>
                </c:pt>
                <c:pt idx="45">
                  <c:v>0.32614555256064692</c:v>
                </c:pt>
                <c:pt idx="46">
                  <c:v>0.31266846361185985</c:v>
                </c:pt>
                <c:pt idx="47">
                  <c:v>0.32075471698113206</c:v>
                </c:pt>
                <c:pt idx="48">
                  <c:v>0.33153638814016173</c:v>
                </c:pt>
                <c:pt idx="49">
                  <c:v>0.29919137466307277</c:v>
                </c:pt>
                <c:pt idx="50">
                  <c:v>0.32075471698113206</c:v>
                </c:pt>
                <c:pt idx="51">
                  <c:v>0.32345013477088946</c:v>
                </c:pt>
                <c:pt idx="52">
                  <c:v>0.32345013477088946</c:v>
                </c:pt>
                <c:pt idx="53">
                  <c:v>0.29380053908355797</c:v>
                </c:pt>
                <c:pt idx="54">
                  <c:v>0.2857142857142857</c:v>
                </c:pt>
                <c:pt idx="55">
                  <c:v>0.28301886792452829</c:v>
                </c:pt>
                <c:pt idx="56">
                  <c:v>0.28032345013477089</c:v>
                </c:pt>
                <c:pt idx="57">
                  <c:v>0.26145552560646901</c:v>
                </c:pt>
                <c:pt idx="58">
                  <c:v>0.26684636118598382</c:v>
                </c:pt>
                <c:pt idx="59">
                  <c:v>0.27223719676549868</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extLst>
                      <c:ext uri="{02D57815-91ED-43cb-92C2-25804820EDAC}">
                        <c15:formulaRef>
                          <c15:sqref>weekly_ms_index!$B$2:$B$61</c15:sqref>
                        </c15:formulaRef>
                      </c:ext>
                    </c:extLst>
                    <c:numCache>
                      <c:formatCode>General</c:formatCode>
                      <c:ptCount val="60"/>
                      <c:pt idx="0">
                        <c:v>1531.1300048828125</c:v>
                      </c:pt>
                      <c:pt idx="1">
                        <c:v>1521.02001953125</c:v>
                      </c:pt>
                      <c:pt idx="2">
                        <c:v>1512.31005859375</c:v>
                      </c:pt>
                      <c:pt idx="3">
                        <c:v>1509.5400390625</c:v>
                      </c:pt>
                      <c:pt idx="4">
                        <c:v>1485.050048828125</c:v>
                      </c:pt>
                      <c:pt idx="5">
                        <c:v>1497.280029296875</c:v>
                      </c:pt>
                      <c:pt idx="6">
                        <c:v>1490.010009765625</c:v>
                      </c:pt>
                      <c:pt idx="7">
                        <c:v>1475.469970703125</c:v>
                      </c:pt>
                      <c:pt idx="8">
                        <c:v>1460.6500244140625</c:v>
                      </c:pt>
                      <c:pt idx="9">
                        <c:v>1470.4200439453125</c:v>
                      </c:pt>
                      <c:pt idx="10">
                        <c:v>1457.760009765625</c:v>
                      </c:pt>
                      <c:pt idx="11">
                        <c:v>1445.6400146484375</c:v>
                      </c:pt>
                      <c:pt idx="12">
                        <c:v>1431.3199462890625</c:v>
                      </c:pt>
                      <c:pt idx="13">
                        <c:v>1415.4599609375</c:v>
                      </c:pt>
                      <c:pt idx="14">
                        <c:v>1402.06005859375</c:v>
                      </c:pt>
                      <c:pt idx="15">
                        <c:v>1386.969970703125</c:v>
                      </c:pt>
                      <c:pt idx="16">
                        <c:v>1381.9599609375</c:v>
                      </c:pt>
                      <c:pt idx="17">
                        <c:v>1384.5899658203125</c:v>
                      </c:pt>
                      <c:pt idx="18">
                        <c:v>1377.8399658203125</c:v>
                      </c:pt>
                      <c:pt idx="19">
                        <c:v>1376.0699462890625</c:v>
                      </c:pt>
                      <c:pt idx="20">
                        <c:v>1371.43994140625</c:v>
                      </c:pt>
                      <c:pt idx="21">
                        <c:v>1365.6700439453125</c:v>
                      </c:pt>
                      <c:pt idx="22">
                        <c:v>1366.75</c:v>
                      </c:pt>
                      <c:pt idx="23">
                        <c:v>1366.77001953125</c:v>
                      </c:pt>
                      <c:pt idx="24">
                        <c:v>1358.1800537109375</c:v>
                      </c:pt>
                      <c:pt idx="25">
                        <c:v>1349.3499755859375</c:v>
                      </c:pt>
                      <c:pt idx="26">
                        <c:v>1352.0400390625</c:v>
                      </c:pt>
                      <c:pt idx="27">
                        <c:v>1346.8299560546875</c:v>
                      </c:pt>
                      <c:pt idx="28">
                        <c:v>1347.68994140625</c:v>
                      </c:pt>
                      <c:pt idx="29">
                        <c:v>1338.1099853515625</c:v>
                      </c:pt>
                      <c:pt idx="30">
                        <c:v>1315.489990234375</c:v>
                      </c:pt>
                      <c:pt idx="31">
                        <c:v>1322.989990234375</c:v>
                      </c:pt>
                      <c:pt idx="32">
                        <c:v>1315.199951171875</c:v>
                      </c:pt>
                      <c:pt idx="33">
                        <c:v>1316.22998046875</c:v>
                      </c:pt>
                      <c:pt idx="34">
                        <c:v>1310.5699462890625</c:v>
                      </c:pt>
                      <c:pt idx="35">
                        <c:v>1329.8900146484375</c:v>
                      </c:pt>
                      <c:pt idx="36">
                        <c:v>1342.0899658203125</c:v>
                      </c:pt>
                      <c:pt idx="37">
                        <c:v>1345.739990234375</c:v>
                      </c:pt>
                      <c:pt idx="38">
                        <c:v>1347.25</c:v>
                      </c:pt>
                      <c:pt idx="39">
                        <c:v>1336.300048828125</c:v>
                      </c:pt>
                      <c:pt idx="40">
                        <c:v>1332.5999755859375</c:v>
                      </c:pt>
                      <c:pt idx="41">
                        <c:v>1341.8599853515625</c:v>
                      </c:pt>
                      <c:pt idx="42">
                        <c:v>1341.8699951171875</c:v>
                      </c:pt>
                      <c:pt idx="43">
                        <c:v>1339.81005859375</c:v>
                      </c:pt>
                      <c:pt idx="44">
                        <c:v>1332.510009765625</c:v>
                      </c:pt>
                      <c:pt idx="45">
                        <c:v>1314.4599609375</c:v>
                      </c:pt>
                      <c:pt idx="46">
                        <c:v>1313.8399658203125</c:v>
                      </c:pt>
                      <c:pt idx="47">
                        <c:v>1323.050048828125</c:v>
                      </c:pt>
                      <c:pt idx="48">
                        <c:v>1315.1500244140625</c:v>
                      </c:pt>
                      <c:pt idx="49">
                        <c:v>1296.2900390625</c:v>
                      </c:pt>
                      <c:pt idx="50">
                        <c:v>1301.3900146484375</c:v>
                      </c:pt>
                      <c:pt idx="51">
                        <c:v>1313.199951171875</c:v>
                      </c:pt>
                      <c:pt idx="52">
                        <c:v>1309.72998046875</c:v>
                      </c:pt>
                      <c:pt idx="53">
                        <c:v>1293.4300537109375</c:v>
                      </c:pt>
                      <c:pt idx="54">
                        <c:v>1283.260009765625</c:v>
                      </c:pt>
                      <c:pt idx="55">
                        <c:v>1267.300048828125</c:v>
                      </c:pt>
                      <c:pt idx="56">
                        <c:v>1269.800048828125</c:v>
                      </c:pt>
                      <c:pt idx="57">
                        <c:v>1250.3699951171875</c:v>
                      </c:pt>
                      <c:pt idx="58">
                        <c:v>1241.949951171875</c:v>
                      </c:pt>
                      <c:pt idx="59">
                        <c:v>1240.050048828125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Bất động sản</c:v>
                </c:pt>
                <c:pt idx="2">
                  <c:v>Du lịch và DV</c:v>
                </c:pt>
                <c:pt idx="3">
                  <c:v>Chứng khoán</c:v>
                </c:pt>
                <c:pt idx="4">
                  <c:v>Công nghiệp</c:v>
                </c:pt>
                <c:pt idx="5">
                  <c:v>Công nghệ</c:v>
                </c:pt>
                <c:pt idx="6">
                  <c:v>Thực phẩm</c:v>
                </c:pt>
                <c:pt idx="7">
                  <c:v>BĐS KCN</c:v>
                </c:pt>
                <c:pt idx="8">
                  <c:v>Hoá chất</c:v>
                </c:pt>
                <c:pt idx="9">
                  <c:v>Dầu khí</c:v>
                </c:pt>
                <c:pt idx="10">
                  <c:v>Xây dựng</c:v>
                </c:pt>
                <c:pt idx="11">
                  <c:v>Vận tải</c:v>
                </c:pt>
                <c:pt idx="12">
                  <c:v>DV hạ tầng</c:v>
                </c:pt>
                <c:pt idx="13">
                  <c:v>Bán lẻ</c:v>
                </c:pt>
                <c:pt idx="14">
                  <c:v>Khoáng sản</c:v>
                </c:pt>
                <c:pt idx="15">
                  <c:v>Công ty tài chính</c:v>
                </c:pt>
                <c:pt idx="16">
                  <c:v>Bảo hiểm</c:v>
                </c:pt>
                <c:pt idx="17">
                  <c:v>Hàng tiêu dùng</c:v>
                </c:pt>
                <c:pt idx="18">
                  <c:v>Thuỷ sản</c:v>
                </c:pt>
                <c:pt idx="19">
                  <c:v>Dệt may</c:v>
                </c:pt>
                <c:pt idx="20">
                  <c:v>Y tế</c:v>
                </c:pt>
                <c:pt idx="21">
                  <c:v>Thép</c:v>
                </c:pt>
              </c:strCache>
            </c:strRef>
          </c:cat>
          <c:val>
            <c:numRef>
              <c:f>'data part 2'!$S$7:$S$28</c:f>
              <c:numCache>
                <c:formatCode>General</c:formatCode>
                <c:ptCount val="22"/>
                <c:pt idx="0">
                  <c:v>0.2723583340193142</c:v>
                </c:pt>
                <c:pt idx="1">
                  <c:v>0.12166389986135842</c:v>
                </c:pt>
                <c:pt idx="2">
                  <c:v>0.1122289547117641</c:v>
                </c:pt>
                <c:pt idx="3">
                  <c:v>0.10858301484569469</c:v>
                </c:pt>
                <c:pt idx="4">
                  <c:v>4.4897735115752013E-2</c:v>
                </c:pt>
                <c:pt idx="5">
                  <c:v>4.4574074121260771E-2</c:v>
                </c:pt>
                <c:pt idx="6">
                  <c:v>3.6582982045117514E-2</c:v>
                </c:pt>
                <c:pt idx="7">
                  <c:v>3.2041873798316113E-2</c:v>
                </c:pt>
                <c:pt idx="8">
                  <c:v>2.4083090976895972E-2</c:v>
                </c:pt>
                <c:pt idx="9">
                  <c:v>2.3451968542723869E-2</c:v>
                </c:pt>
                <c:pt idx="10">
                  <c:v>2.1141868001420008E-2</c:v>
                </c:pt>
                <c:pt idx="11">
                  <c:v>1.9656113875594194E-2</c:v>
                </c:pt>
                <c:pt idx="12">
                  <c:v>1.3926009695325297E-2</c:v>
                </c:pt>
                <c:pt idx="13">
                  <c:v>1.1927897787608438E-2</c:v>
                </c:pt>
                <c:pt idx="14">
                  <c:v>6.8461909007907547E-3</c:v>
                </c:pt>
                <c:pt idx="15">
                  <c:v>5.6395272849515529E-3</c:v>
                </c:pt>
                <c:pt idx="16">
                  <c:v>4.9430474993593368E-3</c:v>
                </c:pt>
                <c:pt idx="17">
                  <c:v>4.3864641862145981E-3</c:v>
                </c:pt>
                <c:pt idx="18">
                  <c:v>4.3165419084970737E-3</c:v>
                </c:pt>
                <c:pt idx="19">
                  <c:v>2.4666125090266385E-3</c:v>
                </c:pt>
                <c:pt idx="20">
                  <c:v>2.2437572079909594E-3</c:v>
                </c:pt>
                <c:pt idx="21">
                  <c:v>-9.2267746872403409E-4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VJC</c:v>
                </c:pt>
                <c:pt idx="1">
                  <c:v>VPB</c:v>
                </c:pt>
                <c:pt idx="2">
                  <c:v>HDB</c:v>
                </c:pt>
                <c:pt idx="3">
                  <c:v>VGI</c:v>
                </c:pt>
                <c:pt idx="4">
                  <c:v>MBB</c:v>
                </c:pt>
                <c:pt idx="5">
                  <c:v>LPB</c:v>
                </c:pt>
                <c:pt idx="6">
                  <c:v>HPG</c:v>
                </c:pt>
                <c:pt idx="7">
                  <c:v>STB</c:v>
                </c:pt>
                <c:pt idx="8">
                  <c:v>TCB</c:v>
                </c:pt>
                <c:pt idx="9">
                  <c:v>MSN</c:v>
                </c:pt>
              </c:strCache>
            </c:strRef>
          </c:cat>
          <c:val>
            <c:numRef>
              <c:f>'data part 2'!$S$31:$S$40</c:f>
              <c:numCache>
                <c:formatCode>General</c:formatCode>
                <c:ptCount val="10"/>
                <c:pt idx="0">
                  <c:v>5.9865756084605766E-2</c:v>
                </c:pt>
                <c:pt idx="1">
                  <c:v>5.242437036819908E-2</c:v>
                </c:pt>
                <c:pt idx="2">
                  <c:v>4.9487229642462605E-2</c:v>
                </c:pt>
                <c:pt idx="3">
                  <c:v>4.0224709893356358E-2</c:v>
                </c:pt>
                <c:pt idx="4">
                  <c:v>3.4561294804604126E-2</c:v>
                </c:pt>
                <c:pt idx="5">
                  <c:v>-2.8198330962289691E-3</c:v>
                </c:pt>
                <c:pt idx="6">
                  <c:v>-4.3471793790493141E-3</c:v>
                </c:pt>
                <c:pt idx="7">
                  <c:v>-4.9827227030668272E-3</c:v>
                </c:pt>
                <c:pt idx="8">
                  <c:v>-6.6688388393225844E-3</c:v>
                </c:pt>
                <c:pt idx="9">
                  <c:v>-9.7112153805604881E-3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45863</c:v>
                </c:pt>
                <c:pt idx="1">
                  <c:v>45862</c:v>
                </c:pt>
                <c:pt idx="2">
                  <c:v>45861</c:v>
                </c:pt>
                <c:pt idx="3">
                  <c:v>45860</c:v>
                </c:pt>
                <c:pt idx="4">
                  <c:v>45859</c:v>
                </c:pt>
              </c:numCache>
            </c:numRef>
          </c:cat>
          <c:val>
            <c:numRef>
              <c:f>'data part 2'!$G$4:$G$8</c:f>
              <c:numCache>
                <c:formatCode>General</c:formatCode>
                <c:ptCount val="5"/>
                <c:pt idx="0">
                  <c:v>-14.130687999999729</c:v>
                </c:pt>
                <c:pt idx="1">
                  <c:v>-342.57100185600046</c:v>
                </c:pt>
                <c:pt idx="2">
                  <c:v>106.2437928959996</c:v>
                </c:pt>
                <c:pt idx="3">
                  <c:v>-1880.3081052160003</c:v>
                </c:pt>
                <c:pt idx="4">
                  <c:v>137.96551065600039</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45863</c:v>
                </c:pt>
                <c:pt idx="1">
                  <c:v>45862</c:v>
                </c:pt>
                <c:pt idx="2">
                  <c:v>45861</c:v>
                </c:pt>
                <c:pt idx="3">
                  <c:v>45860</c:v>
                </c:pt>
                <c:pt idx="4">
                  <c:v>45859</c:v>
                </c:pt>
              </c:numCache>
            </c:numRef>
          </c:cat>
          <c:val>
            <c:numRef>
              <c:f>'data part 2'!$H$4:$H$8</c:f>
              <c:numCache>
                <c:formatCode>General</c:formatCode>
                <c:ptCount val="5"/>
                <c:pt idx="0">
                  <c:v>-1992.8004915200004</c:v>
                </c:pt>
                <c:pt idx="1">
                  <c:v>-1978.6698035200006</c:v>
                </c:pt>
                <c:pt idx="2">
                  <c:v>-1636.0988016640003</c:v>
                </c:pt>
                <c:pt idx="3">
                  <c:v>-1742.34259456</c:v>
                </c:pt>
                <c:pt idx="4">
                  <c:v>137.96551065600039</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45863</c:v>
                </c:pt>
                <c:pt idx="1">
                  <c:v>45862</c:v>
                </c:pt>
                <c:pt idx="2">
                  <c:v>45861</c:v>
                </c:pt>
                <c:pt idx="3">
                  <c:v>45860</c:v>
                </c:pt>
                <c:pt idx="4">
                  <c:v>45859</c:v>
                </c:pt>
              </c:numCache>
            </c:numRef>
          </c:cat>
          <c:val>
            <c:numRef>
              <c:f>'data part 2'!$G$11:$G$15</c:f>
              <c:numCache>
                <c:formatCode>General</c:formatCode>
                <c:ptCount val="5"/>
                <c:pt idx="0">
                  <c:v>0</c:v>
                </c:pt>
                <c:pt idx="1">
                  <c:v>92.197355519999974</c:v>
                </c:pt>
                <c:pt idx="2">
                  <c:v>-138.24556863999999</c:v>
                </c:pt>
                <c:pt idx="3">
                  <c:v>-48.698318847999936</c:v>
                </c:pt>
                <c:pt idx="4">
                  <c:v>-38.515034623999952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45863</c:v>
                </c:pt>
                <c:pt idx="1">
                  <c:v>45862</c:v>
                </c:pt>
                <c:pt idx="2">
                  <c:v>45861</c:v>
                </c:pt>
                <c:pt idx="3">
                  <c:v>45860</c:v>
                </c:pt>
                <c:pt idx="4">
                  <c:v>45859</c:v>
                </c:pt>
              </c:numCache>
            </c:numRef>
          </c:cat>
          <c:val>
            <c:numRef>
              <c:f>'data part 2'!$H$11:$H$15</c:f>
              <c:numCache>
                <c:formatCode>General</c:formatCode>
                <c:ptCount val="5"/>
                <c:pt idx="0">
                  <c:v>-133.26156659199989</c:v>
                </c:pt>
                <c:pt idx="1">
                  <c:v>-133.26156659199989</c:v>
                </c:pt>
                <c:pt idx="2">
                  <c:v>-225.45892211199987</c:v>
                </c:pt>
                <c:pt idx="3">
                  <c:v>-87.213353471999881</c:v>
                </c:pt>
                <c:pt idx="4">
                  <c:v>-38.515034623999952</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3DD73F84-987D-420A-8FF7-99767CD15701}" formatIdx="0">
          <cx:tx>
            <cx:txData>
              <cx:f>_xlchart.v1.6</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VCB
286.5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1,833.2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A2EC633-C5F3-48D7-ADD0-CE82B6A49F05}">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8">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pPr/>
            <a:t>NGÀY 21/07/2025 - 25/07/2025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12</xdr:col>
      <xdr:colOff>457090</xdr:colOff>
      <xdr:row>0</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19</xdr:col>
      <xdr:colOff>756213</xdr:colOff>
      <xdr:row>29</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17</xdr:col>
      <xdr:colOff>946</xdr:colOff>
      <xdr:row>30</xdr:row>
      <xdr:rowOff>153492</xdr:rowOff>
    </xdr:from>
    <xdr:to>
      <xdr:col>19</xdr:col>
      <xdr:colOff>1163934</xdr:colOff>
      <xdr:row>31</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14200</xdr:colOff>
      <xdr:row>1</xdr:row>
      <xdr:rowOff>140868</xdr:rowOff>
    </xdr:from>
    <xdr:to>
      <xdr:col>13</xdr:col>
      <xdr:colOff>406122</xdr:colOff>
      <xdr:row>2</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457090</xdr:colOff>
      <xdr:row>41</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1</xdr:col>
      <xdr:colOff>14199</xdr:colOff>
      <xdr:row>42</xdr:row>
      <xdr:rowOff>148905</xdr:rowOff>
    </xdr:from>
    <xdr:to>
      <xdr:col>13</xdr:col>
      <xdr:colOff>410308</xdr:colOff>
      <xdr:row>43</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752026</xdr:colOff>
      <xdr:row>70</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17</xdr:col>
      <xdr:colOff>946</xdr:colOff>
      <xdr:row>71</xdr:row>
      <xdr:rowOff>153492</xdr:rowOff>
    </xdr:from>
    <xdr:to>
      <xdr:col>19</xdr:col>
      <xdr:colOff>1176494</xdr:colOff>
      <xdr:row>72</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457090</xdr:colOff>
      <xdr:row>82</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1</xdr:col>
      <xdr:colOff>14199</xdr:colOff>
      <xdr:row>83</xdr:row>
      <xdr:rowOff>157279</xdr:rowOff>
    </xdr:from>
    <xdr:to>
      <xdr:col>13</xdr:col>
      <xdr:colOff>410308</xdr:colOff>
      <xdr:row>84</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23666</xdr:colOff>
      <xdr:row>89</xdr:row>
      <xdr:rowOff>28400</xdr:rowOff>
    </xdr:from>
    <xdr:to>
      <xdr:col>5</xdr:col>
      <xdr:colOff>4734</xdr:colOff>
      <xdr:row>95</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14197</xdr:colOff>
      <xdr:row>89</xdr:row>
      <xdr:rowOff>23665</xdr:rowOff>
    </xdr:from>
    <xdr:to>
      <xdr:col>9</xdr:col>
      <xdr:colOff>459092</xdr:colOff>
      <xdr:row>94</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23665</xdr:colOff>
      <xdr:row>89</xdr:row>
      <xdr:rowOff>18932</xdr:rowOff>
    </xdr:from>
    <xdr:to>
      <xdr:col>15</xdr:col>
      <xdr:colOff>4733</xdr:colOff>
      <xdr:row>94</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23664</xdr:colOff>
      <xdr:row>98</xdr:row>
      <xdr:rowOff>23664</xdr:rowOff>
    </xdr:from>
    <xdr:to>
      <xdr:col>5</xdr:col>
      <xdr:colOff>4732</xdr:colOff>
      <xdr:row>103</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9466</xdr:colOff>
      <xdr:row>98</xdr:row>
      <xdr:rowOff>23664</xdr:rowOff>
    </xdr:from>
    <xdr:to>
      <xdr:col>9</xdr:col>
      <xdr:colOff>454361</xdr:colOff>
      <xdr:row>103</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18932</xdr:colOff>
      <xdr:row>98</xdr:row>
      <xdr:rowOff>18929</xdr:rowOff>
    </xdr:from>
    <xdr:to>
      <xdr:col>15</xdr:col>
      <xdr:colOff>0</xdr:colOff>
      <xdr:row>103</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02996" y="13197044"/>
              <a:ext cx="6884377" cy="941408"/>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02993" y="13979280"/>
              <a:ext cx="6884380" cy="934009"/>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02996" y="18235246"/>
              <a:ext cx="6884377" cy="962269"/>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02993" y="19038346"/>
              <a:ext cx="6877053" cy="954941"/>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6"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510075963646076"/><Relationship Id="rId1" Type="http://schemas.openxmlformats.org/officeDocument/2006/relationships/hyperlink" Target="https://pub-196e071ed6aa4a6a80cd72afba5ebd53.r2.dev/TA_WEEKLY_VNINDEX.png?v=0.510075963646076"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4" tableType="queryTable" totalsRowShown="0">
  <autoFilter ref="A1:B4" xr:uid="{37D1A25F-BD88-4F0C-96E9-C762E68C47D3}"/>
  <tableColumns count="2">
    <tableColumn id="1" xr3:uid="{2700E2CB-D715-4285-809C-6D1885396642}" uniqueName="1" name="news_type" queryTableFieldId="1" dataDxfId="111"/>
    <tableColumn id="2" xr3:uid="{B3DE98C8-5C85-4C85-890B-780DFE3BBDDD}" uniqueName="2" name="comment" queryTableFieldId="2" dataDxfId="1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portfolio" displayName="weekly_portfolio" ref="A1:K48" tableType="queryTable" totalsRowShown="0">
  <autoFilter ref="A1:K48" xr:uid="{753402AE-989A-4694-A206-B414E3E79F2E}"/>
  <tableColumns count="11">
    <tableColumn id="1" xr3:uid="{0094EF4E-D9B2-4FF3-A35C-47BA52C40BC8}" uniqueName="1" name="ticker" queryTableFieldId="1" dataDxfId="109"/>
    <tableColumn id="2" xr3:uid="{95C6A7D4-98E5-4831-B5D5-BF03EF2D8BD7}" uniqueName="2" name="industry" queryTableFieldId="2" dataDxfId="108"/>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market_cap_change" displayName="market_cap_change" ref="A1:J34" tableType="queryTable" totalsRowShown="0">
  <autoFilter ref="A1:J34" xr:uid="{033B7014-F356-4694-AC74-0CEFCE5B27F7}"/>
  <tableColumns count="10">
    <tableColumn id="1" xr3:uid="{38A22A78-5770-41DC-A67F-947CE781F723}" uniqueName="1" name="type" queryTableFieldId="1" dataDxfId="107"/>
    <tableColumn id="2" xr3:uid="{640B1DCB-BCF7-4695-9C58-AE5A0135DC53}" uniqueName="2" name="ticker" queryTableFieldId="2" dataDxfId="106"/>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05"/>
    <tableColumn id="10" xr3:uid="{488E17C2-7A7D-406B-ACF0-75769B7D4DE2}" uniqueName="10" name="impact_ratio"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6"/>
    <tableColumn id="2" xr3:uid="{0F6D651A-723B-46F0-9F3A-A5B33C1BADE8}" uniqueName="2" name="ticker" queryTableFieldId="2" dataDxfId="104"/>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03"/>
    <tableColumn id="8" xr3:uid="{696D493E-12AD-4269-9ADC-8B70CA43C233}" uniqueName="8" name="type" queryTableFieldId="8" dataDxfId="10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5"/>
    <tableColumn id="6" xr3:uid="{D59AAAB7-EBAD-45AB-B82B-418239257675}" uniqueName="6" name="close" queryTableFieldId="6"/>
    <tableColumn id="30" xr3:uid="{27ED307B-72DD-4778-AD29-44EF8EA5C5B4}" uniqueName="30" name="trend_5p" queryTableFieldId="30" dataDxfId="4" dataCellStyle="Percent"/>
    <tableColumn id="31" xr3:uid="{3CB300A4-D911-47BD-B128-A6C5C806121B}" uniqueName="31" name="trend_20p" queryTableFieldId="31" dataDxfId="3" dataCellStyle="Percent"/>
    <tableColumn id="32" xr3:uid="{6FF7B721-FD71-44FA-B4CD-FD950D914C21}" uniqueName="32" name="trend_60p" queryTableFieldId="32" dataDxfId="2" dataCellStyle="Percent"/>
    <tableColumn id="33" xr3:uid="{05775727-1ED6-4A11-9F7C-BF70F4E30A61}" uniqueName="33" name="trend_240p" queryTableFieldId="33" dataDxfId="1"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0"/>
    <tableColumn id="2" xr3:uid="{D3210794-8685-46CF-9828-391A3CA5A2DF}" uniqueName="2" name="type" queryTableFieldId="2" dataDxfId="101"/>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100"/>
    <tableColumn id="2" xr3:uid="{8C069553-F0E0-48A7-8762-CA87D9C0E377}" uniqueName="2" name="ticker" queryTableFieldId="2" dataDxfId="99"/>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17"/>
    <tableColumn id="3" xr3:uid="{6B8629E7-4776-465D-B2E1-B0590A0CA1E2}" uniqueName="3" name="title" queryTableFieldId="3" dataDxfId="16"/>
    <tableColumn id="4" xr3:uid="{ABCBB920-CB7F-4D42-AED1-0E1BACF35C47}" uniqueName="4" name="content" queryTableFieldId="4" dataDxfId="15"/>
    <tableColumn id="5" xr3:uid="{64ABB16C-CEA4-4741-8DC2-02DD1AEE3D56}" uniqueName="5" name="image_url" queryTableFieldId="5" dataDxfId="14"/>
    <tableColumn id="6" xr3:uid="{5805124A-A17B-4ADF-9132-901C556B5F74}" uniqueName="6" name="article_url" queryTableFieldId="6" dataDxfId="13"/>
    <tableColumn id="7" xr3:uid="{5D3675A9-CADD-48AC-A2D1-5BF1D296D8EE}" uniqueName="7" name="published_time" queryTableFieldId="7" dataDxfId="12"/>
    <tableColumn id="1" xr3:uid="{3B3A0306-6D34-46E9-AD65-66CA9A297B1B}" uniqueName="1" name="news_type" queryTableFieldId="1" dataDxfId="11"/>
    <tableColumn id="8" xr3:uid="{C70AE2AF-7F2C-4153-B582-B654976EF920}" uniqueName="8" name="word_count" queryTableFieldId="8"/>
    <tableColumn id="9" xr3:uid="{2F0F9A3A-6123-41EC-8893-DFA8B5D7EAD6}" uniqueName="9" name="impact" queryTableFieldId="9" dataDxfId="10"/>
    <tableColumn id="10" xr3:uid="{E0023E87-E869-4E4A-82CD-138BE17731F9}" uniqueName="10" name="sectors" queryTableFieldId="10" dataDxfId="9"/>
    <tableColumn id="11" xr3:uid="{A3CBC207-E879-4C37-8B9E-AA25C207F181}" uniqueName="11" name="ai_selected" queryTableFieldId="17" dataDxfId="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8" tableType="queryTable" totalsRowShown="0">
  <autoFilter ref="A1:C8" xr:uid="{0E39DB8E-247A-4917-8D67-9BADD688F588}"/>
  <tableColumns count="3">
    <tableColumn id="1" xr3:uid="{153FC441-C3C1-456A-87E1-F45B8D979DB7}" uniqueName="1" name="type" queryTableFieldId="1" dataDxfId="98"/>
    <tableColumn id="2" xr3:uid="{C34F7F8D-0FEF-436E-B076-6395CA0E089F}" uniqueName="2" name="group" queryTableFieldId="2" dataDxfId="97"/>
    <tableColumn id="3" xr3:uid="{29F472BE-89AF-4D13-A3FA-AA87D6493C23}" uniqueName="3" name="comment" queryTableFieldId="3"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zoomScale="115" zoomScaleNormal="70" zoomScaleSheetLayoutView="115" workbookViewId="0">
      <selection activeCell="A3" sqref="A3"/>
    </sheetView>
  </sheetViews>
  <sheetFormatPr defaultRowHeight="14.5" x14ac:dyDescent="0.35"/>
  <cols>
    <col min="1" max="1" width="105.7265625" customWidth="1"/>
    <col min="65" max="65" width="2.26953125" customWidth="1"/>
    <col min="66" max="78" width="7.1796875" customWidth="1"/>
    <col min="79" max="79" width="2.26953125" customWidth="1"/>
  </cols>
  <sheetData>
    <row r="1" spans="1:1" ht="409.5" customHeight="1" x14ac:dyDescent="0.35">
      <c r="A1" t="e" vm="1">
        <v>#VALUE!</v>
      </c>
    </row>
    <row r="2" spans="1:1" ht="409.25" customHeight="1" x14ac:dyDescent="0.35">
      <c r="A2" t="e" vm="2">
        <v>#VALUE!</v>
      </c>
    </row>
  </sheetData>
  <printOptions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4"/>
  <sheetViews>
    <sheetView view="pageBreakPreview" zoomScale="60" zoomScaleNormal="100" workbookViewId="0">
      <selection activeCell="B11" sqref="B11"/>
    </sheetView>
  </sheetViews>
  <sheetFormatPr defaultRowHeight="14.5" x14ac:dyDescent="0.35"/>
  <cols>
    <col min="1" max="1" width="13.90625" bestFit="1" customWidth="1"/>
    <col min="2" max="2" width="80.7265625" bestFit="1" customWidth="1"/>
  </cols>
  <sheetData>
    <row r="1" spans="1:2" x14ac:dyDescent="0.35">
      <c r="A1" t="s">
        <v>0</v>
      </c>
      <c r="B1" t="s">
        <v>53</v>
      </c>
    </row>
    <row r="2" spans="1:2" x14ac:dyDescent="0.35">
      <c r="A2" t="s">
        <v>9</v>
      </c>
      <c r="B2" t="s">
        <v>524</v>
      </c>
    </row>
    <row r="3" spans="1:2" x14ac:dyDescent="0.35">
      <c r="A3" t="s">
        <v>14</v>
      </c>
      <c r="B3" t="s">
        <v>525</v>
      </c>
    </row>
    <row r="4" spans="1:2" x14ac:dyDescent="0.35">
      <c r="A4" t="s">
        <v>15</v>
      </c>
      <c r="B4" t="s">
        <v>526</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AE206"/>
  <sheetViews>
    <sheetView tabSelected="1" view="pageBreakPreview" topLeftCell="A20" zoomScale="130" zoomScaleNormal="100" zoomScaleSheetLayoutView="130" workbookViewId="0">
      <selection activeCell="Z35" sqref="Z35"/>
    </sheetView>
  </sheetViews>
  <sheetFormatPr defaultRowHeight="14.5" x14ac:dyDescent="0.35"/>
  <cols>
    <col min="1" max="1" width="2.1796875" customWidth="1"/>
    <col min="2" max="2" width="11.1796875" customWidth="1"/>
    <col min="3" max="5" width="6.54296875" customWidth="1"/>
    <col min="6" max="6" width="4.26953125" customWidth="1"/>
    <col min="7" max="7" width="11.1796875" customWidth="1"/>
    <col min="8" max="10" width="6.54296875" customWidth="1"/>
    <col min="11" max="11" width="4.26953125" customWidth="1"/>
    <col min="12" max="12" width="11.1796875" customWidth="1"/>
    <col min="13" max="15" width="6.54296875" customWidth="1"/>
    <col min="16" max="16" width="2.1796875" customWidth="1"/>
    <col min="17" max="17" width="2" customWidth="1"/>
    <col min="18" max="18" width="67" style="25" customWidth="1"/>
    <col min="19" max="19" width="10.1796875" customWidth="1"/>
    <col min="20" max="20" width="24" customWidth="1"/>
    <col min="21" max="21" width="2" customWidth="1"/>
  </cols>
  <sheetData>
    <row r="1" spans="2:18" ht="14.65" customHeight="1" x14ac:dyDescent="0.35">
      <c r="B1" s="106" t="s">
        <v>221</v>
      </c>
      <c r="C1" s="106"/>
      <c r="D1" s="106"/>
      <c r="E1" s="106"/>
      <c r="F1" s="106"/>
    </row>
    <row r="2" spans="2:18" ht="14.65" customHeight="1" x14ac:dyDescent="0.35">
      <c r="B2" s="106"/>
      <c r="C2" s="106"/>
      <c r="D2" s="106"/>
      <c r="E2" s="106"/>
      <c r="F2" s="106"/>
    </row>
    <row r="3" spans="2:18" ht="8.65" customHeight="1" x14ac:dyDescent="0.35"/>
    <row r="4" spans="2:18" ht="17.149999999999999" customHeight="1" x14ac:dyDescent="0.35">
      <c r="B4" s="110" t="s">
        <v>236</v>
      </c>
      <c r="C4" s="110"/>
      <c r="D4" s="110"/>
      <c r="E4" s="110"/>
      <c r="F4" s="110"/>
      <c r="G4" s="110"/>
      <c r="H4" s="110"/>
      <c r="I4" s="110"/>
      <c r="J4" s="110"/>
      <c r="K4" s="110"/>
      <c r="L4" s="110"/>
      <c r="M4" s="110"/>
      <c r="N4" s="110"/>
      <c r="O4" s="110"/>
    </row>
    <row r="5" spans="2:18" ht="9" customHeight="1" x14ac:dyDescent="0.35"/>
    <row r="6" spans="2:18" ht="14.65" customHeight="1" x14ac:dyDescent="0.35">
      <c r="B6" s="69" t="s">
        <v>25</v>
      </c>
      <c r="C6" s="86" t="s">
        <v>223</v>
      </c>
      <c r="D6" s="86" t="s">
        <v>224</v>
      </c>
      <c r="E6" s="86" t="s">
        <v>225</v>
      </c>
      <c r="G6" s="69" t="s">
        <v>36</v>
      </c>
      <c r="H6" s="86" t="s">
        <v>223</v>
      </c>
      <c r="I6" s="86" t="s">
        <v>224</v>
      </c>
      <c r="J6" s="86" t="s">
        <v>225</v>
      </c>
      <c r="L6" s="69" t="s">
        <v>39</v>
      </c>
      <c r="M6" s="86" t="s">
        <v>223</v>
      </c>
      <c r="N6" s="86" t="s">
        <v>224</v>
      </c>
      <c r="O6" s="86" t="s">
        <v>225</v>
      </c>
    </row>
    <row r="7" spans="2:18" ht="14.65" customHeight="1" x14ac:dyDescent="0.35">
      <c r="B7" s="66">
        <f>'data part 1'!F3</f>
        <v>1531.1300048828125</v>
      </c>
      <c r="C7" s="64">
        <f>'data part 1'!C3</f>
        <v>6.6468456836472622E-3</v>
      </c>
      <c r="D7" s="64">
        <f>'data part 1'!D3</f>
        <v>2.2607645145600097E-2</v>
      </c>
      <c r="E7" s="64">
        <f>'data part 1'!E3</f>
        <v>0.1164397059289517</v>
      </c>
      <c r="G7" s="66">
        <f>'data part 1'!M3</f>
        <v>254.55999755859375</v>
      </c>
      <c r="H7" s="64">
        <f>'data part 1'!J3</f>
        <v>1.5518408337908296E-2</v>
      </c>
      <c r="I7" s="64">
        <f>'data part 1'!K3</f>
        <v>2.7404420103517291E-2</v>
      </c>
      <c r="J7" s="64">
        <f>'data part 1'!L3</f>
        <v>0.11742241467308645</v>
      </c>
      <c r="L7" s="66">
        <f>'data part 1'!T3</f>
        <v>1673</v>
      </c>
      <c r="M7" s="64">
        <f>'data part 1'!Q3</f>
        <v>1.0570824524312794E-2</v>
      </c>
      <c r="N7" s="64">
        <f>'data part 1'!R3</f>
        <v>2.1367521367521292E-2</v>
      </c>
      <c r="O7" s="64">
        <f>'data part 1'!S3</f>
        <v>0.14589041095890409</v>
      </c>
      <c r="R7" s="40"/>
    </row>
    <row r="8" spans="2:18" ht="14.65" customHeight="1" x14ac:dyDescent="0.35">
      <c r="M8" s="62"/>
      <c r="N8" s="62"/>
      <c r="O8" s="62"/>
      <c r="R8" s="39"/>
    </row>
    <row r="9" spans="2:18" ht="14.65" customHeight="1" x14ac:dyDescent="0.35"/>
    <row r="10" spans="2:18" ht="14.65" customHeight="1" x14ac:dyDescent="0.35"/>
    <row r="11" spans="2:18" ht="14.65" customHeight="1" x14ac:dyDescent="0.35"/>
    <row r="12" spans="2:18" ht="14.65" customHeight="1" x14ac:dyDescent="0.35"/>
    <row r="13" spans="2:18" ht="14.65" customHeight="1" x14ac:dyDescent="0.35"/>
    <row r="14" spans="2:18" ht="8.65" customHeight="1" x14ac:dyDescent="0.35"/>
    <row r="15" spans="2:18" ht="14.65" customHeight="1" x14ac:dyDescent="0.35">
      <c r="B15" s="69" t="s">
        <v>26</v>
      </c>
      <c r="C15" s="86" t="s">
        <v>223</v>
      </c>
      <c r="D15" s="86" t="s">
        <v>224</v>
      </c>
      <c r="E15" s="86" t="s">
        <v>225</v>
      </c>
      <c r="G15" s="69" t="s">
        <v>38</v>
      </c>
      <c r="H15" s="87" t="s">
        <v>223</v>
      </c>
      <c r="I15" s="87" t="s">
        <v>224</v>
      </c>
      <c r="J15" s="87" t="s">
        <v>225</v>
      </c>
      <c r="L15" s="69" t="s">
        <v>41</v>
      </c>
      <c r="M15" s="86" t="s">
        <v>223</v>
      </c>
      <c r="N15" s="86" t="s">
        <v>224</v>
      </c>
      <c r="O15" s="86" t="s">
        <v>225</v>
      </c>
    </row>
    <row r="16" spans="2:18" ht="14.65" customHeight="1" x14ac:dyDescent="0.35">
      <c r="B16" s="66">
        <f>'data part 1'!F10</f>
        <v>1669.3299560546875</v>
      </c>
      <c r="C16" s="64">
        <f>'data part 1'!C10</f>
        <v>4.8758905637207306E-3</v>
      </c>
      <c r="D16" s="64">
        <f>'data part 1'!D10</f>
        <v>1.546308578114175E-2</v>
      </c>
      <c r="E16" s="64">
        <f>'data part 1'!E10</f>
        <v>0.13106663740951463</v>
      </c>
      <c r="G16" s="66">
        <f>'data part 1'!M10</f>
        <v>105.76999664306641</v>
      </c>
      <c r="H16" s="64">
        <f>'data part 1'!J10</f>
        <v>5.8006177226563871E-3</v>
      </c>
      <c r="I16" s="64">
        <f>'data part 1'!K10</f>
        <v>9.8338629015111145E-3</v>
      </c>
      <c r="J16" s="64">
        <f>'data part 1'!L10</f>
        <v>5.118260540555708E-2</v>
      </c>
      <c r="L16" s="66">
        <f>'data part 1'!T10</f>
        <v>1668.199951171875</v>
      </c>
      <c r="M16" s="64">
        <f>'data part 1'!Q10</f>
        <v>1.1030273437500071E-2</v>
      </c>
      <c r="N16" s="64">
        <f>'data part 1'!R10</f>
        <v>2.2808063256821054E-2</v>
      </c>
      <c r="O16" s="64">
        <f>'data part 1'!S10</f>
        <v>0.14189877698233078</v>
      </c>
    </row>
    <row r="17" spans="2:22" ht="14.65" customHeight="1" x14ac:dyDescent="0.35">
      <c r="G17" s="65"/>
      <c r="H17" s="65"/>
      <c r="I17" s="65"/>
      <c r="J17" s="65"/>
    </row>
    <row r="18" spans="2:22" ht="14.65" customHeight="1" x14ac:dyDescent="0.35"/>
    <row r="19" spans="2:22" ht="14.65" customHeight="1" x14ac:dyDescent="0.35"/>
    <row r="20" spans="2:22" ht="14.65" customHeight="1" x14ac:dyDescent="0.35"/>
    <row r="21" spans="2:22" ht="14.65" customHeight="1" x14ac:dyDescent="0.35"/>
    <row r="22" spans="2:22" ht="15" customHeight="1" x14ac:dyDescent="0.35"/>
    <row r="23" spans="2:22" ht="8.65" customHeight="1" x14ac:dyDescent="0.35"/>
    <row r="24" spans="2:22" ht="18" customHeight="1" x14ac:dyDescent="0.35">
      <c r="B24" s="112" t="str">
        <f>R24</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C24" s="112"/>
      <c r="D24" s="112"/>
      <c r="E24" s="112"/>
      <c r="F24" s="112"/>
      <c r="G24" s="112"/>
      <c r="H24" s="112"/>
      <c r="I24" s="112"/>
      <c r="J24" s="112"/>
      <c r="K24" s="112"/>
      <c r="L24" s="112"/>
      <c r="M24" s="112"/>
      <c r="N24" s="112"/>
      <c r="O24" s="112"/>
      <c r="R24" s="113" t="str">
        <f>weekly_data_comments!$C$2</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S24" s="113"/>
    </row>
    <row r="25" spans="2:22" ht="18" customHeight="1" x14ac:dyDescent="0.35">
      <c r="B25" s="112"/>
      <c r="C25" s="112"/>
      <c r="D25" s="112"/>
      <c r="E25" s="112"/>
      <c r="F25" s="112"/>
      <c r="G25" s="112"/>
      <c r="H25" s="112"/>
      <c r="I25" s="112"/>
      <c r="J25" s="112"/>
      <c r="K25" s="112"/>
      <c r="L25" s="112"/>
      <c r="M25" s="112"/>
      <c r="N25" s="112"/>
      <c r="O25" s="112"/>
      <c r="R25" s="113"/>
      <c r="S25" s="113"/>
    </row>
    <row r="26" spans="2:22" ht="18" customHeight="1" x14ac:dyDescent="0.35">
      <c r="B26" s="112"/>
      <c r="C26" s="112"/>
      <c r="D26" s="112"/>
      <c r="E26" s="112"/>
      <c r="F26" s="112"/>
      <c r="G26" s="112"/>
      <c r="H26" s="112"/>
      <c r="I26" s="112"/>
      <c r="J26" s="112"/>
      <c r="K26" s="112"/>
      <c r="L26" s="112"/>
      <c r="M26" s="112"/>
      <c r="N26" s="112"/>
      <c r="O26" s="112"/>
      <c r="R26" s="113"/>
      <c r="S26" s="113"/>
    </row>
    <row r="27" spans="2:22" ht="17.649999999999999" customHeight="1" x14ac:dyDescent="0.35">
      <c r="B27" s="112"/>
      <c r="C27" s="112"/>
      <c r="D27" s="112"/>
      <c r="E27" s="112"/>
      <c r="F27" s="112"/>
      <c r="G27" s="112"/>
      <c r="H27" s="112"/>
      <c r="I27" s="112"/>
      <c r="J27" s="112"/>
      <c r="K27" s="112"/>
      <c r="L27" s="112"/>
      <c r="M27" s="112"/>
      <c r="N27" s="112"/>
      <c r="O27" s="112"/>
      <c r="R27" s="113"/>
      <c r="S27" s="113"/>
    </row>
    <row r="28" spans="2:22" ht="17.149999999999999" customHeight="1" thickBot="1" x14ac:dyDescent="0.4">
      <c r="B28" s="111" t="str">
        <f>"*Dữ liệu cập nhật lúc " &amp; weekly_data_comments!$C$7</f>
        <v>*Dữ liệu cập nhật lúc 15:00 ngày 25/07/2025</v>
      </c>
      <c r="C28" s="111"/>
      <c r="D28" s="111"/>
      <c r="E28" s="111"/>
      <c r="F28" s="111"/>
      <c r="G28" s="111"/>
      <c r="H28" s="111"/>
      <c r="I28" s="111"/>
      <c r="J28" s="111"/>
      <c r="K28" s="111"/>
      <c r="L28" s="111"/>
      <c r="M28" s="111"/>
      <c r="N28" s="111"/>
      <c r="O28" s="111"/>
    </row>
    <row r="29" spans="2:22" ht="17.25" customHeight="1" x14ac:dyDescent="0.35">
      <c r="B29" s="108" t="str">
        <f>"BÁO CÁO CHIẾN LƯỢC ĐẦU TƯ TUẦN | " &amp; weekly_data_comments!$C$8</f>
        <v>BÁO CÁO CHIẾN LƯỢC ĐẦU TƯ TUẦN | NGÀY 21/07/2025 - 25/07/2025</v>
      </c>
      <c r="C29" s="108"/>
      <c r="D29" s="108"/>
      <c r="E29" s="108"/>
      <c r="F29" s="108"/>
      <c r="G29" s="108"/>
      <c r="H29" s="108"/>
      <c r="I29" s="24"/>
      <c r="J29" s="23"/>
      <c r="K29" s="23"/>
      <c r="L29" s="109" t="s">
        <v>216</v>
      </c>
      <c r="M29" s="109"/>
      <c r="N29" s="109"/>
      <c r="O29" s="109"/>
    </row>
    <row r="30" spans="2:22" ht="14.65" customHeight="1" x14ac:dyDescent="0.55000000000000004">
      <c r="R30" s="106" t="s">
        <v>221</v>
      </c>
      <c r="S30" s="36"/>
      <c r="T30" s="36"/>
      <c r="U30" s="36"/>
      <c r="V30" s="36"/>
    </row>
    <row r="31" spans="2:22" ht="14.65" customHeight="1" x14ac:dyDescent="0.55000000000000004">
      <c r="C31" s="90"/>
      <c r="D31" s="90"/>
      <c r="E31" s="90"/>
      <c r="F31" s="90"/>
      <c r="G31" s="90"/>
      <c r="H31" s="90"/>
      <c r="I31" s="90"/>
      <c r="J31" s="90"/>
      <c r="K31" s="90"/>
      <c r="L31" s="90"/>
      <c r="M31" s="90"/>
      <c r="N31" s="90"/>
      <c r="O31" s="90"/>
      <c r="R31" s="106"/>
      <c r="S31" s="36"/>
      <c r="T31" s="36"/>
      <c r="U31" s="36"/>
      <c r="V31" s="36"/>
    </row>
    <row r="32" spans="2:22" ht="8.65" customHeight="1" x14ac:dyDescent="0.35">
      <c r="B32" s="90"/>
      <c r="C32" s="90"/>
      <c r="D32" s="90"/>
      <c r="E32" s="90"/>
      <c r="F32" s="90"/>
      <c r="G32" s="90"/>
      <c r="H32" s="90"/>
      <c r="I32" s="90"/>
      <c r="J32" s="90"/>
      <c r="K32" s="90"/>
      <c r="L32" s="90"/>
      <c r="M32" s="90"/>
      <c r="N32" s="90"/>
      <c r="O32" s="90"/>
    </row>
    <row r="33" spans="1:29" ht="17.149999999999999" customHeight="1" x14ac:dyDescent="0.35">
      <c r="B33" s="90"/>
      <c r="C33" s="90"/>
      <c r="D33" s="90"/>
      <c r="E33" s="90"/>
      <c r="F33" s="90"/>
      <c r="G33" s="90"/>
      <c r="H33" s="90"/>
      <c r="I33" s="90"/>
      <c r="J33" s="90"/>
      <c r="K33" s="90"/>
      <c r="L33" s="90"/>
      <c r="M33" s="90"/>
      <c r="N33" s="90"/>
      <c r="O33" s="90"/>
      <c r="R33" s="32" t="s">
        <v>217</v>
      </c>
      <c r="S33" s="32" t="s">
        <v>218</v>
      </c>
      <c r="T33" s="32" t="s">
        <v>219</v>
      </c>
    </row>
    <row r="34" spans="1:29" ht="55.9" customHeight="1" x14ac:dyDescent="0.35">
      <c r="A34" s="7"/>
      <c r="B34" s="90"/>
      <c r="C34" s="90"/>
      <c r="D34" s="90"/>
      <c r="E34" s="90"/>
      <c r="F34" s="90"/>
      <c r="G34" s="90"/>
      <c r="H34" s="90"/>
      <c r="I34" s="90"/>
      <c r="J34" s="90"/>
      <c r="K34" s="90"/>
      <c r="L34" s="90"/>
      <c r="M34" s="90"/>
      <c r="N34" s="90"/>
      <c r="O34" s="90"/>
      <c r="P34" s="7"/>
      <c r="Q34" s="7"/>
      <c r="R34" s="11" t="str" cm="1">
        <f t="array" ref="R34:T38">_xlfn.LET(
    _xlpm.filtered_data, _xlfn.CHOOSECOLS(_xlfn._xlws.FILTER('data news'!$B$2:$I$22, 'data news'!$B$2:$B$22="x"), 7, 3, 8),
    _xlfn.MAP(
        _xlpm.filtered_data,
        _xlfn.LAMBDA(_xlpm.cell, TRIM(CLEAN(_xlpm.cell)))
    )
)</f>
        <v>Chính phủ định hướng cải cách tín dụng từ quản lý hành chính sang nguyên tắc thị trường, dựa trên tiêu chí rủi ro. Tạp chí VnEconomy tổ chức đối thoại chuyên đề nhằm phân tích sâu 6 vấn đề cốt lõi, tập trung vào việc thay thế hạn mức bằng bộ tiêu chí an toàn. Tọa đàm quy tụ nhiều chuyên gia hàng đầu, thảo luận về điều kiện xóa bỏ hạn mức, tác động xếp hạng tín nhiệm, tăng vốn ngân hàng, kiểm soát rủi ro, sở hữu chéo và phát triển thị trường vốn.</v>
      </c>
      <c r="S34" s="70" t="str">
        <v>Trung lập</v>
      </c>
      <c r="T34" s="9" t="str">
        <v>Ngân hàng, Tài chính, Thị trường vốn</v>
      </c>
      <c r="U34" s="7"/>
    </row>
    <row r="35" spans="1:29" ht="55.9" customHeight="1" x14ac:dyDescent="0.35">
      <c r="A35" s="7"/>
      <c r="B35" s="90"/>
      <c r="C35" s="90"/>
      <c r="D35" s="90"/>
      <c r="E35" s="90"/>
      <c r="F35" s="90"/>
      <c r="G35" s="90"/>
      <c r="H35" s="90"/>
      <c r="I35" s="90"/>
      <c r="J35" s="90"/>
      <c r="K35" s="90"/>
      <c r="L35" s="90"/>
      <c r="M35" s="90"/>
      <c r="N35" s="90"/>
      <c r="O35" s="90"/>
      <c r="P35" s="7"/>
      <c r="Q35" s="7"/>
      <c r="R35" s="71" t="str">
        <v>VSDC sắp vận hành đối tác bù trừ trung tâm, chuẩn bị nâng hạng thị trường Việt Nam. Tháng 9 này, FTSE Russell có thể nâng hạng Việt Nam lên mới nổi. Nhà đầu tư nước ngoài đánh giá cao cải cách pháp lý, tiềm năng tăng trưởng Việt Nam.</v>
      </c>
      <c r="S35" s="72" t="str">
        <v>Tích cực</v>
      </c>
      <c r="T35" s="73" t="str">
        <v>Chứng khoán, Thị trường tài chính</v>
      </c>
      <c r="U35" s="7"/>
    </row>
    <row r="36" spans="1:29" ht="55.9" customHeight="1" x14ac:dyDescent="0.35">
      <c r="A36" s="7"/>
      <c r="B36" s="7"/>
      <c r="C36" s="7"/>
      <c r="D36" s="7"/>
      <c r="E36" s="7"/>
      <c r="F36" s="7"/>
      <c r="G36" s="7"/>
      <c r="H36" s="7"/>
      <c r="I36" s="7"/>
      <c r="J36" s="7"/>
      <c r="K36" s="7"/>
      <c r="L36" s="7"/>
      <c r="M36" s="7"/>
      <c r="N36" s="7"/>
      <c r="O36" s="7"/>
      <c r="P36" s="7"/>
      <c r="Q36" s="7"/>
      <c r="R36" s="74" t="str">
        <v>Dự thảo sửa đổi 17 điều, bãi bỏ 5, bổ sung mới 5, phân cấp địa phương mạnh mẽ. Thủ tướng phê duyệt hạn mức nợ, Bộ Tài chính đàm phán vay ODA. Miễn thuế thu nhập doanh nghiệp cho nhà đầu tư trái phiếu quốc tế.</v>
      </c>
      <c r="S36" s="72" t="str">
        <v>Tích cực</v>
      </c>
      <c r="T36" s="75" t="str">
        <v>Quản lý nhà nước, Thị trường tài chính, Thuế</v>
      </c>
      <c r="U36" s="7"/>
    </row>
    <row r="37" spans="1:29" ht="55.9" customHeight="1" x14ac:dyDescent="0.35">
      <c r="A37" s="7"/>
      <c r="B37" s="7"/>
      <c r="C37" s="7"/>
      <c r="D37" s="7"/>
      <c r="E37" s="7"/>
      <c r="F37" s="7"/>
      <c r="G37" s="7"/>
      <c r="H37" s="7"/>
      <c r="I37" s="7"/>
      <c r="J37" s="7"/>
      <c r="K37" s="7"/>
      <c r="L37" s="7"/>
      <c r="M37" s="7"/>
      <c r="N37" s="7"/>
      <c r="O37" s="7"/>
      <c r="P37" s="7"/>
      <c r="Q37" s="7"/>
      <c r="R37" s="28" t="str">
        <v>NHNN bơm ròng 22.497,87 tỷ đồng qua OMO, nâng tổng lưu hành 187.282,43 tỷ đồng. Lãi suất liên ngân hàng tăng trên 5%/năm, gây áp lực tỷ giá USD/VND. NHNN điều hành linh hoạt hỗ trợ lãi suất thấp, kinh tế.</v>
      </c>
      <c r="S37" s="72" t="str">
        <v>Tiêu cực</v>
      </c>
      <c r="T37" s="29" t="str">
        <v>Ngân hàng, Kinh tế vĩ mô, Tiền tệ</v>
      </c>
      <c r="U37" s="7"/>
    </row>
    <row r="38" spans="1:29" ht="55.9" customHeight="1" x14ac:dyDescent="0.35">
      <c r="A38" s="7"/>
      <c r="B38" s="7"/>
      <c r="C38" s="7"/>
      <c r="D38" s="7"/>
      <c r="E38" s="7"/>
      <c r="F38" s="7"/>
      <c r="G38" s="7"/>
      <c r="H38" s="7"/>
      <c r="I38" s="7"/>
      <c r="J38" s="7"/>
      <c r="K38" s="7"/>
      <c r="L38" s="7"/>
      <c r="M38" s="7"/>
      <c r="N38" s="7"/>
      <c r="O38" s="7"/>
      <c r="P38" s="7"/>
      <c r="Q38" s="7"/>
      <c r="R38" s="11" t="str">
        <v>Quy hoạch bổ sung sân bay quốc tế Gia Bình (1.960 ha) và điều chỉnh giảm công suất Nội Bài do chồng lấn vùng trời. Sân bay Gia Bình quy mô cấp 4E sẽ chia sẻ áp lực với Nội Bài. Điều chỉnh này nhằm tối ưu hóa nguồn lực, tăng năng lực vận chuyển hàng không quốc gia.</v>
      </c>
      <c r="S38" s="72" t="str">
        <v>Trung lập</v>
      </c>
      <c r="T38" s="9" t="str">
        <v>Hàng không, Giao thông vận tải, Xây dựng</v>
      </c>
      <c r="U38" s="7"/>
    </row>
    <row r="39" spans="1:29" ht="60" customHeight="1" x14ac:dyDescent="0.35">
      <c r="A39" s="7"/>
      <c r="B39" s="7"/>
      <c r="C39" s="7"/>
      <c r="D39" s="7"/>
      <c r="E39" s="7"/>
      <c r="F39" s="7"/>
      <c r="G39" s="7"/>
      <c r="H39" s="7"/>
      <c r="I39" s="7"/>
      <c r="J39" s="7"/>
      <c r="K39" s="7"/>
      <c r="L39" s="7"/>
      <c r="M39" s="7"/>
      <c r="N39" s="7"/>
      <c r="O39" s="7"/>
      <c r="P39" s="7"/>
      <c r="Q39" s="7"/>
      <c r="R39" s="105" t="str">
        <f>W39</f>
        <v>Kinh tế Việt Nam duy trì đà tăng trưởng mạnh mẽ, hướng tới sự ổn định toàn diện. Chính sách cải cách thể chế, đầu tư hạ tầng thúc đẩy kinh tế và thu hút đầu tư. Dù vậy, áp lực thanh khoản ngân hàng và tỷ giá hối đoái đang gia tăng. Thị trường chứng khoán liên tục lập đỉnh mới, thu hút dòng vốn đầu tư. Nhìn chung, triển vọng kinh tế Việt Nam tích cực, song cần cẩn trọng rủi ro vĩ mô.</v>
      </c>
      <c r="S39" s="105"/>
      <c r="T39" s="105"/>
      <c r="U39" s="7"/>
      <c r="W39" s="107" t="str">
        <f>weekly_news_comments!$B$2</f>
        <v>Kinh tế Việt Nam duy trì đà tăng trưởng mạnh mẽ, hướng tới sự ổn định toàn diện. Chính sách cải cách thể chế, đầu tư hạ tầng thúc đẩy kinh tế và thu hút đầu tư. Dù vậy, áp lực thanh khoản ngân hàng và tỷ giá hối đoái đang gia tăng. Thị trường chứng khoán liên tục lập đỉnh mới, thu hút dòng vốn đầu tư. Nhìn chung, triển vọng kinh tế Việt Nam tích cực, song cần cẩn trọng rủi ro vĩ mô.</v>
      </c>
      <c r="X39" s="107"/>
      <c r="Y39" s="107"/>
      <c r="Z39" s="107"/>
      <c r="AA39" s="107"/>
      <c r="AB39" s="107"/>
      <c r="AC39" s="107"/>
    </row>
    <row r="40" spans="1:29" ht="8.65" customHeight="1" thickBot="1" x14ac:dyDescent="0.4"/>
    <row r="41" spans="1:29" ht="17.25" customHeight="1" x14ac:dyDescent="0.35">
      <c r="R41" s="33" t="str">
        <f>"BÁO CÁO CHIẾN LƯỢC ĐẦU TƯ TUẦN | " &amp; weekly_data_comments!$C$8</f>
        <v>BÁO CÁO CHIẾN LƯỢC ĐẦU TƯ TUẦN | NGÀY 21/07/2025 - 25/07/2025</v>
      </c>
      <c r="S41" s="34"/>
      <c r="T41" s="35" t="s">
        <v>220</v>
      </c>
    </row>
    <row r="42" spans="1:29" x14ac:dyDescent="0.35">
      <c r="B42" s="106" t="s">
        <v>221</v>
      </c>
      <c r="C42" s="106"/>
      <c r="D42" s="106"/>
      <c r="E42" s="106"/>
      <c r="F42" s="106"/>
    </row>
    <row r="43" spans="1:29" x14ac:dyDescent="0.35">
      <c r="B43" s="106"/>
      <c r="C43" s="106"/>
      <c r="D43" s="106"/>
      <c r="E43" s="106"/>
      <c r="F43" s="106"/>
    </row>
    <row r="44" spans="1:29" ht="8.65" customHeight="1" x14ac:dyDescent="0.35"/>
    <row r="45" spans="1:29" ht="17.149999999999999" customHeight="1" x14ac:dyDescent="0.35">
      <c r="B45" s="110" t="s">
        <v>237</v>
      </c>
      <c r="C45" s="110"/>
      <c r="D45" s="110"/>
      <c r="E45" s="110"/>
      <c r="F45" s="110"/>
      <c r="G45" s="110"/>
      <c r="H45" s="110"/>
      <c r="I45" s="110"/>
      <c r="J45" s="110"/>
      <c r="K45" s="110"/>
      <c r="L45" s="110"/>
      <c r="M45" s="110"/>
      <c r="N45" s="110"/>
      <c r="O45" s="110"/>
    </row>
    <row r="46" spans="1:29" ht="8.65" customHeight="1" x14ac:dyDescent="0.35"/>
    <row r="47" spans="1:29" x14ac:dyDescent="0.35">
      <c r="B47" s="69" t="s">
        <v>21</v>
      </c>
      <c r="C47" s="86" t="s">
        <v>223</v>
      </c>
      <c r="D47" s="86" t="s">
        <v>224</v>
      </c>
      <c r="E47" s="86" t="s">
        <v>225</v>
      </c>
      <c r="G47" s="69" t="s">
        <v>24</v>
      </c>
      <c r="H47" s="86" t="s">
        <v>223</v>
      </c>
      <c r="I47" s="86" t="s">
        <v>224</v>
      </c>
      <c r="J47" s="86" t="s">
        <v>225</v>
      </c>
      <c r="L47" s="69" t="s">
        <v>20</v>
      </c>
      <c r="M47" s="86" t="s">
        <v>223</v>
      </c>
      <c r="N47" s="86" t="s">
        <v>224</v>
      </c>
      <c r="O47" s="86" t="s">
        <v>225</v>
      </c>
    </row>
    <row r="48" spans="1:29" x14ac:dyDescent="0.35">
      <c r="B48" s="68">
        <f>'data part 1'!F17</f>
        <v>44693.91015625</v>
      </c>
      <c r="C48" s="64">
        <f>'data part 1'!C17</f>
        <v>-7.0290352014998891E-3</v>
      </c>
      <c r="D48" s="64">
        <f>'data part 1'!D17</f>
        <v>4.7077505686015098E-3</v>
      </c>
      <c r="E48" s="64">
        <f>'data part 1'!E17</f>
        <v>3.9818141533486395E-2</v>
      </c>
      <c r="G48" s="68">
        <f>'data part 1'!M17</f>
        <v>9105.1103515625</v>
      </c>
      <c r="H48" s="64">
        <f>'data part 1'!J17</f>
        <v>-3.6395730527969405E-3</v>
      </c>
      <c r="I48" s="64">
        <f>'data part 1'!K17</f>
        <v>1.2565472091395913E-2</v>
      </c>
      <c r="J48" s="64">
        <f>'data part 1'!L17</f>
        <v>3.4799786550269607E-2</v>
      </c>
      <c r="L48" s="68">
        <f>'data part 1'!T17</f>
        <v>3593.6552734375</v>
      </c>
      <c r="M48" s="64">
        <f>'data part 1'!Q17</f>
        <v>-3.3478779315430085E-3</v>
      </c>
      <c r="N48" s="64">
        <f>'data part 1'!R17</f>
        <v>1.6741518636044006E-2</v>
      </c>
      <c r="O48" s="64">
        <f>'data part 1'!S17</f>
        <v>4.9479335442471628E-2</v>
      </c>
    </row>
    <row r="55" spans="2:15" ht="8.65" customHeight="1" x14ac:dyDescent="0.35"/>
    <row r="56" spans="2:15" x14ac:dyDescent="0.35">
      <c r="B56" s="69" t="s">
        <v>47</v>
      </c>
      <c r="C56" s="86" t="s">
        <v>223</v>
      </c>
      <c r="D56" s="86" t="s">
        <v>224</v>
      </c>
      <c r="E56" s="86" t="s">
        <v>225</v>
      </c>
      <c r="G56" s="69" t="s">
        <v>49</v>
      </c>
      <c r="H56" s="86" t="s">
        <v>223</v>
      </c>
      <c r="I56" s="86" t="s">
        <v>224</v>
      </c>
      <c r="J56" s="86" t="s">
        <v>225</v>
      </c>
      <c r="L56" s="69" t="s">
        <v>22</v>
      </c>
      <c r="M56" s="86" t="s">
        <v>223</v>
      </c>
      <c r="N56" s="86" t="s">
        <v>224</v>
      </c>
      <c r="O56" s="86" t="s">
        <v>225</v>
      </c>
    </row>
    <row r="57" spans="2:15" x14ac:dyDescent="0.35">
      <c r="B57" s="68">
        <f>'data part 1'!F25</f>
        <v>6363.35009765625</v>
      </c>
      <c r="C57" s="64">
        <f>'data part 1'!C25</f>
        <v>6.982236416543941E-4</v>
      </c>
      <c r="D57" s="64">
        <f>'data part 1'!D25</f>
        <v>1.0479031817726803E-2</v>
      </c>
      <c r="E57" s="64">
        <f>'data part 1'!E25</f>
        <v>4.4514578482975908E-2</v>
      </c>
      <c r="G57" s="68">
        <f>'data part 1'!M25</f>
        <v>5320.75</v>
      </c>
      <c r="H57" s="64">
        <f>'data part 1'!J25</f>
        <v>-6.433035938162468E-3</v>
      </c>
      <c r="I57" s="64">
        <f>'data part 1'!K25</f>
        <v>-7.1801323341201817E-3</v>
      </c>
      <c r="J57" s="64">
        <f>'data part 1'!L25</f>
        <v>-9.1822515100747903E-4</v>
      </c>
      <c r="L57" s="68">
        <f>'data part 1'!T25</f>
        <v>41456.23046875</v>
      </c>
      <c r="M57" s="64">
        <f>'data part 1'!Q25</f>
        <v>-8.8487153402045937E-3</v>
      </c>
      <c r="N57" s="64">
        <f>'data part 1'!R25</f>
        <v>3.8972246384012088E-2</v>
      </c>
      <c r="O57" s="64">
        <f>'data part 1'!S25</f>
        <v>4.7282361778359761E-2</v>
      </c>
    </row>
    <row r="64" spans="2:15" ht="8.65" customHeight="1" x14ac:dyDescent="0.35"/>
    <row r="65" spans="1:29" ht="18" customHeight="1" x14ac:dyDescent="0.35">
      <c r="B65" s="105" t="str">
        <f>R65</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C65" s="105"/>
      <c r="D65" s="105"/>
      <c r="E65" s="105"/>
      <c r="F65" s="105"/>
      <c r="G65" s="105"/>
      <c r="H65" s="105"/>
      <c r="I65" s="105"/>
      <c r="J65" s="105"/>
      <c r="K65" s="105"/>
      <c r="L65" s="105"/>
      <c r="M65" s="105"/>
      <c r="N65" s="105"/>
      <c r="O65" s="105"/>
      <c r="R65" s="104" t="str">
        <f>weekly_data_comments!$C$3</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S65" s="104"/>
    </row>
    <row r="66" spans="1:29" ht="18" customHeight="1" x14ac:dyDescent="0.35">
      <c r="B66" s="105"/>
      <c r="C66" s="105"/>
      <c r="D66" s="105"/>
      <c r="E66" s="105"/>
      <c r="F66" s="105"/>
      <c r="G66" s="105"/>
      <c r="H66" s="105"/>
      <c r="I66" s="105"/>
      <c r="J66" s="105"/>
      <c r="K66" s="105"/>
      <c r="L66" s="105"/>
      <c r="M66" s="105"/>
      <c r="N66" s="105"/>
      <c r="O66" s="105"/>
      <c r="R66" s="104"/>
      <c r="S66" s="104"/>
    </row>
    <row r="67" spans="1:29" ht="18" customHeight="1" x14ac:dyDescent="0.35">
      <c r="B67" s="105"/>
      <c r="C67" s="105"/>
      <c r="D67" s="105"/>
      <c r="E67" s="105"/>
      <c r="F67" s="105"/>
      <c r="G67" s="105"/>
      <c r="H67" s="105"/>
      <c r="I67" s="105"/>
      <c r="J67" s="105"/>
      <c r="K67" s="105"/>
      <c r="L67" s="105"/>
      <c r="M67" s="105"/>
      <c r="N67" s="105"/>
      <c r="O67" s="105"/>
      <c r="R67" s="104"/>
      <c r="S67" s="104"/>
    </row>
    <row r="68" spans="1:29" ht="18" customHeight="1" x14ac:dyDescent="0.35">
      <c r="B68" s="105"/>
      <c r="C68" s="105"/>
      <c r="D68" s="105"/>
      <c r="E68" s="105"/>
      <c r="F68" s="105"/>
      <c r="G68" s="105"/>
      <c r="H68" s="105"/>
      <c r="I68" s="105"/>
      <c r="J68" s="105"/>
      <c r="K68" s="105"/>
      <c r="L68" s="105"/>
      <c r="M68" s="105"/>
      <c r="N68" s="105"/>
      <c r="O68" s="105"/>
      <c r="R68" s="104"/>
      <c r="S68" s="104"/>
    </row>
    <row r="69" spans="1:29" ht="17.149999999999999" customHeight="1" thickBot="1" x14ac:dyDescent="0.4">
      <c r="B69" s="111" t="str">
        <f>"*Dữ liệu cập nhật lúc " &amp; weekly_data_comments!$C$7</f>
        <v>*Dữ liệu cập nhật lúc 15:00 ngày 25/07/2025</v>
      </c>
      <c r="C69" s="111"/>
      <c r="D69" s="111"/>
      <c r="E69" s="111"/>
      <c r="F69" s="111"/>
      <c r="G69" s="111"/>
      <c r="H69" s="111"/>
      <c r="I69" s="111"/>
      <c r="J69" s="111"/>
      <c r="K69" s="111"/>
      <c r="L69" s="111"/>
      <c r="M69" s="111"/>
      <c r="N69" s="111"/>
      <c r="O69" s="111"/>
    </row>
    <row r="70" spans="1:29" ht="17.25" customHeight="1" x14ac:dyDescent="0.35">
      <c r="B70" s="108" t="str">
        <f>"BÁO CÁO CHIẾN LƯỢC ĐẦU TƯ TUẦN | " &amp; weekly_data_comments!$C$8</f>
        <v>BÁO CÁO CHIẾN LƯỢC ĐẦU TƯ TUẦN | NGÀY 21/07/2025 - 25/07/2025</v>
      </c>
      <c r="C70" s="108"/>
      <c r="D70" s="108"/>
      <c r="E70" s="108"/>
      <c r="F70" s="108"/>
      <c r="G70" s="108"/>
      <c r="H70" s="108"/>
      <c r="I70" s="24"/>
      <c r="J70" s="23"/>
      <c r="K70" s="23"/>
      <c r="L70" s="109" t="s">
        <v>226</v>
      </c>
      <c r="M70" s="109"/>
      <c r="N70" s="109"/>
      <c r="O70" s="109"/>
    </row>
    <row r="71" spans="1:29" ht="14.65" customHeight="1" x14ac:dyDescent="0.55000000000000004">
      <c r="R71" s="106" t="s">
        <v>221</v>
      </c>
      <c r="S71" s="36"/>
      <c r="T71" s="36"/>
      <c r="U71" s="36"/>
    </row>
    <row r="72" spans="1:29" ht="14.65" customHeight="1" x14ac:dyDescent="0.55000000000000004">
      <c r="C72" s="91"/>
      <c r="D72" s="91"/>
      <c r="E72" s="91"/>
      <c r="F72" s="91"/>
      <c r="G72" s="91"/>
      <c r="H72" s="91"/>
      <c r="I72" s="91"/>
      <c r="J72" s="91"/>
      <c r="K72" s="91"/>
      <c r="L72" s="91"/>
      <c r="M72" s="91"/>
      <c r="N72" s="91"/>
      <c r="O72" s="91"/>
      <c r="R72" s="106"/>
      <c r="S72" s="36"/>
      <c r="T72" s="36"/>
      <c r="U72" s="36"/>
    </row>
    <row r="73" spans="1:29" ht="8.65" customHeight="1" x14ac:dyDescent="0.35">
      <c r="B73" s="91"/>
      <c r="C73" s="91"/>
      <c r="D73" s="91"/>
      <c r="E73" s="91"/>
      <c r="F73" s="91"/>
      <c r="G73" s="91"/>
      <c r="H73" s="91"/>
      <c r="I73" s="91"/>
      <c r="J73" s="91"/>
      <c r="K73" s="91"/>
      <c r="L73" s="91"/>
      <c r="M73" s="91"/>
      <c r="N73" s="91"/>
      <c r="O73" s="91"/>
    </row>
    <row r="74" spans="1:29" ht="17.25" customHeight="1" x14ac:dyDescent="0.35">
      <c r="B74" s="91"/>
      <c r="C74" s="91"/>
      <c r="D74" s="91"/>
      <c r="E74" s="91"/>
      <c r="F74" s="91"/>
      <c r="G74" s="91"/>
      <c r="H74" s="91"/>
      <c r="I74" s="91"/>
      <c r="J74" s="91"/>
      <c r="K74" s="91"/>
      <c r="L74" s="91"/>
      <c r="M74" s="91"/>
      <c r="N74" s="91"/>
      <c r="O74" s="91"/>
      <c r="R74" s="32" t="s">
        <v>228</v>
      </c>
      <c r="S74" s="32" t="s">
        <v>218</v>
      </c>
      <c r="T74" s="32" t="s">
        <v>219</v>
      </c>
    </row>
    <row r="75" spans="1:29" ht="55.9" customHeight="1" x14ac:dyDescent="0.35">
      <c r="B75" s="91"/>
      <c r="C75" s="91"/>
      <c r="D75" s="91"/>
      <c r="E75" s="91"/>
      <c r="F75" s="91"/>
      <c r="G75" s="91"/>
      <c r="H75" s="91"/>
      <c r="I75" s="91"/>
      <c r="J75" s="91"/>
      <c r="K75" s="91"/>
      <c r="L75" s="91"/>
      <c r="M75" s="91"/>
      <c r="N75" s="91"/>
      <c r="O75" s="91"/>
      <c r="Q75" s="7"/>
      <c r="R75" s="11" t="str" cm="1">
        <f t="array" ref="R75:T79">_xlfn.LET(
    _xlpm.filtered_data, _xlfn.CHOOSECOLS(_xlfn._xlws.FILTER('data news'!$B$24:$I$44, 'data news'!$B$24:$B$44="x"), 7, 3, 8),
    _xlfn.MAP(
        _xlpm.filtered_data,
        _xlfn.LAMBDA(_xlpm.cell, TRIM(CLEAN(_xlpm.cell)))
    )
)</f>
        <v>Mỹ và EU tiến gần thỏa thuận thương mại với thuế 15%, thấp hơn 30% Trump từng dọa. Hai bên miễn thuế cho máy bay, rượu mạnh, thiết bị y tế, giảm thuế ô tô từ 27,5% xuống 15%. EU có thể trả đũa 30% tương đương 109 tỷ USD hàng hóa Mỹ nếu không đạt thỏa thuận.</v>
      </c>
      <c r="S75" s="70" t="str">
        <v>Tích cực</v>
      </c>
      <c r="T75" s="9" t="str">
        <v>Thương mại quốc tế, Hàng không, Sản xuất ô tô, Y tế, Thực phẩm và đồ uống</v>
      </c>
      <c r="U75" s="7"/>
    </row>
    <row r="76" spans="1:29" ht="55.9" customHeight="1" x14ac:dyDescent="0.35">
      <c r="B76" s="91"/>
      <c r="C76" s="91"/>
      <c r="D76" s="91"/>
      <c r="E76" s="91"/>
      <c r="F76" s="91"/>
      <c r="G76" s="91"/>
      <c r="H76" s="91"/>
      <c r="I76" s="91"/>
      <c r="J76" s="91"/>
      <c r="K76" s="91"/>
      <c r="L76" s="91"/>
      <c r="M76" s="91"/>
      <c r="N76" s="91"/>
      <c r="O76" s="91"/>
      <c r="Q76" s="7"/>
      <c r="R76" s="26" t="str">
        <v>Mỹ và Nhật Bản đạt thỏa thuận thương mại, giảm thuế nhập khẩu hàng hóa từ Nhật xuống 15%. Nhật Bản sẽ đầu tư 550 tỷ USD vào Mỹ, tạo hàng trăm nghìn việc làm mới. Thỏa thuận này mở cửa thị trường Nhật cho nông sản và ô tô Mỹ.</v>
      </c>
      <c r="S76" s="72" t="str">
        <v>Tích cực</v>
      </c>
      <c r="T76" s="27" t="str">
        <v>Thương mại quốc tế, Sản xuất ô tô, Nông nghiệp, Đầu tư</v>
      </c>
      <c r="U76" s="7"/>
    </row>
    <row r="77" spans="1:29" ht="55.9" customHeight="1" x14ac:dyDescent="0.35">
      <c r="A77" s="7"/>
      <c r="B77" s="7"/>
      <c r="C77" s="7"/>
      <c r="D77" s="7"/>
      <c r="E77" s="7"/>
      <c r="F77" s="7"/>
      <c r="G77" s="7"/>
      <c r="H77" s="7"/>
      <c r="I77" s="7"/>
      <c r="J77" s="7"/>
      <c r="K77" s="7"/>
      <c r="L77" s="7"/>
      <c r="M77" s="7"/>
      <c r="N77" s="7"/>
      <c r="O77" s="7"/>
      <c r="P77" s="7"/>
      <c r="Q77" s="7"/>
      <c r="R77" s="30" t="str">
        <v>Tổng thống Trump thăm Fed vào ngày 24/7, lần đầu tiên sau hai thập kỷ, thách thức sự độc lập của ngân hàng trung ương. Ông Powell khẳng định việc sa thải ông "không được pháp luật cho phép". Tổng thống Trump từng nhiều lần công kích ông Powell vì không cắt giảm lãi suất.</v>
      </c>
      <c r="S77" s="72" t="str">
        <v>Tiêu cực</v>
      </c>
      <c r="T77" s="31" t="str">
        <v>Kinh tế vĩ mô, Tiền tệ, Ngân hàng Trung ương</v>
      </c>
      <c r="U77" s="7"/>
    </row>
    <row r="78" spans="1:29" ht="55.9" customHeight="1" x14ac:dyDescent="0.35">
      <c r="A78" s="7"/>
      <c r="B78" s="7"/>
      <c r="C78" s="7"/>
      <c r="D78" s="7"/>
      <c r="E78" s="7"/>
      <c r="F78" s="7"/>
      <c r="G78" s="7"/>
      <c r="H78" s="7"/>
      <c r="I78" s="7"/>
      <c r="J78" s="7"/>
      <c r="K78" s="7"/>
      <c r="L78" s="7"/>
      <c r="M78" s="7"/>
      <c r="N78" s="7"/>
      <c r="O78" s="7"/>
      <c r="P78" s="7"/>
      <c r="Q78" s="7"/>
      <c r="R78" s="28" t="str">
        <v>Ông Trump thông báo thuế quan tối thiểu 15% áp dụng cho nhiều quốc gia. Một số nước sẽ chịu thuế suất cao 50% tùy quan hệ thương mại. Chính sách thuế quan mới này dự kiến có hiệu lực từ ngày 1/8.</v>
      </c>
      <c r="S78" s="72" t="str">
        <v>Tiêu cực</v>
      </c>
      <c r="T78" s="29" t="str">
        <v>Thương mại quốc tế, Kinh tế vĩ mô</v>
      </c>
      <c r="U78" s="7"/>
    </row>
    <row r="79" spans="1:29" ht="55.9" customHeight="1" x14ac:dyDescent="0.35">
      <c r="A79" s="7"/>
      <c r="B79" s="7"/>
      <c r="C79" s="7"/>
      <c r="D79" s="7"/>
      <c r="E79" s="7"/>
      <c r="F79" s="7"/>
      <c r="G79" s="7"/>
      <c r="H79" s="7"/>
      <c r="I79" s="7"/>
      <c r="J79" s="7"/>
      <c r="K79" s="7"/>
      <c r="L79" s="7"/>
      <c r="M79" s="7"/>
      <c r="N79" s="7"/>
      <c r="O79" s="7"/>
      <c r="P79" s="7"/>
      <c r="Q79" s="7"/>
      <c r="R79" s="11" t="str">
        <v>Cuối tháng Sáu, dư nợ cho vay bất động sản Trung Quốc đạt 53.330 tỷ NDT, tăng 0,4% so với năm trước. Dư nợ cho vay phát triển tăng 0,3% lên 13.810 tỷ NDT. Dù chính sách hỗ trợ, ngành bất động sản vẫn yếu, đầu tư giảm mạnh.</v>
      </c>
      <c r="S79" s="72" t="str">
        <v>Tiêu cực</v>
      </c>
      <c r="T79" s="9" t="str">
        <v>Bất động sản, Ngân hàng, Tài chính</v>
      </c>
      <c r="U79" s="7"/>
    </row>
    <row r="80" spans="1:29" ht="60" customHeight="1" x14ac:dyDescent="0.35">
      <c r="A80" s="7"/>
      <c r="B80" s="7"/>
      <c r="C80" s="7"/>
      <c r="D80" s="7"/>
      <c r="E80" s="7"/>
      <c r="F80" s="7"/>
      <c r="G80" s="7"/>
      <c r="H80" s="7"/>
      <c r="I80" s="7"/>
      <c r="J80" s="7"/>
      <c r="K80" s="7"/>
      <c r="M80" s="7"/>
      <c r="N80" s="7"/>
      <c r="O80" s="7"/>
      <c r="P80" s="7"/>
      <c r="Q80" s="7"/>
      <c r="R80" s="105" t="str">
        <f>W80</f>
        <v>Chính sách thương mại toàn cầu đang diễn biến phức tạp, đe dọa tăng trưởng kinh tế. Các nền kinh tế lớn đạt thỏa thuận, giảm bớt căng thẳng thương mại trước đó. Tuy nhiên, căng thẳng thương mại vẫn hiện hữu, cùng các thách thức kinh tế nội tại. Các lĩnh vực như giáo dục, bất động sản tại châu Á đang gặp khó khăn. Nhìn chung, kinh tế toàn cầu đối mặt triển vọng phức tạp, cần theo dõi thêm.</v>
      </c>
      <c r="S80" s="105"/>
      <c r="T80" s="105"/>
      <c r="U80" s="7"/>
      <c r="W80" s="107" t="str">
        <f>weekly_news_comments!$B$3</f>
        <v>Chính sách thương mại toàn cầu đang diễn biến phức tạp, đe dọa tăng trưởng kinh tế. Các nền kinh tế lớn đạt thỏa thuận, giảm bớt căng thẳng thương mại trước đó. Tuy nhiên, căng thẳng thương mại vẫn hiện hữu, cùng các thách thức kinh tế nội tại. Các lĩnh vực như giáo dục, bất động sản tại châu Á đang gặp khó khăn. Nhìn chung, kinh tế toàn cầu đối mặt triển vọng phức tạp, cần theo dõi thêm.</v>
      </c>
      <c r="X80" s="107"/>
      <c r="Y80" s="107"/>
      <c r="Z80" s="107"/>
      <c r="AA80" s="107"/>
      <c r="AB80" s="107"/>
      <c r="AC80" s="107"/>
    </row>
    <row r="81" spans="1:20" ht="8.65" customHeight="1" thickBot="1" x14ac:dyDescent="0.4">
      <c r="A81" s="7"/>
      <c r="B81" s="7"/>
      <c r="C81" s="7"/>
      <c r="D81" s="7"/>
      <c r="E81" s="7"/>
      <c r="F81" s="7"/>
      <c r="G81" s="7"/>
      <c r="H81" s="7"/>
      <c r="I81" s="7"/>
      <c r="J81" s="7"/>
      <c r="K81" s="7"/>
      <c r="L81" s="7"/>
      <c r="M81" s="7"/>
      <c r="N81" s="7"/>
      <c r="O81" s="7"/>
      <c r="P81" s="7"/>
    </row>
    <row r="82" spans="1:20" ht="17.25" customHeight="1" x14ac:dyDescent="0.35">
      <c r="A82" s="7"/>
      <c r="B82" s="7"/>
      <c r="C82" s="7"/>
      <c r="D82" s="7"/>
      <c r="E82" s="7"/>
      <c r="F82" s="7"/>
      <c r="G82" s="7"/>
      <c r="H82" s="7"/>
      <c r="I82" s="7"/>
      <c r="J82" s="7"/>
      <c r="K82" s="7"/>
      <c r="L82" s="7"/>
      <c r="M82" s="7"/>
      <c r="N82" s="7"/>
      <c r="O82" s="7"/>
      <c r="P82" s="7"/>
      <c r="R82" s="33" t="str">
        <f>"BÁO CÁO CHIẾN LƯỢC ĐẦU TƯ TUẦN | " &amp; weekly_data_comments!$C$8</f>
        <v>BÁO CÁO CHIẾN LƯỢC ĐẦU TƯ TUẦN | NGÀY 21/07/2025 - 25/07/2025</v>
      </c>
      <c r="S82" s="34"/>
      <c r="T82" s="35" t="s">
        <v>227</v>
      </c>
    </row>
    <row r="83" spans="1:20" ht="14.65" customHeight="1" x14ac:dyDescent="0.35">
      <c r="B83" s="106" t="s">
        <v>221</v>
      </c>
      <c r="C83" s="106"/>
      <c r="D83" s="106"/>
      <c r="E83" s="106"/>
      <c r="F83" s="106"/>
      <c r="R83"/>
    </row>
    <row r="84" spans="1:20" ht="14.65" customHeight="1" x14ac:dyDescent="0.35">
      <c r="B84" s="106"/>
      <c r="C84" s="106"/>
      <c r="D84" s="106"/>
      <c r="E84" s="106"/>
      <c r="F84" s="106"/>
      <c r="R84"/>
    </row>
    <row r="85" spans="1:20" ht="8.65" customHeight="1" x14ac:dyDescent="0.35">
      <c r="R85"/>
    </row>
    <row r="86" spans="1:20" ht="17.149999999999999" customHeight="1" x14ac:dyDescent="0.35">
      <c r="B86" s="110" t="s">
        <v>238</v>
      </c>
      <c r="C86" s="110"/>
      <c r="D86" s="110"/>
      <c r="E86" s="110"/>
      <c r="F86" s="110"/>
      <c r="G86" s="110"/>
      <c r="H86" s="110"/>
      <c r="I86" s="110"/>
      <c r="J86" s="110"/>
      <c r="K86" s="110"/>
      <c r="L86" s="110"/>
      <c r="M86" s="110"/>
      <c r="N86" s="110"/>
      <c r="O86" s="110"/>
    </row>
    <row r="87" spans="1:20" ht="8.65" customHeight="1" x14ac:dyDescent="0.35"/>
    <row r="88" spans="1:20" ht="14.65" customHeight="1" x14ac:dyDescent="0.35">
      <c r="B88" s="67" t="s">
        <v>96</v>
      </c>
      <c r="C88" s="63" t="s">
        <v>223</v>
      </c>
      <c r="D88" s="63" t="s">
        <v>224</v>
      </c>
      <c r="E88" s="63" t="s">
        <v>225</v>
      </c>
      <c r="G88" s="67" t="s">
        <v>98</v>
      </c>
      <c r="H88" s="63" t="s">
        <v>223</v>
      </c>
      <c r="I88" s="63" t="s">
        <v>224</v>
      </c>
      <c r="J88" s="63" t="s">
        <v>225</v>
      </c>
      <c r="L88" s="67" t="s">
        <v>27</v>
      </c>
      <c r="M88" s="63" t="s">
        <v>223</v>
      </c>
      <c r="N88" s="63" t="s">
        <v>224</v>
      </c>
      <c r="O88" s="63" t="s">
        <v>225</v>
      </c>
    </row>
    <row r="89" spans="1:20" ht="14.65" customHeight="1" x14ac:dyDescent="0.35">
      <c r="B89" s="66">
        <f>'data part 1'!F32</f>
        <v>3355.226318359375</v>
      </c>
      <c r="C89" s="64">
        <f>'data part 1'!C32</f>
        <v>-4.6629377456565146E-3</v>
      </c>
      <c r="D89" s="64">
        <f>'data part 1'!D32</f>
        <v>2.5131020364217438E-3</v>
      </c>
      <c r="E89" s="64">
        <f>'data part 1'!E32</f>
        <v>5.8059778349546232E-3</v>
      </c>
      <c r="G89" s="66">
        <f>'data part 1'!M32</f>
        <v>115335.09375</v>
      </c>
      <c r="H89" s="64">
        <f>'data part 1'!J32</f>
        <v>-2.5622687297242486E-2</v>
      </c>
      <c r="I89" s="64">
        <f>'data part 1'!K32</f>
        <v>-1.6805339219624238E-2</v>
      </c>
      <c r="J89" s="64">
        <f>'data part 1'!L32</f>
        <v>6.5590794406166886E-2</v>
      </c>
      <c r="L89" s="66">
        <f>'data part 1'!T32</f>
        <v>97.523327342936213</v>
      </c>
      <c r="M89" s="64">
        <f>'data part 1'!Q32</f>
        <v>6.5873845058272984E-4</v>
      </c>
      <c r="N89" s="64">
        <f>'data part 1'!R32</f>
        <v>-4.2161067395217744E-3</v>
      </c>
      <c r="O89" s="64">
        <f>'data part 1'!S32</f>
        <v>2.4598071080059736E-3</v>
      </c>
    </row>
    <row r="90" spans="1:20" ht="14.65" customHeight="1" x14ac:dyDescent="0.35"/>
    <row r="91" spans="1:20" ht="14.65" customHeight="1" x14ac:dyDescent="0.35"/>
    <row r="92" spans="1:20" ht="14.65" customHeight="1" x14ac:dyDescent="0.35"/>
    <row r="93" spans="1:20" ht="14.65" customHeight="1" x14ac:dyDescent="0.35"/>
    <row r="94" spans="1:20" ht="14.65" customHeight="1" x14ac:dyDescent="0.35"/>
    <row r="95" spans="1:20" ht="14.65" customHeight="1" x14ac:dyDescent="0.35"/>
    <row r="96" spans="1:20" ht="8.65" customHeight="1" x14ac:dyDescent="0.35"/>
    <row r="97" spans="2:31" ht="14.65" customHeight="1" x14ac:dyDescent="0.35">
      <c r="B97" s="67" t="s">
        <v>97</v>
      </c>
      <c r="C97" s="63" t="s">
        <v>223</v>
      </c>
      <c r="D97" s="63" t="s">
        <v>224</v>
      </c>
      <c r="E97" s="63" t="s">
        <v>225</v>
      </c>
      <c r="G97" s="67" t="s">
        <v>99</v>
      </c>
      <c r="H97" s="63" t="s">
        <v>223</v>
      </c>
      <c r="I97" s="63" t="s">
        <v>224</v>
      </c>
      <c r="J97" s="63" t="s">
        <v>225</v>
      </c>
      <c r="L97" s="67" t="s">
        <v>100</v>
      </c>
      <c r="M97" s="63" t="s">
        <v>223</v>
      </c>
      <c r="N97" s="63" t="s">
        <v>224</v>
      </c>
      <c r="O97" s="63" t="s">
        <v>225</v>
      </c>
    </row>
    <row r="98" spans="2:31" ht="14.65" customHeight="1" x14ac:dyDescent="0.35">
      <c r="B98" s="66">
        <f>'data part 1'!F39</f>
        <v>75</v>
      </c>
      <c r="C98" s="64">
        <f>'data part 1'!C39</f>
        <v>-8.8542115125922471E-3</v>
      </c>
      <c r="D98" s="64">
        <f>'data part 1'!D39</f>
        <v>1.7224963857905173E-2</v>
      </c>
      <c r="E98" s="64">
        <f>'data part 1'!E39</f>
        <v>0.19693584715349366</v>
      </c>
      <c r="G98" s="66">
        <f>'data part 1'!M39</f>
        <v>3637.5224609375</v>
      </c>
      <c r="H98" s="64">
        <f>'data part 1'!J39</f>
        <v>-1.9008373128480249E-2</v>
      </c>
      <c r="I98" s="64">
        <f>'data part 1'!K39</f>
        <v>-3.2296024450689909E-2</v>
      </c>
      <c r="J98" s="64">
        <f>'data part 1'!L39</f>
        <v>0.4450209824107374</v>
      </c>
      <c r="L98" s="66">
        <f>'data part 1'!T39</f>
        <v>26110</v>
      </c>
      <c r="M98" s="64">
        <f>'data part 1'!Q39</f>
        <v>-5.7416267942578258E-4</v>
      </c>
      <c r="N98" s="64">
        <f>'data part 1'!R39</f>
        <v>-9.5657164721640875E-4</v>
      </c>
      <c r="O98" s="64">
        <f>'data part 1'!S39</f>
        <v>3.8314176245202169E-4</v>
      </c>
    </row>
    <row r="99" spans="2:31" ht="14.65" customHeight="1" x14ac:dyDescent="0.35"/>
    <row r="100" spans="2:31" ht="14.65" customHeight="1" x14ac:dyDescent="0.35"/>
    <row r="101" spans="2:31" ht="14.65" customHeight="1" x14ac:dyDescent="0.35"/>
    <row r="102" spans="2:31" ht="14.65" customHeight="1" x14ac:dyDescent="0.35"/>
    <row r="103" spans="2:31" ht="14.65" customHeight="1" x14ac:dyDescent="0.35"/>
    <row r="104" spans="2:31" ht="14.65" customHeight="1" x14ac:dyDescent="0.35"/>
    <row r="105" spans="2:31" ht="8.65" customHeight="1" x14ac:dyDescent="0.35">
      <c r="R105" s="25" t="s">
        <v>110</v>
      </c>
    </row>
    <row r="106" spans="2:31" ht="18" customHeight="1" x14ac:dyDescent="0.35">
      <c r="B106" s="105" t="str">
        <f>R106</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C106" s="105"/>
      <c r="D106" s="105"/>
      <c r="E106" s="105"/>
      <c r="F106" s="105"/>
      <c r="G106" s="105"/>
      <c r="H106" s="105"/>
      <c r="I106" s="105"/>
      <c r="J106" s="105"/>
      <c r="K106" s="105"/>
      <c r="L106" s="105"/>
      <c r="M106" s="105"/>
      <c r="N106" s="105"/>
      <c r="O106" s="105"/>
      <c r="R106" s="104" t="str">
        <f>weekly_data_comments!$C$4</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S106" s="104"/>
      <c r="T106" s="91"/>
      <c r="U106" s="91"/>
      <c r="V106" s="91"/>
      <c r="W106" s="91"/>
      <c r="X106" s="91"/>
      <c r="Y106" s="91"/>
      <c r="Z106" s="91"/>
      <c r="AA106" s="91"/>
      <c r="AB106" s="91"/>
      <c r="AC106" s="91"/>
      <c r="AD106" s="91"/>
      <c r="AE106" s="91"/>
    </row>
    <row r="107" spans="2:31" ht="18" customHeight="1" x14ac:dyDescent="0.35">
      <c r="B107" s="105"/>
      <c r="C107" s="105"/>
      <c r="D107" s="105"/>
      <c r="E107" s="105"/>
      <c r="F107" s="105"/>
      <c r="G107" s="105"/>
      <c r="H107" s="105"/>
      <c r="I107" s="105"/>
      <c r="J107" s="105"/>
      <c r="K107" s="105"/>
      <c r="L107" s="105"/>
      <c r="M107" s="105"/>
      <c r="N107" s="105"/>
      <c r="O107" s="105"/>
      <c r="R107" s="104"/>
      <c r="S107" s="104"/>
      <c r="T107" s="91"/>
      <c r="U107" s="91"/>
      <c r="V107" s="91"/>
      <c r="W107" s="91"/>
      <c r="X107" s="91"/>
      <c r="Y107" s="91"/>
      <c r="Z107" s="91"/>
      <c r="AA107" s="91"/>
      <c r="AB107" s="91"/>
      <c r="AC107" s="91"/>
      <c r="AD107" s="91"/>
      <c r="AE107" s="91"/>
    </row>
    <row r="108" spans="2:31" ht="18" customHeight="1" x14ac:dyDescent="0.35">
      <c r="B108" s="105"/>
      <c r="C108" s="105"/>
      <c r="D108" s="105"/>
      <c r="E108" s="105"/>
      <c r="F108" s="105"/>
      <c r="G108" s="105"/>
      <c r="H108" s="105"/>
      <c r="I108" s="105"/>
      <c r="J108" s="105"/>
      <c r="K108" s="105"/>
      <c r="L108" s="105"/>
      <c r="M108" s="105"/>
      <c r="N108" s="105"/>
      <c r="O108" s="105"/>
      <c r="R108" s="104"/>
      <c r="S108" s="104"/>
      <c r="T108" s="91"/>
      <c r="U108" s="91"/>
      <c r="V108" s="91"/>
      <c r="W108" s="91"/>
      <c r="X108" s="91"/>
      <c r="Y108" s="91"/>
      <c r="Z108" s="91"/>
      <c r="AA108" s="91"/>
      <c r="AB108" s="91"/>
      <c r="AC108" s="91"/>
      <c r="AD108" s="91"/>
      <c r="AE108" s="91"/>
    </row>
    <row r="109" spans="2:31" ht="18" customHeight="1" x14ac:dyDescent="0.35">
      <c r="B109" s="105"/>
      <c r="C109" s="105"/>
      <c r="D109" s="105"/>
      <c r="E109" s="105"/>
      <c r="F109" s="105"/>
      <c r="G109" s="105"/>
      <c r="H109" s="105"/>
      <c r="I109" s="105"/>
      <c r="J109" s="105"/>
      <c r="K109" s="105"/>
      <c r="L109" s="105"/>
      <c r="M109" s="105"/>
      <c r="N109" s="105"/>
      <c r="O109" s="105"/>
      <c r="R109" s="104"/>
      <c r="S109" s="104"/>
      <c r="T109" s="91"/>
      <c r="U109" s="91"/>
      <c r="V109" s="91"/>
      <c r="W109" s="91"/>
      <c r="X109" s="91"/>
      <c r="Y109" s="91"/>
      <c r="Z109" s="91"/>
      <c r="AA109" s="91"/>
      <c r="AB109" s="91"/>
      <c r="AC109" s="91"/>
      <c r="AD109" s="91"/>
      <c r="AE109" s="91"/>
    </row>
    <row r="110" spans="2:31" ht="17.25" customHeight="1" thickBot="1" x14ac:dyDescent="0.4">
      <c r="B110" s="111" t="str">
        <f>"*Dữ liệu cập nhật lúc " &amp; weekly_data_comments!$C$7</f>
        <v>*Dữ liệu cập nhật lúc 15:00 ngày 25/07/2025</v>
      </c>
      <c r="C110" s="111"/>
      <c r="D110" s="111"/>
      <c r="E110" s="111"/>
      <c r="F110" s="111"/>
      <c r="G110" s="111"/>
      <c r="H110" s="111"/>
      <c r="I110" s="111"/>
      <c r="J110" s="111"/>
      <c r="K110" s="111"/>
      <c r="L110" s="111"/>
      <c r="M110" s="111"/>
      <c r="N110" s="111"/>
      <c r="O110" s="111"/>
      <c r="R110" s="91"/>
      <c r="S110" s="91"/>
      <c r="T110" s="91"/>
      <c r="U110" s="91"/>
      <c r="V110" s="91"/>
      <c r="W110" s="91"/>
      <c r="X110" s="91"/>
      <c r="Y110" s="91"/>
      <c r="Z110" s="91"/>
      <c r="AA110" s="91"/>
      <c r="AB110" s="91"/>
      <c r="AC110" s="91"/>
      <c r="AD110" s="91"/>
      <c r="AE110" s="91"/>
    </row>
    <row r="111" spans="2:31" ht="17.149999999999999" customHeight="1" x14ac:dyDescent="0.35">
      <c r="B111" s="108" t="str">
        <f>"BÁO CÁO CHIẾN LƯỢC ĐẦU TƯ TUẦN | " &amp; weekly_data_comments!$C$8</f>
        <v>BÁO CÁO CHIẾN LƯỢC ĐẦU TƯ TUẦN | NGÀY 21/07/2025 - 25/07/2025</v>
      </c>
      <c r="C111" s="108"/>
      <c r="D111" s="108"/>
      <c r="E111" s="108"/>
      <c r="F111" s="108"/>
      <c r="G111" s="108"/>
      <c r="H111" s="108"/>
      <c r="I111" s="24"/>
      <c r="J111" s="23"/>
      <c r="K111" s="23"/>
      <c r="L111" s="109" t="s">
        <v>229</v>
      </c>
      <c r="M111" s="109"/>
      <c r="N111" s="109"/>
      <c r="O111" s="109"/>
    </row>
    <row r="113" ht="14.65" customHeight="1" x14ac:dyDescent="0.35"/>
    <row r="206" spans="1:21" x14ac:dyDescent="0.35">
      <c r="A206" s="20"/>
      <c r="B206" s="20"/>
      <c r="C206" s="20"/>
      <c r="D206" s="20"/>
      <c r="E206" s="20"/>
      <c r="F206" s="20"/>
      <c r="G206" s="20"/>
      <c r="H206" s="20"/>
      <c r="I206" s="20"/>
      <c r="J206" s="20"/>
      <c r="K206" s="20"/>
      <c r="L206" s="20"/>
      <c r="M206" s="20"/>
      <c r="N206" s="20"/>
      <c r="O206" s="20"/>
      <c r="P206" s="20"/>
      <c r="Q206" s="20"/>
      <c r="S206" s="20"/>
      <c r="T206" s="20"/>
      <c r="U206" s="20"/>
    </row>
  </sheetData>
  <mergeCells count="27">
    <mergeCell ref="R30:R31"/>
    <mergeCell ref="B29:H29"/>
    <mergeCell ref="B4:O4"/>
    <mergeCell ref="L29:O29"/>
    <mergeCell ref="B24:O27"/>
    <mergeCell ref="B28:O28"/>
    <mergeCell ref="R24:S27"/>
    <mergeCell ref="B111:H111"/>
    <mergeCell ref="L111:O111"/>
    <mergeCell ref="B1:F2"/>
    <mergeCell ref="B42:F43"/>
    <mergeCell ref="B45:O45"/>
    <mergeCell ref="B70:H70"/>
    <mergeCell ref="L70:O70"/>
    <mergeCell ref="B83:F84"/>
    <mergeCell ref="B86:O86"/>
    <mergeCell ref="B65:O68"/>
    <mergeCell ref="B69:O69"/>
    <mergeCell ref="B106:O109"/>
    <mergeCell ref="B110:O110"/>
    <mergeCell ref="R106:S109"/>
    <mergeCell ref="R39:T39"/>
    <mergeCell ref="R80:T80"/>
    <mergeCell ref="R71:R72"/>
    <mergeCell ref="W39:AC39"/>
    <mergeCell ref="W80:AC80"/>
    <mergeCell ref="R65:S68"/>
  </mergeCells>
  <conditionalFormatting sqref="C7:E7">
    <cfRule type="expression" dxfId="96" priority="53">
      <formula>C7&lt;0</formula>
    </cfRule>
    <cfRule type="expression" dxfId="95" priority="54">
      <formula>C7&gt;=0</formula>
    </cfRule>
  </conditionalFormatting>
  <conditionalFormatting sqref="C16:E16">
    <cfRule type="expression" dxfId="94" priority="47">
      <formula>C16&lt;0</formula>
    </cfRule>
    <cfRule type="expression" dxfId="93" priority="48">
      <formula>C16&gt;=0</formula>
    </cfRule>
  </conditionalFormatting>
  <conditionalFormatting sqref="C48:E48">
    <cfRule type="expression" dxfId="92" priority="41">
      <formula>C48&lt;0</formula>
    </cfRule>
    <cfRule type="expression" dxfId="91" priority="42">
      <formula>C48&gt;=0</formula>
    </cfRule>
  </conditionalFormatting>
  <conditionalFormatting sqref="C57:E57">
    <cfRule type="expression" dxfId="90" priority="39">
      <formula>C57&lt;0</formula>
    </cfRule>
    <cfRule type="expression" dxfId="89" priority="40">
      <formula>C57&gt;=0</formula>
    </cfRule>
  </conditionalFormatting>
  <conditionalFormatting sqref="C89:E89">
    <cfRule type="expression" dxfId="88" priority="29">
      <formula>C89&lt;0</formula>
    </cfRule>
    <cfRule type="expression" dxfId="87" priority="30">
      <formula>C89&gt;=0</formula>
    </cfRule>
  </conditionalFormatting>
  <conditionalFormatting sqref="C98:E98">
    <cfRule type="expression" dxfId="86" priority="27">
      <formula>C98&lt;0</formula>
    </cfRule>
    <cfRule type="expression" dxfId="85" priority="28">
      <formula>C98&gt;=0</formula>
    </cfRule>
  </conditionalFormatting>
  <conditionalFormatting sqref="H7:J7">
    <cfRule type="expression" dxfId="84" priority="51">
      <formula>H7&lt;0</formula>
    </cfRule>
    <cfRule type="expression" dxfId="83" priority="52">
      <formula>H7&gt;=0</formula>
    </cfRule>
  </conditionalFormatting>
  <conditionalFormatting sqref="H16:J16">
    <cfRule type="expression" dxfId="82" priority="45">
      <formula>H16&lt;0</formula>
    </cfRule>
    <cfRule type="expression" dxfId="81" priority="46">
      <formula>H16&gt;=0</formula>
    </cfRule>
  </conditionalFormatting>
  <conditionalFormatting sqref="H48:J48">
    <cfRule type="expression" dxfId="80" priority="37">
      <formula>H48&lt;0</formula>
    </cfRule>
    <cfRule type="expression" dxfId="79" priority="38">
      <formula>H48&gt;=0</formula>
    </cfRule>
  </conditionalFormatting>
  <conditionalFormatting sqref="H57:J57">
    <cfRule type="expression" dxfId="78" priority="33">
      <formula>H57&lt;0</formula>
    </cfRule>
    <cfRule type="expression" dxfId="77" priority="34">
      <formula>H57&gt;=0</formula>
    </cfRule>
  </conditionalFormatting>
  <conditionalFormatting sqref="H89:J89">
    <cfRule type="expression" dxfId="76" priority="25">
      <formula>H89&lt;0</formula>
    </cfRule>
    <cfRule type="expression" dxfId="75" priority="26">
      <formula>H89&gt;=0</formula>
    </cfRule>
  </conditionalFormatting>
  <conditionalFormatting sqref="H98:J98">
    <cfRule type="expression" dxfId="74" priority="21">
      <formula>H98&lt;0</formula>
    </cfRule>
    <cfRule type="expression" dxfId="73" priority="22">
      <formula>H98&gt;=0</formula>
    </cfRule>
  </conditionalFormatting>
  <conditionalFormatting sqref="M7:O7">
    <cfRule type="expression" dxfId="72" priority="49">
      <formula>M7&lt;0</formula>
    </cfRule>
    <cfRule type="expression" dxfId="71" priority="50">
      <formula>M7&gt;=0</formula>
    </cfRule>
  </conditionalFormatting>
  <conditionalFormatting sqref="M16:O16">
    <cfRule type="expression" dxfId="70" priority="43">
      <formula>M16&lt;0</formula>
    </cfRule>
    <cfRule type="expression" dxfId="69" priority="44">
      <formula>M16&gt;=0</formula>
    </cfRule>
  </conditionalFormatting>
  <conditionalFormatting sqref="M48:O48">
    <cfRule type="expression" dxfId="68" priority="35">
      <formula>M48&lt;0</formula>
    </cfRule>
    <cfRule type="expression" dxfId="67" priority="36">
      <formula>M48&gt;=0</formula>
    </cfRule>
  </conditionalFormatting>
  <conditionalFormatting sqref="M57:O57">
    <cfRule type="expression" dxfId="66" priority="31">
      <formula>M57&lt;0</formula>
    </cfRule>
    <cfRule type="expression" dxfId="65" priority="32">
      <formula>M57&gt;=0</formula>
    </cfRule>
  </conditionalFormatting>
  <conditionalFormatting sqref="M89:O89">
    <cfRule type="expression" dxfId="64" priority="23">
      <formula>M89&lt;0</formula>
    </cfRule>
    <cfRule type="expression" dxfId="63" priority="24">
      <formula>M89&gt;=0</formula>
    </cfRule>
  </conditionalFormatting>
  <conditionalFormatting sqref="M98:O98">
    <cfRule type="expression" dxfId="62" priority="19">
      <formula>M98&lt;0</formula>
    </cfRule>
    <cfRule type="expression" dxfId="61" priority="20">
      <formula>M98&gt;=0</formula>
    </cfRule>
  </conditionalFormatting>
  <conditionalFormatting sqref="S34:S38">
    <cfRule type="expression" dxfId="60" priority="16">
      <formula>S34="Trung lập"</formula>
    </cfRule>
    <cfRule type="expression" dxfId="59" priority="17">
      <formula>S34="Tiêu cực"</formula>
    </cfRule>
    <cfRule type="expression" dxfId="58" priority="18">
      <formula>S34="Tích cực"</formula>
    </cfRule>
  </conditionalFormatting>
  <conditionalFormatting sqref="S75:S79">
    <cfRule type="expression" dxfId="57" priority="1">
      <formula>S75="Trung lập"</formula>
    </cfRule>
    <cfRule type="expression" dxfId="56" priority="2">
      <formula>S75="Tiêu cực"</formula>
    </cfRule>
    <cfRule type="expression" dxfId="55" priority="3">
      <formula>S75="Tích cực"</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topLeftCell="B9" zoomScale="115" zoomScaleNormal="130" zoomScaleSheetLayoutView="115" workbookViewId="0">
      <selection activeCell="K19" sqref="K19"/>
    </sheetView>
  </sheetViews>
  <sheetFormatPr defaultRowHeight="14.5" x14ac:dyDescent="0.35"/>
  <cols>
    <col min="1" max="1" width="2.1796875" customWidth="1"/>
    <col min="2" max="2" width="63.1796875" customWidth="1"/>
    <col min="3" max="3" width="33.54296875" customWidth="1"/>
    <col min="4" max="5" width="2.1796875" customWidth="1"/>
    <col min="6" max="6" width="64.7265625" customWidth="1"/>
    <col min="7" max="7" width="32" customWidth="1"/>
    <col min="8" max="9" width="2.1796875" customWidth="1"/>
    <col min="10" max="10" width="26.26953125" customWidth="1"/>
    <col min="11" max="11" width="11.54296875" customWidth="1"/>
    <col min="12" max="12" width="15.26953125" customWidth="1"/>
    <col min="13" max="13" width="43.1796875" customWidth="1"/>
    <col min="14" max="14" width="2.1796875" customWidth="1"/>
    <col min="15" max="15" width="2" customWidth="1"/>
  </cols>
  <sheetData>
    <row r="1" spans="2:9" ht="14.65" customHeight="1" x14ac:dyDescent="0.35">
      <c r="B1" s="106" t="s">
        <v>230</v>
      </c>
    </row>
    <row r="2" spans="2:9" ht="14.65" customHeight="1" x14ac:dyDescent="0.35">
      <c r="B2" s="106"/>
    </row>
    <row r="3" spans="2:9" ht="8.65" customHeight="1" x14ac:dyDescent="0.35"/>
    <row r="4" spans="2:9" ht="17.149999999999999" customHeight="1" x14ac:dyDescent="0.35">
      <c r="B4" s="110" t="s">
        <v>239</v>
      </c>
      <c r="C4" s="110"/>
    </row>
    <row r="5" spans="2:9" ht="8.65" customHeight="1" x14ac:dyDescent="0.35"/>
    <row r="6" spans="2:9" ht="17.25" customHeight="1" x14ac:dyDescent="0.35">
      <c r="B6" s="114" t="e" vm="3">
        <f ca="1">_xlfn.IMAGE("https://pub-196e071ed6aa4a6a80cd72afba5ebd53.r2.dev/TA_WEEKLY_VNINDEX.png" &amp; "?v=" &amp; RAND())</f>
        <v>#VALUE!</v>
      </c>
      <c r="C6" s="96" t="s">
        <v>319</v>
      </c>
    </row>
    <row r="7" spans="2:9" ht="94.75" customHeight="1" x14ac:dyDescent="0.35">
      <c r="B7" s="114"/>
      <c r="C7" s="95" t="str">
        <f>F7</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F7" s="11" t="str" cm="1">
        <f t="array" ref="F7:F11">_xlfn.TEXTSPLIT(G7, , CHAR(10))</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G7" s="107" t="str">
        <f>weekly_data_comments!$C$5</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v>
      </c>
    </row>
    <row r="8" spans="2:9" ht="17.25" customHeight="1" x14ac:dyDescent="0.35">
      <c r="B8" s="114"/>
      <c r="C8" s="96" t="s">
        <v>320</v>
      </c>
      <c r="F8" t="str">
        <v/>
      </c>
      <c r="G8" s="107"/>
    </row>
    <row r="9" spans="2:9" ht="96.9" customHeight="1" x14ac:dyDescent="0.35">
      <c r="B9" s="114"/>
      <c r="C9" s="95" t="str">
        <f>F9</f>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F9" s="11" t="str">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G9" s="107"/>
    </row>
    <row r="10" spans="2:9" ht="17.25" customHeight="1" x14ac:dyDescent="0.35">
      <c r="B10" s="114"/>
      <c r="C10" s="96" t="s">
        <v>321</v>
      </c>
      <c r="F10" t="str">
        <v/>
      </c>
      <c r="G10" s="107"/>
    </row>
    <row r="11" spans="2:9" ht="65.150000000000006" customHeight="1" x14ac:dyDescent="0.35">
      <c r="B11" s="114"/>
      <c r="C11" s="95" t="str">
        <f>F11</f>
        <v>Mốc hỗ trợ cốt lõi nhất cần theo dõi là đường SMA 20 tại 1450.63 điểm, cách giá đóng cửa hơn 80 điểm. Duy trì vị thế mua; thận trọng điều chỉnh ngắn hạn do RSI quá mua (84.27), xem xét chốt lời một phần hợp lý.</v>
      </c>
      <c r="F11" s="11" t="str">
        <v>Mốc hỗ trợ cốt lõi nhất cần theo dõi là đường SMA 20 tại 1450.63 điểm, cách giá đóng cửa hơn 80 điểm. Duy trì vị thế mua; thận trọng điều chỉnh ngắn hạn do RSI quá mua (84.27), xem xét chốt lời một phần hợp lý.</v>
      </c>
      <c r="G11" s="107"/>
      <c r="I11" s="10"/>
    </row>
    <row r="12" spans="2:9" ht="14.65" customHeight="1" thickBot="1" x14ac:dyDescent="0.4">
      <c r="B12" s="120" t="str">
        <f>"*Dữ liệu cập nhật lúc " &amp; weekly_data_comments!$C$7</f>
        <v>*Dữ liệu cập nhật lúc 15:00 ngày 25/07/2025</v>
      </c>
      <c r="C12" s="120"/>
      <c r="F12" s="11"/>
      <c r="G12" s="11"/>
      <c r="I12" s="10"/>
    </row>
    <row r="13" spans="2:9" ht="17.149999999999999" customHeight="1" x14ac:dyDescent="0.35">
      <c r="B13" s="33" t="str">
        <f>"BÁO CÁO CHIẾN LƯỢC ĐẦU TƯ TUẦN | " &amp; weekly_data_comments!$C$8</f>
        <v>BÁO CÁO CHIẾN LƯỢC ĐẦU TƯ TUẦN | NGÀY 21/07/2025 - 25/07/2025</v>
      </c>
      <c r="C13" s="35" t="s">
        <v>233</v>
      </c>
    </row>
    <row r="14" spans="2:9" ht="14.65" customHeight="1" x14ac:dyDescent="0.55000000000000004">
      <c r="F14" s="106" t="s">
        <v>230</v>
      </c>
      <c r="G14" s="41"/>
    </row>
    <row r="15" spans="2:9" ht="14.65" customHeight="1" x14ac:dyDescent="0.55000000000000004">
      <c r="F15" s="106"/>
      <c r="G15" s="41"/>
    </row>
    <row r="16" spans="2:9" ht="8.65" customHeight="1" x14ac:dyDescent="0.35"/>
    <row r="17" spans="2:13" ht="17.25" customHeight="1" x14ac:dyDescent="0.35">
      <c r="F17" s="46" t="s">
        <v>313</v>
      </c>
      <c r="G17" s="46"/>
    </row>
    <row r="18" spans="2:13" ht="8.65" customHeight="1" x14ac:dyDescent="0.35"/>
    <row r="19" spans="2:13" ht="175.75" customHeight="1" x14ac:dyDescent="0.35">
      <c r="B19" s="94" t="str">
        <f>weekly_data_comments!$C$6</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19" s="94"/>
    </row>
    <row r="20" spans="2:13" ht="14.65" customHeight="1" x14ac:dyDescent="0.35"/>
    <row r="21" spans="2:13" ht="18.899999999999999" customHeight="1" x14ac:dyDescent="0.35">
      <c r="F21" s="96" t="s">
        <v>322</v>
      </c>
    </row>
    <row r="22" spans="2:13" ht="40.25" customHeight="1" x14ac:dyDescent="0.35">
      <c r="B22" s="11" t="str" cm="1">
        <f t="array" ref="B22:B24">_xlfn.TEXTSPLIT(B19, , CHAR(10))</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F22" s="121" t="str">
        <f>B22</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G22" s="121"/>
    </row>
    <row r="23" spans="2:13" ht="18.899999999999999" customHeight="1" x14ac:dyDescent="0.35">
      <c r="B23" t="str">
        <v/>
      </c>
      <c r="F23" s="96" t="s">
        <v>321</v>
      </c>
    </row>
    <row r="24" spans="2:13" ht="40.25" customHeight="1" x14ac:dyDescent="0.35">
      <c r="B24" s="94" t="str">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24" s="94"/>
      <c r="F24" s="121" t="str">
        <f>B24</f>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G24" s="121"/>
      <c r="H24" s="11"/>
    </row>
    <row r="25" spans="2:13" ht="14.65" customHeight="1" thickBot="1" x14ac:dyDescent="0.4">
      <c r="G25" s="92" t="str">
        <f>"*Dữ liệu cập nhật lúc " &amp; weekly_data_comments!$C$7</f>
        <v>*Dữ liệu cập nhật lúc 15:00 ngày 25/07/2025</v>
      </c>
    </row>
    <row r="26" spans="2:13" ht="17.149999999999999" customHeight="1" x14ac:dyDescent="0.35">
      <c r="F26" s="33" t="str">
        <f>"BÁO CÁO CHIẾN LƯỢC ĐẦU TƯ TUẦN | " &amp; weekly_data_comments!$C$8</f>
        <v>BÁO CÁO CHIẾN LƯỢC ĐẦU TƯ TUẦN | NGÀY 21/07/2025 - 25/07/2025</v>
      </c>
      <c r="G26" s="35" t="s">
        <v>233</v>
      </c>
    </row>
    <row r="27" spans="2:13" ht="14.65" customHeight="1" x14ac:dyDescent="0.35">
      <c r="J27" s="119" t="s">
        <v>230</v>
      </c>
      <c r="K27" s="119"/>
    </row>
    <row r="28" spans="2:13" ht="14.65" customHeight="1" x14ac:dyDescent="0.35">
      <c r="F28" s="107"/>
      <c r="G28" s="107"/>
      <c r="J28" s="119"/>
      <c r="K28" s="119"/>
    </row>
    <row r="29" spans="2:13" ht="8.65" customHeight="1" x14ac:dyDescent="0.35">
      <c r="F29" s="107"/>
      <c r="G29" s="107"/>
    </row>
    <row r="30" spans="2:13" ht="17.149999999999999" customHeight="1" x14ac:dyDescent="0.35">
      <c r="F30" s="107"/>
      <c r="G30" s="107"/>
      <c r="J30" s="110" t="s">
        <v>240</v>
      </c>
      <c r="K30" s="110"/>
      <c r="L30" s="110"/>
      <c r="M30" s="110"/>
    </row>
    <row r="31" spans="2:13" ht="8.65" customHeight="1" x14ac:dyDescent="0.35">
      <c r="F31" s="107"/>
      <c r="G31" s="107"/>
    </row>
    <row r="32" spans="2:13" x14ac:dyDescent="0.35">
      <c r="F32" s="107"/>
      <c r="G32" s="107"/>
      <c r="J32" s="116" t="s">
        <v>241</v>
      </c>
      <c r="K32" s="116"/>
    </row>
    <row r="33" spans="6:12" ht="8.65" customHeight="1" x14ac:dyDescent="0.35">
      <c r="F33" s="107"/>
      <c r="G33" s="107"/>
    </row>
    <row r="34" spans="6:12" x14ac:dyDescent="0.35">
      <c r="F34" s="107"/>
      <c r="G34" s="107"/>
      <c r="J34" s="77" t="s">
        <v>115</v>
      </c>
      <c r="K34" s="76">
        <f>'data part 2'!B20</f>
        <v>691.33226400000012</v>
      </c>
      <c r="L34" s="18"/>
    </row>
    <row r="35" spans="6:12" x14ac:dyDescent="0.35">
      <c r="F35" s="107"/>
      <c r="G35" s="107"/>
      <c r="J35" s="77" t="s">
        <v>116</v>
      </c>
      <c r="K35" s="76">
        <f>'data part 2'!B21</f>
        <v>-676.44868199999996</v>
      </c>
      <c r="L35" s="18"/>
    </row>
    <row r="36" spans="6:12" x14ac:dyDescent="0.35">
      <c r="F36" s="107"/>
      <c r="G36" s="107"/>
      <c r="J36" s="77" t="s">
        <v>117</v>
      </c>
      <c r="K36" s="76">
        <f>'data part 2'!B22</f>
        <v>14.883582000000001</v>
      </c>
      <c r="L36" s="18"/>
    </row>
    <row r="37" spans="6:12" x14ac:dyDescent="0.35">
      <c r="J37" s="118" t="s">
        <v>291</v>
      </c>
      <c r="K37" s="118"/>
      <c r="L37" s="42"/>
    </row>
    <row r="38" spans="6:12" ht="8.65" customHeight="1" x14ac:dyDescent="0.35">
      <c r="J38" s="17"/>
      <c r="K38" s="17"/>
      <c r="L38" s="17"/>
    </row>
    <row r="39" spans="6:12" x14ac:dyDescent="0.35">
      <c r="J39" s="77" t="s">
        <v>112</v>
      </c>
      <c r="K39" s="76">
        <f>'data part 2'!C20</f>
        <v>20838.120003584001</v>
      </c>
      <c r="L39" s="18"/>
    </row>
    <row r="40" spans="6:12" x14ac:dyDescent="0.35">
      <c r="J40" s="77" t="s">
        <v>113</v>
      </c>
      <c r="K40" s="76">
        <f>'data part 2'!C21</f>
        <v>-22830.920495104001</v>
      </c>
      <c r="L40" s="18"/>
    </row>
    <row r="41" spans="6:12" x14ac:dyDescent="0.35">
      <c r="J41" s="77" t="s">
        <v>114</v>
      </c>
      <c r="K41" s="76">
        <f>'data part 2'!C22</f>
        <v>-1992.8004915200004</v>
      </c>
      <c r="L41" s="18"/>
    </row>
    <row r="42" spans="6:12" x14ac:dyDescent="0.35">
      <c r="J42" s="118" t="s">
        <v>290</v>
      </c>
      <c r="K42" s="118"/>
      <c r="L42" s="42"/>
    </row>
    <row r="43" spans="6:12" ht="8.65" customHeight="1" x14ac:dyDescent="0.35">
      <c r="J43" s="16"/>
      <c r="K43" s="16"/>
      <c r="L43" s="16"/>
    </row>
    <row r="44" spans="6:12" x14ac:dyDescent="0.35">
      <c r="J44" s="116" t="s">
        <v>242</v>
      </c>
      <c r="K44" s="116"/>
    </row>
    <row r="45" spans="6:12" ht="8.65" customHeight="1" x14ac:dyDescent="0.35">
      <c r="J45" s="49"/>
    </row>
    <row r="46" spans="6:12" ht="15.5" customHeight="1" x14ac:dyDescent="0.35"/>
    <row r="47" spans="6:12" ht="15.5" customHeight="1" x14ac:dyDescent="0.35"/>
    <row r="48" spans="6:12" ht="15.5" customHeight="1" x14ac:dyDescent="0.35"/>
    <row r="49" spans="10:13" ht="15.5" customHeight="1" x14ac:dyDescent="0.35"/>
    <row r="50" spans="10:13" ht="15.5" customHeight="1" x14ac:dyDescent="0.35"/>
    <row r="51" spans="10:13" ht="15.5" customHeight="1" x14ac:dyDescent="0.35"/>
    <row r="52" spans="10:13" ht="15.5" customHeight="1" x14ac:dyDescent="0.35"/>
    <row r="53" spans="10:13" ht="15.5" customHeight="1" x14ac:dyDescent="0.35"/>
    <row r="54" spans="10:13" ht="17.25" customHeight="1" thickBot="1" x14ac:dyDescent="0.4">
      <c r="M54" s="92" t="str">
        <f>"*Dữ liệu cập nhật lúc " &amp; weekly_data_comments!$C$7</f>
        <v>*Dữ liệu cập nhật lúc 15:00 ngày 25/07/2025</v>
      </c>
    </row>
    <row r="55" spans="10:13" ht="17.149999999999999" customHeight="1" x14ac:dyDescent="0.35">
      <c r="J55" s="48" t="str">
        <f>"BÁO CÁO CHIẾN LƯỢC ĐẦU TƯ TUẦN | " &amp; weekly_data_comments!$C$8</f>
        <v>BÁO CÁO CHIẾN LƯỢC ĐẦU TƯ TUẦN | NGÀY 21/07/2025 - 25/07/2025</v>
      </c>
      <c r="K55" s="48"/>
      <c r="L55" s="47"/>
      <c r="M55" s="35" t="s">
        <v>234</v>
      </c>
    </row>
    <row r="56" spans="10:13" x14ac:dyDescent="0.35">
      <c r="J56" s="119" t="s">
        <v>230</v>
      </c>
      <c r="K56" s="119"/>
    </row>
    <row r="57" spans="10:13" x14ac:dyDescent="0.35">
      <c r="J57" s="119"/>
      <c r="K57" s="119"/>
    </row>
    <row r="58" spans="10:13" ht="8.65" customHeight="1" x14ac:dyDescent="0.35"/>
    <row r="59" spans="10:13" ht="17.25" customHeight="1" x14ac:dyDescent="0.35">
      <c r="J59" s="110" t="s">
        <v>240</v>
      </c>
      <c r="K59" s="110"/>
      <c r="L59" s="110"/>
      <c r="M59" s="110"/>
    </row>
    <row r="60" spans="10:13" ht="8.65" customHeight="1" x14ac:dyDescent="0.35"/>
    <row r="61" spans="10:13" x14ac:dyDescent="0.35">
      <c r="J61" s="117" t="s">
        <v>243</v>
      </c>
      <c r="K61" s="117"/>
    </row>
    <row r="62" spans="10:13" ht="8.65" customHeight="1" x14ac:dyDescent="0.35"/>
    <row r="63" spans="10:13" x14ac:dyDescent="0.35">
      <c r="J63" s="77" t="s">
        <v>115</v>
      </c>
      <c r="K63" s="76">
        <f>'data part 2'!B25</f>
        <v>115.27159600000002</v>
      </c>
      <c r="L63" s="18"/>
    </row>
    <row r="64" spans="10:13" x14ac:dyDescent="0.35">
      <c r="J64" s="77" t="s">
        <v>116</v>
      </c>
      <c r="K64" s="76">
        <f>'data part 2'!B26</f>
        <v>-116.14459500000001</v>
      </c>
      <c r="L64" s="18"/>
    </row>
    <row r="65" spans="10:13" x14ac:dyDescent="0.35">
      <c r="J65" s="77" t="s">
        <v>117</v>
      </c>
      <c r="K65" s="76">
        <f>'data part 2'!B27</f>
        <v>-0.87299900000000008</v>
      </c>
      <c r="L65" s="18"/>
    </row>
    <row r="66" spans="10:13" x14ac:dyDescent="0.35">
      <c r="J66" s="118" t="s">
        <v>291</v>
      </c>
      <c r="K66" s="118"/>
      <c r="L66" s="42"/>
    </row>
    <row r="67" spans="10:13" ht="8.65" customHeight="1" x14ac:dyDescent="0.35">
      <c r="J67" s="17"/>
      <c r="K67" s="17"/>
      <c r="L67" s="17"/>
    </row>
    <row r="68" spans="10:13" x14ac:dyDescent="0.35">
      <c r="J68" s="77" t="s">
        <v>112</v>
      </c>
      <c r="K68" s="76">
        <f>'data part 2'!C25</f>
        <v>3783.6009231359999</v>
      </c>
      <c r="L68" s="18"/>
    </row>
    <row r="69" spans="10:13" x14ac:dyDescent="0.35">
      <c r="J69" s="77" t="s">
        <v>113</v>
      </c>
      <c r="K69" s="76">
        <f>'data part 2'!C26</f>
        <v>-3916.8624897279997</v>
      </c>
      <c r="L69" s="18"/>
    </row>
    <row r="70" spans="10:13" x14ac:dyDescent="0.35">
      <c r="J70" s="77" t="s">
        <v>114</v>
      </c>
      <c r="K70" s="76">
        <f>'data part 2'!C27</f>
        <v>-133.26156659199989</v>
      </c>
      <c r="L70" s="18"/>
    </row>
    <row r="71" spans="10:13" x14ac:dyDescent="0.35">
      <c r="J71" s="118" t="s">
        <v>290</v>
      </c>
      <c r="K71" s="118"/>
      <c r="L71" s="42"/>
    </row>
    <row r="72" spans="10:13" ht="8.65" customHeight="1" x14ac:dyDescent="0.35">
      <c r="J72" s="16"/>
      <c r="K72" s="16"/>
      <c r="L72" s="16"/>
    </row>
    <row r="73" spans="10:13" x14ac:dyDescent="0.35">
      <c r="J73" s="117" t="s">
        <v>244</v>
      </c>
      <c r="K73" s="117"/>
      <c r="M73" s="93" t="s">
        <v>318</v>
      </c>
    </row>
    <row r="74" spans="10:13" ht="8.65" customHeight="1" x14ac:dyDescent="0.35"/>
    <row r="75" spans="10:13" ht="15.5" customHeight="1" x14ac:dyDescent="0.35"/>
    <row r="76" spans="10:13" ht="15.5" customHeight="1" x14ac:dyDescent="0.35"/>
    <row r="77" spans="10:13" ht="15.5" customHeight="1" x14ac:dyDescent="0.35"/>
    <row r="78" spans="10:13" ht="15.5" customHeight="1" x14ac:dyDescent="0.35"/>
    <row r="79" spans="10:13" ht="15.5" customHeight="1" x14ac:dyDescent="0.35"/>
    <row r="80" spans="10:13" ht="15.5" customHeight="1" x14ac:dyDescent="0.35"/>
    <row r="81" spans="7:13" ht="15.5" customHeight="1" x14ac:dyDescent="0.35"/>
    <row r="82" spans="7:13" ht="15.5" customHeight="1" x14ac:dyDescent="0.35"/>
    <row r="83" spans="7:13" ht="17.25" customHeight="1" thickBot="1" x14ac:dyDescent="0.4">
      <c r="M83" s="92" t="str">
        <f>"*Dữ liệu cập nhật lúc " &amp; weekly_data_comments!$C$7</f>
        <v>*Dữ liệu cập nhật lúc 15:00 ngày 25/07/2025</v>
      </c>
    </row>
    <row r="84" spans="7:13" ht="17.149999999999999" customHeight="1" x14ac:dyDescent="0.35">
      <c r="J84" s="48" t="str">
        <f>"BÁO CÁO CHIẾN LƯỢC ĐẦU TƯ TUẦN | " &amp; weekly_data_comments!$C$8</f>
        <v>BÁO CÁO CHIẾN LƯỢC ĐẦU TƯ TUẦN | NGÀY 21/07/2025 - 25/07/2025</v>
      </c>
      <c r="K84" s="48"/>
      <c r="L84" s="47"/>
      <c r="M84" s="35" t="s">
        <v>232</v>
      </c>
    </row>
    <row r="85" spans="7:13" x14ac:dyDescent="0.35">
      <c r="G85" t="s">
        <v>231</v>
      </c>
      <c r="J85" s="119" t="s">
        <v>230</v>
      </c>
      <c r="K85" s="119"/>
    </row>
    <row r="86" spans="7:13" x14ac:dyDescent="0.35">
      <c r="J86" s="119"/>
      <c r="K86" s="119"/>
    </row>
    <row r="87" spans="7:13" ht="8.65" customHeight="1" x14ac:dyDescent="0.35"/>
    <row r="88" spans="7:13" ht="17.149999999999999" customHeight="1" x14ac:dyDescent="0.35">
      <c r="J88" s="110" t="s">
        <v>245</v>
      </c>
      <c r="K88" s="110"/>
      <c r="L88" s="110"/>
      <c r="M88" s="110"/>
    </row>
    <row r="89" spans="7:13" ht="8.65" customHeight="1" x14ac:dyDescent="0.35"/>
    <row r="90" spans="7:13" x14ac:dyDescent="0.35">
      <c r="J90" s="14" t="s">
        <v>126</v>
      </c>
      <c r="L90" s="117" t="s">
        <v>315</v>
      </c>
      <c r="M90" s="117"/>
    </row>
    <row r="92" spans="7:13" x14ac:dyDescent="0.35">
      <c r="J92" s="77" t="s">
        <v>158</v>
      </c>
      <c r="K92" s="76">
        <f>'data part 2'!N4</f>
        <v>253859.49744643804</v>
      </c>
      <c r="L92" s="18"/>
    </row>
    <row r="93" spans="7:13" x14ac:dyDescent="0.35">
      <c r="J93" s="77" t="s">
        <v>159</v>
      </c>
      <c r="K93" s="76">
        <f>-'data part 2'!O4</f>
        <v>-10986.157780016019</v>
      </c>
      <c r="L93" s="18"/>
    </row>
    <row r="94" spans="7:13" x14ac:dyDescent="0.35">
      <c r="J94" s="77" t="s">
        <v>160</v>
      </c>
      <c r="K94" s="76">
        <f>'data part 2'!P4</f>
        <v>242873.33966642202</v>
      </c>
      <c r="L94" s="18"/>
    </row>
    <row r="95" spans="7:13" x14ac:dyDescent="0.35">
      <c r="J95" s="77" t="s">
        <v>161</v>
      </c>
      <c r="K95" s="88">
        <f>'data part 2'!Q4</f>
        <v>3.2181013061769431E-2</v>
      </c>
      <c r="L95" s="19"/>
    </row>
    <row r="96" spans="7:13" x14ac:dyDescent="0.35">
      <c r="J96" s="118" t="s">
        <v>125</v>
      </c>
      <c r="K96" s="118"/>
      <c r="L96" s="42"/>
    </row>
    <row r="97" spans="1:15" x14ac:dyDescent="0.35">
      <c r="K97" s="18"/>
      <c r="L97" s="18"/>
    </row>
    <row r="98" spans="1:15" x14ac:dyDescent="0.35">
      <c r="J98" s="117" t="s">
        <v>314</v>
      </c>
      <c r="K98" s="117"/>
      <c r="L98" s="43"/>
    </row>
    <row r="99" spans="1:15" ht="174.5" customHeight="1" x14ac:dyDescent="0.35"/>
    <row r="100" spans="1:15" ht="17.149999999999999" customHeight="1" thickBot="1" x14ac:dyDescent="0.4">
      <c r="M100" s="92" t="str">
        <f>"*Dữ liệu cập nhật lúc " &amp; weekly_data_comments!$C$7</f>
        <v>*Dữ liệu cập nhật lúc 15:00 ngày 25/07/2025</v>
      </c>
    </row>
    <row r="101" spans="1:15" ht="17.149999999999999" customHeight="1" x14ac:dyDescent="0.35">
      <c r="J101" s="115" t="str">
        <f>"BÁO CÁO CHIẾN LƯỢC ĐẦU TƯ TUẦN | " &amp; weekly_data_comments!$C$8</f>
        <v>BÁO CÁO CHIẾN LƯỢC ĐẦU TƯ TUẦN | NGÀY 21/07/2025 - 25/07/2025</v>
      </c>
      <c r="K101" s="115"/>
      <c r="L101" s="115"/>
      <c r="M101" s="50" t="s">
        <v>235</v>
      </c>
    </row>
    <row r="107" spans="1:15" x14ac:dyDescent="0.35">
      <c r="A107" s="20"/>
      <c r="B107" s="20"/>
      <c r="C107" s="20"/>
      <c r="D107" s="20"/>
      <c r="E107" s="20"/>
      <c r="F107" s="20"/>
      <c r="G107" s="20"/>
      <c r="H107" s="20"/>
      <c r="I107" s="20"/>
      <c r="J107" s="20"/>
      <c r="K107" s="20"/>
      <c r="L107" s="20"/>
      <c r="M107" s="20"/>
      <c r="N107" s="20"/>
      <c r="O107" s="20"/>
    </row>
    <row r="133" spans="15:15" x14ac:dyDescent="0.35">
      <c r="O133" s="20"/>
    </row>
    <row r="159" spans="15:15" x14ac:dyDescent="0.35">
      <c r="O159" s="20"/>
    </row>
  </sheetData>
  <mergeCells count="27">
    <mergeCell ref="L90:M90"/>
    <mergeCell ref="J85:K86"/>
    <mergeCell ref="J88:M88"/>
    <mergeCell ref="B12:C12"/>
    <mergeCell ref="F22:G22"/>
    <mergeCell ref="F14:F15"/>
    <mergeCell ref="F24:G24"/>
    <mergeCell ref="J27:K28"/>
    <mergeCell ref="J30:M30"/>
    <mergeCell ref="J56:K57"/>
    <mergeCell ref="J59:M59"/>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s>
  <conditionalFormatting sqref="K34:K36">
    <cfRule type="expression" dxfId="54" priority="9">
      <formula>K34&lt;0</formula>
    </cfRule>
    <cfRule type="expression" dxfId="53" priority="10">
      <formula>K34&gt;=0</formula>
    </cfRule>
  </conditionalFormatting>
  <conditionalFormatting sqref="K39:K41">
    <cfRule type="expression" dxfId="52" priority="7">
      <formula>K39&lt;0</formula>
    </cfRule>
    <cfRule type="expression" dxfId="51" priority="8">
      <formula>K39&gt;=0</formula>
    </cfRule>
  </conditionalFormatting>
  <conditionalFormatting sqref="K63:K65">
    <cfRule type="expression" dxfId="50" priority="5">
      <formula>K63&lt;0</formula>
    </cfRule>
    <cfRule type="expression" dxfId="49" priority="6">
      <formula>K63&gt;=0</formula>
    </cfRule>
  </conditionalFormatting>
  <conditionalFormatting sqref="K68:K70">
    <cfRule type="expression" dxfId="48" priority="3">
      <formula>K68&lt;0</formula>
    </cfRule>
    <cfRule type="expression" dxfId="47" priority="4">
      <formula>K68&gt;=0</formula>
    </cfRule>
  </conditionalFormatting>
  <conditionalFormatting sqref="K92:K95">
    <cfRule type="expression" dxfId="46" priority="1">
      <formula>K92&lt;0</formula>
    </cfRule>
    <cfRule type="expression" dxfId="45" priority="2">
      <formula>K92&gt;=0</formula>
    </cfRule>
  </conditionalFormatting>
  <printOptions verticalCentered="1"/>
  <pageMargins left="0" right="0" top="0" bottom="0" header="0" footer="0"/>
  <pageSetup paperSize="11" scale="10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U72" zoomScale="115" zoomScaleNormal="115" zoomScaleSheetLayoutView="115" workbookViewId="0">
      <selection activeCell="Q106" sqref="Q106"/>
    </sheetView>
  </sheetViews>
  <sheetFormatPr defaultRowHeight="14.5" x14ac:dyDescent="0.35"/>
  <cols>
    <col min="1" max="1" width="2.26953125" customWidth="1"/>
    <col min="2" max="2" width="5.81640625" customWidth="1"/>
    <col min="3" max="3" width="14.36328125" customWidth="1"/>
    <col min="4" max="4" width="4.26953125" customWidth="1"/>
    <col min="5" max="7" width="7.54296875" customWidth="1"/>
    <col min="8" max="8" width="4.26953125" customWidth="1"/>
    <col min="9" max="14" width="7.54296875" customWidth="1"/>
    <col min="15" max="15" width="2" customWidth="1"/>
    <col min="16" max="16" width="2.1796875" customWidth="1"/>
    <col min="17" max="17" width="9.26953125" customWidth="1"/>
    <col min="18" max="29" width="7.26953125" customWidth="1"/>
    <col min="30" max="30" width="2.1796875" customWidth="1"/>
  </cols>
  <sheetData>
    <row r="1" spans="1:30" ht="14.65" customHeight="1" x14ac:dyDescent="0.35">
      <c r="B1" s="106" t="s">
        <v>247</v>
      </c>
      <c r="C1" s="106"/>
      <c r="D1" s="106"/>
      <c r="E1" s="106"/>
      <c r="F1" s="106"/>
      <c r="G1" s="106"/>
    </row>
    <row r="2" spans="1:30" ht="14.65" customHeight="1" x14ac:dyDescent="0.35">
      <c r="B2" s="106"/>
      <c r="C2" s="106"/>
      <c r="D2" s="106"/>
      <c r="E2" s="106"/>
      <c r="F2" s="106"/>
      <c r="G2" s="106"/>
    </row>
    <row r="3" spans="1:30" ht="8.65" customHeight="1" x14ac:dyDescent="0.35">
      <c r="C3" s="15"/>
      <c r="D3" s="15"/>
      <c r="E3" s="15"/>
      <c r="F3" s="15"/>
      <c r="G3" s="15"/>
      <c r="H3" s="15"/>
      <c r="I3" s="15"/>
      <c r="J3" s="15"/>
      <c r="K3" s="15"/>
      <c r="L3" s="15"/>
      <c r="M3" s="15"/>
      <c r="N3" s="15"/>
    </row>
    <row r="4" spans="1:30" ht="17.149999999999999" customHeight="1" x14ac:dyDescent="0.35">
      <c r="B4" s="110" t="s">
        <v>246</v>
      </c>
      <c r="C4" s="110"/>
      <c r="D4" s="110"/>
      <c r="E4" s="110"/>
      <c r="F4" s="110"/>
      <c r="G4" s="110"/>
      <c r="H4" s="110"/>
      <c r="I4" s="110"/>
      <c r="J4" s="110"/>
      <c r="K4" s="110"/>
      <c r="L4" s="110"/>
      <c r="M4" s="110"/>
      <c r="N4" s="110"/>
    </row>
    <row r="5" spans="1:30" ht="8.65" customHeight="1" x14ac:dyDescent="0.35">
      <c r="B5" s="15"/>
      <c r="C5" s="15"/>
      <c r="D5" s="15"/>
      <c r="E5" s="15"/>
      <c r="F5" s="15"/>
      <c r="G5" s="15"/>
      <c r="H5" s="15"/>
      <c r="I5" s="15"/>
      <c r="J5" s="15"/>
      <c r="K5" s="15"/>
      <c r="L5" s="15"/>
      <c r="M5" s="15"/>
      <c r="N5" s="15"/>
    </row>
    <row r="6" spans="1:30" ht="14.65" customHeight="1" x14ac:dyDescent="0.35">
      <c r="B6" s="124" t="s">
        <v>208</v>
      </c>
      <c r="C6" s="124"/>
      <c r="D6" s="15"/>
      <c r="E6" s="124" t="s">
        <v>209</v>
      </c>
      <c r="F6" s="124"/>
      <c r="G6" s="124"/>
      <c r="H6" s="15"/>
      <c r="I6" s="124" t="s">
        <v>213</v>
      </c>
      <c r="J6" s="124"/>
      <c r="K6" s="124"/>
      <c r="L6" s="124"/>
      <c r="M6" s="124"/>
      <c r="N6" s="124"/>
    </row>
    <row r="7" spans="1:30" ht="27.5" customHeight="1" x14ac:dyDescent="0.35">
      <c r="A7" s="20"/>
      <c r="B7" s="78" t="s">
        <v>200</v>
      </c>
      <c r="C7" s="78" t="s">
        <v>201</v>
      </c>
      <c r="D7" s="70"/>
      <c r="E7" s="78" t="s">
        <v>212</v>
      </c>
      <c r="F7" s="78" t="s">
        <v>210</v>
      </c>
      <c r="G7" s="78" t="s">
        <v>211</v>
      </c>
      <c r="H7" s="70"/>
      <c r="I7" s="78" t="s">
        <v>202</v>
      </c>
      <c r="J7" s="78" t="s">
        <v>203</v>
      </c>
      <c r="K7" s="78" t="s">
        <v>204</v>
      </c>
      <c r="L7" s="78" t="s">
        <v>205</v>
      </c>
      <c r="M7" s="78" t="s">
        <v>206</v>
      </c>
      <c r="N7" s="78" t="s">
        <v>207</v>
      </c>
      <c r="O7" s="20"/>
      <c r="P7" s="20"/>
      <c r="Q7" s="20"/>
      <c r="R7" s="20"/>
      <c r="S7" s="20"/>
      <c r="T7" s="20"/>
      <c r="U7" s="20"/>
      <c r="V7" s="20"/>
      <c r="W7" s="20"/>
      <c r="X7" s="20"/>
      <c r="Y7" s="20"/>
      <c r="Z7" s="20"/>
      <c r="AA7" s="20"/>
      <c r="AB7" s="20"/>
      <c r="AC7" s="20"/>
      <c r="AD7" s="20"/>
    </row>
    <row r="8" spans="1:30" ht="15.5" customHeight="1" x14ac:dyDescent="0.35">
      <c r="B8" s="79" t="str" cm="1">
        <f t="array" ref="B8:N24">_xlfn.LET(
    _xlpm.start_row, 1,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9" t="str">
        <v>Bán lẻ</v>
      </c>
      <c r="D8" s="54" t="str">
        <v/>
      </c>
      <c r="E8" s="80">
        <v>70.099997999999999</v>
      </c>
      <c r="F8" s="81">
        <v>1.5838000000000001E-2</v>
      </c>
      <c r="G8" s="81">
        <v>0.95139399999999996</v>
      </c>
      <c r="H8" s="55" t="str">
        <v/>
      </c>
      <c r="I8" s="81">
        <v>8.5627999999999996E-2</v>
      </c>
      <c r="J8" s="81">
        <v>7.2527999999999995E-2</v>
      </c>
      <c r="K8" s="81">
        <v>0.18712200000000001</v>
      </c>
      <c r="L8" s="81">
        <v>0.167629</v>
      </c>
      <c r="M8" s="81">
        <v>4.359E-3</v>
      </c>
      <c r="N8" s="81">
        <v>0.71468600000000004</v>
      </c>
    </row>
    <row r="9" spans="1:30" ht="15.5" customHeight="1" x14ac:dyDescent="0.35">
      <c r="B9" s="79" t="str">
        <v>VGC</v>
      </c>
      <c r="C9" s="79" t="str">
        <v>BĐS KCN</v>
      </c>
      <c r="D9" s="55" t="str">
        <v/>
      </c>
      <c r="E9" s="80">
        <v>52.400002000000001</v>
      </c>
      <c r="F9" s="81">
        <v>0.13542799999999999</v>
      </c>
      <c r="G9" s="81">
        <v>1.2410730000000001</v>
      </c>
      <c r="H9" s="55" t="str">
        <v/>
      </c>
      <c r="I9" s="81">
        <v>0.15929199999999999</v>
      </c>
      <c r="J9" s="81">
        <v>0.103158</v>
      </c>
      <c r="K9" s="81">
        <v>0.230047</v>
      </c>
      <c r="L9" s="81">
        <v>0.16444400000000001</v>
      </c>
      <c r="M9" s="81">
        <v>-0.11365699999999999</v>
      </c>
      <c r="N9" s="81">
        <v>0.37875599999999998</v>
      </c>
    </row>
    <row r="10" spans="1:30" ht="15.5" customHeight="1" x14ac:dyDescent="0.35">
      <c r="B10" s="79" t="str">
        <v>SIP</v>
      </c>
      <c r="C10" s="79" t="str">
        <v>BĐS KCN</v>
      </c>
      <c r="D10" s="55" t="str">
        <v/>
      </c>
      <c r="E10" s="80">
        <v>67.699996999999996</v>
      </c>
      <c r="F10" s="81">
        <v>8.1470000000000001E-2</v>
      </c>
      <c r="G10" s="81">
        <v>1.186882</v>
      </c>
      <c r="H10" s="55" t="str">
        <v/>
      </c>
      <c r="I10" s="81">
        <v>0.13325999999999999</v>
      </c>
      <c r="J10" s="81">
        <v>0.10746799999999999</v>
      </c>
      <c r="K10" s="81">
        <v>0.26799699999999999</v>
      </c>
      <c r="L10" s="81">
        <v>-4.7883000000000002E-2</v>
      </c>
      <c r="M10" s="81">
        <v>-9.4995999999999997E-2</v>
      </c>
      <c r="N10" s="81">
        <v>0.47703299999999998</v>
      </c>
    </row>
    <row r="11" spans="1:30" ht="15.5" customHeight="1" x14ac:dyDescent="0.35">
      <c r="B11" s="79" t="str">
        <v>BCM</v>
      </c>
      <c r="C11" s="79" t="str">
        <v>BĐS KCN</v>
      </c>
      <c r="D11" s="55" t="str">
        <v/>
      </c>
      <c r="E11" s="80">
        <v>69.800003000000004</v>
      </c>
      <c r="F11" s="81">
        <v>4.4909999999999999E-2</v>
      </c>
      <c r="G11" s="81">
        <v>1.3131189999999999</v>
      </c>
      <c r="H11" s="55" t="str">
        <v/>
      </c>
      <c r="I11" s="81">
        <v>8.0494999999999997E-2</v>
      </c>
      <c r="J11" s="81">
        <v>8.7228E-2</v>
      </c>
      <c r="K11" s="81">
        <v>0.21391299999999999</v>
      </c>
      <c r="L11" s="81">
        <v>-2.8570000000000002E-3</v>
      </c>
      <c r="M11" s="81">
        <v>-4.8827000000000002E-2</v>
      </c>
      <c r="N11" s="81">
        <v>0.40600000000000003</v>
      </c>
    </row>
    <row r="12" spans="1:30" ht="15.5" customHeight="1" x14ac:dyDescent="0.35">
      <c r="B12" s="79" t="str">
        <v>KBC</v>
      </c>
      <c r="C12" s="79" t="str">
        <v>BĐS KCN</v>
      </c>
      <c r="D12" s="55" t="str">
        <v/>
      </c>
      <c r="E12" s="80">
        <v>29.200001</v>
      </c>
      <c r="F12" s="81">
        <v>2.9982000000000002E-2</v>
      </c>
      <c r="G12" s="81">
        <v>0.99672799999999995</v>
      </c>
      <c r="H12" s="55" t="str">
        <v/>
      </c>
      <c r="I12" s="81">
        <v>9.9811999999999998E-2</v>
      </c>
      <c r="J12" s="81">
        <v>9.1589000000000004E-2</v>
      </c>
      <c r="K12" s="81">
        <v>0.20910999999999999</v>
      </c>
      <c r="L12" s="81">
        <v>7.1559999999999999E-2</v>
      </c>
      <c r="M12" s="81">
        <v>-0.19559199999999999</v>
      </c>
      <c r="N12" s="81">
        <v>0.20661199999999999</v>
      </c>
    </row>
    <row r="13" spans="1:30" ht="15.5" customHeight="1" x14ac:dyDescent="0.35">
      <c r="B13" s="79" t="str">
        <v>SZC</v>
      </c>
      <c r="C13" s="79" t="str">
        <v>BĐS KCN</v>
      </c>
      <c r="D13" s="55" t="str">
        <v/>
      </c>
      <c r="E13" s="80">
        <v>38.099997999999999</v>
      </c>
      <c r="F13" s="81">
        <v>1.6E-2</v>
      </c>
      <c r="G13" s="81">
        <v>0.963839</v>
      </c>
      <c r="H13" s="55" t="str">
        <v/>
      </c>
      <c r="I13" s="81">
        <v>3.9529999999999999E-3</v>
      </c>
      <c r="J13" s="81">
        <v>-1.5504E-2</v>
      </c>
      <c r="K13" s="81">
        <v>0.2</v>
      </c>
      <c r="L13" s="81">
        <v>-0.103529</v>
      </c>
      <c r="M13" s="81">
        <v>-0.16812199999999999</v>
      </c>
      <c r="N13" s="81">
        <v>0.14130200000000001</v>
      </c>
    </row>
    <row r="14" spans="1:30" ht="15.5" customHeight="1" x14ac:dyDescent="0.35">
      <c r="B14" s="79" t="str">
        <v>HDC</v>
      </c>
      <c r="C14" s="79" t="str">
        <v>Bất động sản</v>
      </c>
      <c r="D14" s="55" t="str">
        <v/>
      </c>
      <c r="E14" s="80">
        <v>33</v>
      </c>
      <c r="F14" s="81">
        <v>9.0909000000000004E-2</v>
      </c>
      <c r="G14" s="81">
        <v>0.941029</v>
      </c>
      <c r="H14" s="55" t="str">
        <v/>
      </c>
      <c r="I14" s="81">
        <v>0.27413100000000001</v>
      </c>
      <c r="J14" s="81">
        <v>0.22449</v>
      </c>
      <c r="K14" s="81">
        <v>0.375</v>
      </c>
      <c r="L14" s="81">
        <v>0.31474099999999999</v>
      </c>
      <c r="M14" s="81">
        <v>0.11946900000000001</v>
      </c>
      <c r="N14" s="81">
        <v>0.51497000000000004</v>
      </c>
    </row>
    <row r="15" spans="1:30" ht="15.5" customHeight="1" x14ac:dyDescent="0.35">
      <c r="B15" s="79" t="str">
        <v>HHS</v>
      </c>
      <c r="C15" s="79" t="str">
        <v>Bất động sản</v>
      </c>
      <c r="D15" s="55" t="str">
        <v/>
      </c>
      <c r="E15" s="80">
        <v>18.149999999999999</v>
      </c>
      <c r="F15" s="81">
        <v>6.7646999999999999E-2</v>
      </c>
      <c r="G15" s="81">
        <v>0.88632100000000003</v>
      </c>
      <c r="H15" s="55" t="str">
        <v/>
      </c>
      <c r="I15" s="81">
        <v>0.194079</v>
      </c>
      <c r="J15" s="81">
        <v>0.127329</v>
      </c>
      <c r="K15" s="81">
        <v>0.29181499999999999</v>
      </c>
      <c r="L15" s="81">
        <v>1.4427989999999999</v>
      </c>
      <c r="M15" s="81">
        <v>0.55153200000000002</v>
      </c>
      <c r="N15" s="81">
        <v>1.717373</v>
      </c>
    </row>
    <row r="16" spans="1:30" ht="15.5" customHeight="1" x14ac:dyDescent="0.35">
      <c r="B16" s="79" t="str">
        <v>TCH</v>
      </c>
      <c r="C16" s="79" t="str">
        <v>Bất động sản</v>
      </c>
      <c r="D16" s="55" t="str">
        <v/>
      </c>
      <c r="E16" s="80">
        <v>25.6</v>
      </c>
      <c r="F16" s="81">
        <v>6.4449000000000006E-2</v>
      </c>
      <c r="G16" s="81">
        <v>1.0092460000000001</v>
      </c>
      <c r="H16" s="55" t="str">
        <v/>
      </c>
      <c r="I16" s="81">
        <v>0.27047199999999999</v>
      </c>
      <c r="J16" s="81">
        <v>0.233735</v>
      </c>
      <c r="K16" s="81">
        <v>0.36170200000000002</v>
      </c>
      <c r="L16" s="81">
        <v>0.68976899999999997</v>
      </c>
      <c r="M16" s="81">
        <v>0.182448</v>
      </c>
      <c r="N16" s="81">
        <v>1.0317460000000001</v>
      </c>
    </row>
    <row r="17" spans="2:14" ht="15.5" customHeight="1" x14ac:dyDescent="0.35">
      <c r="B17" s="79" t="str">
        <v>HDG</v>
      </c>
      <c r="C17" s="79" t="str">
        <v>Bất động sản</v>
      </c>
      <c r="D17" s="55" t="str">
        <v/>
      </c>
      <c r="E17" s="80">
        <v>28</v>
      </c>
      <c r="F17" s="81">
        <v>5.0657000000000001E-2</v>
      </c>
      <c r="G17" s="81">
        <v>0.91724799999999995</v>
      </c>
      <c r="H17" s="55" t="str">
        <v/>
      </c>
      <c r="I17" s="81">
        <v>0.10019599999999999</v>
      </c>
      <c r="J17" s="81">
        <v>4.2831000000000001E-2</v>
      </c>
      <c r="K17" s="81">
        <v>0.182342</v>
      </c>
      <c r="L17" s="81">
        <v>7.5044E-2</v>
      </c>
      <c r="M17" s="81">
        <v>-6.6667000000000004E-2</v>
      </c>
      <c r="N17" s="81">
        <v>0.40140399999999998</v>
      </c>
    </row>
    <row r="18" spans="2:14" ht="15.5" customHeight="1" x14ac:dyDescent="0.35">
      <c r="B18" s="79" t="str">
        <v>CEO</v>
      </c>
      <c r="C18" s="79" t="str">
        <v>Bất động sản</v>
      </c>
      <c r="D18" s="55" t="str">
        <v/>
      </c>
      <c r="E18" s="80">
        <v>22.9</v>
      </c>
      <c r="F18" s="81">
        <v>4.5662000000000001E-2</v>
      </c>
      <c r="G18" s="81">
        <v>0.82222300000000004</v>
      </c>
      <c r="H18" s="55" t="str">
        <v/>
      </c>
      <c r="I18" s="81">
        <v>0.40490799999999999</v>
      </c>
      <c r="J18" s="81">
        <v>0.17435899999999999</v>
      </c>
      <c r="K18" s="81">
        <v>0.40490799999999999</v>
      </c>
      <c r="L18" s="81">
        <v>0.77519400000000005</v>
      </c>
      <c r="M18" s="81">
        <v>-1.6112000000000001E-2</v>
      </c>
      <c r="N18" s="81">
        <v>0.89256199999999997</v>
      </c>
    </row>
    <row r="19" spans="2:14" ht="15.5" customHeight="1" x14ac:dyDescent="0.35">
      <c r="B19" s="79" t="str">
        <v>VHM</v>
      </c>
      <c r="C19" s="79" t="str">
        <v>Bất động sản</v>
      </c>
      <c r="D19" s="55" t="str">
        <v/>
      </c>
      <c r="E19" s="80">
        <v>93.699996999999996</v>
      </c>
      <c r="F19" s="81">
        <v>1.8478000000000001E-2</v>
      </c>
      <c r="G19" s="81">
        <v>0.88853099999999996</v>
      </c>
      <c r="H19" s="55" t="str">
        <v/>
      </c>
      <c r="I19" s="81">
        <v>0.22644</v>
      </c>
      <c r="J19" s="81">
        <v>0.187579</v>
      </c>
      <c r="K19" s="81">
        <v>0.413273</v>
      </c>
      <c r="L19" s="81">
        <v>1.3366579999999999</v>
      </c>
      <c r="M19" s="81">
        <v>0.92996900000000005</v>
      </c>
      <c r="N19" s="81">
        <v>1.7558819999999999</v>
      </c>
    </row>
    <row r="20" spans="2:14" ht="15.5" customHeight="1" x14ac:dyDescent="0.35">
      <c r="B20" s="79" t="str">
        <v>VRE</v>
      </c>
      <c r="C20" s="79" t="str">
        <v>Bất động sản</v>
      </c>
      <c r="D20" s="55" t="str">
        <v/>
      </c>
      <c r="E20" s="80">
        <v>29.5</v>
      </c>
      <c r="F20" s="81">
        <v>1.7240999999999999E-2</v>
      </c>
      <c r="G20" s="81">
        <v>0.76656100000000005</v>
      </c>
      <c r="H20" s="55" t="str">
        <v/>
      </c>
      <c r="I20" s="81">
        <v>0.19675500000000001</v>
      </c>
      <c r="J20" s="81">
        <v>7.8611E-2</v>
      </c>
      <c r="K20" s="81">
        <v>0.23949599999999999</v>
      </c>
      <c r="L20" s="81">
        <v>0.71511599999999997</v>
      </c>
      <c r="M20" s="81">
        <v>2.6086999999999999E-2</v>
      </c>
      <c r="N20" s="81">
        <v>0.76646700000000001</v>
      </c>
    </row>
    <row r="21" spans="2:14" ht="15.5" customHeight="1" x14ac:dyDescent="0.35">
      <c r="B21" s="79" t="str">
        <v>TAL</v>
      </c>
      <c r="C21" s="79" t="str">
        <v>Bất động sản</v>
      </c>
      <c r="D21" s="55" t="str">
        <v/>
      </c>
      <c r="E21" s="80">
        <v>28.700001</v>
      </c>
      <c r="F21" s="81">
        <v>0</v>
      </c>
      <c r="G21" s="81">
        <v>0</v>
      </c>
      <c r="H21" s="55" t="str">
        <v/>
      </c>
      <c r="I21" s="81">
        <v>7.5775999999999996E-2</v>
      </c>
      <c r="J21" s="81">
        <v>4.6099000000000001E-2</v>
      </c>
      <c r="K21" s="81">
        <v>0.30762400000000001</v>
      </c>
      <c r="L21" s="81">
        <v>0.48710199999999998</v>
      </c>
      <c r="M21" s="81">
        <v>0.20118800000000001</v>
      </c>
      <c r="N21" s="81">
        <v>0</v>
      </c>
    </row>
    <row r="22" spans="2:14" ht="15.5" customHeight="1" x14ac:dyDescent="0.35">
      <c r="B22" s="79" t="str">
        <v>CTS</v>
      </c>
      <c r="C22" s="79" t="str">
        <v>Chứng khoán</v>
      </c>
      <c r="D22" s="55" t="str">
        <v/>
      </c>
      <c r="E22" s="80">
        <v>40.700001</v>
      </c>
      <c r="F22" s="81">
        <v>0.26594099999999998</v>
      </c>
      <c r="G22" s="81">
        <v>1.45502</v>
      </c>
      <c r="H22" s="55" t="str">
        <v/>
      </c>
      <c r="I22" s="81">
        <v>0.50740700000000005</v>
      </c>
      <c r="J22" s="81">
        <v>0.48</v>
      </c>
      <c r="K22" s="81">
        <v>0.62151400000000001</v>
      </c>
      <c r="L22" s="81">
        <v>0.63485999999999998</v>
      </c>
      <c r="M22" s="81">
        <v>0.25298199999999998</v>
      </c>
      <c r="N22" s="81">
        <v>1.1164000000000001</v>
      </c>
    </row>
    <row r="23" spans="2:14" ht="15.5" customHeight="1" x14ac:dyDescent="0.35">
      <c r="B23" s="79" t="str">
        <v>VIX</v>
      </c>
      <c r="C23" s="79" t="str">
        <v>Chứng khoán</v>
      </c>
      <c r="D23" s="55" t="str">
        <v/>
      </c>
      <c r="E23" s="80">
        <v>24.049999</v>
      </c>
      <c r="F23" s="81">
        <v>0.246114</v>
      </c>
      <c r="G23" s="81">
        <v>0.854182</v>
      </c>
      <c r="H23" s="55" t="str">
        <v/>
      </c>
      <c r="I23" s="81">
        <v>0.86434100000000003</v>
      </c>
      <c r="J23" s="81">
        <v>0.74757799999999996</v>
      </c>
      <c r="K23" s="81">
        <v>0.97942399999999996</v>
      </c>
      <c r="L23" s="81">
        <v>1.566311</v>
      </c>
      <c r="M23" s="81">
        <v>0.47184999999999999</v>
      </c>
      <c r="N23" s="81">
        <v>1.6750529999999999</v>
      </c>
    </row>
    <row r="24" spans="2:14" ht="15.5" customHeight="1" x14ac:dyDescent="0.35">
      <c r="B24" s="79" t="str">
        <v>BVS</v>
      </c>
      <c r="C24" s="79" t="str">
        <v>Chứng khoán</v>
      </c>
      <c r="D24" s="55" t="str">
        <v/>
      </c>
      <c r="E24" s="80">
        <v>38.400002000000001</v>
      </c>
      <c r="F24" s="81">
        <v>7.2625999999999996E-2</v>
      </c>
      <c r="G24" s="81">
        <v>1.0617460000000001</v>
      </c>
      <c r="H24" s="55" t="str">
        <v/>
      </c>
      <c r="I24" s="81">
        <v>0.203762</v>
      </c>
      <c r="J24" s="81">
        <v>9.4017000000000003E-2</v>
      </c>
      <c r="K24" s="81">
        <v>0.28000000000000003</v>
      </c>
      <c r="L24" s="81">
        <v>3.5041000000000003E-2</v>
      </c>
      <c r="M24" s="81">
        <v>-0.20925199999999999</v>
      </c>
      <c r="N24" s="81">
        <v>0.59113899999999997</v>
      </c>
    </row>
    <row r="25" spans="2:14" ht="17.25" customHeight="1" thickBot="1" x14ac:dyDescent="0.4">
      <c r="B25" s="15"/>
      <c r="C25" s="15"/>
      <c r="D25" s="15"/>
      <c r="E25" s="15"/>
      <c r="F25" s="15"/>
      <c r="G25" s="15"/>
      <c r="H25" s="15"/>
      <c r="I25" s="125" t="str">
        <f>"*Dữ liệu cập nhật lúc " &amp; weekly_data_comments!$C$7</f>
        <v>*Dữ liệu cập nhật lúc 15:00 ngày 25/07/2025</v>
      </c>
      <c r="J25" s="125"/>
      <c r="K25" s="125"/>
      <c r="L25" s="125"/>
      <c r="M25" s="125"/>
      <c r="N25" s="125"/>
    </row>
    <row r="26" spans="2:14" ht="17.149999999999999" customHeight="1" x14ac:dyDescent="0.35">
      <c r="B26" s="115" t="str">
        <f>"BÁO CÁO CHIẾN LƯỢC ĐẦU TƯ TUẦN | " &amp; weekly_data_comments!$C$8</f>
        <v>BÁO CÁO CHIẾN LƯỢC ĐẦU TƯ TUẦN | NGÀY 21/07/2025 - 25/07/2025</v>
      </c>
      <c r="C26" s="115"/>
      <c r="D26" s="115"/>
      <c r="E26" s="115"/>
      <c r="F26" s="115"/>
      <c r="G26" s="115"/>
      <c r="H26" s="53"/>
      <c r="I26" s="122" t="s">
        <v>248</v>
      </c>
      <c r="J26" s="122"/>
      <c r="K26" s="122"/>
      <c r="L26" s="122"/>
      <c r="M26" s="122"/>
      <c r="N26" s="122"/>
    </row>
    <row r="27" spans="2:14" x14ac:dyDescent="0.35">
      <c r="B27" s="106" t="s">
        <v>247</v>
      </c>
      <c r="C27" s="106"/>
      <c r="D27" s="106"/>
      <c r="E27" s="106"/>
      <c r="F27" s="106"/>
      <c r="G27" s="106"/>
    </row>
    <row r="28" spans="2:14" x14ac:dyDescent="0.35">
      <c r="B28" s="106"/>
      <c r="C28" s="106"/>
      <c r="D28" s="106"/>
      <c r="E28" s="106"/>
      <c r="F28" s="106"/>
      <c r="G28" s="106"/>
    </row>
    <row r="29" spans="2:14" ht="8.65" customHeight="1" x14ac:dyDescent="0.35">
      <c r="C29" s="15"/>
      <c r="D29" s="15"/>
      <c r="E29" s="15"/>
      <c r="F29" s="15"/>
      <c r="G29" s="15"/>
      <c r="H29" s="15"/>
      <c r="I29" s="15"/>
      <c r="J29" s="15"/>
      <c r="K29" s="15"/>
      <c r="L29" s="15"/>
      <c r="M29" s="15"/>
      <c r="N29" s="15"/>
    </row>
    <row r="30" spans="2:14" ht="17.149999999999999" customHeight="1" x14ac:dyDescent="0.35">
      <c r="B30" s="110" t="s">
        <v>246</v>
      </c>
      <c r="C30" s="110"/>
      <c r="D30" s="110"/>
      <c r="E30" s="110"/>
      <c r="F30" s="110"/>
      <c r="G30" s="110"/>
      <c r="H30" s="110"/>
      <c r="I30" s="110"/>
      <c r="J30" s="110"/>
      <c r="K30" s="110"/>
      <c r="L30" s="110"/>
      <c r="M30" s="110"/>
      <c r="N30" s="110"/>
    </row>
    <row r="31" spans="2:14" ht="8.65" customHeight="1" x14ac:dyDescent="0.35"/>
    <row r="32" spans="2:14" x14ac:dyDescent="0.35">
      <c r="B32" s="124" t="s">
        <v>208</v>
      </c>
      <c r="C32" s="124"/>
      <c r="D32" s="15"/>
      <c r="E32" s="124" t="s">
        <v>209</v>
      </c>
      <c r="F32" s="124"/>
      <c r="G32" s="124"/>
      <c r="H32" s="15"/>
      <c r="I32" s="124" t="s">
        <v>213</v>
      </c>
      <c r="J32" s="124"/>
      <c r="K32" s="124"/>
      <c r="L32" s="124"/>
      <c r="M32" s="124"/>
      <c r="N32" s="124"/>
    </row>
    <row r="33" spans="2:15" ht="27.9" customHeight="1" x14ac:dyDescent="0.35">
      <c r="B33" s="78" t="s">
        <v>200</v>
      </c>
      <c r="C33" s="78" t="s">
        <v>201</v>
      </c>
      <c r="D33" s="70"/>
      <c r="E33" s="78" t="s">
        <v>212</v>
      </c>
      <c r="F33" s="78" t="s">
        <v>210</v>
      </c>
      <c r="G33" s="78" t="s">
        <v>211</v>
      </c>
      <c r="H33" s="70"/>
      <c r="I33" s="78" t="s">
        <v>202</v>
      </c>
      <c r="J33" s="78" t="s">
        <v>203</v>
      </c>
      <c r="K33" s="78" t="s">
        <v>204</v>
      </c>
      <c r="L33" s="78" t="s">
        <v>205</v>
      </c>
      <c r="M33" s="78" t="s">
        <v>206</v>
      </c>
      <c r="N33" s="78" t="s">
        <v>207</v>
      </c>
      <c r="O33" s="20"/>
    </row>
    <row r="34" spans="2:15" ht="15.5" customHeight="1" x14ac:dyDescent="0.35">
      <c r="B34" s="79" t="str" cm="1">
        <f t="array" ref="B34:N50">_xlfn.LET(
    _xlpm.start_row, 18,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VCI</v>
      </c>
      <c r="C34" s="79" t="str">
        <v>Chứng khoán</v>
      </c>
      <c r="D34" s="54" t="str">
        <v/>
      </c>
      <c r="E34" s="80">
        <v>43.049999</v>
      </c>
      <c r="F34" s="81">
        <v>5.9041000000000003E-2</v>
      </c>
      <c r="G34" s="81">
        <v>1.048748</v>
      </c>
      <c r="H34" s="55" t="str">
        <v/>
      </c>
      <c r="I34" s="81">
        <v>0.20419599999999999</v>
      </c>
      <c r="J34" s="81">
        <v>0.13888900000000001</v>
      </c>
      <c r="K34" s="81">
        <v>0.226496</v>
      </c>
      <c r="L34" s="81">
        <v>0.30413299999999999</v>
      </c>
      <c r="M34" s="81">
        <v>3.0314000000000001E-2</v>
      </c>
      <c r="N34" s="81">
        <v>0.39395400000000003</v>
      </c>
    </row>
    <row r="35" spans="2:15" ht="15.5" customHeight="1" x14ac:dyDescent="0.35">
      <c r="B35" s="79" t="str">
        <v>BSI</v>
      </c>
      <c r="C35" s="79" t="str">
        <v>Chứng khoán</v>
      </c>
      <c r="D35" s="55" t="str">
        <v/>
      </c>
      <c r="E35" s="80">
        <v>46.700001</v>
      </c>
      <c r="F35" s="81">
        <v>5.8957000000000002E-2</v>
      </c>
      <c r="G35" s="81">
        <v>1.0891249999999999</v>
      </c>
      <c r="H35" s="55" t="str">
        <v/>
      </c>
      <c r="I35" s="81">
        <v>0.13075100000000001</v>
      </c>
      <c r="J35" s="81">
        <v>3.4643E-2</v>
      </c>
      <c r="K35" s="81">
        <v>0.17632200000000001</v>
      </c>
      <c r="L35" s="81">
        <v>5.8083999999999997E-2</v>
      </c>
      <c r="M35" s="81">
        <v>-0.16037100000000001</v>
      </c>
      <c r="N35" s="81">
        <v>0.29070299999999999</v>
      </c>
    </row>
    <row r="36" spans="2:15" ht="15.5" customHeight="1" x14ac:dyDescent="0.35">
      <c r="B36" s="79" t="str">
        <v>HCM</v>
      </c>
      <c r="C36" s="79" t="str">
        <v>Chứng khoán</v>
      </c>
      <c r="D36" s="55" t="str">
        <v/>
      </c>
      <c r="E36" s="80">
        <v>25.75</v>
      </c>
      <c r="F36" s="81">
        <v>5.1020000000000003E-2</v>
      </c>
      <c r="G36" s="81">
        <v>0.887355</v>
      </c>
      <c r="H36" s="55" t="str">
        <v/>
      </c>
      <c r="I36" s="81">
        <v>0.19767399999999999</v>
      </c>
      <c r="J36" s="81">
        <v>0.18609300000000001</v>
      </c>
      <c r="K36" s="81">
        <v>0.29047000000000001</v>
      </c>
      <c r="L36" s="81">
        <v>0.130158</v>
      </c>
      <c r="M36" s="81">
        <v>4.8417000000000002E-2</v>
      </c>
      <c r="N36" s="81">
        <v>0.465891</v>
      </c>
    </row>
    <row r="37" spans="2:15" ht="15.5" customHeight="1" x14ac:dyDescent="0.35">
      <c r="B37" s="79" t="str">
        <v>FTS</v>
      </c>
      <c r="C37" s="79" t="str">
        <v>Chứng khoán</v>
      </c>
      <c r="D37" s="55" t="str">
        <v/>
      </c>
      <c r="E37" s="80">
        <v>41.799999</v>
      </c>
      <c r="F37" s="81">
        <v>4.4999999999999998E-2</v>
      </c>
      <c r="G37" s="81">
        <v>1.0461579999999999</v>
      </c>
      <c r="H37" s="55" t="str">
        <v/>
      </c>
      <c r="I37" s="81">
        <v>0.10582</v>
      </c>
      <c r="J37" s="81">
        <v>6.0914000000000003E-2</v>
      </c>
      <c r="K37" s="81">
        <v>0.19428599999999999</v>
      </c>
      <c r="L37" s="81">
        <v>0.101005</v>
      </c>
      <c r="M37" s="81">
        <v>-4.4665999999999997E-2</v>
      </c>
      <c r="N37" s="81">
        <v>0.54352299999999998</v>
      </c>
    </row>
    <row r="38" spans="2:15" ht="15.5" customHeight="1" x14ac:dyDescent="0.35">
      <c r="B38" s="79" t="str">
        <v>VTP</v>
      </c>
      <c r="C38" s="79" t="str">
        <v>Công nghiệp</v>
      </c>
      <c r="D38" s="55" t="str">
        <v/>
      </c>
      <c r="E38" s="80">
        <v>121.5</v>
      </c>
      <c r="F38" s="81">
        <v>4.9630000000000004E-3</v>
      </c>
      <c r="G38" s="81">
        <v>0.90142900000000004</v>
      </c>
      <c r="H38" s="55" t="str">
        <v/>
      </c>
      <c r="I38" s="81">
        <v>2.9661E-2</v>
      </c>
      <c r="J38" s="81">
        <v>-3.6478999999999998E-2</v>
      </c>
      <c r="K38" s="81">
        <v>0.15056800000000001</v>
      </c>
      <c r="L38" s="81">
        <v>-0.12526999999999999</v>
      </c>
      <c r="M38" s="81">
        <v>-0.211039</v>
      </c>
      <c r="N38" s="81">
        <v>1.2310209999999999</v>
      </c>
    </row>
    <row r="39" spans="2:15" ht="15.5" customHeight="1" x14ac:dyDescent="0.35">
      <c r="B39" s="79" t="str">
        <v>TV1</v>
      </c>
      <c r="C39" s="79" t="str">
        <v>DV hạ tầng</v>
      </c>
      <c r="D39" s="55" t="str">
        <v/>
      </c>
      <c r="E39" s="80">
        <v>24.5</v>
      </c>
      <c r="F39" s="81">
        <v>-8.097E-3</v>
      </c>
      <c r="G39" s="81">
        <v>1.210186</v>
      </c>
      <c r="H39" s="55" t="str">
        <v/>
      </c>
      <c r="I39" s="81">
        <v>-3.1621000000000003E-2</v>
      </c>
      <c r="J39" s="81">
        <v>-0.155172</v>
      </c>
      <c r="K39" s="81">
        <v>1.2397E-2</v>
      </c>
      <c r="L39" s="81">
        <v>0.108597</v>
      </c>
      <c r="M39" s="81">
        <v>-1.8329000000000002E-2</v>
      </c>
      <c r="N39" s="81">
        <v>0.41427199999999997</v>
      </c>
    </row>
    <row r="40" spans="2:15" ht="15.5" customHeight="1" x14ac:dyDescent="0.35">
      <c r="B40" s="79" t="str">
        <v>VJC</v>
      </c>
      <c r="C40" s="79" t="str">
        <v>Du lịch và DV</v>
      </c>
      <c r="D40" s="55" t="str">
        <v/>
      </c>
      <c r="E40" s="80">
        <v>121.900002</v>
      </c>
      <c r="F40" s="81">
        <v>0.28180899999999998</v>
      </c>
      <c r="G40" s="81">
        <v>1.254823</v>
      </c>
      <c r="H40" s="55" t="str">
        <v/>
      </c>
      <c r="I40" s="81">
        <v>0.38208599999999998</v>
      </c>
      <c r="J40" s="81">
        <v>0.31783800000000001</v>
      </c>
      <c r="K40" s="81">
        <v>0.40924899999999997</v>
      </c>
      <c r="L40" s="81">
        <v>0.217782</v>
      </c>
      <c r="M40" s="81">
        <v>1.9231000000000002E-2</v>
      </c>
      <c r="N40" s="81">
        <v>0.25670100000000001</v>
      </c>
    </row>
    <row r="41" spans="2:15" ht="15.5" customHeight="1" x14ac:dyDescent="0.35">
      <c r="B41" s="79" t="str">
        <v>HVN</v>
      </c>
      <c r="C41" s="79" t="str">
        <v>Du lịch và DV</v>
      </c>
      <c r="D41" s="55" t="str">
        <v/>
      </c>
      <c r="E41" s="80">
        <v>33.549999</v>
      </c>
      <c r="F41" s="81">
        <v>6.1709E-2</v>
      </c>
      <c r="G41" s="81">
        <v>0.89430600000000005</v>
      </c>
      <c r="H41" s="55" t="str">
        <v/>
      </c>
      <c r="I41" s="81">
        <v>0.11590499999999999</v>
      </c>
      <c r="J41" s="81">
        <v>5.3756999999999999E-2</v>
      </c>
      <c r="K41" s="81">
        <v>0.17927399999999999</v>
      </c>
      <c r="L41" s="81">
        <v>0.47307199999999999</v>
      </c>
      <c r="M41" s="81">
        <v>0.150589</v>
      </c>
      <c r="N41" s="81">
        <v>2.7343670000000002</v>
      </c>
    </row>
    <row r="42" spans="2:15" ht="15.5" customHeight="1" x14ac:dyDescent="0.35">
      <c r="B42" s="79" t="str">
        <v>ACV</v>
      </c>
      <c r="C42" s="79" t="str">
        <v>Du lịch và DV</v>
      </c>
      <c r="D42" s="55" t="str">
        <v/>
      </c>
      <c r="E42" s="80">
        <v>97.400002000000001</v>
      </c>
      <c r="F42" s="81">
        <v>3.6170000000000001E-2</v>
      </c>
      <c r="G42" s="81">
        <v>1.323178</v>
      </c>
      <c r="H42" s="55" t="str">
        <v/>
      </c>
      <c r="I42" s="81">
        <v>-8.1469999999999997E-3</v>
      </c>
      <c r="J42" s="81">
        <v>-1.217E-2</v>
      </c>
      <c r="K42" s="81">
        <v>9.3154000000000001E-2</v>
      </c>
      <c r="L42" s="81">
        <v>-0.22390399999999999</v>
      </c>
      <c r="M42" s="81">
        <v>-0.29420299999999999</v>
      </c>
      <c r="N42" s="81">
        <v>0.53385800000000005</v>
      </c>
    </row>
    <row r="43" spans="2:15" ht="15.5" customHeight="1" x14ac:dyDescent="0.35">
      <c r="B43" s="79" t="str">
        <v>PLX</v>
      </c>
      <c r="C43" s="79" t="str">
        <v>Dầu khí</v>
      </c>
      <c r="D43" s="55" t="str">
        <v/>
      </c>
      <c r="E43" s="80">
        <v>38.099997999999999</v>
      </c>
      <c r="F43" s="81">
        <v>2.6953999999999999E-2</v>
      </c>
      <c r="G43" s="81">
        <v>1.3100780000000001</v>
      </c>
      <c r="H43" s="55" t="str">
        <v/>
      </c>
      <c r="I43" s="81">
        <v>2.2818999999999999E-2</v>
      </c>
      <c r="J43" s="81">
        <v>-8.9606000000000005E-2</v>
      </c>
      <c r="K43" s="81">
        <v>0.13478599999999999</v>
      </c>
      <c r="L43" s="81">
        <v>3.7605E-2</v>
      </c>
      <c r="M43" s="81">
        <v>-0.23835400000000001</v>
      </c>
      <c r="N43" s="81">
        <v>0.18945500000000001</v>
      </c>
    </row>
    <row r="44" spans="2:15" ht="15.5" customHeight="1" x14ac:dyDescent="0.35">
      <c r="B44" s="79" t="str">
        <v>CSV</v>
      </c>
      <c r="C44" s="79" t="str">
        <v>Hoá chất</v>
      </c>
      <c r="D44" s="55" t="str">
        <v/>
      </c>
      <c r="E44" s="80">
        <v>37.799999</v>
      </c>
      <c r="F44" s="81">
        <v>4.5643000000000003E-2</v>
      </c>
      <c r="G44" s="81">
        <v>1.578927</v>
      </c>
      <c r="H44" s="55" t="str">
        <v/>
      </c>
      <c r="I44" s="81">
        <v>2.3004E-2</v>
      </c>
      <c r="J44" s="81">
        <v>1.4765E-2</v>
      </c>
      <c r="K44" s="81">
        <v>0.147927</v>
      </c>
      <c r="L44" s="81">
        <v>-0.155275</v>
      </c>
      <c r="M44" s="81">
        <v>-0.192994</v>
      </c>
      <c r="N44" s="81">
        <v>1.458423</v>
      </c>
    </row>
    <row r="45" spans="2:15" ht="15.5" customHeight="1" x14ac:dyDescent="0.35">
      <c r="B45" s="79" t="str">
        <v>DPM</v>
      </c>
      <c r="C45" s="79" t="str">
        <v>Hoá chất</v>
      </c>
      <c r="D45" s="55" t="str">
        <v/>
      </c>
      <c r="E45" s="80">
        <v>41.299999</v>
      </c>
      <c r="F45" s="81">
        <v>3.8994000000000001E-2</v>
      </c>
      <c r="G45" s="81">
        <v>1.0912230000000001</v>
      </c>
      <c r="H45" s="55" t="str">
        <v/>
      </c>
      <c r="I45" s="81">
        <v>0.109871</v>
      </c>
      <c r="J45" s="81">
        <v>9.0151999999999996E-2</v>
      </c>
      <c r="K45" s="81">
        <v>0.30355100000000002</v>
      </c>
      <c r="L45" s="81">
        <v>0.22370399999999999</v>
      </c>
      <c r="M45" s="81">
        <v>0.134544</v>
      </c>
      <c r="N45" s="81">
        <v>0.45974399999999999</v>
      </c>
    </row>
    <row r="46" spans="2:15" ht="15.5" customHeight="1" x14ac:dyDescent="0.35">
      <c r="B46" s="79" t="str">
        <v>DDV</v>
      </c>
      <c r="C46" s="79" t="str">
        <v>Hoá chất</v>
      </c>
      <c r="D46" s="55" t="str">
        <v/>
      </c>
      <c r="E46" s="80">
        <v>30.700001</v>
      </c>
      <c r="F46" s="81">
        <v>3.7162000000000001E-2</v>
      </c>
      <c r="G46" s="81">
        <v>0.92777900000000002</v>
      </c>
      <c r="H46" s="55" t="str">
        <v/>
      </c>
      <c r="I46" s="81">
        <v>0.100358</v>
      </c>
      <c r="J46" s="81">
        <v>5.7070000000000003E-2</v>
      </c>
      <c r="K46" s="81">
        <v>0.31585400000000002</v>
      </c>
      <c r="L46" s="81">
        <v>0.60162099999999996</v>
      </c>
      <c r="M46" s="81">
        <v>0.32686599999999999</v>
      </c>
      <c r="N46" s="81">
        <v>2.5519500000000002</v>
      </c>
    </row>
    <row r="47" spans="2:15" ht="15.5" customHeight="1" x14ac:dyDescent="0.35">
      <c r="B47" s="79" t="str">
        <v>DCM</v>
      </c>
      <c r="C47" s="79" t="str">
        <v>Hoá chất</v>
      </c>
      <c r="D47" s="55" t="str">
        <v/>
      </c>
      <c r="E47" s="80">
        <v>35.599997999999999</v>
      </c>
      <c r="F47" s="81">
        <v>3.3382000000000002E-2</v>
      </c>
      <c r="G47" s="81">
        <v>1.315833</v>
      </c>
      <c r="H47" s="55" t="str">
        <v/>
      </c>
      <c r="I47" s="81">
        <v>5.4815000000000003E-2</v>
      </c>
      <c r="J47" s="81">
        <v>2.421E-3</v>
      </c>
      <c r="K47" s="81">
        <v>0.145624</v>
      </c>
      <c r="L47" s="81">
        <v>5.8736999999999998E-2</v>
      </c>
      <c r="M47" s="81">
        <v>-9.8299999999999998E-2</v>
      </c>
      <c r="N47" s="81">
        <v>0.33047599999999999</v>
      </c>
    </row>
    <row r="48" spans="2:15" ht="15.5" customHeight="1" x14ac:dyDescent="0.35">
      <c r="B48" s="79" t="str">
        <v>BFC</v>
      </c>
      <c r="C48" s="79" t="str">
        <v>Hoá chất</v>
      </c>
      <c r="D48" s="55" t="str">
        <v/>
      </c>
      <c r="E48" s="80">
        <v>46.549999</v>
      </c>
      <c r="F48" s="81">
        <v>3.2150999999999999E-2</v>
      </c>
      <c r="G48" s="81">
        <v>1.5782480000000001</v>
      </c>
      <c r="H48" s="55" t="str">
        <v/>
      </c>
      <c r="I48" s="81">
        <v>-3.212E-3</v>
      </c>
      <c r="J48" s="81">
        <v>-0.05</v>
      </c>
      <c r="K48" s="81">
        <v>0.10412299999999999</v>
      </c>
      <c r="L48" s="81">
        <v>0.21890799999999999</v>
      </c>
      <c r="M48" s="81">
        <v>-4.0870000000000004E-3</v>
      </c>
      <c r="N48" s="81">
        <v>1.151014</v>
      </c>
    </row>
    <row r="49" spans="2:15" ht="15.5" customHeight="1" x14ac:dyDescent="0.35">
      <c r="B49" s="79" t="str">
        <v>DGC</v>
      </c>
      <c r="C49" s="79" t="str">
        <v>Hoá chất</v>
      </c>
      <c r="D49" s="55" t="str">
        <v/>
      </c>
      <c r="E49" s="80">
        <v>105.199997</v>
      </c>
      <c r="F49" s="81">
        <v>3.0362E-2</v>
      </c>
      <c r="G49" s="81">
        <v>1.1317410000000001</v>
      </c>
      <c r="H49" s="55" t="str">
        <v/>
      </c>
      <c r="I49" s="81">
        <v>2.9354000000000002E-2</v>
      </c>
      <c r="J49" s="81">
        <v>2.6341E-2</v>
      </c>
      <c r="K49" s="81">
        <v>0.19545499999999999</v>
      </c>
      <c r="L49" s="81">
        <v>-9.7769999999999996E-2</v>
      </c>
      <c r="M49" s="81">
        <v>-0.19351399999999999</v>
      </c>
      <c r="N49" s="81">
        <v>0.230855</v>
      </c>
    </row>
    <row r="50" spans="2:15" ht="15.5" customHeight="1" x14ac:dyDescent="0.35">
      <c r="B50" s="79" t="str">
        <v>GVR</v>
      </c>
      <c r="C50" s="79" t="str">
        <v>Hoá chất</v>
      </c>
      <c r="D50" s="55" t="str">
        <v/>
      </c>
      <c r="E50" s="80">
        <v>31.200001</v>
      </c>
      <c r="F50" s="81">
        <v>1.9608E-2</v>
      </c>
      <c r="G50" s="81">
        <v>1.0260089999999999</v>
      </c>
      <c r="H50" s="55" t="str">
        <v/>
      </c>
      <c r="I50" s="81">
        <v>1.7944999999999999E-2</v>
      </c>
      <c r="J50" s="81">
        <v>-4.7850000000000002E-3</v>
      </c>
      <c r="K50" s="81">
        <v>0.155556</v>
      </c>
      <c r="L50" s="81">
        <v>2.2950999999999999E-2</v>
      </c>
      <c r="M50" s="81">
        <v>-0.19255800000000001</v>
      </c>
      <c r="N50" s="81">
        <v>0.55124300000000004</v>
      </c>
    </row>
    <row r="51" spans="2:15" ht="17.149999999999999" customHeight="1" thickBot="1" x14ac:dyDescent="0.4">
      <c r="B51" s="15"/>
      <c r="C51" s="15"/>
      <c r="D51" s="15"/>
      <c r="E51" s="15"/>
      <c r="F51" s="15"/>
      <c r="G51" s="15"/>
      <c r="H51" s="15"/>
      <c r="I51" s="125" t="str">
        <f>"*Dữ liệu cập nhật lúc " &amp; weekly_data_comments!$C$7</f>
        <v>*Dữ liệu cập nhật lúc 15:00 ngày 25/07/2025</v>
      </c>
      <c r="J51" s="125"/>
      <c r="K51" s="125"/>
      <c r="L51" s="125"/>
      <c r="M51" s="125"/>
      <c r="N51" s="125"/>
    </row>
    <row r="52" spans="2:15" ht="17.149999999999999" customHeight="1" x14ac:dyDescent="0.35">
      <c r="B52" s="115" t="str">
        <f>"BÁO CÁO CHIẾN LƯỢC ĐẦU TƯ TUẦN | " &amp; weekly_data_comments!$C$8</f>
        <v>BÁO CÁO CHIẾN LƯỢC ĐẦU TƯ TUẦN | NGÀY 21/07/2025 - 25/07/2025</v>
      </c>
      <c r="C52" s="115"/>
      <c r="D52" s="115"/>
      <c r="E52" s="115"/>
      <c r="F52" s="115"/>
      <c r="G52" s="115"/>
      <c r="H52" s="53"/>
      <c r="I52" s="122" t="s">
        <v>249</v>
      </c>
      <c r="J52" s="122"/>
      <c r="K52" s="122"/>
      <c r="L52" s="122"/>
      <c r="M52" s="122"/>
      <c r="N52" s="122"/>
    </row>
    <row r="53" spans="2:15" x14ac:dyDescent="0.35">
      <c r="B53" s="106" t="s">
        <v>247</v>
      </c>
      <c r="C53" s="106"/>
      <c r="D53" s="106"/>
      <c r="E53" s="106"/>
      <c r="F53" s="106"/>
      <c r="G53" s="106"/>
    </row>
    <row r="54" spans="2:15" x14ac:dyDescent="0.35">
      <c r="B54" s="106"/>
      <c r="C54" s="106"/>
      <c r="D54" s="106"/>
      <c r="E54" s="106"/>
      <c r="F54" s="106"/>
      <c r="G54" s="106"/>
    </row>
    <row r="55" spans="2:15" ht="8.65" customHeight="1" x14ac:dyDescent="0.35">
      <c r="C55" s="15"/>
      <c r="D55" s="15"/>
      <c r="E55" s="15"/>
      <c r="F55" s="15"/>
      <c r="G55" s="15"/>
      <c r="H55" s="15"/>
      <c r="I55" s="15"/>
      <c r="J55" s="15"/>
      <c r="K55" s="15"/>
      <c r="L55" s="15"/>
      <c r="M55" s="15"/>
      <c r="N55" s="15"/>
    </row>
    <row r="56" spans="2:15" ht="17.149999999999999" customHeight="1" x14ac:dyDescent="0.35">
      <c r="B56" s="110" t="s">
        <v>246</v>
      </c>
      <c r="C56" s="110"/>
      <c r="D56" s="110"/>
      <c r="E56" s="110"/>
      <c r="F56" s="110"/>
      <c r="G56" s="110"/>
      <c r="H56" s="110"/>
      <c r="I56" s="110"/>
      <c r="J56" s="110"/>
      <c r="K56" s="110"/>
      <c r="L56" s="110"/>
      <c r="M56" s="110"/>
      <c r="N56" s="110"/>
    </row>
    <row r="57" spans="2:15" ht="8.65" customHeight="1" x14ac:dyDescent="0.35"/>
    <row r="58" spans="2:15" x14ac:dyDescent="0.35">
      <c r="B58" s="124" t="s">
        <v>208</v>
      </c>
      <c r="C58" s="124"/>
      <c r="D58" s="15"/>
      <c r="E58" s="124" t="s">
        <v>209</v>
      </c>
      <c r="F58" s="124"/>
      <c r="G58" s="124"/>
      <c r="H58" s="15"/>
      <c r="I58" s="124" t="s">
        <v>213</v>
      </c>
      <c r="J58" s="124"/>
      <c r="K58" s="124"/>
      <c r="L58" s="124"/>
      <c r="M58" s="124"/>
      <c r="N58" s="124"/>
    </row>
    <row r="59" spans="2:15" ht="27.9" customHeight="1" x14ac:dyDescent="0.35">
      <c r="B59" s="78" t="s">
        <v>200</v>
      </c>
      <c r="C59" s="78" t="s">
        <v>201</v>
      </c>
      <c r="D59" s="70"/>
      <c r="E59" s="78" t="s">
        <v>212</v>
      </c>
      <c r="F59" s="78" t="s">
        <v>210</v>
      </c>
      <c r="G59" s="78" t="s">
        <v>211</v>
      </c>
      <c r="H59" s="70"/>
      <c r="I59" s="78" t="s">
        <v>202</v>
      </c>
      <c r="J59" s="78" t="s">
        <v>203</v>
      </c>
      <c r="K59" s="78" t="s">
        <v>204</v>
      </c>
      <c r="L59" s="78" t="s">
        <v>205</v>
      </c>
      <c r="M59" s="78" t="s">
        <v>206</v>
      </c>
      <c r="N59" s="78" t="s">
        <v>207</v>
      </c>
      <c r="O59" s="20"/>
    </row>
    <row r="60" spans="2:15" ht="15.5" customHeight="1" x14ac:dyDescent="0.35">
      <c r="B60" s="79" t="str" cm="1">
        <f t="array" ref="B60:N72">_xlfn.LET(
    _xlpm.start_row, 35,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EIB</v>
      </c>
      <c r="C60" s="79" t="str">
        <v>Ngân hàng</v>
      </c>
      <c r="D60" s="54" t="str">
        <v/>
      </c>
      <c r="E60" s="80">
        <v>27.700001</v>
      </c>
      <c r="F60" s="81">
        <v>9.0551000000000006E-2</v>
      </c>
      <c r="G60" s="81">
        <v>1.001717</v>
      </c>
      <c r="H60" s="55" t="str">
        <v/>
      </c>
      <c r="I60" s="81">
        <v>0.217582</v>
      </c>
      <c r="J60" s="81">
        <v>0.11022</v>
      </c>
      <c r="K60" s="81">
        <v>0.28240700000000002</v>
      </c>
      <c r="L60" s="81">
        <v>0.43896099999999999</v>
      </c>
      <c r="M60" s="81">
        <v>0.25339400000000001</v>
      </c>
      <c r="N60" s="81">
        <v>0.85392100000000004</v>
      </c>
    </row>
    <row r="61" spans="2:15" ht="15.5" customHeight="1" x14ac:dyDescent="0.35">
      <c r="B61" s="79" t="str">
        <v>VIB</v>
      </c>
      <c r="C61" s="79" t="str">
        <v>Ngân hàng</v>
      </c>
      <c r="D61" s="55" t="str">
        <v/>
      </c>
      <c r="E61" s="80">
        <v>18.399999999999999</v>
      </c>
      <c r="F61" s="81">
        <v>6.0519000000000003E-2</v>
      </c>
      <c r="G61" s="81">
        <v>1.4401269999999999</v>
      </c>
      <c r="H61" s="55" t="str">
        <v/>
      </c>
      <c r="I61" s="81">
        <v>0.14310600000000001</v>
      </c>
      <c r="J61" s="81">
        <v>0.14000000000000001</v>
      </c>
      <c r="K61" s="81">
        <v>0.18174599999999999</v>
      </c>
      <c r="L61" s="81">
        <v>0.107</v>
      </c>
      <c r="M61" s="81">
        <v>5.0902000000000003E-2</v>
      </c>
      <c r="N61" s="81">
        <v>0.37559399999999998</v>
      </c>
    </row>
    <row r="62" spans="2:15" ht="15.5" customHeight="1" x14ac:dyDescent="0.35">
      <c r="B62" s="79" t="str">
        <v>MBB</v>
      </c>
      <c r="C62" s="79" t="str">
        <v>Ngân hàng</v>
      </c>
      <c r="D62" s="55" t="str">
        <v/>
      </c>
      <c r="E62" s="80">
        <v>28.450001</v>
      </c>
      <c r="F62" s="81">
        <v>5.5659E-2</v>
      </c>
      <c r="G62" s="81">
        <v>1.17133</v>
      </c>
      <c r="H62" s="55" t="str">
        <v/>
      </c>
      <c r="I62" s="81">
        <v>9.8456000000000002E-2</v>
      </c>
      <c r="J62" s="81">
        <v>7.7651999999999999E-2</v>
      </c>
      <c r="K62" s="81">
        <v>0.18049799999999999</v>
      </c>
      <c r="L62" s="81">
        <v>0.30089500000000002</v>
      </c>
      <c r="M62" s="81">
        <v>0.24876000000000001</v>
      </c>
      <c r="N62" s="81">
        <v>0.79293000000000002</v>
      </c>
    </row>
    <row r="63" spans="2:15" ht="15.5" customHeight="1" x14ac:dyDescent="0.35">
      <c r="B63" s="79" t="str">
        <v>ACB</v>
      </c>
      <c r="C63" s="79" t="str">
        <v>Ngân hàng</v>
      </c>
      <c r="D63" s="55" t="str">
        <v/>
      </c>
      <c r="E63" s="80">
        <v>23.6</v>
      </c>
      <c r="F63" s="81">
        <v>3.2822999999999998E-2</v>
      </c>
      <c r="G63" s="81">
        <v>1.043126</v>
      </c>
      <c r="H63" s="55" t="str">
        <v/>
      </c>
      <c r="I63" s="81">
        <v>0.10798099999999999</v>
      </c>
      <c r="J63" s="81">
        <v>8.5056999999999994E-2</v>
      </c>
      <c r="K63" s="81">
        <v>0.129187</v>
      </c>
      <c r="L63" s="81">
        <v>0.10334</v>
      </c>
      <c r="M63" s="81">
        <v>6.5867999999999996E-2</v>
      </c>
      <c r="N63" s="81">
        <v>0.40401100000000001</v>
      </c>
    </row>
    <row r="64" spans="2:15" ht="15.5" customHeight="1" x14ac:dyDescent="0.35">
      <c r="B64" s="79" t="str">
        <v>CTG</v>
      </c>
      <c r="C64" s="79" t="str">
        <v>Ngân hàng</v>
      </c>
      <c r="D64" s="55" t="str">
        <v/>
      </c>
      <c r="E64" s="80">
        <v>45.599997999999999</v>
      </c>
      <c r="F64" s="81">
        <v>8.8500000000000002E-3</v>
      </c>
      <c r="G64" s="81">
        <v>0.81987900000000002</v>
      </c>
      <c r="H64" s="55" t="str">
        <v/>
      </c>
      <c r="I64" s="81">
        <v>9.3524999999999997E-2</v>
      </c>
      <c r="J64" s="81">
        <v>8.1850000000000006E-2</v>
      </c>
      <c r="K64" s="81">
        <v>0.21438099999999999</v>
      </c>
      <c r="L64" s="81">
        <v>0.2</v>
      </c>
      <c r="M64" s="81">
        <v>0.172236</v>
      </c>
      <c r="N64" s="81">
        <v>0.68576700000000002</v>
      </c>
    </row>
    <row r="65" spans="2:22" ht="15.5" customHeight="1" x14ac:dyDescent="0.35">
      <c r="B65" s="79" t="str">
        <v>TCB</v>
      </c>
      <c r="C65" s="79" t="str">
        <v>Ngân hàng</v>
      </c>
      <c r="D65" s="55" t="str">
        <v/>
      </c>
      <c r="E65" s="80">
        <v>35.200001</v>
      </c>
      <c r="F65" s="81">
        <v>-7.0520000000000001E-3</v>
      </c>
      <c r="G65" s="81">
        <v>0.99574600000000002</v>
      </c>
      <c r="H65" s="55" t="str">
        <v/>
      </c>
      <c r="I65" s="81">
        <v>2.9239999999999999E-2</v>
      </c>
      <c r="J65" s="81">
        <v>1.0043E-2</v>
      </c>
      <c r="K65" s="81">
        <v>0.18319299999999999</v>
      </c>
      <c r="L65" s="81">
        <v>0.42799199999999998</v>
      </c>
      <c r="M65" s="81">
        <v>0.39682499999999998</v>
      </c>
      <c r="N65" s="81">
        <v>1.282732</v>
      </c>
    </row>
    <row r="66" spans="2:22" ht="15.5" customHeight="1" x14ac:dyDescent="0.35">
      <c r="B66" s="79" t="str">
        <v>HPG</v>
      </c>
      <c r="C66" s="79" t="str">
        <v>Thép</v>
      </c>
      <c r="D66" s="55" t="str">
        <v/>
      </c>
      <c r="E66" s="80">
        <v>26.049999</v>
      </c>
      <c r="F66" s="81">
        <v>-5.7250000000000001E-3</v>
      </c>
      <c r="G66" s="81">
        <v>1.00681</v>
      </c>
      <c r="H66" s="55" t="str">
        <v/>
      </c>
      <c r="I66" s="81">
        <v>0.14505499999999999</v>
      </c>
      <c r="J66" s="81">
        <v>0.12526999999999999</v>
      </c>
      <c r="K66" s="81">
        <v>0.23313600000000001</v>
      </c>
      <c r="L66" s="81">
        <v>0.17078599999999999</v>
      </c>
      <c r="M66" s="81">
        <v>4.3740000000000001E-2</v>
      </c>
      <c r="N66" s="81">
        <v>0.27120100000000003</v>
      </c>
    </row>
    <row r="67" spans="2:22" ht="15.5" customHeight="1" x14ac:dyDescent="0.35">
      <c r="B67" s="79" t="str">
        <v>GMD</v>
      </c>
      <c r="C67" s="79" t="str">
        <v>Vận tải</v>
      </c>
      <c r="D67" s="55" t="str">
        <v/>
      </c>
      <c r="E67" s="80">
        <v>58.400002000000001</v>
      </c>
      <c r="F67" s="81">
        <v>2.4560999999999999E-2</v>
      </c>
      <c r="G67" s="81">
        <v>0.84160699999999999</v>
      </c>
      <c r="H67" s="55" t="str">
        <v/>
      </c>
      <c r="I67" s="81">
        <v>3.1511999999999998E-2</v>
      </c>
      <c r="J67" s="81">
        <v>9.0869999999999996E-3</v>
      </c>
      <c r="K67" s="81">
        <v>0.103171</v>
      </c>
      <c r="L67" s="81">
        <v>-7.3066000000000006E-2</v>
      </c>
      <c r="M67" s="81">
        <v>-0.17132600000000001</v>
      </c>
      <c r="N67" s="81">
        <v>8.1092999999999998E-2</v>
      </c>
    </row>
    <row r="68" spans="2:22" ht="15.5" customHeight="1" x14ac:dyDescent="0.35">
      <c r="B68" s="79" t="str">
        <v>VCG</v>
      </c>
      <c r="C68" s="79" t="str">
        <v>Xây dựng</v>
      </c>
      <c r="D68" s="55" t="str">
        <v/>
      </c>
      <c r="E68" s="80">
        <v>25.700001</v>
      </c>
      <c r="F68" s="81">
        <v>0.100642</v>
      </c>
      <c r="G68" s="81">
        <v>1.27207</v>
      </c>
      <c r="H68" s="55" t="str">
        <v/>
      </c>
      <c r="I68" s="81">
        <v>0.105376</v>
      </c>
      <c r="J68" s="81">
        <v>0.14988799999999999</v>
      </c>
      <c r="K68" s="81">
        <v>0.32816499999999998</v>
      </c>
      <c r="L68" s="81">
        <v>0.58013599999999999</v>
      </c>
      <c r="M68" s="81">
        <v>0.204093</v>
      </c>
      <c r="N68" s="81">
        <v>0.75356599999999996</v>
      </c>
    </row>
    <row r="69" spans="2:22" ht="15.5" customHeight="1" x14ac:dyDescent="0.35">
      <c r="B69" s="79" t="str">
        <v>TV2</v>
      </c>
      <c r="C69" s="79" t="str">
        <v>Xây dựng</v>
      </c>
      <c r="D69" s="55" t="str">
        <v/>
      </c>
      <c r="E69" s="80">
        <v>40.799999</v>
      </c>
      <c r="F69" s="81">
        <v>6.25E-2</v>
      </c>
      <c r="G69" s="81">
        <v>1.4969429999999999</v>
      </c>
      <c r="H69" s="55" t="str">
        <v/>
      </c>
      <c r="I69" s="81">
        <v>9.8250000000000004E-2</v>
      </c>
      <c r="J69" s="81">
        <v>-6.6362000000000004E-2</v>
      </c>
      <c r="K69" s="81">
        <v>0.12551699999999999</v>
      </c>
      <c r="L69" s="81">
        <v>0.221557</v>
      </c>
      <c r="M69" s="81">
        <v>-0.20830299999999999</v>
      </c>
      <c r="N69" s="81">
        <v>0.55993499999999996</v>
      </c>
    </row>
    <row r="70" spans="2:22" ht="15.5" customHeight="1" x14ac:dyDescent="0.35">
      <c r="B70" s="79" t="str">
        <v>HHV</v>
      </c>
      <c r="C70" s="79" t="str">
        <v>Xây dựng</v>
      </c>
      <c r="D70" s="55" t="str">
        <v/>
      </c>
      <c r="E70" s="80">
        <v>13.15</v>
      </c>
      <c r="F70" s="81">
        <v>2.3345999999999999E-2</v>
      </c>
      <c r="G70" s="81">
        <v>0.81265399999999999</v>
      </c>
      <c r="H70" s="55" t="str">
        <v/>
      </c>
      <c r="I70" s="81">
        <v>0.100199</v>
      </c>
      <c r="J70" s="81">
        <v>0.05</v>
      </c>
      <c r="K70" s="81">
        <v>0.15543899999999999</v>
      </c>
      <c r="L70" s="81">
        <v>0.185193</v>
      </c>
      <c r="M70" s="81">
        <v>-0.115983</v>
      </c>
      <c r="N70" s="81">
        <v>0.40749200000000002</v>
      </c>
    </row>
    <row r="71" spans="2:22" ht="15.5" customHeight="1" x14ac:dyDescent="0.35">
      <c r="B71" s="79" t="str">
        <v>HUT</v>
      </c>
      <c r="C71" s="79" t="str">
        <v>Xây dựng</v>
      </c>
      <c r="D71" s="55" t="str">
        <v/>
      </c>
      <c r="E71" s="80">
        <v>14.5</v>
      </c>
      <c r="F71" s="81">
        <v>2.1127E-2</v>
      </c>
      <c r="G71" s="81">
        <v>0.79856700000000003</v>
      </c>
      <c r="H71" s="55" t="str">
        <v/>
      </c>
      <c r="I71" s="81">
        <v>0.124031</v>
      </c>
      <c r="J71" s="81">
        <v>5.0610000000000004E-3</v>
      </c>
      <c r="K71" s="81">
        <v>0.258438</v>
      </c>
      <c r="L71" s="81">
        <v>-4.0037999999999997E-2</v>
      </c>
      <c r="M71" s="81">
        <v>-0.30669400000000002</v>
      </c>
      <c r="N71" s="81">
        <v>2.5713E-2</v>
      </c>
    </row>
    <row r="72" spans="2:22" ht="15.5" customHeight="1" x14ac:dyDescent="0.35">
      <c r="B72" s="79" t="str">
        <v>CTD</v>
      </c>
      <c r="C72" s="79" t="str">
        <v>Xây dựng</v>
      </c>
      <c r="D72" s="55" t="str">
        <v/>
      </c>
      <c r="E72" s="80">
        <v>84.199996999999996</v>
      </c>
      <c r="F72" s="81">
        <v>-3.5500000000000002E-3</v>
      </c>
      <c r="G72" s="81">
        <v>0.98329800000000001</v>
      </c>
      <c r="H72" s="55" t="str">
        <v/>
      </c>
      <c r="I72" s="81">
        <v>-2.0930000000000001E-2</v>
      </c>
      <c r="J72" s="81">
        <v>-3.107E-2</v>
      </c>
      <c r="K72" s="81">
        <v>7.1247000000000005E-2</v>
      </c>
      <c r="L72" s="81">
        <v>0.22383700000000001</v>
      </c>
      <c r="M72" s="81">
        <v>9.4316999999999998E-2</v>
      </c>
      <c r="N72" s="81">
        <v>0.49155599999999999</v>
      </c>
    </row>
    <row r="73" spans="2:22" ht="15.5" customHeight="1" x14ac:dyDescent="0.35">
      <c r="B73" s="82"/>
      <c r="C73" s="82"/>
      <c r="D73" s="55"/>
      <c r="E73" s="83"/>
      <c r="F73" s="84"/>
      <c r="G73" s="84"/>
      <c r="H73" s="55"/>
      <c r="I73" s="84"/>
      <c r="J73" s="84"/>
      <c r="K73" s="84"/>
      <c r="L73" s="84"/>
      <c r="M73" s="84"/>
      <c r="N73" s="84"/>
    </row>
    <row r="74" spans="2:22" ht="15.5" customHeight="1" x14ac:dyDescent="0.35">
      <c r="B74" s="56"/>
      <c r="C74" s="56"/>
      <c r="D74" s="55"/>
      <c r="E74" s="51"/>
      <c r="F74" s="52"/>
      <c r="G74" s="52"/>
      <c r="H74" s="55"/>
      <c r="I74" s="52"/>
      <c r="J74" s="52"/>
      <c r="K74" s="52"/>
      <c r="L74" s="52"/>
      <c r="M74" s="52"/>
      <c r="N74" s="52"/>
    </row>
    <row r="75" spans="2:22" ht="15.5" customHeight="1" x14ac:dyDescent="0.35">
      <c r="B75" s="56"/>
      <c r="C75" s="56"/>
      <c r="D75" s="55"/>
      <c r="E75" s="51"/>
      <c r="F75" s="52"/>
      <c r="G75" s="52"/>
      <c r="H75" s="55"/>
      <c r="I75" s="52"/>
      <c r="J75" s="52"/>
      <c r="K75" s="52"/>
      <c r="L75" s="52"/>
      <c r="M75" s="52"/>
      <c r="N75" s="52"/>
    </row>
    <row r="76" spans="2:22" ht="15.5" customHeight="1" x14ac:dyDescent="0.35">
      <c r="B76" s="56"/>
      <c r="C76" s="56"/>
      <c r="D76" s="55"/>
      <c r="E76" s="51"/>
      <c r="F76" s="52"/>
      <c r="G76" s="52"/>
      <c r="H76" s="55"/>
      <c r="I76" s="52"/>
      <c r="J76" s="52"/>
      <c r="K76" s="52"/>
      <c r="L76" s="52"/>
      <c r="M76" s="52"/>
      <c r="N76" s="52"/>
    </row>
    <row r="77" spans="2:22" ht="17.149999999999999" customHeight="1" thickBot="1" x14ac:dyDescent="0.4">
      <c r="B77" s="15"/>
      <c r="C77" s="15"/>
      <c r="D77" s="15"/>
      <c r="E77" s="15"/>
      <c r="F77" s="15"/>
      <c r="G77" s="15"/>
      <c r="H77" s="15"/>
      <c r="I77" s="123" t="str">
        <f>"*Dữ liệu cập nhật lúc " &amp; weekly_data_comments!$C$7</f>
        <v>*Dữ liệu cập nhật lúc 15:00 ngày 25/07/2025</v>
      </c>
      <c r="J77" s="123"/>
      <c r="K77" s="123"/>
      <c r="L77" s="123"/>
      <c r="M77" s="123"/>
      <c r="N77" s="123"/>
    </row>
    <row r="78" spans="2:22" ht="17.149999999999999" customHeight="1" x14ac:dyDescent="0.35">
      <c r="B78" s="115" t="str">
        <f>"BÁO CÁO CHIẾN LƯỢC ĐẦU TƯ TUẦN | " &amp; weekly_data_comments!$C$8</f>
        <v>BÁO CÁO CHIẾN LƯỢC ĐẦU TƯ TUẦN | NGÀY 21/07/2025 - 25/07/2025</v>
      </c>
      <c r="C78" s="115"/>
      <c r="D78" s="115"/>
      <c r="E78" s="115"/>
      <c r="F78" s="115"/>
      <c r="G78" s="115"/>
      <c r="H78" s="53"/>
      <c r="I78" s="122" t="s">
        <v>250</v>
      </c>
      <c r="J78" s="122"/>
      <c r="K78" s="122"/>
      <c r="L78" s="122"/>
      <c r="M78" s="122"/>
      <c r="N78" s="122"/>
    </row>
    <row r="79" spans="2:22" x14ac:dyDescent="0.35">
      <c r="Q79" s="106" t="s">
        <v>247</v>
      </c>
      <c r="R79" s="106"/>
      <c r="S79" s="106"/>
      <c r="T79" s="106"/>
      <c r="U79" s="106"/>
      <c r="V79" s="106"/>
    </row>
    <row r="80" spans="2:22" x14ac:dyDescent="0.35">
      <c r="Q80" s="106"/>
      <c r="R80" s="106"/>
      <c r="S80" s="106"/>
      <c r="T80" s="106"/>
      <c r="U80" s="106"/>
      <c r="V80" s="106"/>
    </row>
    <row r="81" spans="17:30" ht="8.65" customHeight="1" x14ac:dyDescent="0.35">
      <c r="R81" s="15"/>
      <c r="S81" s="15"/>
      <c r="T81" s="15"/>
      <c r="U81" s="15"/>
      <c r="V81" s="15"/>
      <c r="W81" s="15"/>
      <c r="X81" s="15"/>
      <c r="Y81" s="15"/>
      <c r="Z81" s="15"/>
      <c r="AA81" s="15"/>
      <c r="AB81" s="15"/>
      <c r="AC81" s="15"/>
    </row>
    <row r="82" spans="17:30" ht="17.149999999999999" customHeight="1" x14ac:dyDescent="0.35">
      <c r="Q82" s="110" t="s">
        <v>251</v>
      </c>
      <c r="R82" s="110"/>
      <c r="S82" s="110"/>
      <c r="T82" s="110"/>
      <c r="U82" s="110"/>
      <c r="V82" s="110"/>
      <c r="W82" s="110"/>
      <c r="X82" s="110"/>
      <c r="Y82" s="110"/>
      <c r="Z82" s="110"/>
      <c r="AA82" s="110"/>
      <c r="AB82" s="110"/>
      <c r="AC82" s="110"/>
    </row>
    <row r="84" spans="17:30" ht="24.9" customHeight="1" x14ac:dyDescent="0.35"/>
    <row r="85" spans="17:30" x14ac:dyDescent="0.35">
      <c r="AD85" s="20"/>
    </row>
    <row r="104" spans="17:29" ht="15" thickBot="1" x14ac:dyDescent="0.4">
      <c r="Q104" s="15"/>
      <c r="R104" s="15"/>
      <c r="S104" s="15"/>
      <c r="T104" s="15"/>
      <c r="U104" s="15"/>
      <c r="V104" s="15"/>
      <c r="W104" s="15"/>
      <c r="X104" s="15"/>
      <c r="Y104" s="15"/>
      <c r="Z104" s="15"/>
      <c r="AA104" s="15"/>
      <c r="AB104" s="15"/>
      <c r="AC104" s="15"/>
    </row>
    <row r="105" spans="17:29" ht="17.25" customHeight="1" x14ac:dyDescent="0.35">
      <c r="Q105" s="115" t="str">
        <f>"BÁO CÁO CHIẾN LƯỢC ĐẦU TƯ TUẦN | " &amp; weekly_data_comments!$C$8</f>
        <v>BÁO CÁO CHIẾN LƯỢC ĐẦU TƯ TUẦN | NGÀY 21/07/2025 - 25/07/2025</v>
      </c>
      <c r="R105" s="115"/>
      <c r="S105" s="115"/>
      <c r="T105" s="115"/>
      <c r="U105" s="115"/>
      <c r="V105" s="115"/>
      <c r="W105" s="53"/>
      <c r="X105" s="122" t="s">
        <v>252</v>
      </c>
      <c r="Y105" s="122"/>
      <c r="Z105" s="122"/>
      <c r="AA105" s="122"/>
      <c r="AB105" s="122"/>
      <c r="AC105" s="122"/>
    </row>
  </sheetData>
  <mergeCells count="28">
    <mergeCell ref="B27:G28"/>
    <mergeCell ref="B30:N30"/>
    <mergeCell ref="B52:G52"/>
    <mergeCell ref="I52:N52"/>
    <mergeCell ref="I25:N25"/>
    <mergeCell ref="I51:N51"/>
    <mergeCell ref="B32:C32"/>
    <mergeCell ref="E32:G32"/>
    <mergeCell ref="I32:N32"/>
    <mergeCell ref="B1:G2"/>
    <mergeCell ref="B4:N4"/>
    <mergeCell ref="B26:G26"/>
    <mergeCell ref="I26:N26"/>
    <mergeCell ref="B6:C6"/>
    <mergeCell ref="E6:G6"/>
    <mergeCell ref="I6:N6"/>
    <mergeCell ref="Q82:AC82"/>
    <mergeCell ref="Q105:V105"/>
    <mergeCell ref="X105:AC105"/>
    <mergeCell ref="B53:G54"/>
    <mergeCell ref="B56:N56"/>
    <mergeCell ref="B78:G78"/>
    <mergeCell ref="I78:N78"/>
    <mergeCell ref="Q79:V80"/>
    <mergeCell ref="I77:N77"/>
    <mergeCell ref="B58:C58"/>
    <mergeCell ref="E58:G58"/>
    <mergeCell ref="I58:N58"/>
  </mergeCells>
  <conditionalFormatting sqref="F8:F24">
    <cfRule type="expression" dxfId="44" priority="38">
      <formula>F8&lt;0</formula>
    </cfRule>
    <cfRule type="expression" dxfId="43" priority="39">
      <formula>F8&gt;=0</formula>
    </cfRule>
  </conditionalFormatting>
  <conditionalFormatting sqref="F34:F50">
    <cfRule type="expression" dxfId="42" priority="28">
      <formula>F34&lt;0</formula>
    </cfRule>
    <cfRule type="expression" dxfId="41" priority="29">
      <formula>F34&gt;=0</formula>
    </cfRule>
  </conditionalFormatting>
  <conditionalFormatting sqref="F60:F76">
    <cfRule type="expression" dxfId="40" priority="19">
      <formula>F60&lt;0</formula>
    </cfRule>
    <cfRule type="expression" dxfId="39" priority="20">
      <formula>F60&gt;=0</formula>
    </cfRule>
  </conditionalFormatting>
  <conditionalFormatting sqref="G8:G24">
    <cfRule type="expression" dxfId="38" priority="11">
      <formula>G8&gt;=1.3</formula>
    </cfRule>
    <cfRule type="expression" dxfId="37" priority="31">
      <formula>AND(G8&gt;=1,G8&lt;1.3)</formula>
    </cfRule>
    <cfRule type="expression" dxfId="36" priority="32">
      <formula>AND(G8&gt;=0.7,G8&lt;1)</formula>
    </cfRule>
    <cfRule type="expression" dxfId="35" priority="34">
      <formula>AND(G8&gt;=0.5,G8&lt;0.7)</formula>
    </cfRule>
    <cfRule type="expression" dxfId="34" priority="35">
      <formula>G8&lt;0.5</formula>
    </cfRule>
  </conditionalFormatting>
  <conditionalFormatting sqref="G34:G50">
    <cfRule type="expression" dxfId="33" priority="6">
      <formula>G34&gt;=1.3</formula>
    </cfRule>
    <cfRule type="expression" dxfId="32" priority="7">
      <formula>AND(G34&gt;=1,G34&lt;1.3)</formula>
    </cfRule>
    <cfRule type="expression" dxfId="31" priority="8">
      <formula>AND(G34&gt;=0.7,G34&lt;1)</formula>
    </cfRule>
    <cfRule type="expression" dxfId="30" priority="9">
      <formula>AND(G34&gt;=0.5,G34&lt;0.7)</formula>
    </cfRule>
    <cfRule type="expression" dxfId="29" priority="10">
      <formula>G34&lt;0.5</formula>
    </cfRule>
  </conditionalFormatting>
  <conditionalFormatting sqref="G60:G76">
    <cfRule type="expression" dxfId="28" priority="1">
      <formula>G60&gt;=1.3</formula>
    </cfRule>
    <cfRule type="expression" dxfId="27" priority="2">
      <formula>AND(G60&gt;=1,G60&lt;1.3)</formula>
    </cfRule>
    <cfRule type="expression" dxfId="26" priority="3">
      <formula>AND(G60&gt;=0.7,G60&lt;1)</formula>
    </cfRule>
    <cfRule type="expression" dxfId="25" priority="4">
      <formula>AND(G60&gt;=0.5,G60&lt;0.7)</formula>
    </cfRule>
    <cfRule type="expression" dxfId="24" priority="5">
      <formula>G60&lt;0.5</formula>
    </cfRule>
  </conditionalFormatting>
  <conditionalFormatting sqref="I8:N24">
    <cfRule type="expression" dxfId="23" priority="36">
      <formula>I8&lt;0</formula>
    </cfRule>
    <cfRule type="expression" dxfId="22" priority="37">
      <formula>I8&gt;=0</formula>
    </cfRule>
  </conditionalFormatting>
  <conditionalFormatting sqref="I34:N50">
    <cfRule type="expression" dxfId="21" priority="26">
      <formula>I34&lt;0</formula>
    </cfRule>
    <cfRule type="expression" dxfId="20" priority="27">
      <formula>I34&gt;=0</formula>
    </cfRule>
  </conditionalFormatting>
  <conditionalFormatting sqref="I60:N76">
    <cfRule type="expression" dxfId="19" priority="17">
      <formula>I60&lt;0</formula>
    </cfRule>
    <cfRule type="expression" dxfId="18" priority="18">
      <formula>I60&gt;=0</formula>
    </cfRule>
  </conditionalFormatting>
  <printOptions verticalCentered="1"/>
  <pageMargins left="0" right="0" top="0" bottom="0" header="0" footer="0"/>
  <pageSetup paperSize="11" scale="10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B11" sqref="B11"/>
    </sheetView>
  </sheetViews>
  <sheetFormatPr defaultRowHeight="14.5" x14ac:dyDescent="0.35"/>
  <cols>
    <col min="1" max="1" width="2.26953125" customWidth="1"/>
    <col min="2" max="2" width="7.7265625" customWidth="1"/>
    <col min="3" max="3" width="23.08984375" customWidth="1"/>
    <col min="4" max="4" width="7.7265625" customWidth="1"/>
    <col min="5" max="5" width="19.6328125" customWidth="1"/>
    <col min="6" max="6" width="7.7265625" customWidth="1"/>
    <col min="7" max="7" width="23.08984375" customWidth="1"/>
    <col min="8" max="8" width="7.7265625" customWidth="1"/>
    <col min="9" max="9" width="2.26953125" customWidth="1"/>
  </cols>
  <sheetData>
    <row r="1" spans="1:9" x14ac:dyDescent="0.35">
      <c r="C1" s="15"/>
      <c r="D1" s="15"/>
      <c r="E1" s="15"/>
      <c r="F1" s="15"/>
      <c r="G1" s="15"/>
      <c r="H1" s="15"/>
    </row>
    <row r="2" spans="1:9" ht="14.65" customHeight="1" x14ac:dyDescent="0.55000000000000004">
      <c r="B2" s="36"/>
      <c r="C2" s="36"/>
      <c r="D2" s="36"/>
      <c r="E2" s="15"/>
      <c r="F2" s="15"/>
      <c r="G2" s="15"/>
      <c r="H2" s="15"/>
    </row>
    <row r="3" spans="1:9" ht="8.65" customHeight="1" x14ac:dyDescent="0.55000000000000004">
      <c r="B3" s="36"/>
      <c r="C3" s="36"/>
      <c r="D3" s="36"/>
      <c r="E3" s="15"/>
      <c r="F3" s="15"/>
      <c r="G3" s="15"/>
      <c r="H3" s="15"/>
    </row>
    <row r="4" spans="1:9" ht="21.5" customHeight="1" x14ac:dyDescent="0.35">
      <c r="B4" s="126" t="s">
        <v>253</v>
      </c>
      <c r="C4" s="126"/>
      <c r="D4" s="126"/>
      <c r="E4" s="126"/>
      <c r="F4" s="126"/>
      <c r="G4" s="126"/>
      <c r="H4" s="126"/>
    </row>
    <row r="5" spans="1:9" s="57" customFormat="1" ht="8.65" customHeight="1" x14ac:dyDescent="0.35">
      <c r="B5" s="58"/>
      <c r="C5" s="89"/>
      <c r="D5" s="58"/>
      <c r="E5" s="58"/>
      <c r="F5" s="58"/>
      <c r="G5" s="58"/>
      <c r="H5" s="58"/>
    </row>
    <row r="6" spans="1:9" ht="159" customHeight="1" x14ac:dyDescent="0.35">
      <c r="A6" s="20"/>
      <c r="B6" s="127" t="s">
        <v>255</v>
      </c>
      <c r="C6" s="127"/>
      <c r="D6" s="127"/>
      <c r="E6" s="127"/>
      <c r="F6" s="127"/>
      <c r="G6" s="127"/>
      <c r="H6" s="127"/>
      <c r="I6" s="20"/>
    </row>
    <row r="7" spans="1:9" ht="42.9" customHeight="1" x14ac:dyDescent="0.35">
      <c r="B7" s="128" t="s">
        <v>214</v>
      </c>
      <c r="C7" s="128"/>
      <c r="D7" s="128"/>
      <c r="E7" s="85"/>
      <c r="F7" s="128" t="s">
        <v>215</v>
      </c>
      <c r="G7" s="128"/>
      <c r="H7" s="128"/>
    </row>
    <row r="8" spans="1:9" ht="101.65" customHeight="1" x14ac:dyDescent="0.35">
      <c r="B8" s="21"/>
      <c r="C8" s="21"/>
      <c r="D8" s="21"/>
      <c r="E8" s="21"/>
      <c r="F8" s="21"/>
      <c r="G8" s="21"/>
      <c r="H8" s="21"/>
    </row>
    <row r="9" spans="1:9" ht="15" thickBot="1" x14ac:dyDescent="0.4">
      <c r="B9" s="15"/>
      <c r="C9" s="15"/>
      <c r="D9" s="15"/>
      <c r="E9" s="15"/>
      <c r="F9" s="15"/>
      <c r="G9" s="15"/>
      <c r="H9" s="15"/>
    </row>
    <row r="10" spans="1:9" ht="17.149999999999999" customHeight="1" x14ac:dyDescent="0.35">
      <c r="B10" s="53" t="str">
        <f>"BÁO CÁO CHIẾN LƯỢC ĐẦU TƯ TUẦN | " &amp; weekly_data_comments!$C$8</f>
        <v>BÁO CÁO CHIẾN LƯỢC ĐẦU TƯ TUẦN | NGÀY 21/07/2025 - 25/07/2025</v>
      </c>
      <c r="C10" s="53"/>
      <c r="D10" s="53"/>
      <c r="E10" s="53"/>
      <c r="F10" s="122" t="s">
        <v>254</v>
      </c>
      <c r="G10" s="122"/>
      <c r="H10" s="122"/>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zoomScaleNormal="40" zoomScaleSheetLayoutView="100" workbookViewId="0">
      <selection activeCell="D4" sqref="D4:H4"/>
    </sheetView>
  </sheetViews>
  <sheetFormatPr defaultRowHeight="14.5" x14ac:dyDescent="0.35"/>
  <cols>
    <col min="1" max="1" width="3.90625" style="10" customWidth="1"/>
    <col min="2" max="2" width="7.7265625" bestFit="1" customWidth="1"/>
    <col min="3" max="3" width="10.08984375" bestFit="1" customWidth="1"/>
    <col min="4" max="4" width="15.36328125" customWidth="1"/>
    <col min="5" max="5" width="14.1796875" style="99" customWidth="1"/>
    <col min="6" max="6" width="21.36328125" style="138" customWidth="1"/>
    <col min="7" max="8" width="59.26953125" customWidth="1"/>
    <col min="9" max="9" width="86.90625" bestFit="1" customWidth="1"/>
  </cols>
  <sheetData>
    <row r="1" spans="1:9" ht="19.5" x14ac:dyDescent="0.45">
      <c r="A1" s="141" t="s">
        <v>9</v>
      </c>
      <c r="B1" s="141"/>
      <c r="C1" s="141"/>
      <c r="D1" s="141"/>
      <c r="E1" s="141"/>
      <c r="F1" s="141"/>
      <c r="G1" s="141"/>
      <c r="H1" s="141"/>
      <c r="I1" s="141"/>
    </row>
    <row r="2" spans="1:9" x14ac:dyDescent="0.35">
      <c r="A2" s="103" t="s">
        <v>355</v>
      </c>
      <c r="B2" s="100" t="s">
        <v>101</v>
      </c>
      <c r="C2" s="100" t="str" cm="1">
        <f t="array" ref="C2:I22">_xlfn.CHOOSECOLS(_xlfn.VSTACK(weekly_news_list[#Headers],
  _xlfn._xlws.SORT(_xlfn._xlws.FILTER(weekly_news_list[], weekly_news_list[news_type]=A1), 1, -1)
 ), 11, 9, 1, 6, 2, 3, 10)</f>
        <v>ai_selected</v>
      </c>
      <c r="D2" s="100" t="str">
        <v>impact</v>
      </c>
      <c r="E2" s="101" t="str">
        <v>source</v>
      </c>
      <c r="F2" s="136" t="str">
        <v>published_time</v>
      </c>
      <c r="G2" s="100" t="str">
        <v>title</v>
      </c>
      <c r="H2" s="139" t="str">
        <v>content</v>
      </c>
      <c r="I2" s="140" t="str">
        <v>sectors</v>
      </c>
    </row>
    <row r="3" spans="1:9" x14ac:dyDescent="0.35">
      <c r="A3" s="5">
        <v>1</v>
      </c>
      <c r="B3" s="8" t="str">
        <f>C3</f>
        <v>x</v>
      </c>
      <c r="C3" s="8" t="str">
        <v>x</v>
      </c>
      <c r="D3" s="8" t="str">
        <v>Trung lập</v>
      </c>
      <c r="E3" s="98" t="str">
        <v>vneconomy</v>
      </c>
      <c r="F3" s="137">
        <v>45863.290277777778</v>
      </c>
      <c r="G3" s="8" t="str">
        <v>[Trực tiếp] Toạ đàm “Cơ chế kiểm soát tín dụng: Thay thế hạn mức bằng bộ tiêu chí an toàn”</v>
      </c>
      <c r="H3" s="8" t="str">
        <v>Chính phủ định hướng cải cách tín dụng từ quản lý hành chính sang nguyên tắc thị trường, dựa trên tiêu chí rủi ro. Tạp chí VnEconomy tổ chức đối thoại chuyên đề nhằm phân tích sâu 6 vấn đề cốt lõi, tập trung vào việc thay thế hạn mức bằng bộ tiêu chí an toàn. Tọa đàm quy tụ nhiều chuyên gia hàng đầu, thảo luận về điều kiện xóa bỏ hạn mức, tác động xếp hạng tín nhiệm, tăng vốn ngân hàng, kiểm soát rủi ro, sở hữu chéo và phát triển thị trường vốn.</v>
      </c>
      <c r="I3" s="4" t="str">
        <v>Ngân hàng, Tài chính, Thị trường vốn</v>
      </c>
    </row>
    <row r="4" spans="1:9" x14ac:dyDescent="0.35">
      <c r="A4" s="5">
        <v>2</v>
      </c>
      <c r="B4" s="8" t="str">
        <f t="shared" ref="B4:B22" si="0">C4</f>
        <v>x</v>
      </c>
      <c r="C4" s="8" t="str">
        <v>x</v>
      </c>
      <c r="D4" s="8" t="str">
        <v>Tích cực</v>
      </c>
      <c r="E4" s="98" t="str">
        <v>vneconomy</v>
      </c>
      <c r="F4" s="137">
        <v>45863.135416666664</v>
      </c>
      <c r="G4" s="8" t="str">
        <v>Sắp đưa vào vận hành công ty đối tác bù trừ trung tâm, tháng 9 FTSE Russell nâng hạng</v>
      </c>
      <c r="H4" s="8" t="str">
        <v>VSDC sắp vận hành đối tác bù trừ trung tâm, chuẩn bị nâng hạng thị trường Việt Nam.  Tháng 9 này, FTSE Russell có thể nâng hạng Việt Nam lên mới nổi.  Nhà đầu tư nước ngoài đánh giá cao cải cách pháp lý, tiềm năng tăng trưởng Việt Nam.</v>
      </c>
      <c r="I4" s="4" t="str">
        <v>Chứng khoán, Thị trường tài chính</v>
      </c>
    </row>
    <row r="5" spans="1:9" x14ac:dyDescent="0.35">
      <c r="A5" s="5">
        <v>3</v>
      </c>
      <c r="B5" s="8" t="str">
        <f t="shared" si="0"/>
        <v>x</v>
      </c>
      <c r="C5" s="8" t="str">
        <v>x</v>
      </c>
      <c r="D5" s="8" t="str">
        <v>Tích cực</v>
      </c>
      <c r="E5" s="98" t="str">
        <v>vietstock</v>
      </c>
      <c r="F5" s="137">
        <v>45863.899305555555</v>
      </c>
      <c r="G5" s="8" t="str">
        <v>Bộ Tài chính đề xuất sửa đổi Luật Quản lý nợ công</v>
      </c>
      <c r="H5" s="8" t="str">
        <v>Dự thảo sửa đổi 17 điều, bãi bỏ 5, bổ sung mới 5, phân cấp địa phương mạnh mẽ. Thủ tướng phê duyệt hạn mức nợ, Bộ Tài chính đàm phán vay ODA. Miễn thuế thu nhập doanh nghiệp cho nhà đầu tư trái phiếu quốc tế.</v>
      </c>
      <c r="I5" s="4" t="str">
        <v>Quản lý nhà nước, Thị trường tài chính, Thuế</v>
      </c>
    </row>
    <row r="6" spans="1:9" x14ac:dyDescent="0.35">
      <c r="A6" s="5">
        <v>4</v>
      </c>
      <c r="B6" s="8" t="str">
        <f t="shared" si="0"/>
        <v/>
      </c>
      <c r="C6" s="8" t="str">
        <v/>
      </c>
      <c r="D6" s="8" t="str">
        <v>Tích cực</v>
      </c>
      <c r="E6" s="98" t="str">
        <v>vietstock</v>
      </c>
      <c r="F6" s="137">
        <v>45863.761701388888</v>
      </c>
      <c r="G6" s="8" t="str">
        <v>Chứng khoán Tuần 21-25/07/2025: Thiết lập đỉnh lịch sử mới với chuỗi tăng 6 tuần liền</v>
      </c>
      <c r="H6" s="8" t="str">
        <v>VN-Index thiết lập đỉnh lịch sử mới, tăng 2.26% tuần qua nhờ thanh khoản cao. Khối ngoại bán ròng hơn 2 ngàn tỷ đồng, nhà đầu tư cần chú ý nhịp rung lắc kỹ thuật. Cổ phiếu ngành truyền thông, công nghiệp và tài chính tăng mạnh, riêng công nghệ thông tin giảm nhẹ.</v>
      </c>
      <c r="I6" s="4" t="str">
        <v>Toàn thị trường, Chứng khoán, Truyền thông, Công nghiệp, Tài chính, Công nghệ thông tin</v>
      </c>
    </row>
    <row r="7" spans="1:9" x14ac:dyDescent="0.35">
      <c r="A7" s="5">
        <v>5</v>
      </c>
      <c r="B7" s="8" t="str">
        <f t="shared" si="0"/>
        <v/>
      </c>
      <c r="C7" s="8" t="str">
        <v/>
      </c>
      <c r="D7" s="8" t="str">
        <v>Tiêu cực</v>
      </c>
      <c r="E7" s="98" t="str">
        <v>vietstock</v>
      </c>
      <c r="F7" s="137">
        <v>45862.870138888888</v>
      </c>
      <c r="G7" s="8" t="str">
        <v>Standard Chartered điều chỉnh dự báo tăng trưởng kinh tế Việt Nam năm 2025</v>
      </c>
      <c r="H7" s="8" t="str">
        <v>Standard Chartered hạ dự báo GDP Việt Nam năm 2025 xuống 6.1% dù FDI giải ngân tăng 8.1%. Lạm phát dự báo 3.5% nhờ điều kiện kinh tế vĩ mô ổn định. Ngân hàng giữ nguyên dự báo lãi suất tái cấp vốn và nâng tỷ giá USD/VND lên 26,300.</v>
      </c>
      <c r="I7" s="4" t="str">
        <v>Kinh tế vĩ mô</v>
      </c>
    </row>
    <row r="8" spans="1:9" x14ac:dyDescent="0.35">
      <c r="A8" s="5">
        <v>6</v>
      </c>
      <c r="B8" s="8" t="str">
        <f t="shared" si="0"/>
        <v/>
      </c>
      <c r="C8" s="8" t="str">
        <v/>
      </c>
      <c r="D8" s="8" t="str">
        <v>Tích cực</v>
      </c>
      <c r="E8" s="98" t="str">
        <v>vietstock</v>
      </c>
      <c r="F8" s="137">
        <v>45862.382939814815</v>
      </c>
      <c r="G8" s="8" t="str">
        <v>AMRO nâng dự báo tăng trưởng kinh tế Việt Nam trong năm 2025</v>
      </c>
      <c r="H8" s="8" t="str">
        <v>AMRO nâng dự báo kinh tế Việt Nam năm 2025 lên 7%, cao hơn 6,5%. Tăng trưởng GDP 6 tháng đầu năm đạt 7,52% nhờ tiêu dùng. Việt Nam cần hội nhập sâu rộng với các nền kinh tế khu vực.</v>
      </c>
      <c r="I8" s="4" t="str">
        <v>Kinh tế vĩ mô</v>
      </c>
    </row>
    <row r="9" spans="1:9" x14ac:dyDescent="0.35">
      <c r="A9" s="5">
        <v>7</v>
      </c>
      <c r="B9" s="8" t="str">
        <f t="shared" si="0"/>
        <v/>
      </c>
      <c r="C9" s="8" t="str">
        <v/>
      </c>
      <c r="D9" s="8" t="str">
        <v>Trung lập</v>
      </c>
      <c r="E9" s="98" t="str">
        <v>vietstock</v>
      </c>
      <c r="F9" s="137">
        <v>45861.636805555558</v>
      </c>
      <c r="G9" s="8" t="str">
        <v>ADB dự báo tăng trưởng GDP của Việt Nam ở mức 6.3% cho năm 2025</v>
      </c>
      <c r="H9" s="8" t="str">
        <v>ADB dự báo GDP Việt Nam tăng 6.3% năm 2025, dù chịu áp lực thuế quan. Đầu tư nước ngoài và giải ngân vốn đầu tư công mạnh mẽ thúc đẩy tăng trưởng. Tuy nhiên, xuất khẩu có thể chậm lại do tăng thuế nhập khẩu từ Hoa Kỳ.</v>
      </c>
      <c r="I9" s="4" t="str">
        <v>Kinh tế vĩ mô, Thương mại quốc tế</v>
      </c>
    </row>
    <row r="10" spans="1:9" x14ac:dyDescent="0.35">
      <c r="A10" s="5">
        <v>8</v>
      </c>
      <c r="B10" s="8" t="str">
        <f t="shared" si="0"/>
        <v/>
      </c>
      <c r="C10" s="8" t="str">
        <v/>
      </c>
      <c r="D10" s="8" t="str">
        <v>Tích cực</v>
      </c>
      <c r="E10" s="98" t="str">
        <v>vietstock</v>
      </c>
      <c r="F10" s="137">
        <v>45861.615972222222</v>
      </c>
      <c r="G10" s="8" t="str">
        <v>Thủ tướng: Đưa thể chế từ 'điểm nghẽn của điểm nghẽn' thành lợi thế cạnh tranh quốc gia</v>
      </c>
      <c r="H10" s="8" t="str">
        <v>Thủ tướng yêu cầu tháo gỡ vướng mắc thể chế năm 2025, biến điểm nghẽn thành lợi thế cạnh tranh. Chính phủ thảo luận 7 dự án luật và chương trình lập pháp năm 2026. Cần làm rõ "5 sao" và "6 rõ" trong xây dựng, hoàn thiện pháp luật.</v>
      </c>
      <c r="I10" s="4" t="str">
        <v>Kinh tế vĩ mô, Quản lý nhà nước</v>
      </c>
    </row>
    <row r="11" spans="1:9" x14ac:dyDescent="0.35">
      <c r="A11" s="5">
        <v>9</v>
      </c>
      <c r="B11" s="8" t="str">
        <f t="shared" si="0"/>
        <v/>
      </c>
      <c r="C11" s="8" t="str">
        <v/>
      </c>
      <c r="D11" s="8" t="str">
        <v>Tích cực</v>
      </c>
      <c r="E11" s="98" t="str">
        <v>vietstock</v>
      </c>
      <c r="F11" s="137">
        <v>45861.584722222222</v>
      </c>
      <c r="G11" s="8" t="str">
        <v>Thủ tướng chỉ đạo khẩn trương tháo gỡ khó khăn cho các dự án điện năng lượng tái tạo</v>
      </c>
      <c r="H11" s="8" t="str">
        <v>Thủ tướng chỉ đạo tháo gỡ dự án năng lượng tái tạo, xử lý chồng lấn quy hoạch phức tạp. Các địa phương hoàn thành trước ngày 25 tháng 7 năm 2025. EVN xử lý giá mua bán điện mặt trời trang trại, hoàn thành trước 25/7.</v>
      </c>
      <c r="I11" s="4" t="str">
        <v>Năng lượng, Điện</v>
      </c>
    </row>
    <row r="12" spans="1:9" x14ac:dyDescent="0.35">
      <c r="A12" s="5">
        <v>10</v>
      </c>
      <c r="B12" s="8" t="str">
        <f t="shared" si="0"/>
        <v/>
      </c>
      <c r="C12" s="8" t="str">
        <v/>
      </c>
      <c r="D12" s="8" t="str">
        <v>Trung lập</v>
      </c>
      <c r="E12" s="98" t="str">
        <v>vietstock</v>
      </c>
      <c r="F12" s="137">
        <v>45859.302083333336</v>
      </c>
      <c r="G12" s="8" t="str">
        <v>Phó Thủ tướng ký ban hành kế hoạch triển khai sắp xếp đơn vị hành chính cấp tỉnh, cấp xã</v>
      </c>
      <c r="H12" s="8" t="str">
        <v>Phó Thủ tướng ban hành kế hoạch sắp xếp đơn vị hành chính đến hết năm 2026. 23 tỉnh, thành mới cần ban hành kế hoạch triển khai chậm nhất 30/08/2025. Hồ sơ địa giới phải hoàn thành nghiệm thu trước 31/12/2026.</v>
      </c>
      <c r="I12" s="4" t="str">
        <v>Quản lý nhà nước</v>
      </c>
    </row>
    <row r="13" spans="1:9" x14ac:dyDescent="0.35">
      <c r="A13" s="5">
        <v>11</v>
      </c>
      <c r="B13" s="8" t="str">
        <f t="shared" si="0"/>
        <v/>
      </c>
      <c r="C13" s="8" t="str">
        <v/>
      </c>
      <c r="D13" s="8" t="str">
        <v>Tích cực</v>
      </c>
      <c r="E13" s="98" t="str">
        <v>vietnambiz</v>
      </c>
      <c r="F13" s="137">
        <v>45862.659722222219</v>
      </c>
      <c r="G13" s="8" t="str">
        <v>VN-Index tiếp tục đi lên sau rung lắc, chỉ số vượt ngưỡng 1.520 điểm</v>
      </c>
      <c r="H13" s="8" t="str">
        <v>VN-Index đóng cửa tăng 8,71 điểm lên 1.521,02, với 184 mã tăng. Cổ phiếu ngân hàng đóng góp hơn 5,5 điểm, giúp thị trường khởi sắc. Thanh khoản đạt hơn 40.343 tỷ đồng, cho thấy dòng tiền tích cực nhập cuộc.</v>
      </c>
      <c r="I13" s="4" t="str">
        <v>Chứng khoán, Ngân hàng, Toàn thị trường</v>
      </c>
    </row>
    <row r="14" spans="1:9" x14ac:dyDescent="0.35">
      <c r="A14" s="5">
        <v>12</v>
      </c>
      <c r="B14" s="8" t="str">
        <f t="shared" si="0"/>
        <v/>
      </c>
      <c r="C14" s="8" t="str">
        <v/>
      </c>
      <c r="D14" s="8" t="str">
        <v>Tích cực</v>
      </c>
      <c r="E14" s="98" t="str">
        <v>cafef</v>
      </c>
      <c r="F14" s="137">
        <v>45863.645833333336</v>
      </c>
      <c r="G14" s="8" t="str">
        <v>Đại lộ 10 làn xe được mong chờ bậc nhất Hà Nội sắp thông xe đoạn từ Tây Hồ đến Đan Phượng, dự án của tỷ phú Đỗ Anh Tuấn chạy đua tiến độ bàn giao</v>
      </c>
      <c r="H14" s="8" t="str">
        <v>Đại lộ Tây Thăng Long dài 33km, 10 làn xe, kết nối Võ Chí Công đến Sơn Tây. Dự án Sunshine Noble Palace Tay Thang Long quy mô hơn 70ha có 2.500 nhà phố. Bệnh viện quốc tế Sunshine khởi công 80.000m² sàn, bàn giao nhà phố quý 3.</v>
      </c>
      <c r="I14" s="4" t="str">
        <v>Giao thông vận tải, Bất động sản, Xây dựng, Y tế</v>
      </c>
    </row>
    <row r="15" spans="1:9" x14ac:dyDescent="0.35">
      <c r="A15" s="5">
        <v>13</v>
      </c>
      <c r="B15" s="8" t="str">
        <f t="shared" si="0"/>
        <v/>
      </c>
      <c r="C15" s="8" t="str">
        <v/>
      </c>
      <c r="D15" s="8" t="str">
        <v>Trung lập</v>
      </c>
      <c r="E15" s="98" t="str">
        <v>cafef</v>
      </c>
      <c r="F15" s="137">
        <v>45863.444444444445</v>
      </c>
      <c r="G15" s="8" t="str">
        <v>Từ năm 2026, mức lương tối thiểu vùng sẽ có thay đổi quan trọng: Người lao động chỉ còn 1 tuần để làm việc này</v>
      </c>
      <c r="H15" s="8" t="str">
        <v>Dự thảo Nghị định đề xuất tăng lương tối thiểu 250.000-350.000 đồng, lương giờ 17.800-25.500 đồng. Mức lương tối thiểu giờ chia theo bốn vùng áp dụng từ 1/1/2026.</v>
      </c>
      <c r="I15" s="4" t="str">
        <v>Lao động, Kinh tế vĩ mô</v>
      </c>
    </row>
    <row r="16" spans="1:9" x14ac:dyDescent="0.35">
      <c r="A16" s="5">
        <v>14</v>
      </c>
      <c r="B16" s="8" t="str">
        <f t="shared" si="0"/>
        <v>x</v>
      </c>
      <c r="C16" s="8" t="str">
        <v>x</v>
      </c>
      <c r="D16" s="8" t="str">
        <v>Tiêu cực</v>
      </c>
      <c r="E16" s="98" t="str">
        <v>cafef</v>
      </c>
      <c r="F16" s="137">
        <v>45863.436111111114</v>
      </c>
      <c r="G16" s="8" t="str">
        <v>Ngân hàng Nhà nước bơm lượng tiền lớn cho hệ thống ngân hàng, hỗ trợ thanh khoản mạnh nhất 8 năm</v>
      </c>
      <c r="H16" s="8" t="str">
        <v>NHNN bơm ròng 22.497,87 tỷ đồng qua OMO, nâng tổng lưu hành 187.282,43 tỷ đồng.  Lãi suất liên ngân hàng tăng trên 5%/năm, gây áp lực tỷ giá USD/VND.  NHNN điều hành linh hoạt hỗ trợ lãi suất thấp, kinh tế.</v>
      </c>
      <c r="I16" s="4" t="str">
        <v>Ngân hàng, Kinh tế vĩ mô, Tiền tệ</v>
      </c>
    </row>
    <row r="17" spans="1:9" x14ac:dyDescent="0.35">
      <c r="A17" s="5">
        <v>15</v>
      </c>
      <c r="B17" s="8" t="str">
        <f t="shared" si="0"/>
        <v/>
      </c>
      <c r="C17" s="8" t="str">
        <v/>
      </c>
      <c r="D17" s="8" t="str">
        <v>Tích cực</v>
      </c>
      <c r="E17" s="98" t="str">
        <v>cafef</v>
      </c>
      <c r="F17" s="137">
        <v>45863.304166666669</v>
      </c>
      <c r="G17" s="8" t="str">
        <v>Cái bắt tay của 4 "ông lớn", siêu dự án tỷ đô, công suất 300MW chờ đổ bộ vào Khánh Hòa</v>
      </c>
      <c r="H17" s="8" t="str">
        <v>Liên minh các tập đoàn đề xuất dự án Tổ hợp Hydrogen xanh, Amonia xanh 300MW với vốn 36.000 tỷ đồng. Tổ hợp này dự kiến sản xuất 100 tấn Hydrogen xanh hoặc 570 tấn Amonia xanh mỗi ngày. Lãnh đạo tỉnh Khánh Hòa hoan nghênh và đề nghị liên minh khẩn trương thực hiện khảo sát đầu tư.</v>
      </c>
      <c r="I17" s="4" t="str">
        <v>Năng lượng, Hóa chất, Công nghiệp</v>
      </c>
    </row>
    <row r="18" spans="1:9" x14ac:dyDescent="0.35">
      <c r="A18" s="5">
        <v>16</v>
      </c>
      <c r="B18" s="8" t="str">
        <f t="shared" si="0"/>
        <v/>
      </c>
      <c r="C18" s="8" t="str">
        <v/>
      </c>
      <c r="D18" s="8" t="str">
        <v>Tích cực</v>
      </c>
      <c r="E18" s="98" t="str">
        <v>cafef</v>
      </c>
      <c r="F18" s="137">
        <v>45862.291666666664</v>
      </c>
      <c r="G18" s="8" t="str">
        <v>Nhà đồng sáng lập Dragon Capital: Không phải ngẫu nhiên các định chế tài chính khuyến khích “BUY Việt Nam”, nâng hạng chỉ là một yếu tố</v>
      </c>
      <c r="H18" s="8" t="str">
        <v>Nâng hạng Việt Nam hứa hẹn hàng tỷ USD vốn ngoại, nhưng nền tảng kinh tế vững mạnh quan trọng hơn.  Dịch chuyển chuỗi cung ứng, kinh tế tư nhân là động lực, GDP 2 con số khả thi. Bất động sản KCN, công nghệ, tài chính, ngân hàng, bán lẻ sẽ tăng trưởng.</v>
      </c>
      <c r="I18" s="4" t="str">
        <v>Toàn thị trường, Chứng khoán, Bất động sản Khu công nghiệp, Công nghệ, Tài chính, Ngân hàng, Bán lẻ</v>
      </c>
    </row>
    <row r="19" spans="1:9" x14ac:dyDescent="0.35">
      <c r="A19" s="5">
        <v>17</v>
      </c>
      <c r="B19" s="8" t="str">
        <f t="shared" si="0"/>
        <v>x</v>
      </c>
      <c r="C19" s="8" t="str">
        <v>x</v>
      </c>
      <c r="D19" s="8" t="str">
        <v>Trung lập</v>
      </c>
      <c r="E19" s="98" t="str">
        <v>cafef</v>
      </c>
      <c r="F19" s="137">
        <v>45861.618055555555</v>
      </c>
      <c r="G19" s="8" t="str">
        <v>Chính thức: Gia Bình soán ngôi Nội Bài, trở thành sân bay lớn nhất miền Bắc</v>
      </c>
      <c r="H19" s="8" t="str">
        <v>Quy hoạch bổ sung sân bay quốc tế Gia Bình (1.960 ha) và điều chỉnh giảm công suất Nội Bài do chồng lấn vùng trời. Sân bay Gia Bình quy mô cấp 4E sẽ chia sẻ áp lực với Nội Bài. Điều chỉnh này nhằm tối ưu hóa nguồn lực, tăng năng lực vận chuyển hàng không quốc gia.</v>
      </c>
      <c r="I19" s="4" t="str">
        <v>Hàng không, Giao thông vận tải, Xây dựng</v>
      </c>
    </row>
    <row r="20" spans="1:9" x14ac:dyDescent="0.35">
      <c r="A20" s="5">
        <v>18</v>
      </c>
      <c r="B20" s="8" t="str">
        <f t="shared" si="0"/>
        <v/>
      </c>
      <c r="C20" s="8" t="str">
        <v/>
      </c>
      <c r="D20" s="8" t="str">
        <v>Trung lập</v>
      </c>
      <c r="E20" s="98" t="str">
        <v>cafef</v>
      </c>
      <c r="F20" s="137">
        <v>45861.59652777778</v>
      </c>
      <c r="G20" s="8" t="str">
        <v>Từ nay, công chức sẽ bị tạm đình chỉ công tác trong 7 trường hợp</v>
      </c>
      <c r="H20" s="8" t="str">
        <v>Nghị định 170/2025 quy định 7 trường hợp công chức bị tạm đình chỉ công tác. Chậm nhất 2 ngày làm việc, người đứng đầu ra quyết định tạm đình chỉ khi có căn cứ. Hủy bỏ tạm đình chỉ trong 3 ngày làm việc nếu không vi phạm.</v>
      </c>
      <c r="I20" s="4" t="str">
        <v>Quản lý nhà nước</v>
      </c>
    </row>
    <row r="21" spans="1:9" x14ac:dyDescent="0.35">
      <c r="A21" s="5">
        <v>19</v>
      </c>
      <c r="B21" s="8" t="str">
        <f t="shared" si="0"/>
        <v/>
      </c>
      <c r="C21" s="8" t="str">
        <v/>
      </c>
      <c r="D21" s="8" t="str">
        <v>Tiêu cực</v>
      </c>
      <c r="E21" s="98" t="str">
        <v>cafef</v>
      </c>
      <c r="F21" s="137">
        <v>45860.810416666667</v>
      </c>
      <c r="G21" s="8" t="str">
        <v>Bộ Tài chính đề xuất đánh thuế mua bán tiền số Bitcoin, Ethereum,… tương tự chứng khoán</v>
      </c>
      <c r="H21" s="8" t="str">
        <v>Dự thảo Luật Thuế thu nhập cá nhân đề xuất đánh thuế 0,1% vào chuyển nhượng tài sản số. Luật Công nghiệp công nghệ số, hiệu lực 2026, công nhận tài sản số. Khoảng 21 triệu người Việt đầu tư tài sản mã hóa.</v>
      </c>
      <c r="I21" s="4" t="str">
        <v>Tài chính, Công nghệ, Thuế</v>
      </c>
    </row>
    <row r="22" spans="1:9" x14ac:dyDescent="0.35">
      <c r="A22" s="5">
        <v>20</v>
      </c>
      <c r="B22" s="8" t="str">
        <f t="shared" si="0"/>
        <v/>
      </c>
      <c r="C22" s="8" t="str">
        <v/>
      </c>
      <c r="D22" s="8" t="str">
        <v>Tiêu cực</v>
      </c>
      <c r="E22" s="98" t="str">
        <v>cafef</v>
      </c>
      <c r="F22" s="137">
        <v>45860.660416666666</v>
      </c>
      <c r="G22" s="8" t="str">
        <v>Khối ngoại bán ròng đột biến gần 2.000 tỷ đồng tại một mã Bluechips trong phiên VN-Index vượt mốc 1.500 điểm</v>
      </c>
      <c r="H22" s="8" t="str">
        <v>VN-Index tăng 24,49 điểm lên 1.509,54, chạm đỉnh mới trong hơn 3 năm. Khối ngoại bán ròng 1.880 tỷ đồng trên cả 3 sàn, với VJC bị bán mạnh nhất 1.978 tỷ. Các cổ phiếu như HPG, TPB, VCB được khối ngoại mua ròng trên HoSE.</v>
      </c>
      <c r="I22" s="4" t="str">
        <v>Chứng khoán, Ngân hàng, Thép, Hàng không, Toàn thị trường</v>
      </c>
    </row>
    <row r="23" spans="1:9" ht="19.5" x14ac:dyDescent="0.45">
      <c r="A23" s="129" t="s">
        <v>14</v>
      </c>
      <c r="B23" s="129"/>
      <c r="C23" s="129"/>
      <c r="D23" s="129"/>
      <c r="E23" s="129"/>
      <c r="F23" s="129"/>
      <c r="G23" s="129"/>
      <c r="H23" s="129"/>
      <c r="I23" s="129"/>
    </row>
    <row r="24" spans="1:9" x14ac:dyDescent="0.35">
      <c r="A24" s="103" t="s">
        <v>355</v>
      </c>
      <c r="B24" s="100" t="s">
        <v>101</v>
      </c>
      <c r="C24" s="100" t="str" cm="1">
        <f t="array" ref="C24:I44">_xlfn.CHOOSECOLS(_xlfn.VSTACK(weekly_news_list[#Headers],
  _xlfn._xlws.SORT(_xlfn._xlws.FILTER(weekly_news_list[], weekly_news_list[news_type]=A23), 1, -1)
 ), 11, 9, 1, 6, 2, 3, 10)</f>
        <v>ai_selected</v>
      </c>
      <c r="D24" s="102" t="str">
        <v>impact</v>
      </c>
      <c r="E24" s="101" t="str">
        <v>source</v>
      </c>
      <c r="F24" s="136" t="str">
        <v>published_time</v>
      </c>
      <c r="G24" s="102" t="str">
        <v>title</v>
      </c>
      <c r="H24" s="102" t="str">
        <v>content</v>
      </c>
      <c r="I24" s="140" t="str">
        <v>sectors</v>
      </c>
    </row>
    <row r="25" spans="1:9" x14ac:dyDescent="0.35">
      <c r="A25" s="5">
        <v>1</v>
      </c>
      <c r="B25" s="8" t="str">
        <f>C25</f>
        <v/>
      </c>
      <c r="C25" s="8" t="str">
        <v/>
      </c>
      <c r="D25" s="8" t="str">
        <v>Tiêu cực</v>
      </c>
      <c r="E25" s="98" t="str">
        <v>vneconomy</v>
      </c>
      <c r="F25" s="137">
        <v>45862.297777777778</v>
      </c>
      <c r="G25" s="8" t="str">
        <v>Thấp thỏm bao trùm trước thời hạn Mỹ áp thuế quan mới</v>
      </c>
      <c r="H25" s="8" t="str">
        <v>Việt Nam, Indonesia, Philippines đã đạt thỏa thuận giảm thuế quan với Mỹ.  Thái Lan, Campuchia đối mặt thuế 36%, Malaysia 25%, Singapore 15% nếu không có thỏa thuận trước ngày 1/8.  Các nước ASEAN đàm phán tại Washington, tìm cách tránh tăng thuế suất thương mại.</v>
      </c>
      <c r="I25" t="str">
        <v>Thương mại quốc tế, Kinh tế vĩ mô</v>
      </c>
    </row>
    <row r="26" spans="1:9" x14ac:dyDescent="0.35">
      <c r="A26" s="5">
        <v>2</v>
      </c>
      <c r="B26" s="8" t="str">
        <f t="shared" ref="B26:B44" si="1">C26</f>
        <v>x</v>
      </c>
      <c r="C26" s="8" t="str">
        <v>x</v>
      </c>
      <c r="D26" s="8" t="str">
        <v>Tích cực</v>
      </c>
      <c r="E26" s="98" t="str">
        <v>vneconomy</v>
      </c>
      <c r="F26" s="137">
        <v>45862.089155092595</v>
      </c>
      <c r="G26" s="8" t="str">
        <v>Mỹ có thể sắp chốt thuế quan 15% với hàng hóa EU</v>
      </c>
      <c r="H26" s="8" t="str">
        <v>Mỹ và EU tiến gần thỏa thuận thương mại với thuế 15%, thấp hơn 30% Trump từng dọa. Hai bên miễn thuế cho máy bay, rượu mạnh, thiết bị y tế, giảm thuế ô tô từ 27,5% xuống 15%. EU có thể trả đũa 30% tương đương 109 tỷ USD hàng hóa Mỹ nếu không đạt thỏa thuận.</v>
      </c>
      <c r="I26" t="str">
        <v>Thương mại quốc tế, Hàng không, Sản xuất ô tô, Y tế, Thực phẩm và đồ uống</v>
      </c>
    </row>
    <row r="27" spans="1:9" x14ac:dyDescent="0.35">
      <c r="A27" s="5">
        <v>3</v>
      </c>
      <c r="B27" s="8" t="str">
        <f t="shared" si="1"/>
        <v>x</v>
      </c>
      <c r="C27" s="8" t="str">
        <v>x</v>
      </c>
      <c r="D27" s="8" t="str">
        <v>Tích cực</v>
      </c>
      <c r="E27" s="98" t="str">
        <v>vneconomy</v>
      </c>
      <c r="F27" s="137">
        <v>45861.126134259262</v>
      </c>
      <c r="G27" s="8" t="str">
        <v>Tổng thống Trump tuyên bố đạt thỏa thuận “lớn chưa từng có” với Nhật, giảm thuế quan về 15%</v>
      </c>
      <c r="H27" s="8" t="str">
        <v>Mỹ và Nhật Bản đạt thỏa thuận thương mại, giảm thuế nhập khẩu hàng hóa từ Nhật xuống 15%. Nhật Bản sẽ đầu tư 550 tỷ USD vào Mỹ, tạo hàng trăm nghìn việc làm mới. Thỏa thuận này mở cửa thị trường Nhật cho nông sản và ô tô Mỹ.</v>
      </c>
      <c r="I27" t="str">
        <v>Thương mại quốc tế, Sản xuất ô tô, Nông nghiệp, Đầu tư</v>
      </c>
    </row>
    <row r="28" spans="1:9" x14ac:dyDescent="0.35">
      <c r="A28" s="5">
        <v>4</v>
      </c>
      <c r="B28" s="8" t="str">
        <f t="shared" si="1"/>
        <v/>
      </c>
      <c r="C28" s="8" t="str">
        <v/>
      </c>
      <c r="D28" s="8" t="str">
        <v>Tích cực</v>
      </c>
      <c r="E28" s="98" t="str">
        <v>vneconomy</v>
      </c>
      <c r="F28" s="137">
        <v>45861.034131944441</v>
      </c>
      <c r="G28" s="8" t="str">
        <v>Mỹ đạt thỏa thuận với Philippines, chuẩn bị đàm phán hoãn thuế quan với Trung Quốc</v>
      </c>
      <c r="H28" s="8" t="str">
        <v>Tổng thống Trump công bố thỏa thuận thương mại 19% thuế quan hàng hóa châu Á và miễn thuế hàng Mỹ. Mỹ và Trung Quốc sẽ thảo luận gia hạn thuế vào ngày 12/8, gia tăng các thỏa thuận khác. Chính quyền Mỹ chuẩn bị áp thuế trở lại 10% nếu không có thỏa thuận mới.</v>
      </c>
      <c r="I28" t="str">
        <v>Thương mại quốc tế, Kinh tế vĩ mô</v>
      </c>
    </row>
    <row r="29" spans="1:9" x14ac:dyDescent="0.35">
      <c r="A29" s="5">
        <v>5</v>
      </c>
      <c r="B29" s="8" t="str">
        <f t="shared" si="1"/>
        <v/>
      </c>
      <c r="C29" s="8" t="str">
        <v/>
      </c>
      <c r="D29" s="8" t="str">
        <v>Tích cực</v>
      </c>
      <c r="E29" s="98" t="str">
        <v>vneconomy</v>
      </c>
      <c r="F29" s="137">
        <v>45860.327928240738</v>
      </c>
      <c r="G29" s="8" t="str">
        <v>Dự án nâng cấp trụ sở 2,5 tỷ USD có thể làm lung lay ghế chủ tịch Fed</v>
      </c>
      <c r="H29" s="8" t="str">
        <v>Chính quyền Trump điều tra dự án nâng cấp trụ sở Fed 2,5 tỷ USD, vượt ngân sách ban đầu 700 triệu USD. Việc này được cho là nhằm suy yếu vị thế Chủ tịch Fed Jerome Powell. Các cơ quan liên bang Mỹ thường có chi phí xây dựng vượt dự kiến, ví dụ FBI gấp đôi.</v>
      </c>
      <c r="I29" t="str">
        <v>Kinh tế vĩ mô, Ngân hàng Trung ương</v>
      </c>
    </row>
    <row r="30" spans="1:9" x14ac:dyDescent="0.35">
      <c r="A30" s="5">
        <v>6</v>
      </c>
      <c r="B30" s="8" t="str">
        <f t="shared" si="1"/>
        <v/>
      </c>
      <c r="C30" s="8" t="str">
        <v/>
      </c>
      <c r="D30" s="8" t="str">
        <v>Tích cực</v>
      </c>
      <c r="E30" s="98" t="str">
        <v>vietstock</v>
      </c>
      <c r="F30" s="137">
        <v>45863.376909722225</v>
      </c>
      <c r="G30" s="8" t="str">
        <v>S&amp;P 500 và Nasdaq Composite tiếp tục lập kỷ lục mới</v>
      </c>
      <c r="H30" s="8" t="str">
        <v>S&amp;P 500 và Nasdaq Composite lập kỷ lục mới nhờ Alphabet, xóa bớt đà tăng. IBM giảm hơn 7%, Tesla sụt 8% kìm hãm thị trường. Nhà đầu tư chú ý bất hòa Trump - Fed, tiến gần thỏa thuận thương mại EU.</v>
      </c>
      <c r="I30" t="str">
        <v>Chứng khoán, Công nghệ, Toàn thị trường</v>
      </c>
    </row>
    <row r="31" spans="1:9" x14ac:dyDescent="0.35">
      <c r="A31" s="5">
        <v>7</v>
      </c>
      <c r="B31" s="8" t="str">
        <f t="shared" si="1"/>
        <v/>
      </c>
      <c r="C31" s="8" t="str">
        <v/>
      </c>
      <c r="D31" s="8" t="str">
        <v>Tiêu cực</v>
      </c>
      <c r="E31" s="98" t="str">
        <v>vietstock</v>
      </c>
      <c r="F31" s="137">
        <v>45863.375636574077</v>
      </c>
      <c r="G31" s="8" t="str">
        <v>ECB giữ nguyên lãi suất, cảnh báo bất ổn từ thương mại toàn cầu</v>
      </c>
      <c r="H31" s="8" t="str">
        <v>ECB giữ nguyên lãi suất chỉ đạo ở mức 2% sau nhiều lần cắt giảm. Lạm phát đã ổn định về mục tiêu 2% nhưng tăng trưởng kinh tế Eurozone còn khiêm tốn. Căng thẳng thương mại và thuế quan 15% có thể làm tăng trưởng thấp hơn.</v>
      </c>
      <c r="I31" t="str">
        <v>Kinh tế vĩ mô, Tiền tệ, Thương mại quốc tế</v>
      </c>
    </row>
    <row r="32" spans="1:9" x14ac:dyDescent="0.35">
      <c r="A32" s="5">
        <v>8</v>
      </c>
      <c r="B32" s="8" t="str">
        <f t="shared" si="1"/>
        <v>x</v>
      </c>
      <c r="C32" s="8" t="str">
        <v>x</v>
      </c>
      <c r="D32" s="8" t="str">
        <v>Tiêu cực</v>
      </c>
      <c r="E32" s="98" t="str">
        <v>vietstock</v>
      </c>
      <c r="F32" s="137">
        <v>45862.67328703704</v>
      </c>
      <c r="G32" s="8" t="str">
        <v>Bước ngoặt mới trong cuộc đối đầu giữa Tổng thống Trump và Chủ tịch Fed</v>
      </c>
      <c r="H32" s="8" t="str">
        <v>Tổng thống Trump thăm Fed vào ngày 24/7, lần đầu tiên sau hai thập kỷ, thách thức sự độc lập của ngân hàng trung ương. Ông Powell khẳng định việc sa thải ông "không được pháp luật cho phép". Tổng thống Trump từng nhiều lần công kích ông Powell vì không cắt giảm lãi suất.</v>
      </c>
      <c r="I32" t="str">
        <v>Kinh tế vĩ mô, Tiền tệ, Ngân hàng Trung ương</v>
      </c>
    </row>
    <row r="33" spans="1:9" x14ac:dyDescent="0.35">
      <c r="A33" s="5">
        <v>9</v>
      </c>
      <c r="B33" s="8" t="str">
        <f t="shared" si="1"/>
        <v>x</v>
      </c>
      <c r="C33" s="8" t="str">
        <v>x</v>
      </c>
      <c r="D33" s="8" t="str">
        <v>Tiêu cực</v>
      </c>
      <c r="E33" s="98" t="str">
        <v>vietstock</v>
      </c>
      <c r="F33" s="137">
        <v>45862.428900462961</v>
      </c>
      <c r="G33" s="8" t="str">
        <v>Ông Trump: Các quốc gia sẽ chịu thuế quan từ 15%-50%</v>
      </c>
      <c r="H33" s="8" t="str">
        <v>Ông Trump thông báo thuế quan tối thiểu 15% áp dụng cho nhiều quốc gia. Một số nước sẽ chịu thuế suất cao 50% tùy quan hệ thương mại. Chính sách thuế quan mới này dự kiến có hiệu lực từ ngày 1/8.</v>
      </c>
      <c r="I33" t="str">
        <v>Thương mại quốc tế, Kinh tế vĩ mô</v>
      </c>
    </row>
    <row r="34" spans="1:9" x14ac:dyDescent="0.35">
      <c r="A34" s="5">
        <v>10</v>
      </c>
      <c r="B34" s="8" t="str">
        <f t="shared" si="1"/>
        <v/>
      </c>
      <c r="C34" s="8" t="str">
        <v/>
      </c>
      <c r="D34" s="8" t="str">
        <v>Tích cực</v>
      </c>
      <c r="E34" s="98" t="str">
        <v>vietstock</v>
      </c>
      <c r="F34" s="137">
        <v>45862.349733796298</v>
      </c>
      <c r="G34" s="8" t="str">
        <v>Nasdaq Composite lần đầu vượt ngưỡng 21,000 điểm</v>
      </c>
      <c r="H34" s="8" t="str">
        <v>Chỉ số Nasdaq Composite lần đầu vượt 21,000 điểm, Dow Jones tăng 507 điểm. Mỹ đạt thỏa thuận thương mại lớn với Nhật Bản và tiến gần EU. Các thỏa thuận này diễn ra trước hạn chót áp thuế ngày 01/08.</v>
      </c>
      <c r="I34" t="str">
        <v>Chứng khoán, Toàn thị trường, Thương mại quốc tế</v>
      </c>
    </row>
    <row r="35" spans="1:9" x14ac:dyDescent="0.35">
      <c r="A35" s="5">
        <v>11</v>
      </c>
      <c r="B35" s="8" t="str">
        <f t="shared" si="1"/>
        <v/>
      </c>
      <c r="C35" s="8" t="str">
        <v/>
      </c>
      <c r="D35" s="8" t="str">
        <v>Tích cực</v>
      </c>
      <c r="E35" s="98" t="str">
        <v>vietstock</v>
      </c>
      <c r="F35" s="137">
        <v>45861.862500000003</v>
      </c>
      <c r="G35" s="8" t="str">
        <v>Hàn Quốc xem xét kỹ thỏa thuận Mỹ-Nhật trước thềm đàm phán tại Washington</v>
      </c>
      <c r="H35" s="8" t="str">
        <v>Hàn Quốc xem xét kỹ thỏa thuận Mỹ-Nhật, mong đạt mức thuế tốt hơn 15%. Nước này dự kiến tăng nhập khẩu ngô Mỹ, thay vì gạo, thịt bò. Thỏa thuận Mỹ-Nhật đã cam kết Nhật đầu tư 550 tỷ USD vào Mỹ.</v>
      </c>
      <c r="I35" t="str">
        <v>Thương mại quốc tế, Nông nghiệp</v>
      </c>
    </row>
    <row r="36" spans="1:9" x14ac:dyDescent="0.35">
      <c r="A36" s="5">
        <v>12</v>
      </c>
      <c r="B36" s="8" t="str">
        <f t="shared" si="1"/>
        <v/>
      </c>
      <c r="C36" s="8" t="str">
        <v/>
      </c>
      <c r="D36" s="8" t="str">
        <v>Trung lập</v>
      </c>
      <c r="E36" s="98" t="str">
        <v>vietstock</v>
      </c>
      <c r="F36" s="137">
        <v>45859.523368055554</v>
      </c>
      <c r="G36" s="8" t="str">
        <v>Thêm một doanh nghiệp chip AI gia nhập "câu lạc bộ ngàn tỷ USD"</v>
      </c>
      <c r="H36" s="8" t="str">
        <v>TSMC gia nhập câu lạc bộ ngàn tỷ USD với vốn hóa thị trường lần đầu tiên chạm mốc này. Cổ phiếu công ty tăng gần 50% so với đáy tháng 4, đạt đỉnh lịch sử. TSMC điều chỉnh tăng mục tiêu doanh thu năm nay lên 30%.</v>
      </c>
      <c r="I36" t="str">
        <v>Công nghệ, Bán dẫn, Chứng khoán</v>
      </c>
    </row>
    <row r="37" spans="1:9" x14ac:dyDescent="0.35">
      <c r="A37" s="5">
        <v>13</v>
      </c>
      <c r="B37" s="8" t="str">
        <f t="shared" si="1"/>
        <v/>
      </c>
      <c r="C37" s="8" t="str">
        <v/>
      </c>
      <c r="D37" s="8" t="str">
        <v>Trung lập</v>
      </c>
      <c r="E37" s="98" t="str">
        <v>vietnambiz</v>
      </c>
      <c r="F37" s="137">
        <v>45863.921527777777</v>
      </c>
      <c r="G37" s="8" t="str">
        <v>Ông Trump tin Fed sắp hạ lãi suất</v>
      </c>
      <c r="H37" s="8" t="str">
        <v>Sau cuộc gặp với Chủ tịch Fed ngày 24/7, ông Trump tin tưởng Fed sẽ hạ lãi suất.  Ông Trump tham quan trụ sở Fed với chi phí cải tạo lên đến 3,1 tỷ USD.  Fed bày tỏ hân hạnh đón tiếp Tổng thống Trump và cam kết quản lý nguồn lực dự án.</v>
      </c>
      <c r="I37" t="str">
        <v>Kinh tế vĩ mô, Tiền tệ, Ngân hàng Trung ương</v>
      </c>
    </row>
    <row r="38" spans="1:9" x14ac:dyDescent="0.35">
      <c r="A38" s="5">
        <v>14</v>
      </c>
      <c r="B38" s="8" t="str">
        <f t="shared" si="1"/>
        <v/>
      </c>
      <c r="C38" s="8" t="str">
        <v/>
      </c>
      <c r="D38" s="8" t="str">
        <v>Tiêu cực</v>
      </c>
      <c r="E38" s="98" t="str">
        <v>vietnambiz</v>
      </c>
      <c r="F38" s="137">
        <v>45862.580555555556</v>
      </c>
      <c r="G38" s="8" t="str">
        <v>Tổng thống Mỹ cảnh báo áp thuế 50% nếu các đối tác không mở cửa thị trường</v>
      </c>
      <c r="H38" s="8" t="str">
        <v>Mỹ áp thuế 15-50% với nước không mở cửa thị trường, Nhật Bản cam kết đầu tư 550 tỷ USD. Brazil phản đối thuế 50% tùy tiện, vi phạm nghiêm trọng nguyên tắc thương mại. Bang Sao Paulo hỗ trợ 36 triệu USD cho doanh nghiệp xuất khẩu bị ảnh hưởng.</v>
      </c>
      <c r="I38" t="str">
        <v>Thương mại quốc tế, Kinh tế vĩ mô</v>
      </c>
    </row>
    <row r="39" spans="1:9" x14ac:dyDescent="0.35">
      <c r="A39" s="5">
        <v>15</v>
      </c>
      <c r="B39" s="8" t="str">
        <f t="shared" si="1"/>
        <v>x</v>
      </c>
      <c r="C39" s="8" t="str">
        <v>x</v>
      </c>
      <c r="D39" s="8" t="str">
        <v>Tiêu cực</v>
      </c>
      <c r="E39" s="98" t="str">
        <v>vietnambiz</v>
      </c>
      <c r="F39" s="137">
        <v>45862.576388888891</v>
      </c>
      <c r="G39" s="8" t="str">
        <v>Dư nợ bất động sản Trung Quốc vượt 53.000 tỷ NDT, cao nhất kể từ 2023</v>
      </c>
      <c r="H39" s="8" t="str">
        <v>Cuối tháng Sáu, dư nợ cho vay bất động sản Trung Quốc đạt 53.330 tỷ NDT, tăng 0,4% so với năm trước. Dư nợ cho vay phát triển tăng 0,3% lên 13.810 tỷ NDT. Dù chính sách hỗ trợ, ngành bất động sản vẫn yếu, đầu tư giảm mạnh.</v>
      </c>
      <c r="I39" t="str">
        <v>Bất động sản, Ngân hàng, Tài chính</v>
      </c>
    </row>
    <row r="40" spans="1:9" x14ac:dyDescent="0.35">
      <c r="A40" s="5">
        <v>16</v>
      </c>
      <c r="B40" s="8" t="str">
        <f t="shared" si="1"/>
        <v/>
      </c>
      <c r="C40" s="8" t="str">
        <v/>
      </c>
      <c r="D40" s="8" t="str">
        <v>Tiêu cực</v>
      </c>
      <c r="E40" s="98" t="str">
        <v>cafef</v>
      </c>
      <c r="F40" s="137">
        <v>45863.793055555558</v>
      </c>
      <c r="G40" s="8" t="str">
        <v>Khủng hoảng trường mầm non tại Trung Quốc: Hơn 4 vạn nhà trẻ đóng cửa, số trẻ nhập học giảm 1/4 trong 4 năm, có nơi chỉ cầm cự thêm được vài năm nữa</v>
      </c>
      <c r="H40" s="8" t="str">
        <v>Số lượng trường mầm non Trung Quốc giảm 1/4, 41.500 trường đóng cửa do dân số suy giảm. Số trẻ nhập học mầm non giảm 12 triệu từ 48 triệu, xu hướng này khó đảo ngược. Sự thu hẹp hệ thống này báo hiệu thách thức suy giảm dân số nhanh nhất thế giới.</v>
      </c>
      <c r="I40" t="str">
        <v>Giáo dục</v>
      </c>
    </row>
    <row r="41" spans="1:9" x14ac:dyDescent="0.35">
      <c r="A41" s="5">
        <v>17</v>
      </c>
      <c r="B41" s="8" t="str">
        <f t="shared" si="1"/>
        <v/>
      </c>
      <c r="C41" s="8" t="str">
        <v/>
      </c>
      <c r="D41" s="8" t="str">
        <v>Tiêu cực</v>
      </c>
      <c r="E41" s="98" t="str">
        <v>cafef</v>
      </c>
      <c r="F41" s="137">
        <v>45863.638194444444</v>
      </c>
      <c r="G41" s="8" t="str">
        <v>Một ngành quan trọng ở nền kinh tế tỷ dân rơi vào khủng hoảng vì thiếu... rác: Loạt nhà máy bỏ không, ‘méo mặt’ vì vượt kế hoạch ngoạn mục</v>
      </c>
      <c r="H41" s="8" t="str">
        <v>Ngành đốt rác Trung Quốc dư thừa 40% công suất do rác tăng chậm. Năm 2023, công suất tăng gấp đôi nhưng lượng rác chỉ tăng 11%. Các kế hoạch lạc quan cùng ưu đãi tài chính đã thúc đẩy xây dựng nhà máy ồ ạt.</v>
      </c>
      <c r="I41" t="str">
        <v>Môi trường, Năng lượng, Xử lý chất thải</v>
      </c>
    </row>
    <row r="42" spans="1:9" x14ac:dyDescent="0.35">
      <c r="A42" s="5">
        <v>18</v>
      </c>
      <c r="B42" s="8" t="str">
        <f t="shared" si="1"/>
        <v/>
      </c>
      <c r="C42" s="8" t="str">
        <v/>
      </c>
      <c r="D42" s="8" t="str">
        <v>Tiêu cực</v>
      </c>
      <c r="E42" s="98" t="str">
        <v>cafef</v>
      </c>
      <c r="F42" s="137">
        <v>45862.522222222222</v>
      </c>
      <c r="G42" s="8" t="str">
        <v>Áp gói trừng phạt mạnh chưa từng có với Nga, EU 'thẫn thờ' vì để lộ lỗ hổng, nhiều quốc gia thành viên vẫn đưa dầu của Moscow đi khắp thế giới</v>
      </c>
      <c r="H42" s="8" t="str">
        <v>EU hạ trần giá dầu thô Nga xuống 47,60 USD/thùng, tăng cường cấm vận 100 tàu dầu. Slovakia đồng ý sau cam kết hỗ trợ tài chính về khí đốt.  Hy Lạp vận chuyển 7,8 triệu tấn dầu Nga, cho thấy lỗ hổng thực thi.</v>
      </c>
      <c r="I42" t="str">
        <v>Dầu khí, Năng lượng, Thương mại quốc tế, Vận tải biển</v>
      </c>
    </row>
    <row r="43" spans="1:9" x14ac:dyDescent="0.35">
      <c r="A43" s="5">
        <v>19</v>
      </c>
      <c r="B43" s="8" t="str">
        <f t="shared" si="1"/>
        <v/>
      </c>
      <c r="C43" s="8" t="str">
        <v/>
      </c>
      <c r="D43" s="8" t="str">
        <v>Tiêu cực</v>
      </c>
      <c r="E43" s="98" t="str">
        <v>cafef</v>
      </c>
      <c r="F43" s="137">
        <v>45862.447916666664</v>
      </c>
      <c r="G43" s="8" t="str">
        <v>Bác yêu cầu của phía Ukraine, quốc gia EU bất ngờ dỡ lệnh đóng băng hơn 400 triệu USD tài sản của 'ông lớn' khí đốt Nga</v>
      </c>
      <c r="H43" s="8" t="str">
        <v>Tòa The Hague dỡ phong tỏa tài sản Gazprom trị giá 344 triệu euro tại Hà Lan. Phán quyết này mở đường cho kế hoạch thoái vốn của tập đoàn năng lượng Nga. Tuy nhiên, rủi ro pháp lý vẫn còn tiềm ẩn từ các vụ kiện tiếp theo.</v>
      </c>
      <c r="I43" t="str">
        <v>Dầu khí, Năng lượng</v>
      </c>
    </row>
    <row r="44" spans="1:9" x14ac:dyDescent="0.35">
      <c r="A44" s="5">
        <v>20</v>
      </c>
      <c r="B44" s="8" t="str">
        <f t="shared" si="1"/>
        <v/>
      </c>
      <c r="C44" s="8" t="str">
        <v/>
      </c>
      <c r="D44" s="8" t="str">
        <v>Tích cực</v>
      </c>
      <c r="E44" s="98" t="str">
        <v>cafef</v>
      </c>
      <c r="F44" s="137">
        <v>45861.426388888889</v>
      </c>
      <c r="G44" s="8" t="str">
        <v>Một tỉnh Trung Quốc "giàu sụ", GDP cao hơn cả Hàn Quốc, Tây Ban Nha, tiềm năng trở thành đầu tàu cho nền kinh tế số 2 thế giới</v>
      </c>
      <c r="H44" s="8" t="str">
        <v xml:space="preserve">GDP Giang Tô năm 2024 đạt 13,7 nghìn tỷ nhân dân tệ, vượt cả Hàn Quốc và Tây Ban Nha. Trong nửa đầu năm 2025, Giang Tô thu hẹp khoảng cách với Quảng Đông xuống còn 24,5 tỷ USD nhờ công nghệ. Kinh tế Giang Tô tăng trưởng 5,7%, cao hơn Quảng Đông, thể hiện sự phát triển vượt bậc.
</v>
      </c>
      <c r="I44" t="str">
        <v>Kinh tế vĩ mô, Công nghệ</v>
      </c>
    </row>
  </sheetData>
  <mergeCells count="2">
    <mergeCell ref="A1:I1"/>
    <mergeCell ref="A23:I23"/>
  </mergeCells>
  <pageMargins left="0.7" right="0.7" top="0.75" bottom="0.75" header="0.3" footer="0.3"/>
  <pageSetup scale="1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G7" sqref="G7"/>
    </sheetView>
  </sheetViews>
  <sheetFormatPr defaultRowHeight="14.5" x14ac:dyDescent="0.35"/>
  <cols>
    <col min="1" max="1" width="11.36328125" style="2" customWidth="1"/>
    <col min="2" max="7" width="11.36328125" customWidth="1"/>
    <col min="8" max="8" width="11.36328125" style="2" customWidth="1"/>
    <col min="9" max="14" width="11.36328125" customWidth="1"/>
    <col min="15" max="15" width="11.36328125" style="2" customWidth="1"/>
    <col min="16" max="20" width="11.36328125" customWidth="1"/>
    <col min="21" max="21" width="8.54296875" bestFit="1" customWidth="1"/>
    <col min="22" max="22" width="7.7265625" bestFit="1" customWidth="1"/>
    <col min="23" max="23" width="10.08984375" bestFit="1" customWidth="1"/>
    <col min="24" max="24" width="106.7265625" bestFit="1" customWidth="1"/>
    <col min="25" max="25" width="234.36328125" bestFit="1" customWidth="1"/>
    <col min="26" max="26" width="15.453125" bestFit="1" customWidth="1"/>
    <col min="27" max="27" width="8.54296875" style="6" bestFit="1" customWidth="1"/>
    <col min="28" max="28" width="32.90625" bestFit="1" customWidth="1"/>
    <col min="29" max="29" width="61" bestFit="1" customWidth="1"/>
  </cols>
  <sheetData>
    <row r="1" spans="1:20" ht="20" thickBot="1" x14ac:dyDescent="0.5">
      <c r="A1" s="130" t="s">
        <v>25</v>
      </c>
      <c r="B1" s="130"/>
      <c r="C1" s="130"/>
      <c r="D1" s="130"/>
      <c r="E1" s="130"/>
      <c r="F1" s="130"/>
      <c r="H1" s="130" t="s">
        <v>36</v>
      </c>
      <c r="I1" s="130"/>
      <c r="J1" s="130"/>
      <c r="K1" s="130"/>
      <c r="L1" s="130"/>
      <c r="M1" s="130"/>
      <c r="O1" s="130" t="s">
        <v>39</v>
      </c>
      <c r="P1" s="130"/>
      <c r="Q1" s="130"/>
      <c r="R1" s="130"/>
      <c r="S1" s="130"/>
      <c r="T1" s="130"/>
    </row>
    <row r="2" spans="1:20" ht="15" thickTop="1" x14ac:dyDescent="0.3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35">
      <c r="A3" s="3">
        <v>45863</v>
      </c>
      <c r="B3" s="4">
        <v>2.2564118215886775E-2</v>
      </c>
      <c r="C3" s="4">
        <v>6.6468456836472622E-3</v>
      </c>
      <c r="D3" s="4">
        <v>2.2607645145600097E-2</v>
      </c>
      <c r="E3" s="4">
        <v>0.1164397059289517</v>
      </c>
      <c r="F3" s="4">
        <v>1531.1300048828125</v>
      </c>
      <c r="H3" s="3">
        <v>45863</v>
      </c>
      <c r="I3" s="4">
        <v>2.7253997574124056E-2</v>
      </c>
      <c r="J3" s="4">
        <v>1.5518408337908296E-2</v>
      </c>
      <c r="K3" s="4">
        <v>2.7404420103517291E-2</v>
      </c>
      <c r="L3" s="4">
        <v>0.11742241467308645</v>
      </c>
      <c r="M3" s="4">
        <v>254.55999755859375</v>
      </c>
      <c r="O3" s="3">
        <v>45863</v>
      </c>
      <c r="P3" s="4">
        <v>2.1408016456618273E-2</v>
      </c>
      <c r="Q3" s="4">
        <v>1.0570824524312794E-2</v>
      </c>
      <c r="R3" s="4">
        <v>2.1367521367521292E-2</v>
      </c>
      <c r="S3" s="4">
        <v>0.14589041095890409</v>
      </c>
      <c r="T3" s="4">
        <v>1673</v>
      </c>
    </row>
    <row r="4" spans="1:20" x14ac:dyDescent="0.35">
      <c r="A4" s="3">
        <v>45862</v>
      </c>
      <c r="B4" s="4">
        <v>1.5917272532239513E-2</v>
      </c>
      <c r="C4" s="4">
        <v>5.75937512813951E-3</v>
      </c>
      <c r="D4" s="4">
        <v>2.0811947277121101E-2</v>
      </c>
      <c r="E4" s="4">
        <v>0.11375366712822066</v>
      </c>
      <c r="F4" s="4">
        <v>1521.02001953125</v>
      </c>
      <c r="H4" s="3">
        <v>45862</v>
      </c>
      <c r="I4" s="4">
        <v>1.173558923621576E-2</v>
      </c>
      <c r="J4" s="4">
        <v>5.3743886738450986E-3</v>
      </c>
      <c r="K4" s="4">
        <v>1.8611084965705738E-2</v>
      </c>
      <c r="L4" s="4">
        <v>0.10087835541747658</v>
      </c>
      <c r="M4" s="4">
        <v>250.66999816894531</v>
      </c>
      <c r="O4" s="3">
        <v>45862</v>
      </c>
      <c r="P4" s="4">
        <v>1.0837191932305479E-2</v>
      </c>
      <c r="Q4" s="4">
        <v>1.5124016938898865E-3</v>
      </c>
      <c r="R4" s="4">
        <v>1.0683760683760646E-2</v>
      </c>
      <c r="S4" s="4">
        <v>0.14266975718220487</v>
      </c>
      <c r="T4" s="4">
        <v>1655.5</v>
      </c>
    </row>
    <row r="5" spans="1:20" x14ac:dyDescent="0.35">
      <c r="A5" s="3">
        <v>45861</v>
      </c>
      <c r="B5" s="4">
        <v>1.0157897404100003E-2</v>
      </c>
      <c r="C5" s="4">
        <v>1.835008982584041E-3</v>
      </c>
      <c r="D5" s="4">
        <v>2.4968375244579954E-2</v>
      </c>
      <c r="E5" s="4">
        <v>0.10650086599140307</v>
      </c>
      <c r="F5" s="4">
        <v>1512.31005859375</v>
      </c>
      <c r="H5" s="3">
        <v>45861</v>
      </c>
      <c r="I5" s="4">
        <v>6.3612005623706613E-3</v>
      </c>
      <c r="J5" s="4">
        <v>5.9713362561748529E-3</v>
      </c>
      <c r="K5" s="4">
        <v>2.8801302049720867E-2</v>
      </c>
      <c r="L5" s="4">
        <v>9.5185793816939812E-2</v>
      </c>
      <c r="M5" s="4">
        <v>249.33000183105469</v>
      </c>
      <c r="O5" s="3">
        <v>45861</v>
      </c>
      <c r="P5" s="4">
        <v>9.3247902384155923E-3</v>
      </c>
      <c r="Q5" s="4">
        <v>-1.2084592145015227E-3</v>
      </c>
      <c r="R5" s="4">
        <v>2.1631644004944439E-2</v>
      </c>
      <c r="S5" s="4">
        <v>0.13984281868458659</v>
      </c>
      <c r="T5" s="4">
        <v>1653</v>
      </c>
    </row>
    <row r="6" spans="1:20" x14ac:dyDescent="0.35">
      <c r="A6" s="3">
        <v>45860</v>
      </c>
      <c r="B6" s="4">
        <v>8.3228884215159615E-3</v>
      </c>
      <c r="C6" s="4">
        <v>1.6491020119961952E-2</v>
      </c>
      <c r="D6" s="4">
        <v>3.3471409188556178E-2</v>
      </c>
      <c r="E6" s="4">
        <v>0.10445796841535548</v>
      </c>
      <c r="F6" s="4">
        <v>1509.5400390625</v>
      </c>
      <c r="H6" s="3">
        <v>45860</v>
      </c>
      <c r="I6" s="4">
        <v>3.8986430619580847E-4</v>
      </c>
      <c r="J6" s="4">
        <v>8.3811907467878921E-3</v>
      </c>
      <c r="K6" s="4">
        <v>3.1290326697318793E-2</v>
      </c>
      <c r="L6" s="4">
        <v>8.80636261847767E-2</v>
      </c>
      <c r="M6" s="4">
        <v>247.85000610351563</v>
      </c>
      <c r="O6" s="3">
        <v>45860</v>
      </c>
      <c r="P6" s="4">
        <v>1.0533249452917115E-2</v>
      </c>
      <c r="Q6" s="4">
        <v>1.8775007694675327E-2</v>
      </c>
      <c r="R6" s="4">
        <v>3.8268506900878352E-2</v>
      </c>
      <c r="S6" s="4">
        <v>0.14216701173222912</v>
      </c>
      <c r="T6" s="4">
        <v>1655</v>
      </c>
    </row>
    <row r="7" spans="1:20" x14ac:dyDescent="0.35">
      <c r="A7" s="3">
        <v>45859</v>
      </c>
      <c r="B7" s="4">
        <v>-8.1681316984459906E-3</v>
      </c>
      <c r="C7" s="4">
        <v>-8.1681316984459906E-3</v>
      </c>
      <c r="D7" s="4">
        <v>9.9495412505112846E-3</v>
      </c>
      <c r="E7" s="4">
        <v>9.3411764346370996E-2</v>
      </c>
      <c r="F7" s="4">
        <v>1485.050048828125</v>
      </c>
      <c r="H7" s="3">
        <v>45859</v>
      </c>
      <c r="I7" s="4">
        <v>-7.9913264405920836E-3</v>
      </c>
      <c r="J7" s="4">
        <v>-7.9913264405920836E-3</v>
      </c>
      <c r="K7" s="4">
        <v>2.579188122381848E-2</v>
      </c>
      <c r="L7" s="4">
        <v>8.0775636553918284E-2</v>
      </c>
      <c r="M7" s="4">
        <v>245.78999328613281</v>
      </c>
      <c r="O7" s="3">
        <v>45859</v>
      </c>
      <c r="P7" s="4">
        <v>-8.2417582417582125E-3</v>
      </c>
      <c r="Q7" s="4">
        <v>-8.2417582417582125E-3</v>
      </c>
      <c r="R7" s="4">
        <v>1.4551617248721671E-2</v>
      </c>
      <c r="S7" s="4">
        <v>0.13316129161905033</v>
      </c>
      <c r="T7" s="4">
        <v>1624.5</v>
      </c>
    </row>
    <row r="8" spans="1:20" ht="20" thickBot="1" x14ac:dyDescent="0.5">
      <c r="A8" s="130" t="s">
        <v>26</v>
      </c>
      <c r="B8" s="130"/>
      <c r="C8" s="130"/>
      <c r="D8" s="130"/>
      <c r="E8" s="130"/>
      <c r="F8" s="130"/>
      <c r="H8" s="130" t="s">
        <v>38</v>
      </c>
      <c r="I8" s="130"/>
      <c r="J8" s="130"/>
      <c r="K8" s="130"/>
      <c r="L8" s="130"/>
      <c r="M8" s="130"/>
      <c r="O8" s="130" t="s">
        <v>41</v>
      </c>
      <c r="P8" s="130"/>
      <c r="Q8" s="130"/>
      <c r="R8" s="130"/>
      <c r="S8" s="130"/>
      <c r="T8" s="130"/>
    </row>
    <row r="9" spans="1:20" ht="15" thickTop="1" x14ac:dyDescent="0.3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35">
      <c r="A10" s="3">
        <v>45863</v>
      </c>
      <c r="B10" s="4">
        <v>1.5562701759189723E-2</v>
      </c>
      <c r="C10" s="4">
        <v>4.8758905637207306E-3</v>
      </c>
      <c r="D10" s="4">
        <v>1.546308578114175E-2</v>
      </c>
      <c r="E10" s="4">
        <v>0.13106663740951463</v>
      </c>
      <c r="F10" s="4">
        <v>1669.3299560546875</v>
      </c>
      <c r="H10" s="3">
        <v>45863</v>
      </c>
      <c r="I10" s="4">
        <v>9.849422499086713E-3</v>
      </c>
      <c r="J10" s="4">
        <v>5.8006177226563871E-3</v>
      </c>
      <c r="K10" s="4">
        <v>9.8338629015111145E-3</v>
      </c>
      <c r="L10" s="4">
        <v>5.118260540555708E-2</v>
      </c>
      <c r="M10" s="4">
        <v>105.76999664306641</v>
      </c>
      <c r="O10" s="3">
        <v>45863</v>
      </c>
      <c r="P10" s="4">
        <v>2.2771353859704524E-2</v>
      </c>
      <c r="Q10" s="4">
        <v>1.1030273437500071E-2</v>
      </c>
      <c r="R10" s="4">
        <v>2.2808063256821054E-2</v>
      </c>
      <c r="S10" s="4">
        <v>0.14189877698233078</v>
      </c>
      <c r="T10" s="4">
        <v>1668.199951171875</v>
      </c>
    </row>
    <row r="11" spans="1:20" x14ac:dyDescent="0.35">
      <c r="A11" s="3">
        <v>45862</v>
      </c>
      <c r="B11" s="4">
        <v>1.0686811195468993E-2</v>
      </c>
      <c r="C11" s="4">
        <v>4.9727289336201075E-3</v>
      </c>
      <c r="D11" s="4">
        <v>1.6229295949911959E-2</v>
      </c>
      <c r="E11" s="4">
        <v>0.13505335681486352</v>
      </c>
      <c r="F11" s="4">
        <v>1661.22998046875</v>
      </c>
      <c r="H11" s="3">
        <v>45862</v>
      </c>
      <c r="I11" s="4">
        <v>4.0488047764303259E-3</v>
      </c>
      <c r="J11" s="4">
        <v>3.4351202277520532E-3</v>
      </c>
      <c r="K11" s="4">
        <v>9.1162516647431691E-3</v>
      </c>
      <c r="L11" s="4">
        <v>5.0969480591173566E-2</v>
      </c>
      <c r="M11" s="4">
        <v>105.16000366210938</v>
      </c>
      <c r="O11" s="3">
        <v>45862</v>
      </c>
      <c r="P11" s="4">
        <v>1.1741080422204453E-2</v>
      </c>
      <c r="Q11" s="4">
        <v>1.6998839916992914E-3</v>
      </c>
      <c r="R11" s="4">
        <v>1.5447089180141038E-2</v>
      </c>
      <c r="S11" s="4">
        <v>0.13793103448275867</v>
      </c>
      <c r="T11" s="4">
        <v>1650</v>
      </c>
    </row>
    <row r="12" spans="1:20" x14ac:dyDescent="0.35">
      <c r="A12" s="3">
        <v>45861</v>
      </c>
      <c r="B12" s="4">
        <v>5.7140822618488851E-3</v>
      </c>
      <c r="C12" s="4">
        <v>-1.7934822510863313E-3</v>
      </c>
      <c r="D12" s="4">
        <v>2.390329949447767E-2</v>
      </c>
      <c r="E12" s="4">
        <v>0.1280572871443888</v>
      </c>
      <c r="F12" s="4">
        <v>1653.010009765625</v>
      </c>
      <c r="H12" s="3">
        <v>45861</v>
      </c>
      <c r="I12" s="4">
        <v>6.1368454867827271E-4</v>
      </c>
      <c r="J12" s="4">
        <v>7.4986198218014444E-3</v>
      </c>
      <c r="K12" s="4">
        <v>1.6686080618451671E-2</v>
      </c>
      <c r="L12" s="4">
        <v>4.8629182425735218E-2</v>
      </c>
      <c r="M12" s="4">
        <v>104.80000305175781</v>
      </c>
      <c r="O12" s="3">
        <v>45861</v>
      </c>
      <c r="P12" s="4">
        <v>1.0041196430505162E-2</v>
      </c>
      <c r="Q12" s="4">
        <v>7.2901043248774222E-4</v>
      </c>
      <c r="R12" s="4">
        <v>2.8535717247502257E-2</v>
      </c>
      <c r="S12" s="4">
        <v>0.13537351511835882</v>
      </c>
      <c r="T12" s="4">
        <v>1647.199951171875</v>
      </c>
    </row>
    <row r="13" spans="1:20" x14ac:dyDescent="0.35">
      <c r="A13" s="3">
        <v>45860</v>
      </c>
      <c r="B13" s="4">
        <v>7.5075645129352164E-3</v>
      </c>
      <c r="C13" s="4">
        <v>1.714919651005764E-2</v>
      </c>
      <c r="D13" s="4">
        <v>3.8987612295476204E-2</v>
      </c>
      <c r="E13" s="4">
        <v>0.13206174814895921</v>
      </c>
      <c r="F13" s="4">
        <v>1655.97998046875</v>
      </c>
      <c r="H13" s="3">
        <v>45860</v>
      </c>
      <c r="I13" s="4">
        <v>-6.8849352731231717E-3</v>
      </c>
      <c r="J13" s="4">
        <v>-2.3976216366036196E-3</v>
      </c>
      <c r="K13" s="4">
        <v>9.6088311705238016E-3</v>
      </c>
      <c r="L13" s="4">
        <v>4.7110936960954142E-2</v>
      </c>
      <c r="M13" s="4">
        <v>104.01999664306641</v>
      </c>
      <c r="O13" s="3">
        <v>45860</v>
      </c>
      <c r="P13" s="4">
        <v>9.3121859980174193E-3</v>
      </c>
      <c r="Q13" s="4">
        <v>1.6363075023155371E-2</v>
      </c>
      <c r="R13" s="4">
        <v>3.9075831934891836E-2</v>
      </c>
      <c r="S13" s="4">
        <v>0.13729008807314136</v>
      </c>
      <c r="T13" s="4">
        <v>1646</v>
      </c>
    </row>
    <row r="14" spans="1:20" x14ac:dyDescent="0.35">
      <c r="A14" s="3">
        <v>45859</v>
      </c>
      <c r="B14" s="4">
        <v>-9.641631997122424E-3</v>
      </c>
      <c r="C14" s="4">
        <v>-9.641631997122424E-3</v>
      </c>
      <c r="D14" s="4">
        <v>1.3950664485154585E-2</v>
      </c>
      <c r="E14" s="4">
        <v>0.12410249045124599</v>
      </c>
      <c r="F14" s="4">
        <v>1628.06005859375</v>
      </c>
      <c r="H14" s="3">
        <v>45859</v>
      </c>
      <c r="I14" s="4">
        <v>-4.4873136365195521E-3</v>
      </c>
      <c r="J14" s="4">
        <v>-4.4873136365195521E-3</v>
      </c>
      <c r="K14" s="4">
        <v>1.5583895029278816E-2</v>
      </c>
      <c r="L14" s="4">
        <v>5.3977522707146397E-2</v>
      </c>
      <c r="M14" s="4">
        <v>104.26999664306641</v>
      </c>
      <c r="O14" s="3">
        <v>45859</v>
      </c>
      <c r="P14" s="4">
        <v>-7.0508890251379519E-3</v>
      </c>
      <c r="Q14" s="4">
        <v>-7.0508890251379519E-3</v>
      </c>
      <c r="R14" s="4">
        <v>2.1122320302648268E-2</v>
      </c>
      <c r="S14" s="4">
        <v>0.13204251896949315</v>
      </c>
      <c r="T14" s="4">
        <v>1619.5</v>
      </c>
    </row>
    <row r="15" spans="1:20" ht="20" thickBot="1" x14ac:dyDescent="0.5">
      <c r="A15" s="130" t="s">
        <v>21</v>
      </c>
      <c r="B15" s="130"/>
      <c r="C15" s="130"/>
      <c r="D15" s="130"/>
      <c r="E15" s="130"/>
      <c r="F15" s="130"/>
      <c r="H15" s="130" t="s">
        <v>24</v>
      </c>
      <c r="I15" s="130"/>
      <c r="J15" s="130"/>
      <c r="K15" s="130"/>
      <c r="L15" s="130"/>
      <c r="M15" s="130"/>
      <c r="O15" s="130" t="s">
        <v>20</v>
      </c>
      <c r="P15" s="130"/>
      <c r="Q15" s="130"/>
      <c r="R15" s="130"/>
      <c r="S15" s="130"/>
      <c r="T15" s="22"/>
    </row>
    <row r="16" spans="1:20" ht="15" thickTop="1" x14ac:dyDescent="0.3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35">
      <c r="A17" s="3">
        <v>45862</v>
      </c>
      <c r="B17" s="4">
        <v>4.7995326444325581E-3</v>
      </c>
      <c r="C17" s="4">
        <v>-7.0290352014998891E-3</v>
      </c>
      <c r="D17" s="4">
        <v>4.7077505686015098E-3</v>
      </c>
      <c r="E17" s="4">
        <v>3.9818141533486395E-2</v>
      </c>
      <c r="F17" s="4">
        <v>44693.91015625</v>
      </c>
      <c r="H17" s="3">
        <v>45863</v>
      </c>
      <c r="I17" s="4">
        <v>1.2541713109333275E-2</v>
      </c>
      <c r="J17" s="4">
        <v>-3.6395730527969405E-3</v>
      </c>
      <c r="K17" s="4">
        <v>1.2565472091395913E-2</v>
      </c>
      <c r="L17" s="4">
        <v>3.4799786550269607E-2</v>
      </c>
      <c r="M17">
        <v>9105.1103515625</v>
      </c>
      <c r="O17" s="3">
        <v>45863</v>
      </c>
      <c r="P17" s="4">
        <v>1.6674496053495691E-2</v>
      </c>
      <c r="Q17" s="4">
        <v>-3.3478779315430085E-3</v>
      </c>
      <c r="R17" s="4">
        <v>1.6741518636044006E-2</v>
      </c>
      <c r="S17" s="4">
        <v>4.9479335442471628E-2</v>
      </c>
      <c r="T17" s="4">
        <v>3593.6552734375</v>
      </c>
    </row>
    <row r="18" spans="1:20" x14ac:dyDescent="0.35">
      <c r="A18" s="3">
        <v>45861</v>
      </c>
      <c r="B18" s="4">
        <v>1.1828567845932447E-2</v>
      </c>
      <c r="C18" s="4">
        <v>1.1411680802273505E-2</v>
      </c>
      <c r="D18" s="4">
        <v>1.7071778261247283E-2</v>
      </c>
      <c r="E18" s="4">
        <v>4.4588378945513263E-2</v>
      </c>
      <c r="F18" s="4">
        <v>45010.2890625</v>
      </c>
      <c r="H18" s="3">
        <v>45862</v>
      </c>
      <c r="I18" s="4">
        <v>1.6181286162130215E-2</v>
      </c>
      <c r="J18" s="4">
        <v>8.4842427485993799E-3</v>
      </c>
      <c r="K18" s="4">
        <v>1.8470648019266012E-2</v>
      </c>
      <c r="L18" s="4">
        <v>4.6106795849508497E-2</v>
      </c>
      <c r="M18">
        <v>9138.3701171875</v>
      </c>
      <c r="O18" s="3">
        <v>45862</v>
      </c>
      <c r="P18" s="4">
        <v>2.0022373985038699E-2</v>
      </c>
      <c r="Q18" s="4">
        <v>6.5401343806652523E-3</v>
      </c>
      <c r="R18" s="4">
        <v>2.5278868319754899E-2</v>
      </c>
      <c r="S18" s="4">
        <v>4.5606949163761845E-2</v>
      </c>
      <c r="T18" s="4">
        <v>3605.726806640625</v>
      </c>
    </row>
    <row r="19" spans="1:20" x14ac:dyDescent="0.35">
      <c r="A19" s="3">
        <v>45860</v>
      </c>
      <c r="B19" s="4">
        <v>4.1688704365894225E-4</v>
      </c>
      <c r="C19" s="4">
        <v>4.0469013650306085E-3</v>
      </c>
      <c r="D19" s="4">
        <v>1.0884065092677364E-2</v>
      </c>
      <c r="E19" s="4">
        <v>4.5105209314135974E-2</v>
      </c>
      <c r="F19" s="4">
        <v>44502.44140625</v>
      </c>
      <c r="H19" s="3">
        <v>45861</v>
      </c>
      <c r="I19" s="4">
        <v>7.6970434135308352E-3</v>
      </c>
      <c r="J19" s="4">
        <v>4.17569362129111E-3</v>
      </c>
      <c r="K19" s="4">
        <v>1.5116750888080066E-2</v>
      </c>
      <c r="L19" s="4">
        <v>3.9310707885304552E-2</v>
      </c>
      <c r="M19">
        <v>9061.490234375</v>
      </c>
      <c r="O19" s="3">
        <v>45861</v>
      </c>
      <c r="P19" s="4">
        <v>1.3482239604373447E-2</v>
      </c>
      <c r="Q19" s="4">
        <v>1.2200688650487734E-4</v>
      </c>
      <c r="R19" s="4">
        <v>2.2410456907898668E-2</v>
      </c>
      <c r="S19" s="4">
        <v>3.6552496145006996E-2</v>
      </c>
      <c r="T19" s="4">
        <v>3582.298095703125</v>
      </c>
    </row>
    <row r="20" spans="1:20" x14ac:dyDescent="0.35">
      <c r="A20" s="3">
        <v>45859</v>
      </c>
      <c r="B20" s="4">
        <v>-3.6300143213716662E-3</v>
      </c>
      <c r="C20" s="4">
        <v>-4.3121670678880619E-4</v>
      </c>
      <c r="D20" s="4">
        <v>-3.0719569272347202E-3</v>
      </c>
      <c r="E20" s="4">
        <v>5.0140000699679499E-2</v>
      </c>
      <c r="F20" s="4">
        <v>44323.0703125</v>
      </c>
      <c r="H20" s="3">
        <v>45860</v>
      </c>
      <c r="I20" s="4">
        <v>3.5213497922397252E-3</v>
      </c>
      <c r="J20" s="4">
        <v>1.2004158060923142E-3</v>
      </c>
      <c r="K20" s="4">
        <v>9.564353796198688E-3</v>
      </c>
      <c r="L20" s="4">
        <v>3.0234002876062815E-2</v>
      </c>
      <c r="M20">
        <v>9023.8095703125</v>
      </c>
      <c r="O20" s="3">
        <v>45860</v>
      </c>
      <c r="P20" s="4">
        <v>1.336023271786857E-2</v>
      </c>
      <c r="Q20" s="4">
        <v>6.1997523473338312E-3</v>
      </c>
      <c r="R20" s="4">
        <v>2.1929338504054874E-2</v>
      </c>
      <c r="S20" s="4">
        <v>4.7154526439124433E-2</v>
      </c>
      <c r="T20" s="4">
        <v>3581.861083984375</v>
      </c>
    </row>
    <row r="21" spans="1:20" x14ac:dyDescent="0.35">
      <c r="A21" s="3">
        <v>45856</v>
      </c>
      <c r="B21" s="4">
        <v>-3.19879761458286E-3</v>
      </c>
      <c r="C21" s="4">
        <v>-3.19879761458286E-3</v>
      </c>
      <c r="D21" s="4">
        <v>-6.6079138087171696E-4</v>
      </c>
      <c r="E21" s="4">
        <v>5.146895431571763E-2</v>
      </c>
      <c r="F21" s="4">
        <v>44342.19140625</v>
      </c>
      <c r="H21" s="37">
        <v>45859</v>
      </c>
      <c r="I21" s="38">
        <v>2.320933986147411E-3</v>
      </c>
      <c r="J21" s="38">
        <v>2.320933986147411E-3</v>
      </c>
      <c r="K21" s="38">
        <v>1.6593204285688667E-3</v>
      </c>
      <c r="L21" s="38">
        <v>2.9110416734266398E-2</v>
      </c>
      <c r="M21">
        <v>9012.990234375</v>
      </c>
      <c r="O21" s="3">
        <v>45859</v>
      </c>
      <c r="P21" s="4">
        <v>7.1604803705347386E-3</v>
      </c>
      <c r="Q21" s="4">
        <v>7.1604803705347386E-3</v>
      </c>
      <c r="R21" s="4">
        <v>1.1404929051365142E-2</v>
      </c>
      <c r="S21" s="4">
        <v>5.2700109263200456E-2</v>
      </c>
      <c r="T21" s="4">
        <v>3559.791259765625</v>
      </c>
    </row>
    <row r="23" spans="1:20" ht="20" thickBot="1" x14ac:dyDescent="0.5">
      <c r="A23" s="130" t="s">
        <v>47</v>
      </c>
      <c r="B23" s="130"/>
      <c r="C23" s="130"/>
      <c r="D23" s="130"/>
      <c r="E23" s="130"/>
      <c r="F23" s="130"/>
      <c r="H23" s="130" t="s">
        <v>49</v>
      </c>
      <c r="I23" s="130"/>
      <c r="J23" s="130"/>
      <c r="K23" s="130"/>
      <c r="L23" s="130"/>
      <c r="M23" s="130"/>
      <c r="O23" s="130" t="s">
        <v>22</v>
      </c>
      <c r="P23" s="130"/>
      <c r="Q23" s="130"/>
      <c r="R23" s="130"/>
      <c r="S23" s="130"/>
      <c r="T23" s="130"/>
    </row>
    <row r="24" spans="1:20" ht="15" thickTop="1" x14ac:dyDescent="0.35">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35">
      <c r="A25" s="3">
        <v>45862</v>
      </c>
      <c r="B25" s="4">
        <v>1.0456290900983212E-2</v>
      </c>
      <c r="C25" s="4">
        <v>6.982236416543941E-4</v>
      </c>
      <c r="D25" s="4">
        <v>1.0479031817726803E-2</v>
      </c>
      <c r="E25" s="4">
        <v>4.4514578482975908E-2</v>
      </c>
      <c r="F25" s="4">
        <v>6363.35009765625</v>
      </c>
      <c r="H25" s="3">
        <v>45863</v>
      </c>
      <c r="I25" s="4">
        <v>-7.0786548497629997E-3</v>
      </c>
      <c r="J25" s="4">
        <v>-6.433035938162468E-3</v>
      </c>
      <c r="K25" s="4">
        <v>-7.1801323341201817E-3</v>
      </c>
      <c r="L25" s="4">
        <v>-9.1822515100747903E-4</v>
      </c>
      <c r="M25">
        <v>5320.75</v>
      </c>
      <c r="O25" s="3">
        <v>45863</v>
      </c>
      <c r="P25" s="4">
        <v>3.9001562812621016E-2</v>
      </c>
      <c r="Q25" s="4">
        <v>-8.8487153402045937E-3</v>
      </c>
      <c r="R25" s="4">
        <v>3.8972246384012088E-2</v>
      </c>
      <c r="S25" s="4">
        <v>4.7282361778359761E-2</v>
      </c>
      <c r="T25" s="4">
        <v>41456.23046875</v>
      </c>
    </row>
    <row r="26" spans="1:20" x14ac:dyDescent="0.35">
      <c r="A26" s="3">
        <v>45861</v>
      </c>
      <c r="B26" s="4">
        <v>9.7580672593288176E-3</v>
      </c>
      <c r="C26" s="4">
        <v>7.8118869515191314E-3</v>
      </c>
      <c r="D26" s="4">
        <v>1.5200274273783343E-2</v>
      </c>
      <c r="E26" s="4">
        <v>4.3782352585221229E-2</v>
      </c>
      <c r="F26" s="4">
        <v>6358.91015625</v>
      </c>
      <c r="H26" s="3">
        <v>45862</v>
      </c>
      <c r="I26" s="4">
        <v>-6.4561891160053175E-4</v>
      </c>
      <c r="J26" s="4">
        <v>2.0489676404547019E-3</v>
      </c>
      <c r="K26" s="4">
        <v>-4.0820336851093986E-3</v>
      </c>
      <c r="L26" s="4">
        <v>2.1199423861193445E-2</v>
      </c>
      <c r="M26">
        <v>5355.2001953125</v>
      </c>
      <c r="O26" s="3">
        <v>45862</v>
      </c>
      <c r="P26" s="4">
        <v>4.7850278152825609E-2</v>
      </c>
      <c r="Q26" s="4">
        <v>1.5909607131329384E-2</v>
      </c>
      <c r="R26" s="4">
        <v>5.4532427665225924E-2</v>
      </c>
      <c r="S26" s="4">
        <v>7.4065644381628548E-2</v>
      </c>
      <c r="T26" s="4">
        <v>41826.33984375</v>
      </c>
    </row>
    <row r="27" spans="1:20" x14ac:dyDescent="0.35">
      <c r="A27" s="3">
        <v>45860</v>
      </c>
      <c r="B27" s="4">
        <v>1.9461803078096862E-3</v>
      </c>
      <c r="C27" s="4">
        <v>6.3753163362578746E-4</v>
      </c>
      <c r="D27" s="4">
        <v>1.0548187956412658E-2</v>
      </c>
      <c r="E27" s="4">
        <v>4.7210319211044016E-2</v>
      </c>
      <c r="F27" s="4">
        <v>6309.6201171875</v>
      </c>
      <c r="H27" s="3">
        <v>45861</v>
      </c>
      <c r="I27" s="4">
        <v>-2.6945865520552337E-3</v>
      </c>
      <c r="J27" s="4">
        <v>1.016354276544984E-2</v>
      </c>
      <c r="K27" s="4">
        <v>8.7164150933136675E-3</v>
      </c>
      <c r="L27" s="4">
        <v>1.7562845175712161E-2</v>
      </c>
      <c r="M27">
        <v>5344.25</v>
      </c>
      <c r="O27" s="3">
        <v>45861</v>
      </c>
      <c r="P27" s="4">
        <v>3.1940671021496225E-2</v>
      </c>
      <c r="Q27" s="4">
        <v>3.5107509246364854E-2</v>
      </c>
      <c r="R27" s="4">
        <v>3.7635466661179784E-2</v>
      </c>
      <c r="S27" s="4">
        <v>6.1374772755491858E-2</v>
      </c>
      <c r="T27" s="4">
        <v>41171.3203125</v>
      </c>
    </row>
    <row r="28" spans="1:20" x14ac:dyDescent="0.35">
      <c r="A28" s="3">
        <v>45859</v>
      </c>
      <c r="B28" s="4">
        <v>1.3086486741838987E-3</v>
      </c>
      <c r="C28" s="4">
        <v>1.3991348828683581E-3</v>
      </c>
      <c r="D28" s="4">
        <v>5.9088592461868927E-3</v>
      </c>
      <c r="E28" s="4">
        <v>5.6596735627880479E-2</v>
      </c>
      <c r="F28" s="4">
        <v>6305.60009765625</v>
      </c>
      <c r="H28" s="3">
        <v>45860</v>
      </c>
      <c r="I28" s="4">
        <v>-1.2858129317505074E-2</v>
      </c>
      <c r="J28" s="4">
        <v>-9.8259772995432648E-3</v>
      </c>
      <c r="K28" s="4">
        <v>-1.1895390384611848E-2</v>
      </c>
      <c r="L28" s="4">
        <v>-1.244054537448358E-3</v>
      </c>
      <c r="M28">
        <v>5290.47998046875</v>
      </c>
      <c r="O28" s="3">
        <v>45860</v>
      </c>
      <c r="P28" s="4">
        <v>-3.1668382248686289E-3</v>
      </c>
      <c r="Q28" s="4">
        <v>-1.1097058847765462E-3</v>
      </c>
      <c r="R28" s="4">
        <v>7.9904665202155112E-3</v>
      </c>
      <c r="S28" s="4">
        <v>3.7045124445353794E-2</v>
      </c>
      <c r="T28" s="4">
        <v>39774.921875</v>
      </c>
    </row>
    <row r="29" spans="1:20" x14ac:dyDescent="0.35">
      <c r="A29" s="3">
        <v>45856</v>
      </c>
      <c r="B29" s="4">
        <v>-9.0486208684459335E-5</v>
      </c>
      <c r="C29" s="4">
        <v>-9.0486208684459335E-5</v>
      </c>
      <c r="D29" s="4">
        <v>5.9171754562881151E-3</v>
      </c>
      <c r="E29" s="4">
        <v>5.2821732571507685E-2</v>
      </c>
      <c r="F29" s="4">
        <v>6296.7900390625</v>
      </c>
      <c r="H29" s="3">
        <v>45859</v>
      </c>
      <c r="I29" s="4">
        <v>-3.0321520179618089E-3</v>
      </c>
      <c r="J29" s="4">
        <v>-3.0321520179618089E-3</v>
      </c>
      <c r="K29" s="4">
        <v>-5.1891444893727989E-3</v>
      </c>
      <c r="L29" s="4">
        <v>2.3186977994475777E-2</v>
      </c>
      <c r="M29">
        <v>5342.97998046875</v>
      </c>
      <c r="O29" s="3">
        <v>45856</v>
      </c>
      <c r="P29" s="4">
        <v>-2.0571323400920827E-3</v>
      </c>
      <c r="Q29" s="4">
        <v>-2.0571323400920827E-3</v>
      </c>
      <c r="R29" s="4">
        <v>6.3035558910220502E-3</v>
      </c>
      <c r="S29" s="4">
        <v>3.6868744867756487E-2</v>
      </c>
      <c r="T29" s="4">
        <v>39819.109375</v>
      </c>
    </row>
    <row r="30" spans="1:20" ht="20" thickBot="1" x14ac:dyDescent="0.5">
      <c r="A30" s="130" t="s">
        <v>17</v>
      </c>
      <c r="B30" s="130"/>
      <c r="C30" s="130"/>
      <c r="D30" s="130"/>
      <c r="E30" s="130"/>
      <c r="F30" s="130"/>
      <c r="H30" s="130" t="s">
        <v>18</v>
      </c>
      <c r="I30" s="130"/>
      <c r="J30" s="130"/>
      <c r="K30" s="130"/>
      <c r="L30" s="130"/>
      <c r="M30" s="130"/>
      <c r="O30" s="130" t="s">
        <v>27</v>
      </c>
      <c r="P30" s="130"/>
      <c r="Q30" s="130"/>
      <c r="R30" s="130"/>
      <c r="S30" s="130"/>
      <c r="T30" s="130"/>
    </row>
    <row r="31" spans="1:20" ht="15" thickTop="1" x14ac:dyDescent="0.35">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35">
      <c r="A32" s="3">
        <v>45863</v>
      </c>
      <c r="B32" s="4">
        <v>2.7069895518401221E-3</v>
      </c>
      <c r="C32" s="4">
        <v>-4.6629377456565146E-3</v>
      </c>
      <c r="D32" s="4">
        <v>2.5131020364217438E-3</v>
      </c>
      <c r="E32" s="4">
        <v>5.8059778349546232E-3</v>
      </c>
      <c r="F32" s="4">
        <v>3355.226318359375</v>
      </c>
      <c r="H32" s="3">
        <v>45863</v>
      </c>
      <c r="I32" s="4">
        <v>-1.6330077711760205E-2</v>
      </c>
      <c r="J32" s="4">
        <v>-2.5622687297242486E-2</v>
      </c>
      <c r="K32" s="4">
        <v>-1.6805339219624238E-2</v>
      </c>
      <c r="L32" s="4">
        <v>6.5590794406166886E-2</v>
      </c>
      <c r="M32" s="4">
        <v>115335.09375</v>
      </c>
      <c r="O32" s="3">
        <v>45863</v>
      </c>
      <c r="P32" s="4">
        <v>-4.2071327573096617E-3</v>
      </c>
      <c r="Q32" s="4">
        <v>6.5873845058272984E-4</v>
      </c>
      <c r="R32" s="4">
        <v>-4.2161067395217744E-3</v>
      </c>
      <c r="S32" s="4">
        <v>2.4598071080059736E-3</v>
      </c>
      <c r="T32" s="4">
        <v>97.523327342936213</v>
      </c>
    </row>
    <row r="33" spans="1:20" x14ac:dyDescent="0.35">
      <c r="A33" s="3">
        <v>45862</v>
      </c>
      <c r="B33" s="4">
        <v>7.3699272974966368E-3</v>
      </c>
      <c r="C33" s="4">
        <v>-5.6379678138848144E-3</v>
      </c>
      <c r="D33" s="4">
        <v>5.6953804363066851E-3</v>
      </c>
      <c r="E33" s="4">
        <v>1.0025206392056507E-2</v>
      </c>
      <c r="F33" s="4">
        <v>3370.94482421875</v>
      </c>
      <c r="H33" s="3">
        <v>45862</v>
      </c>
      <c r="I33" s="4">
        <v>9.292609585482281E-3</v>
      </c>
      <c r="J33" s="4">
        <v>-3.3929530610578018E-3</v>
      </c>
      <c r="K33" s="4">
        <v>3.6719793811113011E-3</v>
      </c>
      <c r="L33" s="4">
        <v>9.5427800625844883E-2</v>
      </c>
      <c r="M33" s="4">
        <v>118368</v>
      </c>
      <c r="O33" s="3">
        <v>45862</v>
      </c>
      <c r="P33" s="4">
        <v>-4.8658712078923916E-3</v>
      </c>
      <c r="Q33" s="4">
        <v>2.8508305798091715E-3</v>
      </c>
      <c r="R33" s="4">
        <v>-4.7311576960753499E-3</v>
      </c>
      <c r="S33" s="4">
        <v>5.1281929095363665E-3</v>
      </c>
      <c r="T33" s="4">
        <v>97.459127268444249</v>
      </c>
    </row>
    <row r="34" spans="1:20" x14ac:dyDescent="0.35">
      <c r="A34" s="3">
        <v>45861</v>
      </c>
      <c r="B34" s="4">
        <v>1.3007895111381451E-2</v>
      </c>
      <c r="C34" s="4">
        <v>-9.1779117885240069E-3</v>
      </c>
      <c r="D34" s="4">
        <v>1.2303498943749158E-2</v>
      </c>
      <c r="E34" s="4">
        <v>1.8672452434314035E-2</v>
      </c>
      <c r="F34" s="4">
        <v>3390.057861328125</v>
      </c>
      <c r="H34" s="3">
        <v>45861</v>
      </c>
      <c r="I34" s="4">
        <v>1.2685562646540083E-2</v>
      </c>
      <c r="J34" s="4">
        <v>-9.877269268080191E-3</v>
      </c>
      <c r="K34" s="4">
        <v>6.4611999306989354E-3</v>
      </c>
      <c r="L34" s="4">
        <v>8.3324425989377948E-2</v>
      </c>
      <c r="M34" s="4">
        <v>118770.984375</v>
      </c>
      <c r="O34" s="3">
        <v>45861</v>
      </c>
      <c r="P34" s="4">
        <v>-7.7167017877015631E-3</v>
      </c>
      <c r="Q34" s="4">
        <v>-1.9832627800802083E-3</v>
      </c>
      <c r="R34" s="4">
        <v>-1.3072051598385315E-2</v>
      </c>
      <c r="S34" s="4">
        <v>1.0779491211383441E-3</v>
      </c>
      <c r="T34" s="4">
        <v>97.182077629728028</v>
      </c>
    </row>
    <row r="35" spans="1:20" x14ac:dyDescent="0.35">
      <c r="A35" s="3">
        <v>45860</v>
      </c>
      <c r="B35" s="4">
        <v>2.2185806899905458E-2</v>
      </c>
      <c r="C35" s="4">
        <v>8.6885428554648314E-3</v>
      </c>
      <c r="D35" s="4">
        <v>2.4772359728226778E-2</v>
      </c>
      <c r="E35" s="4">
        <v>2.2275859639135698E-2</v>
      </c>
      <c r="F35" s="4">
        <v>3421.459716796875</v>
      </c>
      <c r="H35" s="3">
        <v>45860</v>
      </c>
      <c r="I35" s="4">
        <v>2.2562831914620274E-2</v>
      </c>
      <c r="J35" s="4">
        <v>2.1539604028903092E-2</v>
      </c>
      <c r="K35" s="4">
        <v>5.6311854195791877E-3</v>
      </c>
      <c r="L35" s="4">
        <v>0.10207913172413585</v>
      </c>
      <c r="M35" s="4">
        <v>119955.8203125</v>
      </c>
      <c r="O35" s="3">
        <v>45860</v>
      </c>
      <c r="P35" s="4">
        <v>-5.7334390076213548E-3</v>
      </c>
      <c r="Q35" s="4">
        <v>-4.7082982885089386E-3</v>
      </c>
      <c r="R35" s="4">
        <v>-1.1155369631854928E-2</v>
      </c>
      <c r="S35" s="4">
        <v>6.6116875626751614E-3</v>
      </c>
      <c r="T35" s="4">
        <v>97.375198236092601</v>
      </c>
    </row>
    <row r="36" spans="1:20" x14ac:dyDescent="0.35">
      <c r="A36" s="3">
        <v>45859</v>
      </c>
      <c r="B36" s="4">
        <v>1.3497264044440627E-2</v>
      </c>
      <c r="C36" s="4">
        <v>1.3497264044440627E-2</v>
      </c>
      <c r="D36" s="4">
        <v>1.4054942052841746E-2</v>
      </c>
      <c r="E36" s="4">
        <v>1.6322954298039427E-2</v>
      </c>
      <c r="F36" s="4">
        <v>3391.98828125</v>
      </c>
      <c r="H36" s="3">
        <v>45859</v>
      </c>
      <c r="I36" s="4">
        <v>1.0232278857171817E-3</v>
      </c>
      <c r="J36" s="4">
        <v>1.0232278857171817E-3</v>
      </c>
      <c r="K36" s="4">
        <v>-1.1049556177443187E-2</v>
      </c>
      <c r="L36" s="4">
        <v>0.11090874595168065</v>
      </c>
      <c r="M36" s="4">
        <v>117426.5</v>
      </c>
      <c r="O36" s="3">
        <v>45859</v>
      </c>
      <c r="P36" s="4">
        <v>-1.0251407191124162E-3</v>
      </c>
      <c r="Q36" s="4">
        <v>-1.0251407191124162E-3</v>
      </c>
      <c r="R36" s="4">
        <v>-4.6916040174223017E-3</v>
      </c>
      <c r="S36" s="4">
        <v>1.2357315646188916E-2</v>
      </c>
      <c r="T36" s="4">
        <v>97.835838547279593</v>
      </c>
    </row>
    <row r="37" spans="1:20" ht="20" thickBot="1" x14ac:dyDescent="0.5">
      <c r="A37" s="130" t="s">
        <v>23</v>
      </c>
      <c r="B37" s="130"/>
      <c r="C37" s="130"/>
      <c r="D37" s="130"/>
      <c r="E37" s="130"/>
      <c r="F37" s="130"/>
      <c r="H37" s="130" t="s">
        <v>19</v>
      </c>
      <c r="I37" s="130"/>
      <c r="J37" s="130"/>
      <c r="K37" s="130"/>
      <c r="L37" s="130"/>
      <c r="M37" s="130"/>
      <c r="O37" s="130" t="s">
        <v>28</v>
      </c>
      <c r="P37" s="130"/>
      <c r="Q37" s="130"/>
      <c r="R37" s="130"/>
      <c r="S37" s="130"/>
      <c r="T37" s="130"/>
    </row>
    <row r="38" spans="1:20" ht="15" thickTop="1" x14ac:dyDescent="0.35">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5d_change</v>
      </c>
      <c r="S38" s="4" t="str">
        <v>20d_change</v>
      </c>
      <c r="T38" s="4" t="str">
        <v>close</v>
      </c>
    </row>
    <row r="39" spans="1:20" x14ac:dyDescent="0.35">
      <c r="A39" s="3">
        <v>45828</v>
      </c>
      <c r="B39" s="4">
        <v>1.8351433089003555E-2</v>
      </c>
      <c r="C39" s="4">
        <v>-8.8542115125922471E-3</v>
      </c>
      <c r="D39" s="4">
        <v>1.7224963857905173E-2</v>
      </c>
      <c r="E39" s="4">
        <v>0.19693584715349366</v>
      </c>
      <c r="F39" s="4">
        <v>75</v>
      </c>
      <c r="H39" s="3">
        <v>45863</v>
      </c>
      <c r="I39" s="4">
        <v>-3.1903738753740196E-2</v>
      </c>
      <c r="J39" s="4">
        <v>-1.9008373128480249E-2</v>
      </c>
      <c r="K39" s="4">
        <v>-3.2296024450689909E-2</v>
      </c>
      <c r="L39" s="4">
        <v>0.4450209824107374</v>
      </c>
      <c r="M39" s="4">
        <v>3637.5224609375</v>
      </c>
      <c r="O39" s="3">
        <v>45862</v>
      </c>
      <c r="P39" s="4">
        <v>-9.5668149974659222E-4</v>
      </c>
      <c r="Q39" s="4">
        <v>-5.7416267942578258E-4</v>
      </c>
      <c r="R39" s="4">
        <v>-9.5657164721640875E-4</v>
      </c>
      <c r="S39" s="4">
        <v>3.8314176245202169E-4</v>
      </c>
      <c r="T39" s="4">
        <v>26110</v>
      </c>
    </row>
    <row r="40" spans="1:20" x14ac:dyDescent="0.35">
      <c r="A40" s="3">
        <v>45827</v>
      </c>
      <c r="B40" s="4">
        <v>2.7205644601595802E-2</v>
      </c>
      <c r="C40" s="4">
        <v>7.589876250405414E-3</v>
      </c>
      <c r="D40" s="4">
        <v>3.4025660745910402E-2</v>
      </c>
      <c r="E40" s="4">
        <v>0.23744883533521244</v>
      </c>
      <c r="F40" s="4">
        <v>75.669998168945313</v>
      </c>
      <c r="H40" s="3">
        <v>45862</v>
      </c>
      <c r="I40" s="4">
        <v>-1.2895365625259947E-2</v>
      </c>
      <c r="J40" s="4">
        <v>2.1564658899909883E-2</v>
      </c>
      <c r="K40" s="4">
        <v>3.1523773689472234E-2</v>
      </c>
      <c r="L40" s="4">
        <v>0.47811847124620899</v>
      </c>
      <c r="M40" s="4">
        <v>3708.005615234375</v>
      </c>
      <c r="O40" s="3">
        <v>45861</v>
      </c>
      <c r="P40" s="4">
        <v>-3.8251882032080964E-4</v>
      </c>
      <c r="Q40" s="4">
        <v>1.914241960183638E-4</v>
      </c>
      <c r="R40" s="4">
        <v>-5.7383320581483321E-4</v>
      </c>
      <c r="S40" s="4">
        <v>-9.5602294455066072E-4</v>
      </c>
      <c r="T40" s="4">
        <v>26125</v>
      </c>
    </row>
    <row r="41" spans="1:20" x14ac:dyDescent="0.35">
      <c r="A41" s="3">
        <v>45826</v>
      </c>
      <c r="B41" s="4">
        <v>1.9615768351190388E-2</v>
      </c>
      <c r="C41" s="4">
        <v>-1.9933757591881207E-3</v>
      </c>
      <c r="D41" s="4">
        <v>1.5963207987084616E-2</v>
      </c>
      <c r="E41" s="4">
        <v>0.22452301046718559</v>
      </c>
      <c r="F41" s="4">
        <v>75.099998474121094</v>
      </c>
      <c r="H41" s="3">
        <v>45861</v>
      </c>
      <c r="I41" s="4">
        <v>-3.446002452516983E-2</v>
      </c>
      <c r="J41" s="4">
        <v>-3.141807197134372E-2</v>
      </c>
      <c r="K41" s="4">
        <v>2.3482353005967793E-2</v>
      </c>
      <c r="L41" s="4">
        <v>0.40098334882507758</v>
      </c>
      <c r="M41" s="4">
        <v>3629.731689453125</v>
      </c>
      <c r="O41" s="3">
        <v>45860</v>
      </c>
      <c r="P41" s="4">
        <v>-5.7394301633917344E-4</v>
      </c>
      <c r="Q41" s="4">
        <v>-3.8270187523914423E-4</v>
      </c>
      <c r="R41" s="4">
        <v>0</v>
      </c>
      <c r="S41" s="4">
        <v>-1.1472275334607485E-3</v>
      </c>
      <c r="T41" s="4">
        <v>26120</v>
      </c>
    </row>
    <row r="42" spans="1:20" x14ac:dyDescent="0.35">
      <c r="A42" s="3">
        <v>45825</v>
      </c>
      <c r="B42" s="4">
        <v>2.1609144110378509E-2</v>
      </c>
      <c r="C42" s="4">
        <v>4.4123772979621112E-2</v>
      </c>
      <c r="D42" s="4">
        <v>0.10808416937232468</v>
      </c>
      <c r="E42" s="4">
        <v>0.2200064790480476</v>
      </c>
      <c r="F42" s="4">
        <v>75.25</v>
      </c>
      <c r="H42" s="3">
        <v>45860</v>
      </c>
      <c r="I42" s="4">
        <v>-3.0419525538261105E-3</v>
      </c>
      <c r="J42" s="4">
        <v>-4.0958257652017327E-3</v>
      </c>
      <c r="K42" s="4">
        <v>7.7447645159671286E-2</v>
      </c>
      <c r="L42" s="4">
        <v>0.45770767151286007</v>
      </c>
      <c r="M42" s="4">
        <v>3747.469970703125</v>
      </c>
      <c r="O42" s="3">
        <v>45859</v>
      </c>
      <c r="P42" s="4">
        <v>-1.9124114110002921E-4</v>
      </c>
      <c r="Q42" s="4">
        <v>-3.8255547054322214E-4</v>
      </c>
      <c r="R42" s="4">
        <v>1.1494252873562871E-3</v>
      </c>
      <c r="S42" s="4">
        <v>-2.2909507445589838E-3</v>
      </c>
      <c r="T42" s="4">
        <v>26130</v>
      </c>
    </row>
    <row r="43" spans="1:20" x14ac:dyDescent="0.35">
      <c r="A43" s="3">
        <v>45824</v>
      </c>
      <c r="B43" s="4">
        <v>-2.2514628869242603E-2</v>
      </c>
      <c r="C43" s="4">
        <v>-2.2514628869242603E-2</v>
      </c>
      <c r="D43" s="4">
        <v>0.10945198138174028</v>
      </c>
      <c r="E43" s="4">
        <v>0.16693655527021511</v>
      </c>
      <c r="F43" s="4">
        <v>72.069999694824219</v>
      </c>
      <c r="H43" s="3">
        <v>45859</v>
      </c>
      <c r="I43" s="4">
        <v>1.0538732113756222E-3</v>
      </c>
      <c r="J43" s="4">
        <v>1.0538732113756222E-3</v>
      </c>
      <c r="K43" s="4">
        <v>0.11608318273861573</v>
      </c>
      <c r="L43" s="4">
        <v>0.56405032395707422</v>
      </c>
      <c r="M43" s="4">
        <v>3762.882080078125</v>
      </c>
      <c r="O43" s="3">
        <v>45856</v>
      </c>
      <c r="P43" s="4">
        <v>1.9131432944319293E-4</v>
      </c>
      <c r="Q43" s="4">
        <v>1.9131432944319293E-4</v>
      </c>
      <c r="R43" s="4">
        <v>1.2256779531178985E-3</v>
      </c>
      <c r="S43" s="4">
        <v>8.0401240476279945E-4</v>
      </c>
      <c r="T43" s="4">
        <v>26140</v>
      </c>
    </row>
  </sheetData>
  <mergeCells count="18">
    <mergeCell ref="O23:T23"/>
    <mergeCell ref="H23:M23"/>
    <mergeCell ref="A23:F23"/>
    <mergeCell ref="A37:F37"/>
    <mergeCell ref="H30:M30"/>
    <mergeCell ref="H37:M37"/>
    <mergeCell ref="O37:T37"/>
    <mergeCell ref="O30:T30"/>
    <mergeCell ref="A30:F30"/>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5" x14ac:dyDescent="0.35"/>
  <cols>
    <col min="1" max="1" width="10.7265625" style="2" bestFit="1" customWidth="1"/>
    <col min="2" max="2" width="11.81640625" bestFit="1" customWidth="1"/>
    <col min="3" max="3" width="12" bestFit="1" customWidth="1"/>
    <col min="4" max="4" width="12.7265625" bestFit="1" customWidth="1"/>
    <col min="5" max="5" width="12" bestFit="1" customWidth="1"/>
    <col min="6" max="6" width="11.7265625" bestFit="1" customWidth="1"/>
    <col min="7" max="7" width="12" bestFit="1" customWidth="1"/>
    <col min="8" max="8" width="12" customWidth="1"/>
    <col min="9" max="9" width="8.36328125" customWidth="1"/>
    <col min="10" max="10" width="8.26953125" bestFit="1" customWidth="1"/>
    <col min="11" max="11" width="15.54296875" bestFit="1" customWidth="1"/>
    <col min="12" max="15" width="12" bestFit="1" customWidth="1"/>
    <col min="16" max="17" width="12.7265625" bestFit="1" customWidth="1"/>
    <col min="18" max="18" width="13.26953125" bestFit="1" customWidth="1"/>
    <col min="19" max="19" width="12.7265625" bestFit="1" customWidth="1"/>
  </cols>
  <sheetData>
    <row r="1" spans="1:19" ht="27.75" customHeight="1" x14ac:dyDescent="0.35">
      <c r="A1" s="133" t="s">
        <v>107</v>
      </c>
      <c r="B1" s="133"/>
      <c r="C1" s="133"/>
      <c r="D1" s="133"/>
      <c r="E1" s="133"/>
      <c r="F1" s="133"/>
      <c r="G1" s="133"/>
      <c r="H1" s="45"/>
      <c r="J1" s="131" t="s">
        <v>157</v>
      </c>
      <c r="K1" s="131"/>
      <c r="L1" s="131"/>
      <c r="M1" s="131"/>
      <c r="N1" s="131"/>
      <c r="O1" s="131"/>
      <c r="P1" s="131"/>
      <c r="Q1" s="131"/>
      <c r="R1" s="131"/>
      <c r="S1" s="131"/>
    </row>
    <row r="2" spans="1:19" ht="18.75" customHeight="1" thickBot="1" x14ac:dyDescent="0.5">
      <c r="A2" s="132" t="s">
        <v>67</v>
      </c>
      <c r="B2" s="132"/>
      <c r="C2" s="132"/>
      <c r="D2" s="132"/>
      <c r="E2" s="132"/>
      <c r="F2" s="132"/>
      <c r="G2" s="132"/>
      <c r="H2" s="44"/>
      <c r="J2" s="130" t="s">
        <v>32</v>
      </c>
      <c r="K2" s="130"/>
      <c r="L2" s="130"/>
      <c r="M2" s="130"/>
      <c r="N2" s="130"/>
      <c r="O2" s="130"/>
      <c r="P2" s="130"/>
      <c r="Q2" s="130"/>
      <c r="R2" s="130"/>
      <c r="S2" s="130"/>
    </row>
    <row r="3" spans="1:19" ht="18.75" customHeight="1" thickTop="1" x14ac:dyDescent="0.3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289</v>
      </c>
      <c r="J3" t="str" cm="1">
        <f t="array" ref="J3:S4">_xlfn.CHOOSECOLS(_xlfn.VSTACK(market_cap_change[#Headers],
  _xlfn._xlws.SORT(_xlfn._xlws.FILTER(market_cap_change[], market_cap_change[type]=J2),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35">
      <c r="A4" s="2">
        <v>45863</v>
      </c>
      <c r="B4">
        <v>-118.893894</v>
      </c>
      <c r="C4">
        <v>126.141412</v>
      </c>
      <c r="D4">
        <v>-3770.7238727679996</v>
      </c>
      <c r="E4">
        <v>3756.5931847680004</v>
      </c>
      <c r="F4">
        <v>7.2475180000000003</v>
      </c>
      <c r="G4">
        <v>-14.130687999999729</v>
      </c>
      <c r="H4">
        <f>SUM($G4:G$8)</f>
        <v>-1992.8004915200004</v>
      </c>
      <c r="J4" s="2" t="str">
        <v>market</v>
      </c>
      <c r="K4" t="str">
        <v>Thị trường</v>
      </c>
      <c r="L4">
        <v>7547100.4968128987</v>
      </c>
      <c r="M4">
        <v>7789973.8364793211</v>
      </c>
      <c r="N4">
        <v>253859.49744643804</v>
      </c>
      <c r="O4">
        <v>10986.157780016019</v>
      </c>
      <c r="P4">
        <v>242873.33966642202</v>
      </c>
      <c r="Q4">
        <v>3.2181013061769431E-2</v>
      </c>
      <c r="R4" t="str">
        <v>neutral</v>
      </c>
      <c r="S4">
        <v>1</v>
      </c>
    </row>
    <row r="5" spans="1:19" ht="18.75" customHeight="1" thickBot="1" x14ac:dyDescent="0.5">
      <c r="A5" s="2">
        <v>45862</v>
      </c>
      <c r="B5">
        <v>-156.49668600000001</v>
      </c>
      <c r="C5">
        <v>168.96829500000001</v>
      </c>
      <c r="D5">
        <v>-5526.7200942079999</v>
      </c>
      <c r="E5">
        <v>5184.1490923519996</v>
      </c>
      <c r="F5">
        <v>12.471609000000001</v>
      </c>
      <c r="G5">
        <v>-342.57100185600046</v>
      </c>
      <c r="H5">
        <f>SUM($G5:G$8)</f>
        <v>-1978.6698035200006</v>
      </c>
      <c r="J5" s="130" t="s">
        <v>137</v>
      </c>
      <c r="K5" s="130"/>
      <c r="L5" s="130"/>
      <c r="M5" s="130"/>
      <c r="N5" s="130"/>
      <c r="O5" s="130"/>
      <c r="P5" s="130"/>
      <c r="Q5" s="130"/>
      <c r="R5" s="130"/>
      <c r="S5" s="130"/>
    </row>
    <row r="6" spans="1:19" ht="18.75" customHeight="1" thickTop="1" x14ac:dyDescent="0.35">
      <c r="A6" s="2">
        <v>45861</v>
      </c>
      <c r="B6">
        <v>-127.76969099999999</v>
      </c>
      <c r="C6">
        <v>117.86644099999999</v>
      </c>
      <c r="D6">
        <v>-3630.3114240000004</v>
      </c>
      <c r="E6">
        <v>3736.5552168959998</v>
      </c>
      <c r="F6">
        <v>-9.9032499999999999</v>
      </c>
      <c r="G6">
        <v>106.2437928959996</v>
      </c>
      <c r="H6">
        <f>SUM($G6:G$8)</f>
        <v>-1636.0988016640003</v>
      </c>
      <c r="J6" t="str" cm="1">
        <f t="array" ref="J6:S28">_xlfn.CHOOSECOLS(_xlfn.VSTACK(market_cap_change[#Headers],
  _xlfn._xlws.SORT(_xlfn._xlws.FILTER(market_cap_change[], market_cap_change[type]=J5),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35">
      <c r="A7" s="2">
        <v>45860</v>
      </c>
      <c r="B7">
        <v>-137.62955400000001</v>
      </c>
      <c r="C7">
        <v>127.139774</v>
      </c>
      <c r="D7">
        <v>-5610.5007267840001</v>
      </c>
      <c r="E7">
        <v>3730.192621568</v>
      </c>
      <c r="F7">
        <v>-10.48978</v>
      </c>
      <c r="G7">
        <v>-1880.3081052160003</v>
      </c>
      <c r="H7">
        <f>SUM($G7:G$8)</f>
        <v>-1742.34259456</v>
      </c>
      <c r="J7" s="2" t="str">
        <v>industry</v>
      </c>
      <c r="K7" t="str">
        <v>Ngân hàng</v>
      </c>
      <c r="L7">
        <v>2453590.5618379773</v>
      </c>
      <c r="M7">
        <v>2525723.4832677078</v>
      </c>
      <c r="N7">
        <v>253859.49744643804</v>
      </c>
      <c r="O7">
        <v>10986.157780016019</v>
      </c>
      <c r="P7">
        <v>72132.921429730704</v>
      </c>
      <c r="Q7">
        <v>2.9398923582301333E-2</v>
      </c>
      <c r="R7" t="str">
        <v>positive</v>
      </c>
      <c r="S7">
        <v>0.2723583340193142</v>
      </c>
    </row>
    <row r="8" spans="1:19" ht="18.75" customHeight="1" x14ac:dyDescent="0.35">
      <c r="A8" s="2">
        <v>45859</v>
      </c>
      <c r="B8">
        <v>-135.65885700000001</v>
      </c>
      <c r="C8">
        <v>151.216342</v>
      </c>
      <c r="D8">
        <v>-4292.6643773440001</v>
      </c>
      <c r="E8">
        <v>4430.6298880000004</v>
      </c>
      <c r="F8">
        <v>15.557485</v>
      </c>
      <c r="G8">
        <v>137.96551065600039</v>
      </c>
      <c r="H8">
        <f>SUM($G$8:G8)</f>
        <v>137.96551065600039</v>
      </c>
      <c r="J8" s="2" t="str">
        <v>industry</v>
      </c>
      <c r="K8" t="str">
        <v>Bất động sản</v>
      </c>
      <c r="L8">
        <v>1256056.130637863</v>
      </c>
      <c r="M8">
        <v>1288278.2859140499</v>
      </c>
      <c r="N8">
        <v>253859.49744643804</v>
      </c>
      <c r="O8">
        <v>10986.157780016019</v>
      </c>
      <c r="P8">
        <v>32222.155276187168</v>
      </c>
      <c r="Q8">
        <v>2.5653435774262431E-2</v>
      </c>
      <c r="R8" t="str">
        <v>positive</v>
      </c>
      <c r="S8">
        <v>0.12166389986135842</v>
      </c>
    </row>
    <row r="9" spans="1:19" ht="18.75" customHeight="1" thickBot="1" x14ac:dyDescent="0.5">
      <c r="A9" s="132" t="s">
        <v>66</v>
      </c>
      <c r="B9" s="132"/>
      <c r="C9" s="132"/>
      <c r="D9" s="132"/>
      <c r="E9" s="132"/>
      <c r="F9" s="132"/>
      <c r="G9" s="132"/>
      <c r="H9" s="44"/>
      <c r="J9" t="str">
        <v>industry</v>
      </c>
      <c r="K9" t="str">
        <v>Du lịch và DV</v>
      </c>
      <c r="L9">
        <v>369885.27560096816</v>
      </c>
      <c r="M9">
        <v>399608.62664698542</v>
      </c>
      <c r="N9">
        <v>253859.49744643804</v>
      </c>
      <c r="O9">
        <v>10986.157780016019</v>
      </c>
      <c r="P9">
        <v>29723.351046017204</v>
      </c>
      <c r="Q9">
        <v>8.0358297576794524E-2</v>
      </c>
      <c r="R9" t="str">
        <v>positive</v>
      </c>
      <c r="S9">
        <v>0.1122289547117641</v>
      </c>
    </row>
    <row r="10" spans="1:19" ht="18.75" customHeight="1" thickTop="1" x14ac:dyDescent="0.3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289</v>
      </c>
      <c r="J10" t="str">
        <v>industry</v>
      </c>
      <c r="K10" t="str">
        <v>Chứng khoán</v>
      </c>
      <c r="L10">
        <v>285281.35662032652</v>
      </c>
      <c r="M10">
        <v>314039.09633359831</v>
      </c>
      <c r="N10">
        <v>253859.49744643804</v>
      </c>
      <c r="O10">
        <v>10986.157780016019</v>
      </c>
      <c r="P10">
        <v>28757.7397132718</v>
      </c>
      <c r="Q10">
        <v>0.10080483370508053</v>
      </c>
      <c r="R10" t="str">
        <v>positive</v>
      </c>
      <c r="S10">
        <v>0.10858301484569469</v>
      </c>
    </row>
    <row r="11" spans="1:19" ht="18.75" customHeight="1" x14ac:dyDescent="0.35">
      <c r="A11" s="2">
        <v>45863</v>
      </c>
      <c r="B11">
        <v>0</v>
      </c>
      <c r="C11">
        <v>0</v>
      </c>
      <c r="D11">
        <v>0</v>
      </c>
      <c r="E11">
        <v>0</v>
      </c>
      <c r="F11">
        <v>0</v>
      </c>
      <c r="G11">
        <v>0</v>
      </c>
      <c r="H11">
        <f>SUM($G11:G$15)</f>
        <v>-133.26156659199989</v>
      </c>
      <c r="J11" t="str">
        <v>industry</v>
      </c>
      <c r="K11" t="str">
        <v>Công nghiệp</v>
      </c>
      <c r="L11">
        <v>220596.46702012423</v>
      </c>
      <c r="M11">
        <v>232487.43709503935</v>
      </c>
      <c r="N11">
        <v>253859.49744643804</v>
      </c>
      <c r="O11">
        <v>10986.157780016019</v>
      </c>
      <c r="P11">
        <v>11890.970074915118</v>
      </c>
      <c r="Q11">
        <v>5.390371947267112E-2</v>
      </c>
      <c r="R11" t="str">
        <v>positive</v>
      </c>
      <c r="S11">
        <v>4.4897735115752013E-2</v>
      </c>
    </row>
    <row r="12" spans="1:19" ht="18.75" customHeight="1" x14ac:dyDescent="0.35">
      <c r="A12" s="2">
        <v>45862</v>
      </c>
      <c r="B12">
        <v>-33.313974000000002</v>
      </c>
      <c r="C12">
        <v>32.264000000000003</v>
      </c>
      <c r="D12">
        <v>-1032.6232268799999</v>
      </c>
      <c r="E12">
        <v>1124.8205823999999</v>
      </c>
      <c r="F12">
        <v>-1.049974</v>
      </c>
      <c r="G12">
        <v>92.197355519999974</v>
      </c>
      <c r="H12">
        <f>SUM($G12:G$15)</f>
        <v>-133.26156659199989</v>
      </c>
      <c r="J12" t="str">
        <v>industry</v>
      </c>
      <c r="K12" t="str">
        <v>Công nghệ</v>
      </c>
      <c r="L12">
        <v>487074.95702320657</v>
      </c>
      <c r="M12">
        <v>498880.20688996441</v>
      </c>
      <c r="N12">
        <v>253859.49744643804</v>
      </c>
      <c r="O12">
        <v>10986.157780016019</v>
      </c>
      <c r="P12">
        <v>11805.249866757838</v>
      </c>
      <c r="Q12">
        <v>2.4237029016861103E-2</v>
      </c>
      <c r="R12" t="str">
        <v>positive</v>
      </c>
      <c r="S12">
        <v>4.4574074121260771E-2</v>
      </c>
    </row>
    <row r="13" spans="1:19" ht="18.75" customHeight="1" x14ac:dyDescent="0.35">
      <c r="A13" s="2">
        <v>45861</v>
      </c>
      <c r="B13">
        <v>-34.343511999999997</v>
      </c>
      <c r="C13">
        <v>34.208834000000003</v>
      </c>
      <c r="D13">
        <v>-1311.7974344960001</v>
      </c>
      <c r="E13">
        <v>1173.5518658559999</v>
      </c>
      <c r="F13">
        <v>-0.13467799999999999</v>
      </c>
      <c r="G13">
        <v>-138.24556863999999</v>
      </c>
      <c r="H13">
        <f>SUM($G13:G$15)</f>
        <v>-225.45892211199987</v>
      </c>
      <c r="J13" t="str">
        <v>industry</v>
      </c>
      <c r="K13" t="str">
        <v>Thực phẩm</v>
      </c>
      <c r="L13">
        <v>559484.48404469539</v>
      </c>
      <c r="M13">
        <v>569173.32789457217</v>
      </c>
      <c r="N13">
        <v>253859.49744643804</v>
      </c>
      <c r="O13">
        <v>10986.157780016019</v>
      </c>
      <c r="P13">
        <v>9688.8438498767537</v>
      </c>
      <c r="Q13">
        <v>1.7317448698189044E-2</v>
      </c>
      <c r="R13" t="str">
        <v>positive</v>
      </c>
      <c r="S13">
        <v>3.6582982045117514E-2</v>
      </c>
    </row>
    <row r="14" spans="1:19" ht="18.75" customHeight="1" x14ac:dyDescent="0.35">
      <c r="A14" s="2">
        <v>45860</v>
      </c>
      <c r="B14">
        <v>-24.539016</v>
      </c>
      <c r="C14">
        <v>24.817322000000001</v>
      </c>
      <c r="D14">
        <v>-815.79190323199998</v>
      </c>
      <c r="E14">
        <v>767.093584384</v>
      </c>
      <c r="F14">
        <v>0.278306</v>
      </c>
      <c r="G14">
        <v>-48.698318847999936</v>
      </c>
      <c r="H14">
        <f>SUM($G14:G$15)</f>
        <v>-87.213353471999881</v>
      </c>
      <c r="J14" t="str">
        <v>industry</v>
      </c>
      <c r="K14" t="str">
        <v>BĐS KCN</v>
      </c>
      <c r="L14">
        <v>167627.05425550436</v>
      </c>
      <c r="M14">
        <v>176113.20531630274</v>
      </c>
      <c r="N14">
        <v>253859.49744643804</v>
      </c>
      <c r="O14">
        <v>10986.157780016019</v>
      </c>
      <c r="P14">
        <v>8486.1510607983819</v>
      </c>
      <c r="Q14">
        <v>5.0625187553934005E-2</v>
      </c>
      <c r="R14" t="str">
        <v>positive</v>
      </c>
      <c r="S14">
        <v>3.2041873798316113E-2</v>
      </c>
    </row>
    <row r="15" spans="1:19" ht="18.75" customHeight="1" x14ac:dyDescent="0.35">
      <c r="A15" s="2">
        <v>45859</v>
      </c>
      <c r="B15">
        <v>-23.948093</v>
      </c>
      <c r="C15">
        <v>23.981439999999999</v>
      </c>
      <c r="D15">
        <v>-756.64992511999992</v>
      </c>
      <c r="E15">
        <v>718.13489049600003</v>
      </c>
      <c r="F15">
        <v>3.3347000000000002E-2</v>
      </c>
      <c r="G15">
        <v>-38.515034623999952</v>
      </c>
      <c r="H15">
        <f>SUM($G$15:G15)</f>
        <v>-38.515034623999952</v>
      </c>
      <c r="J15" t="str">
        <v>industry</v>
      </c>
      <c r="K15" t="str">
        <v>Hoá chất</v>
      </c>
      <c r="L15">
        <v>271229.1354757708</v>
      </c>
      <c r="M15">
        <v>277607.43748542509</v>
      </c>
      <c r="N15">
        <v>253859.49744643804</v>
      </c>
      <c r="O15">
        <v>10986.157780016019</v>
      </c>
      <c r="P15">
        <v>6378.3020096543178</v>
      </c>
      <c r="Q15">
        <v>2.3516286325456617E-2</v>
      </c>
      <c r="R15" t="str">
        <v>positive</v>
      </c>
      <c r="S15">
        <v>2.4083090976895972E-2</v>
      </c>
    </row>
    <row r="16" spans="1:19" ht="18.75" customHeight="1" x14ac:dyDescent="0.35">
      <c r="J16" t="str">
        <v>industry</v>
      </c>
      <c r="K16" t="str">
        <v>Dầu khí</v>
      </c>
      <c r="L16">
        <v>147997.45032235974</v>
      </c>
      <c r="M16">
        <v>154208.60229740763</v>
      </c>
      <c r="N16">
        <v>253859.49744643804</v>
      </c>
      <c r="O16">
        <v>10986.157780016019</v>
      </c>
      <c r="P16">
        <v>6211.1519750478928</v>
      </c>
      <c r="Q16">
        <v>4.1967966079950084E-2</v>
      </c>
      <c r="R16" t="str">
        <v>positive</v>
      </c>
      <c r="S16">
        <v>2.3451968542723869E-2</v>
      </c>
    </row>
    <row r="17" spans="1:19" ht="18.75" customHeight="1" x14ac:dyDescent="0.35">
      <c r="A17" s="131" t="s">
        <v>108</v>
      </c>
      <c r="B17" s="134"/>
      <c r="C17" s="134"/>
      <c r="E17" s="131" t="s">
        <v>109</v>
      </c>
      <c r="F17" s="131"/>
      <c r="G17" s="131"/>
      <c r="H17" s="131"/>
      <c r="J17" t="str">
        <v>industry</v>
      </c>
      <c r="K17" t="str">
        <v>Xây dựng</v>
      </c>
      <c r="L17">
        <v>157415.22475971282</v>
      </c>
      <c r="M17">
        <v>163014.55664326009</v>
      </c>
      <c r="N17">
        <v>253859.49744643804</v>
      </c>
      <c r="O17">
        <v>10986.157780016019</v>
      </c>
      <c r="P17">
        <v>5599.3318835472855</v>
      </c>
      <c r="Q17">
        <v>3.5570459541600249E-2</v>
      </c>
      <c r="R17" t="str">
        <v>positive</v>
      </c>
      <c r="S17">
        <v>2.1141868001420008E-2</v>
      </c>
    </row>
    <row r="18" spans="1:19" ht="18.75" customHeight="1" thickBot="1" x14ac:dyDescent="0.5">
      <c r="A18" s="130" t="s">
        <v>67</v>
      </c>
      <c r="B18" s="130"/>
      <c r="C18" s="130"/>
      <c r="E18" s="130" t="s">
        <v>67</v>
      </c>
      <c r="F18" s="130"/>
      <c r="G18" s="130" t="s">
        <v>66</v>
      </c>
      <c r="H18" s="130"/>
      <c r="J18" t="str">
        <v>industry</v>
      </c>
      <c r="K18" t="str">
        <v>Vận tải</v>
      </c>
      <c r="L18">
        <v>159337.39885886121</v>
      </c>
      <c r="M18">
        <v>164543.23521744873</v>
      </c>
      <c r="N18">
        <v>253859.49744643804</v>
      </c>
      <c r="O18">
        <v>10986.157780016019</v>
      </c>
      <c r="P18">
        <v>5205.8363585875404</v>
      </c>
      <c r="Q18">
        <v>3.2671779480966515E-2</v>
      </c>
      <c r="R18" t="str">
        <v>positive</v>
      </c>
      <c r="S18">
        <v>1.9656113875594194E-2</v>
      </c>
    </row>
    <row r="19" spans="1:19" ht="18.75" customHeight="1" thickTop="1" x14ac:dyDescent="0.35">
      <c r="A19"/>
      <c r="B19" t="s">
        <v>91</v>
      </c>
      <c r="C19" t="s">
        <v>123</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DV hạ tầng</v>
      </c>
      <c r="L19">
        <v>288565.30318691686</v>
      </c>
      <c r="M19">
        <v>292253.54634936526</v>
      </c>
      <c r="N19">
        <v>253859.49744643804</v>
      </c>
      <c r="O19">
        <v>10986.157780016019</v>
      </c>
      <c r="P19">
        <v>3688.2431624483806</v>
      </c>
      <c r="Q19">
        <v>1.2781311965490733E-2</v>
      </c>
      <c r="R19" t="str">
        <v>positive</v>
      </c>
      <c r="S19">
        <v>1.3926009695325297E-2</v>
      </c>
    </row>
    <row r="20" spans="1:19" ht="18.75" customHeight="1" x14ac:dyDescent="0.35">
      <c r="A20" t="s">
        <v>121</v>
      </c>
      <c r="B20">
        <f>SUM(C4:C8)</f>
        <v>691.33226400000012</v>
      </c>
      <c r="C20">
        <f>SUM(E4:E8)</f>
        <v>20838.120003584001</v>
      </c>
      <c r="E20" t="str">
        <v>HDB</v>
      </c>
      <c r="F20">
        <v>695.985645568</v>
      </c>
      <c r="G20" t="str">
        <v>TCB</v>
      </c>
      <c r="H20">
        <v>82.970413056000112</v>
      </c>
      <c r="J20" t="str">
        <v>industry</v>
      </c>
      <c r="K20" t="str">
        <v>Bán lẻ</v>
      </c>
      <c r="L20">
        <v>144812.18309683708</v>
      </c>
      <c r="M20">
        <v>147971.2350018704</v>
      </c>
      <c r="N20">
        <v>253859.49744643804</v>
      </c>
      <c r="O20">
        <v>10986.157780016019</v>
      </c>
      <c r="P20">
        <v>3159.0519050333291</v>
      </c>
      <c r="Q20">
        <v>2.1814821360167193E-2</v>
      </c>
      <c r="R20" t="str">
        <v>positive</v>
      </c>
      <c r="S20">
        <v>1.1927897787608438E-2</v>
      </c>
    </row>
    <row r="21" spans="1:19" ht="18.75" customHeight="1" x14ac:dyDescent="0.35">
      <c r="A21" t="s">
        <v>122</v>
      </c>
      <c r="B21">
        <f>SUM(B4:B8)</f>
        <v>-676.44868199999996</v>
      </c>
      <c r="C21">
        <f>SUM(D4:D8)</f>
        <v>-22830.920495104001</v>
      </c>
      <c r="E21" t="str">
        <v>VPB</v>
      </c>
      <c r="F21">
        <v>664.02186854399997</v>
      </c>
      <c r="G21" t="str">
        <v>VNM</v>
      </c>
      <c r="H21">
        <v>52.608067071999997</v>
      </c>
      <c r="J21" t="str">
        <v>industry</v>
      </c>
      <c r="K21" t="str">
        <v>Khoáng sản</v>
      </c>
      <c r="L21">
        <v>83368.377686850508</v>
      </c>
      <c r="M21">
        <v>85181.561601775829</v>
      </c>
      <c r="N21">
        <v>253859.49744643804</v>
      </c>
      <c r="O21">
        <v>10986.157780016019</v>
      </c>
      <c r="P21">
        <v>1813.1839149253153</v>
      </c>
      <c r="Q21">
        <v>2.1749060797800677E-2</v>
      </c>
      <c r="R21" t="str">
        <v>positive</v>
      </c>
      <c r="S21">
        <v>6.8461909007907547E-3</v>
      </c>
    </row>
    <row r="22" spans="1:19" ht="18.75" customHeight="1" x14ac:dyDescent="0.35">
      <c r="A22" t="s">
        <v>124</v>
      </c>
      <c r="B22">
        <f>SUM(F4:F8)</f>
        <v>14.883582000000001</v>
      </c>
      <c r="C22">
        <f>SUM(G4:G8)</f>
        <v>-1992.8004915200004</v>
      </c>
      <c r="E22" t="str">
        <v>SSI</v>
      </c>
      <c r="F22">
        <v>527.28996659200004</v>
      </c>
      <c r="G22" t="str">
        <v>HPG</v>
      </c>
      <c r="H22">
        <v>49.456819200000012</v>
      </c>
      <c r="J22" t="str">
        <v>industry</v>
      </c>
      <c r="K22" t="str">
        <v>Công ty tài chính</v>
      </c>
      <c r="L22">
        <v>24367.752700364708</v>
      </c>
      <c r="M22">
        <v>25861.356999315169</v>
      </c>
      <c r="N22">
        <v>253859.49744643804</v>
      </c>
      <c r="O22">
        <v>10986.157780016019</v>
      </c>
      <c r="P22">
        <v>1493.6042989504597</v>
      </c>
      <c r="Q22">
        <v>6.1294298137230599E-2</v>
      </c>
      <c r="R22" t="str">
        <v>positive</v>
      </c>
      <c r="S22">
        <v>5.6395272849515529E-3</v>
      </c>
    </row>
    <row r="23" spans="1:19" ht="18.75" customHeight="1" thickBot="1" x14ac:dyDescent="0.5">
      <c r="A23" s="130" t="s">
        <v>66</v>
      </c>
      <c r="B23" s="130"/>
      <c r="C23" s="130"/>
      <c r="E23" t="str">
        <v>FRT</v>
      </c>
      <c r="F23">
        <v>360.77375795199998</v>
      </c>
      <c r="G23" t="str">
        <v>TPB</v>
      </c>
      <c r="H23">
        <v>45.010001568</v>
      </c>
      <c r="J23" t="str">
        <v>industry</v>
      </c>
      <c r="K23" t="str">
        <v>Bảo hiểm</v>
      </c>
      <c r="L23">
        <v>73678.368825190788</v>
      </c>
      <c r="M23">
        <v>74987.513478974099</v>
      </c>
      <c r="N23">
        <v>253859.49744643804</v>
      </c>
      <c r="O23">
        <v>10986.157780016019</v>
      </c>
      <c r="P23">
        <v>1309.144653783309</v>
      </c>
      <c r="Q23">
        <v>1.7768371839085986E-2</v>
      </c>
      <c r="R23" t="str">
        <v>positive</v>
      </c>
      <c r="S23">
        <v>4.9430474993593368E-3</v>
      </c>
    </row>
    <row r="24" spans="1:19" ht="18.75" customHeight="1" thickTop="1" x14ac:dyDescent="0.35">
      <c r="A24"/>
      <c r="B24" t="s">
        <v>91</v>
      </c>
      <c r="C24" t="s">
        <v>123</v>
      </c>
      <c r="E24" t="str">
        <v>VNM</v>
      </c>
      <c r="F24">
        <v>352.42135859199999</v>
      </c>
      <c r="G24" t="str">
        <v>MSN</v>
      </c>
      <c r="H24">
        <v>34.673868800000001</v>
      </c>
      <c r="J24" t="str">
        <v>industry</v>
      </c>
      <c r="K24" t="str">
        <v>Hàng tiêu dùng</v>
      </c>
      <c r="L24">
        <v>62426.667204519705</v>
      </c>
      <c r="M24">
        <v>63588.403186045085</v>
      </c>
      <c r="N24">
        <v>253859.49744643804</v>
      </c>
      <c r="O24">
        <v>10986.157780016019</v>
      </c>
      <c r="P24">
        <v>1161.7359815253799</v>
      </c>
      <c r="Q24">
        <v>1.86096108209549E-2</v>
      </c>
      <c r="R24" t="str">
        <v>positive</v>
      </c>
      <c r="S24">
        <v>4.3864641862145981E-3</v>
      </c>
    </row>
    <row r="25" spans="1:19" ht="18.75" customHeight="1" x14ac:dyDescent="0.35">
      <c r="A25" t="s">
        <v>121</v>
      </c>
      <c r="B25">
        <f>SUM(C11:C15)</f>
        <v>115.27159600000002</v>
      </c>
      <c r="C25">
        <f>SUM(E11:E15)</f>
        <v>3783.6009231359999</v>
      </c>
      <c r="E25" t="str">
        <v>MWG</v>
      </c>
      <c r="F25">
        <v>183.34332518400004</v>
      </c>
      <c r="G25" t="str">
        <v>MBB</v>
      </c>
      <c r="H25">
        <v>26.355259392000001</v>
      </c>
      <c r="J25" t="str">
        <v>industry</v>
      </c>
      <c r="K25" t="str">
        <v>Thuỷ sản</v>
      </c>
      <c r="L25">
        <v>30423.161012778761</v>
      </c>
      <c r="M25">
        <v>31566.378382847117</v>
      </c>
      <c r="N25">
        <v>253859.49744643804</v>
      </c>
      <c r="O25">
        <v>10986.157780016019</v>
      </c>
      <c r="P25">
        <v>1143.2173700683561</v>
      </c>
      <c r="Q25">
        <v>3.757720539256805E-2</v>
      </c>
      <c r="R25" t="str">
        <v>positive</v>
      </c>
      <c r="S25">
        <v>4.3165419084970737E-3</v>
      </c>
    </row>
    <row r="26" spans="1:19" ht="18.75" customHeight="1" x14ac:dyDescent="0.35">
      <c r="A26" t="s">
        <v>122</v>
      </c>
      <c r="B26">
        <f>SUM(B11:B15)</f>
        <v>-116.14459500000001</v>
      </c>
      <c r="C26">
        <f>SUM(D11:D15)</f>
        <v>-3916.8624897279997</v>
      </c>
      <c r="E26" t="str">
        <v>VND</v>
      </c>
      <c r="F26">
        <v>172.49374515199997</v>
      </c>
      <c r="G26" t="str">
        <v>HAH</v>
      </c>
      <c r="H26">
        <v>25.976908992000002</v>
      </c>
      <c r="J26" t="str">
        <v>industry</v>
      </c>
      <c r="K26" t="str">
        <v>Dệt may</v>
      </c>
      <c r="L26">
        <v>23648.291033958332</v>
      </c>
      <c r="M26">
        <v>24301.56264010126</v>
      </c>
      <c r="N26">
        <v>253859.49744643804</v>
      </c>
      <c r="O26">
        <v>10986.157780016019</v>
      </c>
      <c r="P26">
        <v>653.27160614292802</v>
      </c>
      <c r="Q26">
        <v>2.7624474225424842E-2</v>
      </c>
      <c r="R26" t="str">
        <v>positive</v>
      </c>
      <c r="S26">
        <v>2.4666125090266385E-3</v>
      </c>
    </row>
    <row r="27" spans="1:19" ht="18.75" customHeight="1" x14ac:dyDescent="0.35">
      <c r="A27" t="s">
        <v>124</v>
      </c>
      <c r="B27">
        <f>SUM(F11:F15)</f>
        <v>-0.87299900000000008</v>
      </c>
      <c r="C27">
        <f>SUM(G11:G15)</f>
        <v>-133.26156659199989</v>
      </c>
      <c r="E27" t="str">
        <v>GEX</v>
      </c>
      <c r="F27">
        <v>130.90611404800001</v>
      </c>
      <c r="G27" t="str">
        <v>MWG</v>
      </c>
      <c r="H27">
        <v>23.898617855999994</v>
      </c>
      <c r="J27" t="str">
        <v>industry</v>
      </c>
      <c r="K27" t="str">
        <v>Y tế</v>
      </c>
      <c r="L27">
        <v>48053.593412740971</v>
      </c>
      <c r="M27">
        <v>48647.842760660416</v>
      </c>
      <c r="N27">
        <v>253859.49744643804</v>
      </c>
      <c r="O27">
        <v>10986.157780016019</v>
      </c>
      <c r="P27">
        <v>594.24934791944486</v>
      </c>
      <c r="Q27">
        <v>1.2366387312918115E-2</v>
      </c>
      <c r="R27" t="str">
        <v>positive</v>
      </c>
      <c r="S27">
        <v>2.2437572079909594E-3</v>
      </c>
    </row>
    <row r="28" spans="1:19" ht="18.75" customHeight="1" x14ac:dyDescent="0.35">
      <c r="E28" t="str">
        <v>HSG</v>
      </c>
      <c r="F28">
        <v>125.40498227200001</v>
      </c>
      <c r="G28" t="str">
        <v>CTG</v>
      </c>
      <c r="H28">
        <v>23.608775680000001</v>
      </c>
      <c r="J28" t="str">
        <v>industry</v>
      </c>
      <c r="K28" t="str">
        <v>Thép</v>
      </c>
      <c r="L28">
        <v>232181.30219537107</v>
      </c>
      <c r="M28">
        <v>231936.93507660416</v>
      </c>
      <c r="N28">
        <v>253859.49744643804</v>
      </c>
      <c r="O28">
        <v>10986.157780016019</v>
      </c>
      <c r="P28">
        <v>-244.36711876690288</v>
      </c>
      <c r="Q28">
        <v>-1.0524840564520772E-3</v>
      </c>
      <c r="R28" t="str">
        <v>nagative</v>
      </c>
      <c r="S28">
        <v>-9.2267746872403409E-4</v>
      </c>
    </row>
    <row r="29" spans="1:19" ht="18.75" customHeight="1" thickBot="1" x14ac:dyDescent="0.5">
      <c r="E29" t="str">
        <v>NVL</v>
      </c>
      <c r="F29">
        <v>117.24886937600002</v>
      </c>
      <c r="G29" t="str">
        <v>BID</v>
      </c>
      <c r="H29">
        <v>20.831519831999998</v>
      </c>
      <c r="J29" s="130" t="s">
        <v>153</v>
      </c>
      <c r="K29" s="130"/>
      <c r="L29" s="130"/>
      <c r="M29" s="130"/>
      <c r="N29" s="130"/>
      <c r="O29" s="130"/>
      <c r="P29" s="130"/>
      <c r="Q29" s="130"/>
      <c r="R29" s="130"/>
      <c r="S29" s="130"/>
    </row>
    <row r="30" spans="1:19" ht="18.75" customHeight="1" thickTop="1" thickBot="1" x14ac:dyDescent="0.5">
      <c r="E30" s="130" t="s">
        <v>67</v>
      </c>
      <c r="F30" s="130"/>
      <c r="G30" s="130" t="s">
        <v>66</v>
      </c>
      <c r="H30" s="130"/>
      <c r="J30" t="str" cm="1">
        <f t="array" ref="J30:S40">_xlfn.CHOOSECOLS(_xlfn.VSTACK(market_cap_change[#Headers],
  _xlfn._xlws.SORT(_xlfn._xlws.FILTER(market_cap_change[], market_cap_change[type]=J29),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3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VJC</v>
      </c>
      <c r="L31">
        <v>56262.236390072751</v>
      </c>
      <c r="M31">
        <v>72117.421785927247</v>
      </c>
      <c r="N31">
        <v>253859.49744643804</v>
      </c>
      <c r="O31">
        <v>10986.157780016019</v>
      </c>
      <c r="P31">
        <v>15855.185395854496</v>
      </c>
      <c r="Q31">
        <v>0.28180865911423458</v>
      </c>
      <c r="R31" t="str">
        <v>positive</v>
      </c>
      <c r="S31">
        <v>5.9865756084605766E-2</v>
      </c>
    </row>
    <row r="32" spans="1:19" ht="18.75" customHeight="1" x14ac:dyDescent="0.35">
      <c r="E32" t="str">
        <v>VIX</v>
      </c>
      <c r="F32">
        <v>163.70978099199999</v>
      </c>
      <c r="G32" t="str">
        <v>DCL</v>
      </c>
      <c r="H32">
        <v>22.990000127999998</v>
      </c>
      <c r="J32" t="str">
        <v>stock</v>
      </c>
      <c r="K32" t="str">
        <v>VPB</v>
      </c>
      <c r="L32">
        <v>176926.49557889649</v>
      </c>
      <c r="M32">
        <v>190810.86229889648</v>
      </c>
      <c r="N32">
        <v>253859.49744643804</v>
      </c>
      <c r="O32">
        <v>10986.157780016019</v>
      </c>
      <c r="P32">
        <v>13884.366719999991</v>
      </c>
      <c r="Q32">
        <v>7.8475339007709907E-2</v>
      </c>
      <c r="R32" t="str">
        <v>positive</v>
      </c>
      <c r="S32">
        <v>5.242437036819908E-2</v>
      </c>
    </row>
    <row r="33" spans="5:19" ht="18.75" customHeight="1" x14ac:dyDescent="0.35">
      <c r="E33" t="str">
        <v>SHB</v>
      </c>
      <c r="F33">
        <v>171.46517043199998</v>
      </c>
      <c r="G33" t="str">
        <v>VSC</v>
      </c>
      <c r="H33">
        <v>26.257700696000001</v>
      </c>
      <c r="J33" t="str">
        <v>stock</v>
      </c>
      <c r="K33" t="str">
        <v>HDB</v>
      </c>
      <c r="L33">
        <v>85628.988031999994</v>
      </c>
      <c r="M33">
        <v>98735.465792000003</v>
      </c>
      <c r="N33">
        <v>253859.49744643804</v>
      </c>
      <c r="O33">
        <v>10986.157780016019</v>
      </c>
      <c r="P33">
        <v>13106.477760000009</v>
      </c>
      <c r="Q33">
        <v>0.15306122448979603</v>
      </c>
      <c r="R33" t="str">
        <v>positive</v>
      </c>
      <c r="S33">
        <v>4.9487229642462605E-2</v>
      </c>
    </row>
    <row r="34" spans="5:19" ht="18.75" customHeight="1" x14ac:dyDescent="0.35">
      <c r="E34" t="str">
        <v>VHC</v>
      </c>
      <c r="F34">
        <v>189.11199641599998</v>
      </c>
      <c r="G34" t="str">
        <v>VCI</v>
      </c>
      <c r="H34">
        <v>32.352734591999997</v>
      </c>
      <c r="J34" t="str">
        <v>stock</v>
      </c>
      <c r="K34" t="str">
        <v>VGI</v>
      </c>
      <c r="L34">
        <v>224328.88558462501</v>
      </c>
      <c r="M34">
        <v>234982.225232625</v>
      </c>
      <c r="N34">
        <v>253859.49744643804</v>
      </c>
      <c r="O34">
        <v>10986.157780016019</v>
      </c>
      <c r="P34">
        <v>10653.339647999994</v>
      </c>
      <c r="Q34">
        <v>4.7489825575677665E-2</v>
      </c>
      <c r="R34" t="str">
        <v>positive</v>
      </c>
      <c r="S34">
        <v>4.0224709893356358E-2</v>
      </c>
    </row>
    <row r="35" spans="5:19" ht="18.75" customHeight="1" x14ac:dyDescent="0.35">
      <c r="E35" t="str">
        <v>STB</v>
      </c>
      <c r="F35">
        <v>205.978345472</v>
      </c>
      <c r="G35" t="str">
        <v>NLG</v>
      </c>
      <c r="H35">
        <v>44.163036704000007</v>
      </c>
      <c r="J35" t="str">
        <v>stock</v>
      </c>
      <c r="K35" t="str">
        <v>MBB</v>
      </c>
      <c r="L35">
        <v>164456.24885406444</v>
      </c>
      <c r="M35">
        <v>173609.65762206446</v>
      </c>
      <c r="N35">
        <v>253859.49744643804</v>
      </c>
      <c r="O35">
        <v>10986.157780016019</v>
      </c>
      <c r="P35">
        <v>9153.408768000023</v>
      </c>
      <c r="Q35">
        <v>5.5658625511534048E-2</v>
      </c>
      <c r="R35" t="str">
        <v>positive</v>
      </c>
      <c r="S35">
        <v>3.4561294804604126E-2</v>
      </c>
    </row>
    <row r="36" spans="5:19" ht="18.75" customHeight="1" x14ac:dyDescent="0.35">
      <c r="E36" t="str">
        <v>VCB</v>
      </c>
      <c r="F36">
        <v>286.455081984</v>
      </c>
      <c r="G36" t="str">
        <v>VIX</v>
      </c>
      <c r="H36">
        <v>44.390792464</v>
      </c>
      <c r="J36" t="str">
        <v>stock</v>
      </c>
      <c r="K36" t="str">
        <v>LPB</v>
      </c>
      <c r="L36">
        <v>106048.517248</v>
      </c>
      <c r="M36">
        <v>105301.696704</v>
      </c>
      <c r="N36">
        <v>253859.49744643804</v>
      </c>
      <c r="O36">
        <v>10986.157780016019</v>
      </c>
      <c r="P36">
        <v>-746.82054400000197</v>
      </c>
      <c r="Q36">
        <v>-7.0422535211267789E-3</v>
      </c>
      <c r="R36" t="str">
        <v>nagative</v>
      </c>
      <c r="S36">
        <v>-2.8198330962289691E-3</v>
      </c>
    </row>
    <row r="37" spans="5:19" ht="18.75" customHeight="1" x14ac:dyDescent="0.35">
      <c r="E37" t="str">
        <v>VHM</v>
      </c>
      <c r="F37">
        <v>295.85797939200006</v>
      </c>
      <c r="G37" t="str">
        <v>EIB</v>
      </c>
      <c r="H37">
        <v>49.848875088</v>
      </c>
      <c r="J37" t="str">
        <v>stock</v>
      </c>
      <c r="K37" t="str">
        <v>HPG</v>
      </c>
      <c r="L37">
        <v>201097.20792951563</v>
      </c>
      <c r="M37">
        <v>199945.87635848438</v>
      </c>
      <c r="N37">
        <v>253859.49744643804</v>
      </c>
      <c r="O37">
        <v>10986.157780016019</v>
      </c>
      <c r="P37">
        <v>-1151.3315710312454</v>
      </c>
      <c r="Q37">
        <v>-5.7252489126292895E-3</v>
      </c>
      <c r="R37" t="str">
        <v>nagative</v>
      </c>
      <c r="S37">
        <v>-4.3471793790493141E-3</v>
      </c>
    </row>
    <row r="38" spans="5:19" ht="18.75" customHeight="1" x14ac:dyDescent="0.35">
      <c r="E38" t="str">
        <v>MSN</v>
      </c>
      <c r="F38">
        <v>407.61001471999992</v>
      </c>
      <c r="G38" t="str">
        <v>VIB</v>
      </c>
      <c r="H38">
        <v>60.965997568000013</v>
      </c>
      <c r="J38" t="str">
        <v>stock</v>
      </c>
      <c r="K38" t="str">
        <v>STB</v>
      </c>
      <c r="L38">
        <v>93318.179327999998</v>
      </c>
      <c r="M38">
        <v>91998.526868894536</v>
      </c>
      <c r="N38">
        <v>253859.49744643804</v>
      </c>
      <c r="O38">
        <v>10986.157780016019</v>
      </c>
      <c r="P38">
        <v>-1319.6524591054622</v>
      </c>
      <c r="Q38">
        <v>-1.4141429554332317E-2</v>
      </c>
      <c r="R38" t="str">
        <v>nagative</v>
      </c>
      <c r="S38">
        <v>-4.9827227030668272E-3</v>
      </c>
    </row>
    <row r="39" spans="5:19" ht="18.75" customHeight="1" x14ac:dyDescent="0.35">
      <c r="E39" t="str">
        <v>FPT</v>
      </c>
      <c r="F39">
        <v>502.55800217600006</v>
      </c>
      <c r="G39" t="str">
        <v>BSR</v>
      </c>
      <c r="H39">
        <v>96.769790975999996</v>
      </c>
      <c r="J39" t="str">
        <v>stock</v>
      </c>
      <c r="K39" t="str">
        <v>TCB</v>
      </c>
      <c r="L39">
        <v>250449.00765565431</v>
      </c>
      <c r="M39">
        <v>248682.79466365429</v>
      </c>
      <c r="N39">
        <v>253859.49744643804</v>
      </c>
      <c r="O39">
        <v>10986.157780016019</v>
      </c>
      <c r="P39">
        <v>-1766.2129920000152</v>
      </c>
      <c r="Q39">
        <v>-7.0521860259410776E-3</v>
      </c>
      <c r="R39" t="str">
        <v>nagative</v>
      </c>
      <c r="S39">
        <v>-6.6688388393225844E-3</v>
      </c>
    </row>
    <row r="40" spans="5:19" ht="18.75" customHeight="1" x14ac:dyDescent="0.35">
      <c r="E40" t="str">
        <v>HPG</v>
      </c>
      <c r="F40">
        <v>892.44715622399997</v>
      </c>
      <c r="G40" t="str">
        <v>FRT</v>
      </c>
      <c r="H40">
        <v>244.46390633600001</v>
      </c>
      <c r="J40" t="str">
        <v>stock</v>
      </c>
      <c r="K40" t="str">
        <v>MSN</v>
      </c>
      <c r="L40">
        <v>117251.92992</v>
      </c>
      <c r="M40">
        <v>114679.95671949023</v>
      </c>
      <c r="N40">
        <v>253859.49744643804</v>
      </c>
      <c r="O40">
        <v>10986.157780016019</v>
      </c>
      <c r="P40">
        <v>-2571.9732005097612</v>
      </c>
      <c r="Q40">
        <v>-2.1935444493447545E-2</v>
      </c>
      <c r="R40" t="str">
        <v>nagative</v>
      </c>
      <c r="S40">
        <v>-9.7112153805604881E-3</v>
      </c>
    </row>
    <row r="41" spans="5:19" x14ac:dyDescent="0.35">
      <c r="E41" t="str">
        <v>VJC</v>
      </c>
      <c r="F41">
        <v>1833.1788518400001</v>
      </c>
      <c r="G41" t="str">
        <v>VPB</v>
      </c>
      <c r="H41">
        <v>247.22635571199999</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5" x14ac:dyDescent="0.35"/>
  <sheetData>
    <row r="1" spans="1:1" x14ac:dyDescent="0.35">
      <c r="A1" s="60" t="s">
        <v>256</v>
      </c>
    </row>
    <row r="2" spans="1:1" x14ac:dyDescent="0.35">
      <c r="A2" s="59" t="s">
        <v>257</v>
      </c>
    </row>
    <row r="3" spans="1:1" x14ac:dyDescent="0.35">
      <c r="A3" t="s">
        <v>259</v>
      </c>
    </row>
    <row r="4" spans="1:1" x14ac:dyDescent="0.35">
      <c r="A4" s="60" t="s">
        <v>260</v>
      </c>
    </row>
    <row r="5" spans="1:1" x14ac:dyDescent="0.35">
      <c r="A5" s="59" t="s">
        <v>261</v>
      </c>
    </row>
    <row r="6" spans="1:1" x14ac:dyDescent="0.35">
      <c r="A6" t="s">
        <v>262</v>
      </c>
    </row>
    <row r="7" spans="1:1" x14ac:dyDescent="0.35">
      <c r="A7" t="s">
        <v>263</v>
      </c>
    </row>
    <row r="8" spans="1:1" x14ac:dyDescent="0.35">
      <c r="A8" t="s">
        <v>264</v>
      </c>
    </row>
    <row r="9" spans="1:1" x14ac:dyDescent="0.35">
      <c r="A9" t="s">
        <v>265</v>
      </c>
    </row>
    <row r="10" spans="1:1" x14ac:dyDescent="0.35">
      <c r="A10" t="s">
        <v>266</v>
      </c>
    </row>
    <row r="11" spans="1:1" x14ac:dyDescent="0.35">
      <c r="A11" t="s">
        <v>267</v>
      </c>
    </row>
    <row r="12" spans="1:1" x14ac:dyDescent="0.35">
      <c r="A12" t="s">
        <v>268</v>
      </c>
    </row>
    <row r="13" spans="1:1" x14ac:dyDescent="0.35">
      <c r="A13" t="s">
        <v>269</v>
      </c>
    </row>
    <row r="14" spans="1:1" x14ac:dyDescent="0.35">
      <c r="A14" t="s">
        <v>270</v>
      </c>
    </row>
    <row r="15" spans="1:1" x14ac:dyDescent="0.35">
      <c r="A15" t="s">
        <v>271</v>
      </c>
    </row>
    <row r="16" spans="1:1" x14ac:dyDescent="0.35">
      <c r="A16" t="s">
        <v>272</v>
      </c>
    </row>
    <row r="17" spans="1:1" x14ac:dyDescent="0.35">
      <c r="A17" t="s">
        <v>273</v>
      </c>
    </row>
    <row r="18" spans="1:1" x14ac:dyDescent="0.35">
      <c r="A18" t="s">
        <v>274</v>
      </c>
    </row>
    <row r="19" spans="1:1" x14ac:dyDescent="0.35">
      <c r="A19" t="s">
        <v>275</v>
      </c>
    </row>
    <row r="20" spans="1:1" x14ac:dyDescent="0.35">
      <c r="A20" t="s">
        <v>276</v>
      </c>
    </row>
    <row r="21" spans="1:1" x14ac:dyDescent="0.35">
      <c r="A21" s="61" t="s">
        <v>277</v>
      </c>
    </row>
    <row r="22" spans="1:1" x14ac:dyDescent="0.35">
      <c r="A22" t="s">
        <v>278</v>
      </c>
    </row>
    <row r="23" spans="1:1" x14ac:dyDescent="0.35">
      <c r="A23" t="s">
        <v>258</v>
      </c>
    </row>
    <row r="24" spans="1:1" x14ac:dyDescent="0.35">
      <c r="A24" t="s">
        <v>279</v>
      </c>
    </row>
    <row r="25" spans="1:1" x14ac:dyDescent="0.35">
      <c r="A25" t="s">
        <v>280</v>
      </c>
    </row>
    <row r="26" spans="1:1" x14ac:dyDescent="0.35">
      <c r="A26" t="s">
        <v>281</v>
      </c>
    </row>
    <row r="27" spans="1:1" x14ac:dyDescent="0.35">
      <c r="A27" t="s">
        <v>282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5" x14ac:dyDescent="0.35"/>
  <cols>
    <col min="1" max="1" width="9.453125" bestFit="1" customWidth="1"/>
    <col min="2" max="2" width="12.08984375" bestFit="1" customWidth="1"/>
    <col min="3" max="3" width="16" bestFit="1" customWidth="1"/>
    <col min="4" max="4" width="16.7265625" bestFit="1" customWidth="1"/>
    <col min="5" max="5" width="12.81640625" bestFit="1" customWidth="1"/>
    <col min="6" max="6" width="18.54296875" bestFit="1" customWidth="1"/>
    <col min="7" max="7" width="22.6328125" bestFit="1" customWidth="1"/>
    <col min="8" max="8" width="22.1796875" bestFit="1" customWidth="1"/>
    <col min="9" max="9" width="17.81640625" bestFit="1" customWidth="1"/>
    <col min="10" max="10" width="21.7265625" bestFit="1" customWidth="1"/>
    <col min="11" max="13" width="21.26953125" bestFit="1" customWidth="1"/>
  </cols>
  <sheetData>
    <row r="1" spans="1:11" x14ac:dyDescent="0.35">
      <c r="A1" t="s">
        <v>16</v>
      </c>
      <c r="B1" t="s">
        <v>137</v>
      </c>
      <c r="C1" t="s">
        <v>192</v>
      </c>
      <c r="D1" t="s">
        <v>162</v>
      </c>
      <c r="E1" t="s">
        <v>193</v>
      </c>
      <c r="F1" t="s">
        <v>194</v>
      </c>
      <c r="G1" t="s">
        <v>195</v>
      </c>
      <c r="H1" t="s">
        <v>196</v>
      </c>
      <c r="I1" t="s">
        <v>197</v>
      </c>
      <c r="J1" t="s">
        <v>198</v>
      </c>
      <c r="K1" t="s">
        <v>199</v>
      </c>
    </row>
    <row r="2" spans="1:11" x14ac:dyDescent="0.35">
      <c r="A2" t="s">
        <v>81</v>
      </c>
      <c r="B2" t="s">
        <v>144</v>
      </c>
      <c r="C2">
        <v>70.099997999999999</v>
      </c>
      <c r="D2">
        <v>1.5838000000000001E-2</v>
      </c>
      <c r="E2">
        <v>0.95139399999999996</v>
      </c>
      <c r="F2">
        <v>8.5627999999999996E-2</v>
      </c>
      <c r="G2">
        <v>7.2527999999999995E-2</v>
      </c>
      <c r="H2">
        <v>0.18712200000000001</v>
      </c>
      <c r="I2">
        <v>0.167629</v>
      </c>
      <c r="J2">
        <v>4.359E-3</v>
      </c>
      <c r="K2">
        <v>0.71468600000000004</v>
      </c>
    </row>
    <row r="3" spans="1:11" x14ac:dyDescent="0.35">
      <c r="A3" t="s">
        <v>163</v>
      </c>
      <c r="B3" t="s">
        <v>142</v>
      </c>
      <c r="C3">
        <v>52.400002000000001</v>
      </c>
      <c r="D3">
        <v>0.13542799999999999</v>
      </c>
      <c r="E3">
        <v>1.2410730000000001</v>
      </c>
      <c r="F3">
        <v>0.15929199999999999</v>
      </c>
      <c r="G3">
        <v>0.103158</v>
      </c>
      <c r="H3">
        <v>0.230047</v>
      </c>
      <c r="I3">
        <v>0.16444400000000001</v>
      </c>
      <c r="J3">
        <v>-0.11365699999999999</v>
      </c>
      <c r="K3">
        <v>0.37875599999999998</v>
      </c>
    </row>
    <row r="4" spans="1:11" x14ac:dyDescent="0.35">
      <c r="A4" t="s">
        <v>165</v>
      </c>
      <c r="B4" t="s">
        <v>142</v>
      </c>
      <c r="C4">
        <v>67.699996999999996</v>
      </c>
      <c r="D4">
        <v>8.1470000000000001E-2</v>
      </c>
      <c r="E4">
        <v>1.186882</v>
      </c>
      <c r="F4">
        <v>0.13325999999999999</v>
      </c>
      <c r="G4">
        <v>0.10746799999999999</v>
      </c>
      <c r="H4">
        <v>0.26799699999999999</v>
      </c>
      <c r="I4">
        <v>-4.7883000000000002E-2</v>
      </c>
      <c r="J4">
        <v>-9.4995999999999997E-2</v>
      </c>
      <c r="K4">
        <v>0.47703299999999998</v>
      </c>
    </row>
    <row r="5" spans="1:11" x14ac:dyDescent="0.35">
      <c r="A5" t="s">
        <v>88</v>
      </c>
      <c r="B5" t="s">
        <v>142</v>
      </c>
      <c r="C5">
        <v>69.800003000000004</v>
      </c>
      <c r="D5">
        <v>4.4909999999999999E-2</v>
      </c>
      <c r="E5">
        <v>1.3131189999999999</v>
      </c>
      <c r="F5">
        <v>8.0494999999999997E-2</v>
      </c>
      <c r="G5">
        <v>8.7228E-2</v>
      </c>
      <c r="H5">
        <v>0.21391299999999999</v>
      </c>
      <c r="I5">
        <v>-2.8570000000000002E-3</v>
      </c>
      <c r="J5">
        <v>-4.8827000000000002E-2</v>
      </c>
      <c r="K5">
        <v>0.40600000000000003</v>
      </c>
    </row>
    <row r="6" spans="1:11" x14ac:dyDescent="0.35">
      <c r="A6" t="s">
        <v>164</v>
      </c>
      <c r="B6" t="s">
        <v>142</v>
      </c>
      <c r="C6">
        <v>29.200001</v>
      </c>
      <c r="D6">
        <v>2.9982000000000002E-2</v>
      </c>
      <c r="E6">
        <v>0.99672799999999995</v>
      </c>
      <c r="F6">
        <v>9.9811999999999998E-2</v>
      </c>
      <c r="G6">
        <v>9.1589000000000004E-2</v>
      </c>
      <c r="H6">
        <v>0.20910999999999999</v>
      </c>
      <c r="I6">
        <v>7.1559999999999999E-2</v>
      </c>
      <c r="J6">
        <v>-0.19559199999999999</v>
      </c>
      <c r="K6">
        <v>0.20661199999999999</v>
      </c>
    </row>
    <row r="7" spans="1:11" x14ac:dyDescent="0.35">
      <c r="A7" t="s">
        <v>86</v>
      </c>
      <c r="B7" t="s">
        <v>142</v>
      </c>
      <c r="C7">
        <v>38.099997999999999</v>
      </c>
      <c r="D7">
        <v>1.6E-2</v>
      </c>
      <c r="E7">
        <v>0.963839</v>
      </c>
      <c r="F7">
        <v>3.9529999999999999E-3</v>
      </c>
      <c r="G7">
        <v>-1.5504E-2</v>
      </c>
      <c r="H7">
        <v>0.2</v>
      </c>
      <c r="I7">
        <v>-0.103529</v>
      </c>
      <c r="J7">
        <v>-0.16812199999999999</v>
      </c>
      <c r="K7">
        <v>0.14130200000000001</v>
      </c>
    </row>
    <row r="8" spans="1:11" x14ac:dyDescent="0.35">
      <c r="A8" t="s">
        <v>167</v>
      </c>
      <c r="B8" t="s">
        <v>60</v>
      </c>
      <c r="C8">
        <v>33</v>
      </c>
      <c r="D8">
        <v>9.0909000000000004E-2</v>
      </c>
      <c r="E8">
        <v>0.941029</v>
      </c>
      <c r="F8">
        <v>0.27413100000000001</v>
      </c>
      <c r="G8">
        <v>0.22449</v>
      </c>
      <c r="H8">
        <v>0.375</v>
      </c>
      <c r="I8">
        <v>0.31474099999999999</v>
      </c>
      <c r="J8">
        <v>0.11946900000000001</v>
      </c>
      <c r="K8">
        <v>0.51497000000000004</v>
      </c>
    </row>
    <row r="9" spans="1:11" x14ac:dyDescent="0.35">
      <c r="A9" t="s">
        <v>168</v>
      </c>
      <c r="B9" t="s">
        <v>60</v>
      </c>
      <c r="C9">
        <v>18.149999999999999</v>
      </c>
      <c r="D9">
        <v>6.7646999999999999E-2</v>
      </c>
      <c r="E9">
        <v>0.88632100000000003</v>
      </c>
      <c r="F9">
        <v>0.194079</v>
      </c>
      <c r="G9">
        <v>0.127329</v>
      </c>
      <c r="H9">
        <v>0.29181499999999999</v>
      </c>
      <c r="I9">
        <v>1.4427989999999999</v>
      </c>
      <c r="J9">
        <v>0.55153200000000002</v>
      </c>
      <c r="K9">
        <v>1.717373</v>
      </c>
    </row>
    <row r="10" spans="1:11" x14ac:dyDescent="0.35">
      <c r="A10" t="s">
        <v>170</v>
      </c>
      <c r="B10" t="s">
        <v>60</v>
      </c>
      <c r="C10">
        <v>25.6</v>
      </c>
      <c r="D10">
        <v>6.4449000000000006E-2</v>
      </c>
      <c r="E10">
        <v>1.0092460000000001</v>
      </c>
      <c r="F10">
        <v>0.27047199999999999</v>
      </c>
      <c r="G10">
        <v>0.233735</v>
      </c>
      <c r="H10">
        <v>0.36170200000000002</v>
      </c>
      <c r="I10">
        <v>0.68976899999999997</v>
      </c>
      <c r="J10">
        <v>0.182448</v>
      </c>
      <c r="K10">
        <v>1.0317460000000001</v>
      </c>
    </row>
    <row r="11" spans="1:11" x14ac:dyDescent="0.35">
      <c r="A11" t="s">
        <v>76</v>
      </c>
      <c r="B11" t="s">
        <v>60</v>
      </c>
      <c r="C11">
        <v>28</v>
      </c>
      <c r="D11">
        <v>5.0657000000000001E-2</v>
      </c>
      <c r="E11">
        <v>0.91724799999999995</v>
      </c>
      <c r="F11">
        <v>0.10019599999999999</v>
      </c>
      <c r="G11">
        <v>4.2831000000000001E-2</v>
      </c>
      <c r="H11">
        <v>0.182342</v>
      </c>
      <c r="I11">
        <v>7.5044E-2</v>
      </c>
      <c r="J11">
        <v>-6.6667000000000004E-2</v>
      </c>
      <c r="K11">
        <v>0.40140399999999998</v>
      </c>
    </row>
    <row r="12" spans="1:11" x14ac:dyDescent="0.35">
      <c r="A12" t="s">
        <v>169</v>
      </c>
      <c r="B12" t="s">
        <v>60</v>
      </c>
      <c r="C12">
        <v>22.9</v>
      </c>
      <c r="D12">
        <v>4.5662000000000001E-2</v>
      </c>
      <c r="E12">
        <v>0.82222300000000004</v>
      </c>
      <c r="F12">
        <v>0.40490799999999999</v>
      </c>
      <c r="G12">
        <v>0.17435899999999999</v>
      </c>
      <c r="H12">
        <v>0.40490799999999999</v>
      </c>
      <c r="I12">
        <v>0.77519400000000005</v>
      </c>
      <c r="J12">
        <v>-1.6112000000000001E-2</v>
      </c>
      <c r="K12">
        <v>0.89256199999999997</v>
      </c>
    </row>
    <row r="13" spans="1:11" x14ac:dyDescent="0.35">
      <c r="A13" t="s">
        <v>154</v>
      </c>
      <c r="B13" t="s">
        <v>60</v>
      </c>
      <c r="C13">
        <v>93.699996999999996</v>
      </c>
      <c r="D13">
        <v>1.8478000000000001E-2</v>
      </c>
      <c r="E13">
        <v>0.88853099999999996</v>
      </c>
      <c r="F13">
        <v>0.22644</v>
      </c>
      <c r="G13">
        <v>0.187579</v>
      </c>
      <c r="H13">
        <v>0.413273</v>
      </c>
      <c r="I13">
        <v>1.3366579999999999</v>
      </c>
      <c r="J13">
        <v>0.92996900000000005</v>
      </c>
      <c r="K13">
        <v>1.7558819999999999</v>
      </c>
    </row>
    <row r="14" spans="1:11" x14ac:dyDescent="0.35">
      <c r="A14" t="s">
        <v>87</v>
      </c>
      <c r="B14" t="s">
        <v>60</v>
      </c>
      <c r="C14">
        <v>29.5</v>
      </c>
      <c r="D14">
        <v>1.7240999999999999E-2</v>
      </c>
      <c r="E14">
        <v>0.76656100000000005</v>
      </c>
      <c r="F14">
        <v>0.19675500000000001</v>
      </c>
      <c r="G14">
        <v>7.8611E-2</v>
      </c>
      <c r="H14">
        <v>0.23949599999999999</v>
      </c>
      <c r="I14">
        <v>0.71511599999999997</v>
      </c>
      <c r="J14">
        <v>2.6086999999999999E-2</v>
      </c>
      <c r="K14">
        <v>0.76646700000000001</v>
      </c>
    </row>
    <row r="15" spans="1:11" x14ac:dyDescent="0.35">
      <c r="A15" t="s">
        <v>166</v>
      </c>
      <c r="B15" t="s">
        <v>60</v>
      </c>
      <c r="C15">
        <v>28.700001</v>
      </c>
      <c r="D15">
        <v>0</v>
      </c>
      <c r="E15">
        <v>0</v>
      </c>
      <c r="F15">
        <v>7.5775999999999996E-2</v>
      </c>
      <c r="G15">
        <v>4.6099000000000001E-2</v>
      </c>
      <c r="H15">
        <v>0.30762400000000001</v>
      </c>
      <c r="I15">
        <v>0.48710199999999998</v>
      </c>
      <c r="J15">
        <v>0.20118800000000001</v>
      </c>
    </row>
    <row r="16" spans="1:11" x14ac:dyDescent="0.35">
      <c r="A16" t="s">
        <v>173</v>
      </c>
      <c r="B16" t="s">
        <v>61</v>
      </c>
      <c r="C16">
        <v>40.700001</v>
      </c>
      <c r="D16">
        <v>0.26594099999999998</v>
      </c>
      <c r="E16">
        <v>1.45502</v>
      </c>
      <c r="F16">
        <v>0.50740700000000005</v>
      </c>
      <c r="G16">
        <v>0.48</v>
      </c>
      <c r="H16">
        <v>0.62151400000000001</v>
      </c>
      <c r="I16">
        <v>0.63485999999999998</v>
      </c>
      <c r="J16">
        <v>0.25298199999999998</v>
      </c>
      <c r="K16">
        <v>1.1164000000000001</v>
      </c>
    </row>
    <row r="17" spans="1:11" x14ac:dyDescent="0.35">
      <c r="A17" t="s">
        <v>73</v>
      </c>
      <c r="B17" t="s">
        <v>61</v>
      </c>
      <c r="C17">
        <v>24.049999</v>
      </c>
      <c r="D17">
        <v>0.246114</v>
      </c>
      <c r="E17">
        <v>0.854182</v>
      </c>
      <c r="F17">
        <v>0.86434100000000003</v>
      </c>
      <c r="G17">
        <v>0.74757799999999996</v>
      </c>
      <c r="H17">
        <v>0.97942399999999996</v>
      </c>
      <c r="I17">
        <v>1.566311</v>
      </c>
      <c r="J17">
        <v>0.47184999999999999</v>
      </c>
      <c r="K17">
        <v>1.6750529999999999</v>
      </c>
    </row>
    <row r="18" spans="1:11" x14ac:dyDescent="0.35">
      <c r="A18" t="s">
        <v>176</v>
      </c>
      <c r="B18" t="s">
        <v>61</v>
      </c>
      <c r="C18">
        <v>38.400002000000001</v>
      </c>
      <c r="D18">
        <v>7.2625999999999996E-2</v>
      </c>
      <c r="E18">
        <v>1.0617460000000001</v>
      </c>
      <c r="F18">
        <v>0.203762</v>
      </c>
      <c r="G18">
        <v>9.4017000000000003E-2</v>
      </c>
      <c r="H18">
        <v>0.28000000000000003</v>
      </c>
      <c r="I18">
        <v>3.5041000000000003E-2</v>
      </c>
      <c r="J18">
        <v>-0.20925199999999999</v>
      </c>
      <c r="K18">
        <v>0.59113899999999997</v>
      </c>
    </row>
    <row r="19" spans="1:11" x14ac:dyDescent="0.35">
      <c r="A19" t="s">
        <v>172</v>
      </c>
      <c r="B19" t="s">
        <v>61</v>
      </c>
      <c r="C19">
        <v>43.049999</v>
      </c>
      <c r="D19">
        <v>5.9041000000000003E-2</v>
      </c>
      <c r="E19">
        <v>1.048748</v>
      </c>
      <c r="F19">
        <v>0.20419599999999999</v>
      </c>
      <c r="G19">
        <v>0.13888900000000001</v>
      </c>
      <c r="H19">
        <v>0.226496</v>
      </c>
      <c r="I19">
        <v>0.30413299999999999</v>
      </c>
      <c r="J19">
        <v>3.0314000000000001E-2</v>
      </c>
      <c r="K19">
        <v>0.39395400000000003</v>
      </c>
    </row>
    <row r="20" spans="1:11" x14ac:dyDescent="0.35">
      <c r="A20" t="s">
        <v>175</v>
      </c>
      <c r="B20" t="s">
        <v>61</v>
      </c>
      <c r="C20">
        <v>46.700001</v>
      </c>
      <c r="D20">
        <v>5.8957000000000002E-2</v>
      </c>
      <c r="E20">
        <v>1.0891249999999999</v>
      </c>
      <c r="F20">
        <v>0.13075100000000001</v>
      </c>
      <c r="G20">
        <v>3.4643E-2</v>
      </c>
      <c r="H20">
        <v>0.17632200000000001</v>
      </c>
      <c r="I20">
        <v>5.8083999999999997E-2</v>
      </c>
      <c r="J20">
        <v>-0.16037100000000001</v>
      </c>
      <c r="K20">
        <v>0.29070299999999999</v>
      </c>
    </row>
    <row r="21" spans="1:11" x14ac:dyDescent="0.35">
      <c r="A21" t="s">
        <v>171</v>
      </c>
      <c r="B21" t="s">
        <v>61</v>
      </c>
      <c r="C21">
        <v>25.75</v>
      </c>
      <c r="D21">
        <v>5.1020000000000003E-2</v>
      </c>
      <c r="E21">
        <v>0.887355</v>
      </c>
      <c r="F21">
        <v>0.19767399999999999</v>
      </c>
      <c r="G21">
        <v>0.18609300000000001</v>
      </c>
      <c r="H21">
        <v>0.29047000000000001</v>
      </c>
      <c r="I21">
        <v>0.130158</v>
      </c>
      <c r="J21">
        <v>4.8417000000000002E-2</v>
      </c>
      <c r="K21">
        <v>0.465891</v>
      </c>
    </row>
    <row r="22" spans="1:11" x14ac:dyDescent="0.35">
      <c r="A22" t="s">
        <v>174</v>
      </c>
      <c r="B22" t="s">
        <v>61</v>
      </c>
      <c r="C22">
        <v>41.799999</v>
      </c>
      <c r="D22">
        <v>4.4999999999999998E-2</v>
      </c>
      <c r="E22">
        <v>1.0461579999999999</v>
      </c>
      <c r="F22">
        <v>0.10582</v>
      </c>
      <c r="G22">
        <v>6.0914000000000003E-2</v>
      </c>
      <c r="H22">
        <v>0.19428599999999999</v>
      </c>
      <c r="I22">
        <v>0.101005</v>
      </c>
      <c r="J22">
        <v>-4.4665999999999997E-2</v>
      </c>
      <c r="K22">
        <v>0.54352299999999998</v>
      </c>
    </row>
    <row r="23" spans="1:11" x14ac:dyDescent="0.35">
      <c r="A23" t="s">
        <v>177</v>
      </c>
      <c r="B23" t="s">
        <v>59</v>
      </c>
      <c r="C23">
        <v>121.5</v>
      </c>
      <c r="D23">
        <v>4.9630000000000004E-3</v>
      </c>
      <c r="E23">
        <v>0.90142900000000004</v>
      </c>
      <c r="F23">
        <v>2.9661E-2</v>
      </c>
      <c r="G23">
        <v>-3.6478999999999998E-2</v>
      </c>
      <c r="H23">
        <v>0.15056800000000001</v>
      </c>
      <c r="I23">
        <v>-0.12526999999999999</v>
      </c>
      <c r="J23">
        <v>-0.211039</v>
      </c>
      <c r="K23">
        <v>1.2310209999999999</v>
      </c>
    </row>
    <row r="24" spans="1:11" x14ac:dyDescent="0.35">
      <c r="A24" t="s">
        <v>178</v>
      </c>
      <c r="B24" t="s">
        <v>140</v>
      </c>
      <c r="C24">
        <v>24.5</v>
      </c>
      <c r="D24">
        <v>-8.097E-3</v>
      </c>
      <c r="E24">
        <v>1.210186</v>
      </c>
      <c r="F24">
        <v>-3.1621000000000003E-2</v>
      </c>
      <c r="G24">
        <v>-0.155172</v>
      </c>
      <c r="H24">
        <v>1.2397E-2</v>
      </c>
      <c r="I24">
        <v>0.108597</v>
      </c>
      <c r="J24">
        <v>-1.8329000000000002E-2</v>
      </c>
      <c r="K24">
        <v>0.41427199999999997</v>
      </c>
    </row>
    <row r="25" spans="1:11" x14ac:dyDescent="0.35">
      <c r="A25" t="s">
        <v>179</v>
      </c>
      <c r="B25" t="s">
        <v>152</v>
      </c>
      <c r="C25">
        <v>121.900002</v>
      </c>
      <c r="D25">
        <v>0.28180899999999998</v>
      </c>
      <c r="E25">
        <v>1.254823</v>
      </c>
      <c r="F25">
        <v>0.38208599999999998</v>
      </c>
      <c r="G25">
        <v>0.31783800000000001</v>
      </c>
      <c r="H25">
        <v>0.40924899999999997</v>
      </c>
      <c r="I25">
        <v>0.217782</v>
      </c>
      <c r="J25">
        <v>1.9231000000000002E-2</v>
      </c>
      <c r="K25">
        <v>0.25670100000000001</v>
      </c>
    </row>
    <row r="26" spans="1:11" x14ac:dyDescent="0.35">
      <c r="A26" t="s">
        <v>156</v>
      </c>
      <c r="B26" t="s">
        <v>152</v>
      </c>
      <c r="C26">
        <v>33.549999</v>
      </c>
      <c r="D26">
        <v>6.1709E-2</v>
      </c>
      <c r="E26">
        <v>0.89430600000000005</v>
      </c>
      <c r="F26">
        <v>0.11590499999999999</v>
      </c>
      <c r="G26">
        <v>5.3756999999999999E-2</v>
      </c>
      <c r="H26">
        <v>0.17927399999999999</v>
      </c>
      <c r="I26">
        <v>0.47307199999999999</v>
      </c>
      <c r="J26">
        <v>0.150589</v>
      </c>
      <c r="K26">
        <v>2.7343670000000002</v>
      </c>
    </row>
    <row r="27" spans="1:11" x14ac:dyDescent="0.35">
      <c r="A27" t="s">
        <v>79</v>
      </c>
      <c r="B27" t="s">
        <v>152</v>
      </c>
      <c r="C27">
        <v>97.400002000000001</v>
      </c>
      <c r="D27">
        <v>3.6170000000000001E-2</v>
      </c>
      <c r="E27">
        <v>1.323178</v>
      </c>
      <c r="F27">
        <v>-8.1469999999999997E-3</v>
      </c>
      <c r="G27">
        <v>-1.217E-2</v>
      </c>
      <c r="H27">
        <v>9.3154000000000001E-2</v>
      </c>
      <c r="I27">
        <v>-0.22390399999999999</v>
      </c>
      <c r="J27">
        <v>-0.29420299999999999</v>
      </c>
      <c r="K27">
        <v>0.53385800000000005</v>
      </c>
    </row>
    <row r="28" spans="1:11" x14ac:dyDescent="0.35">
      <c r="A28" t="s">
        <v>180</v>
      </c>
      <c r="B28" t="s">
        <v>104</v>
      </c>
      <c r="C28">
        <v>38.099997999999999</v>
      </c>
      <c r="D28">
        <v>2.6953999999999999E-2</v>
      </c>
      <c r="E28">
        <v>1.3100780000000001</v>
      </c>
      <c r="F28">
        <v>2.2818999999999999E-2</v>
      </c>
      <c r="G28">
        <v>-8.9606000000000005E-2</v>
      </c>
      <c r="H28">
        <v>0.13478599999999999</v>
      </c>
      <c r="I28">
        <v>3.7605E-2</v>
      </c>
      <c r="J28">
        <v>-0.23835400000000001</v>
      </c>
      <c r="K28">
        <v>0.18945500000000001</v>
      </c>
    </row>
    <row r="29" spans="1:11" x14ac:dyDescent="0.35">
      <c r="A29" t="s">
        <v>185</v>
      </c>
      <c r="B29" t="s">
        <v>143</v>
      </c>
      <c r="C29">
        <v>37.799999</v>
      </c>
      <c r="D29">
        <v>4.5643000000000003E-2</v>
      </c>
      <c r="E29">
        <v>1.578927</v>
      </c>
      <c r="F29">
        <v>2.3004E-2</v>
      </c>
      <c r="G29">
        <v>1.4765E-2</v>
      </c>
      <c r="H29">
        <v>0.147927</v>
      </c>
      <c r="I29">
        <v>-0.155275</v>
      </c>
      <c r="J29">
        <v>-0.192994</v>
      </c>
      <c r="K29">
        <v>1.458423</v>
      </c>
    </row>
    <row r="30" spans="1:11" x14ac:dyDescent="0.35">
      <c r="A30" t="s">
        <v>75</v>
      </c>
      <c r="B30" t="s">
        <v>143</v>
      </c>
      <c r="C30">
        <v>41.299999</v>
      </c>
      <c r="D30">
        <v>3.8994000000000001E-2</v>
      </c>
      <c r="E30">
        <v>1.0912230000000001</v>
      </c>
      <c r="F30">
        <v>0.109871</v>
      </c>
      <c r="G30">
        <v>9.0151999999999996E-2</v>
      </c>
      <c r="H30">
        <v>0.30355100000000002</v>
      </c>
      <c r="I30">
        <v>0.22370399999999999</v>
      </c>
      <c r="J30">
        <v>0.134544</v>
      </c>
      <c r="K30">
        <v>0.45974399999999999</v>
      </c>
    </row>
    <row r="31" spans="1:11" x14ac:dyDescent="0.35">
      <c r="A31" t="s">
        <v>182</v>
      </c>
      <c r="B31" t="s">
        <v>143</v>
      </c>
      <c r="C31">
        <v>30.700001</v>
      </c>
      <c r="D31">
        <v>3.7162000000000001E-2</v>
      </c>
      <c r="E31">
        <v>0.92777900000000002</v>
      </c>
      <c r="F31">
        <v>0.100358</v>
      </c>
      <c r="G31">
        <v>5.7070000000000003E-2</v>
      </c>
      <c r="H31">
        <v>0.31585400000000002</v>
      </c>
      <c r="I31">
        <v>0.60162099999999996</v>
      </c>
      <c r="J31">
        <v>0.32686599999999999</v>
      </c>
      <c r="K31">
        <v>2.5519500000000002</v>
      </c>
    </row>
    <row r="32" spans="1:11" x14ac:dyDescent="0.35">
      <c r="A32" t="s">
        <v>183</v>
      </c>
      <c r="B32" t="s">
        <v>143</v>
      </c>
      <c r="C32">
        <v>35.599997999999999</v>
      </c>
      <c r="D32">
        <v>3.3382000000000002E-2</v>
      </c>
      <c r="E32">
        <v>1.315833</v>
      </c>
      <c r="F32">
        <v>5.4815000000000003E-2</v>
      </c>
      <c r="G32">
        <v>2.421E-3</v>
      </c>
      <c r="H32">
        <v>0.145624</v>
      </c>
      <c r="I32">
        <v>5.8736999999999998E-2</v>
      </c>
      <c r="J32">
        <v>-9.8299999999999998E-2</v>
      </c>
      <c r="K32">
        <v>0.33047599999999999</v>
      </c>
    </row>
    <row r="33" spans="1:11" x14ac:dyDescent="0.35">
      <c r="A33" t="s">
        <v>184</v>
      </c>
      <c r="B33" t="s">
        <v>143</v>
      </c>
      <c r="C33">
        <v>46.549999</v>
      </c>
      <c r="D33">
        <v>3.2150999999999999E-2</v>
      </c>
      <c r="E33">
        <v>1.5782480000000001</v>
      </c>
      <c r="F33">
        <v>-3.212E-3</v>
      </c>
      <c r="G33">
        <v>-0.05</v>
      </c>
      <c r="H33">
        <v>0.10412299999999999</v>
      </c>
      <c r="I33">
        <v>0.21890799999999999</v>
      </c>
      <c r="J33">
        <v>-4.0870000000000004E-3</v>
      </c>
      <c r="K33">
        <v>1.151014</v>
      </c>
    </row>
    <row r="34" spans="1:11" x14ac:dyDescent="0.35">
      <c r="A34" t="s">
        <v>90</v>
      </c>
      <c r="B34" t="s">
        <v>143</v>
      </c>
      <c r="C34">
        <v>105.199997</v>
      </c>
      <c r="D34">
        <v>3.0362E-2</v>
      </c>
      <c r="E34">
        <v>1.1317410000000001</v>
      </c>
      <c r="F34">
        <v>2.9354000000000002E-2</v>
      </c>
      <c r="G34">
        <v>2.6341E-2</v>
      </c>
      <c r="H34">
        <v>0.19545499999999999</v>
      </c>
      <c r="I34">
        <v>-9.7769999999999996E-2</v>
      </c>
      <c r="J34">
        <v>-0.19351399999999999</v>
      </c>
      <c r="K34">
        <v>0.230855</v>
      </c>
    </row>
    <row r="35" spans="1:11" x14ac:dyDescent="0.35">
      <c r="A35" t="s">
        <v>181</v>
      </c>
      <c r="B35" t="s">
        <v>143</v>
      </c>
      <c r="C35">
        <v>31.200001</v>
      </c>
      <c r="D35">
        <v>1.9608E-2</v>
      </c>
      <c r="E35">
        <v>1.0260089999999999</v>
      </c>
      <c r="F35">
        <v>1.7944999999999999E-2</v>
      </c>
      <c r="G35">
        <v>-4.7850000000000002E-3</v>
      </c>
      <c r="H35">
        <v>0.155556</v>
      </c>
      <c r="I35">
        <v>2.2950999999999999E-2</v>
      </c>
      <c r="J35">
        <v>-0.19255800000000001</v>
      </c>
      <c r="K35">
        <v>0.55124300000000004</v>
      </c>
    </row>
    <row r="36" spans="1:11" x14ac:dyDescent="0.35">
      <c r="A36" t="s">
        <v>85</v>
      </c>
      <c r="B36" t="s">
        <v>102</v>
      </c>
      <c r="C36">
        <v>27.700001</v>
      </c>
      <c r="D36">
        <v>9.0551000000000006E-2</v>
      </c>
      <c r="E36">
        <v>1.001717</v>
      </c>
      <c r="F36">
        <v>0.217582</v>
      </c>
      <c r="G36">
        <v>0.11022</v>
      </c>
      <c r="H36">
        <v>0.28240700000000002</v>
      </c>
      <c r="I36">
        <v>0.43896099999999999</v>
      </c>
      <c r="J36">
        <v>0.25339400000000001</v>
      </c>
      <c r="K36">
        <v>0.85392100000000004</v>
      </c>
    </row>
    <row r="37" spans="1:11" x14ac:dyDescent="0.35">
      <c r="A37" t="s">
        <v>89</v>
      </c>
      <c r="B37" t="s">
        <v>102</v>
      </c>
      <c r="C37">
        <v>18.399999999999999</v>
      </c>
      <c r="D37">
        <v>6.0519000000000003E-2</v>
      </c>
      <c r="E37">
        <v>1.4401269999999999</v>
      </c>
      <c r="F37">
        <v>0.14310600000000001</v>
      </c>
      <c r="G37">
        <v>0.14000000000000001</v>
      </c>
      <c r="H37">
        <v>0.18174599999999999</v>
      </c>
      <c r="I37">
        <v>0.107</v>
      </c>
      <c r="J37">
        <v>5.0902000000000003E-2</v>
      </c>
      <c r="K37">
        <v>0.37559399999999998</v>
      </c>
    </row>
    <row r="38" spans="1:11" x14ac:dyDescent="0.35">
      <c r="A38" t="s">
        <v>83</v>
      </c>
      <c r="B38" t="s">
        <v>102</v>
      </c>
      <c r="C38">
        <v>28.450001</v>
      </c>
      <c r="D38">
        <v>5.5659E-2</v>
      </c>
      <c r="E38">
        <v>1.17133</v>
      </c>
      <c r="F38">
        <v>9.8456000000000002E-2</v>
      </c>
      <c r="G38">
        <v>7.7651999999999999E-2</v>
      </c>
      <c r="H38">
        <v>0.18049799999999999</v>
      </c>
      <c r="I38">
        <v>0.30089500000000002</v>
      </c>
      <c r="J38">
        <v>0.24876000000000001</v>
      </c>
      <c r="K38">
        <v>0.79293000000000002</v>
      </c>
    </row>
    <row r="39" spans="1:11" x14ac:dyDescent="0.35">
      <c r="A39" t="s">
        <v>186</v>
      </c>
      <c r="B39" t="s">
        <v>102</v>
      </c>
      <c r="C39">
        <v>23.6</v>
      </c>
      <c r="D39">
        <v>3.2822999999999998E-2</v>
      </c>
      <c r="E39">
        <v>1.043126</v>
      </c>
      <c r="F39">
        <v>0.10798099999999999</v>
      </c>
      <c r="G39">
        <v>8.5056999999999994E-2</v>
      </c>
      <c r="H39">
        <v>0.129187</v>
      </c>
      <c r="I39">
        <v>0.10334</v>
      </c>
      <c r="J39">
        <v>6.5867999999999996E-2</v>
      </c>
      <c r="K39">
        <v>0.40401100000000001</v>
      </c>
    </row>
    <row r="40" spans="1:11" x14ac:dyDescent="0.35">
      <c r="A40" t="s">
        <v>187</v>
      </c>
      <c r="B40" t="s">
        <v>102</v>
      </c>
      <c r="C40">
        <v>45.599997999999999</v>
      </c>
      <c r="D40">
        <v>8.8500000000000002E-3</v>
      </c>
      <c r="E40">
        <v>0.81987900000000002</v>
      </c>
      <c r="F40">
        <v>9.3524999999999997E-2</v>
      </c>
      <c r="G40">
        <v>8.1850000000000006E-2</v>
      </c>
      <c r="H40">
        <v>0.21438099999999999</v>
      </c>
      <c r="I40">
        <v>0.2</v>
      </c>
      <c r="J40">
        <v>0.172236</v>
      </c>
      <c r="K40">
        <v>0.68576700000000002</v>
      </c>
    </row>
    <row r="41" spans="1:11" x14ac:dyDescent="0.35">
      <c r="A41" t="s">
        <v>82</v>
      </c>
      <c r="B41" t="s">
        <v>102</v>
      </c>
      <c r="C41">
        <v>35.200001</v>
      </c>
      <c r="D41">
        <v>-7.0520000000000001E-3</v>
      </c>
      <c r="E41">
        <v>0.99574600000000002</v>
      </c>
      <c r="F41">
        <v>2.9239999999999999E-2</v>
      </c>
      <c r="G41">
        <v>1.0043E-2</v>
      </c>
      <c r="H41">
        <v>0.18319299999999999</v>
      </c>
      <c r="I41">
        <v>0.42799199999999998</v>
      </c>
      <c r="J41">
        <v>0.39682499999999998</v>
      </c>
      <c r="K41">
        <v>1.282732</v>
      </c>
    </row>
    <row r="42" spans="1:11" x14ac:dyDescent="0.35">
      <c r="A42" t="s">
        <v>70</v>
      </c>
      <c r="B42" t="s">
        <v>103</v>
      </c>
      <c r="C42">
        <v>26.049999</v>
      </c>
      <c r="D42">
        <v>-5.7250000000000001E-3</v>
      </c>
      <c r="E42">
        <v>1.00681</v>
      </c>
      <c r="F42">
        <v>0.14505499999999999</v>
      </c>
      <c r="G42">
        <v>0.12526999999999999</v>
      </c>
      <c r="H42">
        <v>0.23313600000000001</v>
      </c>
      <c r="I42">
        <v>0.17078599999999999</v>
      </c>
      <c r="J42">
        <v>4.3740000000000001E-2</v>
      </c>
      <c r="K42">
        <v>0.27120100000000003</v>
      </c>
    </row>
    <row r="43" spans="1:11" x14ac:dyDescent="0.35">
      <c r="A43" t="s">
        <v>80</v>
      </c>
      <c r="B43" t="s">
        <v>141</v>
      </c>
      <c r="C43">
        <v>58.400002000000001</v>
      </c>
      <c r="D43">
        <v>2.4560999999999999E-2</v>
      </c>
      <c r="E43">
        <v>0.84160699999999999</v>
      </c>
      <c r="F43">
        <v>3.1511999999999998E-2</v>
      </c>
      <c r="G43">
        <v>9.0869999999999996E-3</v>
      </c>
      <c r="H43">
        <v>0.103171</v>
      </c>
      <c r="I43">
        <v>-7.3066000000000006E-2</v>
      </c>
      <c r="J43">
        <v>-0.17132600000000001</v>
      </c>
      <c r="K43">
        <v>8.1092999999999998E-2</v>
      </c>
    </row>
    <row r="44" spans="1:11" x14ac:dyDescent="0.35">
      <c r="A44" t="s">
        <v>77</v>
      </c>
      <c r="B44" t="s">
        <v>145</v>
      </c>
      <c r="C44">
        <v>25.700001</v>
      </c>
      <c r="D44">
        <v>0.100642</v>
      </c>
      <c r="E44">
        <v>1.27207</v>
      </c>
      <c r="F44">
        <v>0.105376</v>
      </c>
      <c r="G44">
        <v>0.14988799999999999</v>
      </c>
      <c r="H44">
        <v>0.32816499999999998</v>
      </c>
      <c r="I44">
        <v>0.58013599999999999</v>
      </c>
      <c r="J44">
        <v>0.204093</v>
      </c>
      <c r="K44">
        <v>0.75356599999999996</v>
      </c>
    </row>
    <row r="45" spans="1:11" x14ac:dyDescent="0.35">
      <c r="A45" t="s">
        <v>191</v>
      </c>
      <c r="B45" t="s">
        <v>145</v>
      </c>
      <c r="C45">
        <v>40.799999</v>
      </c>
      <c r="D45">
        <v>6.25E-2</v>
      </c>
      <c r="E45">
        <v>1.4969429999999999</v>
      </c>
      <c r="F45">
        <v>9.8250000000000004E-2</v>
      </c>
      <c r="G45">
        <v>-6.6362000000000004E-2</v>
      </c>
      <c r="H45">
        <v>0.12551699999999999</v>
      </c>
      <c r="I45">
        <v>0.221557</v>
      </c>
      <c r="J45">
        <v>-0.20830299999999999</v>
      </c>
      <c r="K45">
        <v>0.55993499999999996</v>
      </c>
    </row>
    <row r="46" spans="1:11" x14ac:dyDescent="0.35">
      <c r="A46" t="s">
        <v>189</v>
      </c>
      <c r="B46" t="s">
        <v>145</v>
      </c>
      <c r="C46">
        <v>13.15</v>
      </c>
      <c r="D46">
        <v>2.3345999999999999E-2</v>
      </c>
      <c r="E46">
        <v>0.81265399999999999</v>
      </c>
      <c r="F46">
        <v>0.100199</v>
      </c>
      <c r="G46">
        <v>0.05</v>
      </c>
      <c r="H46">
        <v>0.15543899999999999</v>
      </c>
      <c r="I46">
        <v>0.185193</v>
      </c>
      <c r="J46">
        <v>-0.115983</v>
      </c>
      <c r="K46">
        <v>0.40749200000000002</v>
      </c>
    </row>
    <row r="47" spans="1:11" x14ac:dyDescent="0.35">
      <c r="A47" t="s">
        <v>188</v>
      </c>
      <c r="B47" t="s">
        <v>145</v>
      </c>
      <c r="C47">
        <v>14.5</v>
      </c>
      <c r="D47">
        <v>2.1127E-2</v>
      </c>
      <c r="E47">
        <v>0.79856700000000003</v>
      </c>
      <c r="F47">
        <v>0.124031</v>
      </c>
      <c r="G47">
        <v>5.0610000000000004E-3</v>
      </c>
      <c r="H47">
        <v>0.258438</v>
      </c>
      <c r="I47">
        <v>-4.0037999999999997E-2</v>
      </c>
      <c r="J47">
        <v>-0.30669400000000002</v>
      </c>
      <c r="K47">
        <v>2.5713E-2</v>
      </c>
    </row>
    <row r="48" spans="1:11" x14ac:dyDescent="0.35">
      <c r="A48" t="s">
        <v>190</v>
      </c>
      <c r="B48" t="s">
        <v>145</v>
      </c>
      <c r="C48">
        <v>84.199996999999996</v>
      </c>
      <c r="D48">
        <v>-3.5500000000000002E-3</v>
      </c>
      <c r="E48">
        <v>0.98329800000000001</v>
      </c>
      <c r="F48">
        <v>-2.0930000000000001E-2</v>
      </c>
      <c r="G48">
        <v>-3.107E-2</v>
      </c>
      <c r="H48">
        <v>7.1247000000000005E-2</v>
      </c>
      <c r="I48">
        <v>0.22383700000000001</v>
      </c>
      <c r="J48">
        <v>9.4316999999999998E-2</v>
      </c>
      <c r="K48">
        <v>0.49155599999999999</v>
      </c>
    </row>
  </sheetData>
  <phoneticPr fontId="8" type="noConversion"/>
  <pageMargins left="0.7" right="0.7" top="0.75" bottom="0.75" header="0.3" footer="0.3"/>
  <pageSetup scale="4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Q27" sqref="Q27:Q28"/>
    </sheetView>
  </sheetViews>
  <sheetFormatPr defaultRowHeight="14.5" x14ac:dyDescent="0.35"/>
  <cols>
    <col min="1" max="1" width="8.54296875" bestFit="1" customWidth="1"/>
    <col min="2" max="2" width="14.90625" bestFit="1" customWidth="1"/>
    <col min="3" max="6" width="12.6328125" bestFit="1" customWidth="1"/>
    <col min="7" max="7" width="13.26953125" bestFit="1" customWidth="1"/>
    <col min="8" max="8" width="14.1796875" bestFit="1" customWidth="1"/>
    <col min="9" max="9" width="16.1796875" bestFit="1" customWidth="1"/>
    <col min="10" max="10" width="15.26953125" bestFit="1" customWidth="1"/>
    <col min="23" max="23" width="10.1796875" customWidth="1"/>
  </cols>
  <sheetData>
    <row r="1" spans="1:10" x14ac:dyDescent="0.35">
      <c r="A1" t="s">
        <v>33</v>
      </c>
      <c r="B1" t="s">
        <v>16</v>
      </c>
      <c r="C1" t="s">
        <v>127</v>
      </c>
      <c r="D1" t="s">
        <v>128</v>
      </c>
      <c r="E1" t="s">
        <v>129</v>
      </c>
      <c r="F1" t="s">
        <v>130</v>
      </c>
      <c r="G1" t="s">
        <v>131</v>
      </c>
      <c r="H1" t="s">
        <v>132</v>
      </c>
      <c r="I1" t="s">
        <v>133</v>
      </c>
      <c r="J1" t="s">
        <v>134</v>
      </c>
    </row>
    <row r="2" spans="1:10" x14ac:dyDescent="0.35">
      <c r="A2" t="s">
        <v>32</v>
      </c>
      <c r="B2" t="s">
        <v>135</v>
      </c>
      <c r="C2">
        <v>7547100.4968128987</v>
      </c>
      <c r="D2">
        <v>7789973.8364793211</v>
      </c>
      <c r="E2">
        <v>253859.49744643804</v>
      </c>
      <c r="F2">
        <v>10986.157780016019</v>
      </c>
      <c r="G2">
        <v>242873.33966642202</v>
      </c>
      <c r="H2">
        <v>3.2181013061769431E-2</v>
      </c>
      <c r="I2" t="s">
        <v>136</v>
      </c>
      <c r="J2">
        <v>1</v>
      </c>
    </row>
    <row r="3" spans="1:10" x14ac:dyDescent="0.35">
      <c r="A3" t="s">
        <v>137</v>
      </c>
      <c r="B3" t="s">
        <v>102</v>
      </c>
      <c r="C3">
        <v>2453590.5618379773</v>
      </c>
      <c r="D3">
        <v>2525723.4832677078</v>
      </c>
      <c r="E3">
        <v>253859.49744643804</v>
      </c>
      <c r="F3">
        <v>10986.157780016019</v>
      </c>
      <c r="G3">
        <v>72132.921429730704</v>
      </c>
      <c r="H3">
        <v>2.9398923582301333E-2</v>
      </c>
      <c r="I3" t="s">
        <v>138</v>
      </c>
      <c r="J3">
        <v>0.2723583340193142</v>
      </c>
    </row>
    <row r="4" spans="1:10" x14ac:dyDescent="0.35">
      <c r="A4" t="s">
        <v>137</v>
      </c>
      <c r="B4" t="s">
        <v>60</v>
      </c>
      <c r="C4">
        <v>1256056.130637863</v>
      </c>
      <c r="D4">
        <v>1288278.2859140499</v>
      </c>
      <c r="E4">
        <v>253859.49744643804</v>
      </c>
      <c r="F4">
        <v>10986.157780016019</v>
      </c>
      <c r="G4">
        <v>32222.155276187168</v>
      </c>
      <c r="H4">
        <v>2.5653435774262431E-2</v>
      </c>
      <c r="I4" t="s">
        <v>138</v>
      </c>
      <c r="J4">
        <v>0.12166389986135842</v>
      </c>
    </row>
    <row r="5" spans="1:10" x14ac:dyDescent="0.35">
      <c r="A5" t="s">
        <v>137</v>
      </c>
      <c r="B5" t="s">
        <v>152</v>
      </c>
      <c r="C5">
        <v>369885.27560096816</v>
      </c>
      <c r="D5">
        <v>399608.62664698542</v>
      </c>
      <c r="E5">
        <v>253859.49744643804</v>
      </c>
      <c r="F5">
        <v>10986.157780016019</v>
      </c>
      <c r="G5">
        <v>29723.351046017204</v>
      </c>
      <c r="H5">
        <v>8.0358297576794524E-2</v>
      </c>
      <c r="I5" t="s">
        <v>138</v>
      </c>
      <c r="J5">
        <v>0.1122289547117641</v>
      </c>
    </row>
    <row r="6" spans="1:10" x14ac:dyDescent="0.35">
      <c r="A6" t="s">
        <v>137</v>
      </c>
      <c r="B6" t="s">
        <v>61</v>
      </c>
      <c r="C6">
        <v>285281.35662032652</v>
      </c>
      <c r="D6">
        <v>314039.09633359831</v>
      </c>
      <c r="E6">
        <v>253859.49744643804</v>
      </c>
      <c r="F6">
        <v>10986.157780016019</v>
      </c>
      <c r="G6">
        <v>28757.7397132718</v>
      </c>
      <c r="H6">
        <v>0.10080483370508053</v>
      </c>
      <c r="I6" t="s">
        <v>138</v>
      </c>
      <c r="J6">
        <v>0.10858301484569469</v>
      </c>
    </row>
    <row r="7" spans="1:10" x14ac:dyDescent="0.35">
      <c r="A7" t="s">
        <v>137</v>
      </c>
      <c r="B7" t="s">
        <v>59</v>
      </c>
      <c r="C7">
        <v>220596.46702012423</v>
      </c>
      <c r="D7">
        <v>232487.43709503935</v>
      </c>
      <c r="E7">
        <v>253859.49744643804</v>
      </c>
      <c r="F7">
        <v>10986.157780016019</v>
      </c>
      <c r="G7">
        <v>11890.970074915118</v>
      </c>
      <c r="H7">
        <v>5.390371947267112E-2</v>
      </c>
      <c r="I7" t="s">
        <v>138</v>
      </c>
      <c r="J7">
        <v>4.4897735115752013E-2</v>
      </c>
    </row>
    <row r="8" spans="1:10" x14ac:dyDescent="0.35">
      <c r="A8" t="s">
        <v>137</v>
      </c>
      <c r="B8" t="s">
        <v>62</v>
      </c>
      <c r="C8">
        <v>487074.95702320657</v>
      </c>
      <c r="D8">
        <v>498880.20688996441</v>
      </c>
      <c r="E8">
        <v>253859.49744643804</v>
      </c>
      <c r="F8">
        <v>10986.157780016019</v>
      </c>
      <c r="G8">
        <v>11805.249866757838</v>
      </c>
      <c r="H8">
        <v>2.4237029016861103E-2</v>
      </c>
      <c r="I8" t="s">
        <v>138</v>
      </c>
      <c r="J8">
        <v>4.4574074121260771E-2</v>
      </c>
    </row>
    <row r="9" spans="1:10" x14ac:dyDescent="0.35">
      <c r="A9" t="s">
        <v>137</v>
      </c>
      <c r="B9" t="s">
        <v>139</v>
      </c>
      <c r="C9">
        <v>559484.48404469539</v>
      </c>
      <c r="D9">
        <v>569173.32789457217</v>
      </c>
      <c r="E9">
        <v>253859.49744643804</v>
      </c>
      <c r="F9">
        <v>10986.157780016019</v>
      </c>
      <c r="G9">
        <v>9688.8438498767537</v>
      </c>
      <c r="H9">
        <v>1.7317448698189044E-2</v>
      </c>
      <c r="I9" t="s">
        <v>138</v>
      </c>
      <c r="J9">
        <v>3.6582982045117514E-2</v>
      </c>
    </row>
    <row r="10" spans="1:10" x14ac:dyDescent="0.35">
      <c r="A10" t="s">
        <v>137</v>
      </c>
      <c r="B10" t="s">
        <v>142</v>
      </c>
      <c r="C10">
        <v>167627.05425550436</v>
      </c>
      <c r="D10">
        <v>176113.20531630274</v>
      </c>
      <c r="E10">
        <v>253859.49744643804</v>
      </c>
      <c r="F10">
        <v>10986.157780016019</v>
      </c>
      <c r="G10">
        <v>8486.1510607983819</v>
      </c>
      <c r="H10">
        <v>5.0625187553934005E-2</v>
      </c>
      <c r="I10" t="s">
        <v>138</v>
      </c>
      <c r="J10">
        <v>3.2041873798316113E-2</v>
      </c>
    </row>
    <row r="11" spans="1:10" x14ac:dyDescent="0.35">
      <c r="A11" t="s">
        <v>137</v>
      </c>
      <c r="B11" t="s">
        <v>143</v>
      </c>
      <c r="C11">
        <v>271229.1354757708</v>
      </c>
      <c r="D11">
        <v>277607.43748542509</v>
      </c>
      <c r="E11">
        <v>253859.49744643804</v>
      </c>
      <c r="F11">
        <v>10986.157780016019</v>
      </c>
      <c r="G11">
        <v>6378.3020096543178</v>
      </c>
      <c r="H11">
        <v>2.3516286325456617E-2</v>
      </c>
      <c r="I11" t="s">
        <v>138</v>
      </c>
      <c r="J11">
        <v>2.4083090976895972E-2</v>
      </c>
    </row>
    <row r="12" spans="1:10" x14ac:dyDescent="0.35">
      <c r="A12" t="s">
        <v>137</v>
      </c>
      <c r="B12" t="s">
        <v>104</v>
      </c>
      <c r="C12">
        <v>147997.45032235974</v>
      </c>
      <c r="D12">
        <v>154208.60229740763</v>
      </c>
      <c r="E12">
        <v>253859.49744643804</v>
      </c>
      <c r="F12">
        <v>10986.157780016019</v>
      </c>
      <c r="G12">
        <v>6211.1519750478928</v>
      </c>
      <c r="H12">
        <v>4.1967966079950084E-2</v>
      </c>
      <c r="I12" t="s">
        <v>138</v>
      </c>
      <c r="J12">
        <v>2.3451968542723869E-2</v>
      </c>
    </row>
    <row r="13" spans="1:10" x14ac:dyDescent="0.35">
      <c r="A13" t="s">
        <v>137</v>
      </c>
      <c r="B13" t="s">
        <v>145</v>
      </c>
      <c r="C13">
        <v>157415.22475971282</v>
      </c>
      <c r="D13">
        <v>163014.55664326009</v>
      </c>
      <c r="E13">
        <v>253859.49744643804</v>
      </c>
      <c r="F13">
        <v>10986.157780016019</v>
      </c>
      <c r="G13">
        <v>5599.3318835472855</v>
      </c>
      <c r="H13">
        <v>3.5570459541600249E-2</v>
      </c>
      <c r="I13" t="s">
        <v>138</v>
      </c>
      <c r="J13">
        <v>2.1141868001420008E-2</v>
      </c>
    </row>
    <row r="14" spans="1:10" x14ac:dyDescent="0.35">
      <c r="A14" t="s">
        <v>137</v>
      </c>
      <c r="B14" t="s">
        <v>141</v>
      </c>
      <c r="C14">
        <v>159337.39885886121</v>
      </c>
      <c r="D14">
        <v>164543.23521744873</v>
      </c>
      <c r="E14">
        <v>253859.49744643804</v>
      </c>
      <c r="F14">
        <v>10986.157780016019</v>
      </c>
      <c r="G14">
        <v>5205.8363585875404</v>
      </c>
      <c r="H14">
        <v>3.2671779480966515E-2</v>
      </c>
      <c r="I14" t="s">
        <v>138</v>
      </c>
      <c r="J14">
        <v>1.9656113875594194E-2</v>
      </c>
    </row>
    <row r="15" spans="1:10" x14ac:dyDescent="0.35">
      <c r="A15" t="s">
        <v>137</v>
      </c>
      <c r="B15" t="s">
        <v>140</v>
      </c>
      <c r="C15">
        <v>288565.30318691686</v>
      </c>
      <c r="D15">
        <v>292253.54634936526</v>
      </c>
      <c r="E15">
        <v>253859.49744643804</v>
      </c>
      <c r="F15">
        <v>10986.157780016019</v>
      </c>
      <c r="G15">
        <v>3688.2431624483806</v>
      </c>
      <c r="H15">
        <v>1.2781311965490733E-2</v>
      </c>
      <c r="I15" t="s">
        <v>138</v>
      </c>
      <c r="J15">
        <v>1.3926009695325297E-2</v>
      </c>
    </row>
    <row r="16" spans="1:10" x14ac:dyDescent="0.35">
      <c r="A16" t="s">
        <v>137</v>
      </c>
      <c r="B16" t="s">
        <v>144</v>
      </c>
      <c r="C16">
        <v>144812.18309683708</v>
      </c>
      <c r="D16">
        <v>147971.2350018704</v>
      </c>
      <c r="E16">
        <v>253859.49744643804</v>
      </c>
      <c r="F16">
        <v>10986.157780016019</v>
      </c>
      <c r="G16">
        <v>3159.0519050333291</v>
      </c>
      <c r="H16">
        <v>2.1814821360167193E-2</v>
      </c>
      <c r="I16" t="s">
        <v>138</v>
      </c>
      <c r="J16">
        <v>1.1927897787608438E-2</v>
      </c>
    </row>
    <row r="17" spans="1:10" x14ac:dyDescent="0.35">
      <c r="A17" t="s">
        <v>137</v>
      </c>
      <c r="B17" t="s">
        <v>105</v>
      </c>
      <c r="C17">
        <v>83368.377686850508</v>
      </c>
      <c r="D17">
        <v>85181.561601775829</v>
      </c>
      <c r="E17">
        <v>253859.49744643804</v>
      </c>
      <c r="F17">
        <v>10986.157780016019</v>
      </c>
      <c r="G17">
        <v>1813.1839149253153</v>
      </c>
      <c r="H17">
        <v>2.1749060797800677E-2</v>
      </c>
      <c r="I17" t="s">
        <v>138</v>
      </c>
      <c r="J17">
        <v>6.8461909007907547E-3</v>
      </c>
    </row>
    <row r="18" spans="1:10" x14ac:dyDescent="0.35">
      <c r="A18" t="s">
        <v>137</v>
      </c>
      <c r="B18" t="s">
        <v>146</v>
      </c>
      <c r="C18">
        <v>24367.752700364708</v>
      </c>
      <c r="D18">
        <v>25861.356999315169</v>
      </c>
      <c r="E18">
        <v>253859.49744643804</v>
      </c>
      <c r="F18">
        <v>10986.157780016019</v>
      </c>
      <c r="G18">
        <v>1493.6042989504597</v>
      </c>
      <c r="H18">
        <v>6.1294298137230599E-2</v>
      </c>
      <c r="I18" t="s">
        <v>138</v>
      </c>
      <c r="J18">
        <v>5.6395272849515529E-3</v>
      </c>
    </row>
    <row r="19" spans="1:10" x14ac:dyDescent="0.35">
      <c r="A19" t="s">
        <v>137</v>
      </c>
      <c r="B19" t="s">
        <v>150</v>
      </c>
      <c r="C19">
        <v>73678.368825190788</v>
      </c>
      <c r="D19">
        <v>74987.513478974099</v>
      </c>
      <c r="E19">
        <v>253859.49744643804</v>
      </c>
      <c r="F19">
        <v>10986.157780016019</v>
      </c>
      <c r="G19">
        <v>1309.144653783309</v>
      </c>
      <c r="H19">
        <v>1.7768371839085986E-2</v>
      </c>
      <c r="I19" t="s">
        <v>138</v>
      </c>
      <c r="J19">
        <v>4.9430474993593368E-3</v>
      </c>
    </row>
    <row r="20" spans="1:10" x14ac:dyDescent="0.35">
      <c r="A20" t="s">
        <v>137</v>
      </c>
      <c r="B20" t="s">
        <v>106</v>
      </c>
      <c r="C20">
        <v>62426.667204519705</v>
      </c>
      <c r="D20">
        <v>63588.403186045085</v>
      </c>
      <c r="E20">
        <v>253859.49744643804</v>
      </c>
      <c r="F20">
        <v>10986.157780016019</v>
      </c>
      <c r="G20">
        <v>1161.7359815253799</v>
      </c>
      <c r="H20">
        <v>1.86096108209549E-2</v>
      </c>
      <c r="I20" t="s">
        <v>138</v>
      </c>
      <c r="J20">
        <v>4.3864641862145981E-3</v>
      </c>
    </row>
    <row r="21" spans="1:10" x14ac:dyDescent="0.35">
      <c r="A21" t="s">
        <v>137</v>
      </c>
      <c r="B21" t="s">
        <v>151</v>
      </c>
      <c r="C21">
        <v>30423.161012778761</v>
      </c>
      <c r="D21">
        <v>31566.378382847117</v>
      </c>
      <c r="E21">
        <v>253859.49744643804</v>
      </c>
      <c r="F21">
        <v>10986.157780016019</v>
      </c>
      <c r="G21">
        <v>1143.2173700683561</v>
      </c>
      <c r="H21">
        <v>3.757720539256805E-2</v>
      </c>
      <c r="I21" t="s">
        <v>138</v>
      </c>
      <c r="J21">
        <v>4.3165419084970737E-3</v>
      </c>
    </row>
    <row r="22" spans="1:10" x14ac:dyDescent="0.35">
      <c r="A22" t="s">
        <v>137</v>
      </c>
      <c r="B22" t="s">
        <v>147</v>
      </c>
      <c r="C22">
        <v>23648.291033958332</v>
      </c>
      <c r="D22">
        <v>24301.56264010126</v>
      </c>
      <c r="E22">
        <v>253859.49744643804</v>
      </c>
      <c r="F22">
        <v>10986.157780016019</v>
      </c>
      <c r="G22">
        <v>653.27160614292802</v>
      </c>
      <c r="H22">
        <v>2.7624474225424842E-2</v>
      </c>
      <c r="I22" t="s">
        <v>138</v>
      </c>
      <c r="J22">
        <v>2.4666125090266385E-3</v>
      </c>
    </row>
    <row r="23" spans="1:10" x14ac:dyDescent="0.35">
      <c r="A23" t="s">
        <v>137</v>
      </c>
      <c r="B23" t="s">
        <v>148</v>
      </c>
      <c r="C23">
        <v>48053.593412740971</v>
      </c>
      <c r="D23">
        <v>48647.842760660416</v>
      </c>
      <c r="E23">
        <v>253859.49744643804</v>
      </c>
      <c r="F23">
        <v>10986.157780016019</v>
      </c>
      <c r="G23">
        <v>594.24934791944486</v>
      </c>
      <c r="H23">
        <v>1.2366387312918115E-2</v>
      </c>
      <c r="I23" t="s">
        <v>138</v>
      </c>
      <c r="J23">
        <v>2.2437572079909594E-3</v>
      </c>
    </row>
    <row r="24" spans="1:10" x14ac:dyDescent="0.35">
      <c r="A24" t="s">
        <v>137</v>
      </c>
      <c r="B24" t="s">
        <v>103</v>
      </c>
      <c r="C24">
        <v>232181.30219537107</v>
      </c>
      <c r="D24">
        <v>231936.93507660416</v>
      </c>
      <c r="E24">
        <v>253859.49744643804</v>
      </c>
      <c r="F24">
        <v>10986.157780016019</v>
      </c>
      <c r="G24">
        <v>-244.36711876690288</v>
      </c>
      <c r="H24">
        <v>-1.0524840564520772E-3</v>
      </c>
      <c r="I24" t="s">
        <v>149</v>
      </c>
      <c r="J24">
        <v>-9.2267746872403409E-4</v>
      </c>
    </row>
    <row r="25" spans="1:10" x14ac:dyDescent="0.35">
      <c r="A25" t="s">
        <v>153</v>
      </c>
      <c r="B25" t="s">
        <v>179</v>
      </c>
      <c r="C25">
        <v>56262.236390072751</v>
      </c>
      <c r="D25">
        <v>72117.421785927247</v>
      </c>
      <c r="E25">
        <v>253859.49744643804</v>
      </c>
      <c r="F25">
        <v>10986.157780016019</v>
      </c>
      <c r="G25">
        <v>15855.185395854496</v>
      </c>
      <c r="H25">
        <v>0.28180865911423458</v>
      </c>
      <c r="I25" t="s">
        <v>138</v>
      </c>
      <c r="J25">
        <v>5.9865756084605766E-2</v>
      </c>
    </row>
    <row r="26" spans="1:10" x14ac:dyDescent="0.35">
      <c r="A26" t="s">
        <v>153</v>
      </c>
      <c r="B26" t="s">
        <v>72</v>
      </c>
      <c r="C26">
        <v>176926.49557889649</v>
      </c>
      <c r="D26">
        <v>190810.86229889648</v>
      </c>
      <c r="E26">
        <v>253859.49744643804</v>
      </c>
      <c r="F26">
        <v>10986.157780016019</v>
      </c>
      <c r="G26">
        <v>13884.366719999991</v>
      </c>
      <c r="H26">
        <v>7.8475339007709907E-2</v>
      </c>
      <c r="I26" t="s">
        <v>138</v>
      </c>
      <c r="J26">
        <v>5.242437036819908E-2</v>
      </c>
    </row>
    <row r="27" spans="1:10" x14ac:dyDescent="0.35">
      <c r="A27" t="s">
        <v>153</v>
      </c>
      <c r="B27" t="s">
        <v>293</v>
      </c>
      <c r="C27">
        <v>85628.988031999994</v>
      </c>
      <c r="D27">
        <v>98735.465792000003</v>
      </c>
      <c r="E27">
        <v>253859.49744643804</v>
      </c>
      <c r="F27">
        <v>10986.157780016019</v>
      </c>
      <c r="G27">
        <v>13106.477760000009</v>
      </c>
      <c r="H27">
        <v>0.15306122448979603</v>
      </c>
      <c r="I27" t="s">
        <v>138</v>
      </c>
      <c r="J27">
        <v>4.9487229642462605E-2</v>
      </c>
    </row>
    <row r="28" spans="1:10" x14ac:dyDescent="0.35">
      <c r="A28" t="s">
        <v>153</v>
      </c>
      <c r="B28" t="s">
        <v>345</v>
      </c>
      <c r="C28">
        <v>224328.88558462501</v>
      </c>
      <c r="D28">
        <v>234982.225232625</v>
      </c>
      <c r="E28">
        <v>253859.49744643804</v>
      </c>
      <c r="F28">
        <v>10986.157780016019</v>
      </c>
      <c r="G28">
        <v>10653.339647999994</v>
      </c>
      <c r="H28">
        <v>4.7489825575677665E-2</v>
      </c>
      <c r="I28" t="s">
        <v>138</v>
      </c>
      <c r="J28">
        <v>4.0224709893356358E-2</v>
      </c>
    </row>
    <row r="29" spans="1:10" x14ac:dyDescent="0.35">
      <c r="A29" t="s">
        <v>153</v>
      </c>
      <c r="B29" t="s">
        <v>83</v>
      </c>
      <c r="C29">
        <v>164456.24885406444</v>
      </c>
      <c r="D29">
        <v>173609.65762206446</v>
      </c>
      <c r="E29">
        <v>253859.49744643804</v>
      </c>
      <c r="F29">
        <v>10986.157780016019</v>
      </c>
      <c r="G29">
        <v>9153.408768000023</v>
      </c>
      <c r="H29">
        <v>5.5658625511534048E-2</v>
      </c>
      <c r="I29" t="s">
        <v>138</v>
      </c>
      <c r="J29">
        <v>3.4561294804604126E-2</v>
      </c>
    </row>
    <row r="30" spans="1:10" x14ac:dyDescent="0.35">
      <c r="A30" t="s">
        <v>153</v>
      </c>
      <c r="B30" t="s">
        <v>346</v>
      </c>
      <c r="C30">
        <v>106048.517248</v>
      </c>
      <c r="D30">
        <v>105301.696704</v>
      </c>
      <c r="E30">
        <v>253859.49744643804</v>
      </c>
      <c r="F30">
        <v>10986.157780016019</v>
      </c>
      <c r="G30">
        <v>-746.82054400000197</v>
      </c>
      <c r="H30">
        <v>-7.0422535211267789E-3</v>
      </c>
      <c r="I30" t="s">
        <v>149</v>
      </c>
      <c r="J30">
        <v>-2.8198330962289691E-3</v>
      </c>
    </row>
    <row r="31" spans="1:10" x14ac:dyDescent="0.35">
      <c r="A31" t="s">
        <v>153</v>
      </c>
      <c r="B31" t="s">
        <v>70</v>
      </c>
      <c r="C31">
        <v>201097.20792951563</v>
      </c>
      <c r="D31">
        <v>199945.87635848438</v>
      </c>
      <c r="E31">
        <v>253859.49744643804</v>
      </c>
      <c r="F31">
        <v>10986.157780016019</v>
      </c>
      <c r="G31">
        <v>-1151.3315710312454</v>
      </c>
      <c r="H31">
        <v>-5.7252489126292895E-3</v>
      </c>
      <c r="I31" t="s">
        <v>149</v>
      </c>
      <c r="J31">
        <v>-4.3471793790493141E-3</v>
      </c>
    </row>
    <row r="32" spans="1:10" x14ac:dyDescent="0.35">
      <c r="A32" t="s">
        <v>153</v>
      </c>
      <c r="B32" t="s">
        <v>74</v>
      </c>
      <c r="C32">
        <v>93318.179327999998</v>
      </c>
      <c r="D32">
        <v>91998.526868894536</v>
      </c>
      <c r="E32">
        <v>253859.49744643804</v>
      </c>
      <c r="F32">
        <v>10986.157780016019</v>
      </c>
      <c r="G32">
        <v>-1319.6524591054622</v>
      </c>
      <c r="H32">
        <v>-1.4141429554332317E-2</v>
      </c>
      <c r="I32" t="s">
        <v>149</v>
      </c>
      <c r="J32">
        <v>-4.9827227030668272E-3</v>
      </c>
    </row>
    <row r="33" spans="1:10" x14ac:dyDescent="0.35">
      <c r="A33" t="s">
        <v>153</v>
      </c>
      <c r="B33" t="s">
        <v>82</v>
      </c>
      <c r="C33">
        <v>250449.00765565431</v>
      </c>
      <c r="D33">
        <v>248682.79466365429</v>
      </c>
      <c r="E33">
        <v>253859.49744643804</v>
      </c>
      <c r="F33">
        <v>10986.157780016019</v>
      </c>
      <c r="G33">
        <v>-1766.2129920000152</v>
      </c>
      <c r="H33">
        <v>-7.0521860259410776E-3</v>
      </c>
      <c r="I33" t="s">
        <v>149</v>
      </c>
      <c r="J33">
        <v>-6.6688388393225844E-3</v>
      </c>
    </row>
    <row r="34" spans="1:10" x14ac:dyDescent="0.35">
      <c r="A34" t="s">
        <v>153</v>
      </c>
      <c r="B34" t="s">
        <v>84</v>
      </c>
      <c r="C34">
        <v>117251.92992</v>
      </c>
      <c r="D34">
        <v>114679.95671949023</v>
      </c>
      <c r="E34">
        <v>253859.49744643804</v>
      </c>
      <c r="F34">
        <v>10986.157780016019</v>
      </c>
      <c r="G34">
        <v>-2571.9732005097612</v>
      </c>
      <c r="H34">
        <v>-2.1935444493447545E-2</v>
      </c>
      <c r="I34" t="s">
        <v>149</v>
      </c>
      <c r="J34">
        <v>-9.7112153805604881E-3</v>
      </c>
    </row>
  </sheetData>
  <pageMargins left="0.7" right="0.7" top="0.75" bottom="0.75" header="0.3" footer="0.3"/>
  <pageSetup scale="70"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4.5" x14ac:dyDescent="0.35"/>
  <cols>
    <col min="1" max="1" width="15.26953125" bestFit="1" customWidth="1"/>
    <col min="2" max="2" width="9.453125" bestFit="1" customWidth="1"/>
    <col min="3" max="3" width="12.6328125" bestFit="1" customWidth="1"/>
    <col min="4" max="4" width="14.90625" bestFit="1" customWidth="1"/>
    <col min="5" max="6" width="13.54296875" bestFit="1" customWidth="1"/>
    <col min="7" max="7" width="14.6328125" bestFit="1" customWidth="1"/>
    <col min="8" max="8" width="10.81640625" bestFit="1" customWidth="1"/>
    <col min="9" max="9" width="12.08984375" bestFit="1" customWidth="1"/>
    <col min="10" max="10" width="10.26953125" bestFit="1" customWidth="1"/>
    <col min="11" max="11" width="11.453125" bestFit="1" customWidth="1"/>
  </cols>
  <sheetData>
    <row r="1" spans="1:9" x14ac:dyDescent="0.35">
      <c r="A1" t="s">
        <v>29</v>
      </c>
      <c r="B1" t="s">
        <v>16</v>
      </c>
      <c r="C1" t="s">
        <v>30</v>
      </c>
      <c r="D1" t="s">
        <v>222</v>
      </c>
      <c r="E1" t="s">
        <v>31</v>
      </c>
      <c r="F1" t="s">
        <v>283</v>
      </c>
      <c r="G1" t="s">
        <v>284</v>
      </c>
      <c r="H1" t="s">
        <v>32</v>
      </c>
      <c r="I1" t="s">
        <v>33</v>
      </c>
    </row>
    <row r="2" spans="1:9" x14ac:dyDescent="0.35">
      <c r="A2" s="1">
        <v>45863</v>
      </c>
      <c r="B2" t="s">
        <v>25</v>
      </c>
      <c r="C2">
        <v>1531.1300048828125</v>
      </c>
      <c r="D2">
        <v>2.2564118215886775E-2</v>
      </c>
      <c r="E2">
        <v>6.6468456836472622E-3</v>
      </c>
      <c r="F2">
        <v>2.2607645145600097E-2</v>
      </c>
      <c r="G2">
        <v>0.1164397059289517</v>
      </c>
      <c r="H2" t="s">
        <v>34</v>
      </c>
      <c r="I2" t="s">
        <v>35</v>
      </c>
    </row>
    <row r="3" spans="1:9" x14ac:dyDescent="0.35">
      <c r="A3" s="1">
        <v>45862</v>
      </c>
      <c r="B3" t="s">
        <v>25</v>
      </c>
      <c r="C3">
        <v>1521.02001953125</v>
      </c>
      <c r="D3">
        <v>1.5917272532239513E-2</v>
      </c>
      <c r="E3">
        <v>5.75937512813951E-3</v>
      </c>
      <c r="F3">
        <v>2.0811947277121101E-2</v>
      </c>
      <c r="G3">
        <v>0.11375366712822066</v>
      </c>
      <c r="H3" t="s">
        <v>34</v>
      </c>
      <c r="I3" t="s">
        <v>35</v>
      </c>
    </row>
    <row r="4" spans="1:9" x14ac:dyDescent="0.35">
      <c r="A4" s="1">
        <v>45861</v>
      </c>
      <c r="B4" t="s">
        <v>25</v>
      </c>
      <c r="C4">
        <v>1512.31005859375</v>
      </c>
      <c r="D4">
        <v>1.0157897404100003E-2</v>
      </c>
      <c r="E4">
        <v>1.835008982584041E-3</v>
      </c>
      <c r="F4">
        <v>2.4968375244579954E-2</v>
      </c>
      <c r="G4">
        <v>0.10650086599140307</v>
      </c>
      <c r="H4" t="s">
        <v>34</v>
      </c>
      <c r="I4" t="s">
        <v>35</v>
      </c>
    </row>
    <row r="5" spans="1:9" x14ac:dyDescent="0.35">
      <c r="A5" s="1">
        <v>45860</v>
      </c>
      <c r="B5" t="s">
        <v>25</v>
      </c>
      <c r="C5">
        <v>1509.5400390625</v>
      </c>
      <c r="D5">
        <v>8.3228884215159615E-3</v>
      </c>
      <c r="E5">
        <v>1.6491020119961952E-2</v>
      </c>
      <c r="F5">
        <v>3.3471409188556178E-2</v>
      </c>
      <c r="G5">
        <v>0.10445796841535548</v>
      </c>
      <c r="H5" t="s">
        <v>34</v>
      </c>
      <c r="I5" t="s">
        <v>35</v>
      </c>
    </row>
    <row r="6" spans="1:9" x14ac:dyDescent="0.35">
      <c r="A6" s="1">
        <v>45859</v>
      </c>
      <c r="B6" t="s">
        <v>25</v>
      </c>
      <c r="C6">
        <v>1485.050048828125</v>
      </c>
      <c r="D6">
        <v>-8.1681316984459906E-3</v>
      </c>
      <c r="E6">
        <v>-8.1681316984459906E-3</v>
      </c>
      <c r="F6">
        <v>9.9495412505112846E-3</v>
      </c>
      <c r="G6">
        <v>9.3411764346370996E-2</v>
      </c>
      <c r="H6" t="s">
        <v>34</v>
      </c>
      <c r="I6" t="s">
        <v>35</v>
      </c>
    </row>
    <row r="7" spans="1:9" x14ac:dyDescent="0.35">
      <c r="A7" s="1">
        <v>45863</v>
      </c>
      <c r="B7" t="s">
        <v>26</v>
      </c>
      <c r="C7">
        <v>1669.3299560546875</v>
      </c>
      <c r="D7">
        <v>1.5562701759189723E-2</v>
      </c>
      <c r="E7">
        <v>4.8758905637207306E-3</v>
      </c>
      <c r="F7">
        <v>1.546308578114175E-2</v>
      </c>
      <c r="G7">
        <v>0.13106663740951463</v>
      </c>
      <c r="H7" t="s">
        <v>34</v>
      </c>
      <c r="I7" t="s">
        <v>35</v>
      </c>
    </row>
    <row r="8" spans="1:9" x14ac:dyDescent="0.35">
      <c r="A8" s="1">
        <v>45862</v>
      </c>
      <c r="B8" t="s">
        <v>26</v>
      </c>
      <c r="C8">
        <v>1661.22998046875</v>
      </c>
      <c r="D8">
        <v>1.0686811195468993E-2</v>
      </c>
      <c r="E8">
        <v>4.9727289336201075E-3</v>
      </c>
      <c r="F8">
        <v>1.6229295949911959E-2</v>
      </c>
      <c r="G8">
        <v>0.13505335681486352</v>
      </c>
      <c r="H8" t="s">
        <v>34</v>
      </c>
      <c r="I8" t="s">
        <v>35</v>
      </c>
    </row>
    <row r="9" spans="1:9" x14ac:dyDescent="0.35">
      <c r="A9" s="1">
        <v>45861</v>
      </c>
      <c r="B9" t="s">
        <v>26</v>
      </c>
      <c r="C9">
        <v>1653.010009765625</v>
      </c>
      <c r="D9">
        <v>5.7140822618488851E-3</v>
      </c>
      <c r="E9">
        <v>-1.7934822510863313E-3</v>
      </c>
      <c r="F9">
        <v>2.390329949447767E-2</v>
      </c>
      <c r="G9">
        <v>0.1280572871443888</v>
      </c>
      <c r="H9" t="s">
        <v>34</v>
      </c>
      <c r="I9" t="s">
        <v>35</v>
      </c>
    </row>
    <row r="10" spans="1:9" x14ac:dyDescent="0.35">
      <c r="A10" s="1">
        <v>45860</v>
      </c>
      <c r="B10" t="s">
        <v>26</v>
      </c>
      <c r="C10">
        <v>1655.97998046875</v>
      </c>
      <c r="D10">
        <v>7.5075645129352164E-3</v>
      </c>
      <c r="E10">
        <v>1.714919651005764E-2</v>
      </c>
      <c r="F10">
        <v>3.8987612295476204E-2</v>
      </c>
      <c r="G10">
        <v>0.13206174814895921</v>
      </c>
      <c r="H10" t="s">
        <v>34</v>
      </c>
      <c r="I10" t="s">
        <v>35</v>
      </c>
    </row>
    <row r="11" spans="1:9" x14ac:dyDescent="0.35">
      <c r="A11" s="1">
        <v>45859</v>
      </c>
      <c r="B11" t="s">
        <v>26</v>
      </c>
      <c r="C11">
        <v>1628.06005859375</v>
      </c>
      <c r="D11">
        <v>-9.641631997122424E-3</v>
      </c>
      <c r="E11">
        <v>-9.641631997122424E-3</v>
      </c>
      <c r="F11">
        <v>1.3950664485154585E-2</v>
      </c>
      <c r="G11">
        <v>0.12410249045124599</v>
      </c>
      <c r="H11" t="s">
        <v>34</v>
      </c>
      <c r="I11" t="s">
        <v>35</v>
      </c>
    </row>
    <row r="12" spans="1:9" x14ac:dyDescent="0.35">
      <c r="A12" s="1">
        <v>45863</v>
      </c>
      <c r="B12" t="s">
        <v>36</v>
      </c>
      <c r="C12">
        <v>254.55999755859375</v>
      </c>
      <c r="D12">
        <v>2.7253997574124056E-2</v>
      </c>
      <c r="E12">
        <v>1.5518408337908296E-2</v>
      </c>
      <c r="F12">
        <v>2.7404420103517291E-2</v>
      </c>
      <c r="G12">
        <v>0.11742241467308645</v>
      </c>
      <c r="H12" t="s">
        <v>37</v>
      </c>
      <c r="I12" t="s">
        <v>35</v>
      </c>
    </row>
    <row r="13" spans="1:9" x14ac:dyDescent="0.35">
      <c r="A13" s="1">
        <v>45862</v>
      </c>
      <c r="B13" t="s">
        <v>36</v>
      </c>
      <c r="C13">
        <v>250.66999816894531</v>
      </c>
      <c r="D13">
        <v>1.173558923621576E-2</v>
      </c>
      <c r="E13">
        <v>5.3743886738450986E-3</v>
      </c>
      <c r="F13">
        <v>1.8611084965705738E-2</v>
      </c>
      <c r="G13">
        <v>0.10087835541747658</v>
      </c>
      <c r="H13" t="s">
        <v>37</v>
      </c>
      <c r="I13" t="s">
        <v>35</v>
      </c>
    </row>
    <row r="14" spans="1:9" x14ac:dyDescent="0.35">
      <c r="A14" s="1">
        <v>45861</v>
      </c>
      <c r="B14" t="s">
        <v>36</v>
      </c>
      <c r="C14">
        <v>249.33000183105469</v>
      </c>
      <c r="D14">
        <v>6.3612005623706613E-3</v>
      </c>
      <c r="E14">
        <v>5.9713362561748529E-3</v>
      </c>
      <c r="F14">
        <v>2.8801302049720867E-2</v>
      </c>
      <c r="G14">
        <v>9.5185793816939812E-2</v>
      </c>
      <c r="H14" t="s">
        <v>37</v>
      </c>
      <c r="I14" t="s">
        <v>35</v>
      </c>
    </row>
    <row r="15" spans="1:9" x14ac:dyDescent="0.35">
      <c r="A15" s="1">
        <v>45860</v>
      </c>
      <c r="B15" t="s">
        <v>36</v>
      </c>
      <c r="C15">
        <v>247.85000610351563</v>
      </c>
      <c r="D15">
        <v>3.8986430619580847E-4</v>
      </c>
      <c r="E15">
        <v>8.3811907467878921E-3</v>
      </c>
      <c r="F15">
        <v>3.1290326697318793E-2</v>
      </c>
      <c r="G15">
        <v>8.80636261847767E-2</v>
      </c>
      <c r="H15" t="s">
        <v>37</v>
      </c>
      <c r="I15" t="s">
        <v>35</v>
      </c>
    </row>
    <row r="16" spans="1:9" x14ac:dyDescent="0.35">
      <c r="A16" s="1">
        <v>45859</v>
      </c>
      <c r="B16" t="s">
        <v>36</v>
      </c>
      <c r="C16">
        <v>245.78999328613281</v>
      </c>
      <c r="D16">
        <v>-7.9913264405920836E-3</v>
      </c>
      <c r="E16">
        <v>-7.9913264405920836E-3</v>
      </c>
      <c r="F16">
        <v>2.579188122381848E-2</v>
      </c>
      <c r="G16">
        <v>8.0775636553918284E-2</v>
      </c>
      <c r="H16" t="s">
        <v>37</v>
      </c>
      <c r="I16" t="s">
        <v>35</v>
      </c>
    </row>
    <row r="17" spans="1:9" x14ac:dyDescent="0.35">
      <c r="A17" s="1">
        <v>45863</v>
      </c>
      <c r="B17" t="s">
        <v>38</v>
      </c>
      <c r="C17">
        <v>105.76999664306641</v>
      </c>
      <c r="D17">
        <v>9.849422499086713E-3</v>
      </c>
      <c r="E17">
        <v>5.8006177226563871E-3</v>
      </c>
      <c r="F17">
        <v>9.8338629015111145E-3</v>
      </c>
      <c r="G17">
        <v>5.118260540555708E-2</v>
      </c>
      <c r="H17" t="s">
        <v>37</v>
      </c>
      <c r="I17" t="s">
        <v>35</v>
      </c>
    </row>
    <row r="18" spans="1:9" x14ac:dyDescent="0.35">
      <c r="A18" s="1">
        <v>45862</v>
      </c>
      <c r="B18" t="s">
        <v>38</v>
      </c>
      <c r="C18">
        <v>105.16000366210938</v>
      </c>
      <c r="D18">
        <v>4.0488047764303259E-3</v>
      </c>
      <c r="E18">
        <v>3.4351202277520532E-3</v>
      </c>
      <c r="F18">
        <v>9.1162516647431691E-3</v>
      </c>
      <c r="G18">
        <v>5.0969480591173566E-2</v>
      </c>
      <c r="H18" t="s">
        <v>37</v>
      </c>
      <c r="I18" t="s">
        <v>35</v>
      </c>
    </row>
    <row r="19" spans="1:9" x14ac:dyDescent="0.35">
      <c r="A19" s="1">
        <v>45861</v>
      </c>
      <c r="B19" t="s">
        <v>38</v>
      </c>
      <c r="C19">
        <v>104.80000305175781</v>
      </c>
      <c r="D19">
        <v>6.1368454867827271E-4</v>
      </c>
      <c r="E19">
        <v>7.4986198218014444E-3</v>
      </c>
      <c r="F19">
        <v>1.6686080618451671E-2</v>
      </c>
      <c r="G19">
        <v>4.8629182425735218E-2</v>
      </c>
      <c r="H19" t="s">
        <v>37</v>
      </c>
      <c r="I19" t="s">
        <v>35</v>
      </c>
    </row>
    <row r="20" spans="1:9" x14ac:dyDescent="0.35">
      <c r="A20" s="1">
        <v>45860</v>
      </c>
      <c r="B20" t="s">
        <v>38</v>
      </c>
      <c r="C20">
        <v>104.01999664306641</v>
      </c>
      <c r="D20">
        <v>-6.8849352731231717E-3</v>
      </c>
      <c r="E20">
        <v>-2.3976216366036196E-3</v>
      </c>
      <c r="F20">
        <v>9.6088311705238016E-3</v>
      </c>
      <c r="G20">
        <v>4.7110936960954142E-2</v>
      </c>
      <c r="H20" t="s">
        <v>37</v>
      </c>
      <c r="I20" t="s">
        <v>35</v>
      </c>
    </row>
    <row r="21" spans="1:9" x14ac:dyDescent="0.35">
      <c r="A21" s="1">
        <v>45859</v>
      </c>
      <c r="B21" t="s">
        <v>38</v>
      </c>
      <c r="C21">
        <v>104.26999664306641</v>
      </c>
      <c r="D21">
        <v>-4.4873136365195521E-3</v>
      </c>
      <c r="E21">
        <v>-4.4873136365195521E-3</v>
      </c>
      <c r="F21">
        <v>1.5583895029278816E-2</v>
      </c>
      <c r="G21">
        <v>5.3977522707146397E-2</v>
      </c>
      <c r="H21" t="s">
        <v>37</v>
      </c>
      <c r="I21" t="s">
        <v>35</v>
      </c>
    </row>
    <row r="22" spans="1:9" x14ac:dyDescent="0.35">
      <c r="A22" s="1">
        <v>45863</v>
      </c>
      <c r="B22" t="s">
        <v>39</v>
      </c>
      <c r="C22">
        <v>1673</v>
      </c>
      <c r="D22">
        <v>2.1408016456618273E-2</v>
      </c>
      <c r="E22">
        <v>1.0570824524312794E-2</v>
      </c>
      <c r="F22">
        <v>2.1367521367521292E-2</v>
      </c>
      <c r="G22">
        <v>0.14589041095890409</v>
      </c>
      <c r="H22" t="s">
        <v>40</v>
      </c>
      <c r="I22" t="s">
        <v>35</v>
      </c>
    </row>
    <row r="23" spans="1:9" x14ac:dyDescent="0.35">
      <c r="A23" s="1">
        <v>45862</v>
      </c>
      <c r="B23" t="s">
        <v>39</v>
      </c>
      <c r="C23">
        <v>1655.5</v>
      </c>
      <c r="D23">
        <v>1.0837191932305479E-2</v>
      </c>
      <c r="E23">
        <v>1.5124016938898865E-3</v>
      </c>
      <c r="F23">
        <v>1.0683760683760646E-2</v>
      </c>
      <c r="G23">
        <v>0.14266975718220487</v>
      </c>
      <c r="H23" t="s">
        <v>40</v>
      </c>
      <c r="I23" t="s">
        <v>35</v>
      </c>
    </row>
    <row r="24" spans="1:9" x14ac:dyDescent="0.35">
      <c r="A24" s="1">
        <v>45861</v>
      </c>
      <c r="B24" t="s">
        <v>39</v>
      </c>
      <c r="C24">
        <v>1653</v>
      </c>
      <c r="D24">
        <v>9.3247902384155923E-3</v>
      </c>
      <c r="E24">
        <v>-1.2084592145015227E-3</v>
      </c>
      <c r="F24">
        <v>2.1631644004944439E-2</v>
      </c>
      <c r="G24">
        <v>0.13984281868458659</v>
      </c>
      <c r="H24" t="s">
        <v>40</v>
      </c>
      <c r="I24" t="s">
        <v>35</v>
      </c>
    </row>
    <row r="25" spans="1:9" x14ac:dyDescent="0.35">
      <c r="A25" s="1">
        <v>45860</v>
      </c>
      <c r="B25" t="s">
        <v>39</v>
      </c>
      <c r="C25">
        <v>1655</v>
      </c>
      <c r="D25">
        <v>1.0533249452917115E-2</v>
      </c>
      <c r="E25">
        <v>1.8775007694675327E-2</v>
      </c>
      <c r="F25">
        <v>3.8268506900878352E-2</v>
      </c>
      <c r="G25">
        <v>0.14216701173222912</v>
      </c>
      <c r="H25" t="s">
        <v>40</v>
      </c>
      <c r="I25" t="s">
        <v>35</v>
      </c>
    </row>
    <row r="26" spans="1:9" x14ac:dyDescent="0.35">
      <c r="A26" s="1">
        <v>45859</v>
      </c>
      <c r="B26" t="s">
        <v>39</v>
      </c>
      <c r="C26">
        <v>1624.5</v>
      </c>
      <c r="D26">
        <v>-8.2417582417582125E-3</v>
      </c>
      <c r="E26">
        <v>-8.2417582417582125E-3</v>
      </c>
      <c r="F26">
        <v>1.4551617248721671E-2</v>
      </c>
      <c r="G26">
        <v>0.13316129161905033</v>
      </c>
      <c r="H26" t="s">
        <v>40</v>
      </c>
      <c r="I26" t="s">
        <v>35</v>
      </c>
    </row>
    <row r="27" spans="1:9" x14ac:dyDescent="0.35">
      <c r="A27" s="1">
        <v>45863</v>
      </c>
      <c r="B27" t="s">
        <v>41</v>
      </c>
      <c r="C27">
        <v>1668.199951171875</v>
      </c>
      <c r="D27">
        <v>2.2771353859704524E-2</v>
      </c>
      <c r="E27">
        <v>1.1030273437500071E-2</v>
      </c>
      <c r="F27">
        <v>2.2808063256821054E-2</v>
      </c>
      <c r="G27">
        <v>0.14189877698233078</v>
      </c>
      <c r="H27" t="s">
        <v>40</v>
      </c>
      <c r="I27" t="s">
        <v>35</v>
      </c>
    </row>
    <row r="28" spans="1:9" x14ac:dyDescent="0.35">
      <c r="A28" s="1">
        <v>45862</v>
      </c>
      <c r="B28" t="s">
        <v>41</v>
      </c>
      <c r="C28">
        <v>1650</v>
      </c>
      <c r="D28">
        <v>1.1741080422204453E-2</v>
      </c>
      <c r="E28">
        <v>1.6998839916992914E-3</v>
      </c>
      <c r="F28">
        <v>1.5447089180141038E-2</v>
      </c>
      <c r="G28">
        <v>0.13793103448275867</v>
      </c>
      <c r="H28" t="s">
        <v>40</v>
      </c>
      <c r="I28" t="s">
        <v>35</v>
      </c>
    </row>
    <row r="29" spans="1:9" x14ac:dyDescent="0.35">
      <c r="A29" s="1">
        <v>45861</v>
      </c>
      <c r="B29" t="s">
        <v>41</v>
      </c>
      <c r="C29">
        <v>1647.199951171875</v>
      </c>
      <c r="D29">
        <v>1.0041196430505162E-2</v>
      </c>
      <c r="E29">
        <v>7.2901043248774222E-4</v>
      </c>
      <c r="F29">
        <v>2.8535717247502257E-2</v>
      </c>
      <c r="G29">
        <v>0.13537351511835882</v>
      </c>
      <c r="H29" t="s">
        <v>40</v>
      </c>
      <c r="I29" t="s">
        <v>35</v>
      </c>
    </row>
    <row r="30" spans="1:9" x14ac:dyDescent="0.35">
      <c r="A30" s="1">
        <v>45860</v>
      </c>
      <c r="B30" t="s">
        <v>41</v>
      </c>
      <c r="C30">
        <v>1646</v>
      </c>
      <c r="D30">
        <v>9.3121859980174193E-3</v>
      </c>
      <c r="E30">
        <v>1.6363075023155371E-2</v>
      </c>
      <c r="F30">
        <v>3.9075831934891836E-2</v>
      </c>
      <c r="G30">
        <v>0.13729008807314136</v>
      </c>
      <c r="H30" t="s">
        <v>40</v>
      </c>
      <c r="I30" t="s">
        <v>35</v>
      </c>
    </row>
    <row r="31" spans="1:9" x14ac:dyDescent="0.35">
      <c r="A31" s="1">
        <v>45859</v>
      </c>
      <c r="B31" t="s">
        <v>41</v>
      </c>
      <c r="C31">
        <v>1619.5</v>
      </c>
      <c r="D31">
        <v>-7.0508890251379519E-3</v>
      </c>
      <c r="E31">
        <v>-7.0508890251379519E-3</v>
      </c>
      <c r="F31">
        <v>2.1122320302648268E-2</v>
      </c>
      <c r="G31">
        <v>0.13204251896949315</v>
      </c>
      <c r="H31" t="s">
        <v>40</v>
      </c>
      <c r="I31" t="s">
        <v>35</v>
      </c>
    </row>
    <row r="32" spans="1:9" x14ac:dyDescent="0.35">
      <c r="A32" s="1">
        <v>45863</v>
      </c>
      <c r="B32" t="s">
        <v>17</v>
      </c>
      <c r="C32">
        <v>3355.226318359375</v>
      </c>
      <c r="D32">
        <v>2.7069895518401221E-3</v>
      </c>
      <c r="E32">
        <v>-4.6629377456565146E-3</v>
      </c>
      <c r="F32">
        <v>2.5131020364217438E-3</v>
      </c>
      <c r="G32">
        <v>5.8059778349546232E-3</v>
      </c>
      <c r="H32" t="s">
        <v>42</v>
      </c>
      <c r="I32" t="s">
        <v>43</v>
      </c>
    </row>
    <row r="33" spans="1:9" x14ac:dyDescent="0.35">
      <c r="A33" s="1">
        <v>45862</v>
      </c>
      <c r="B33" t="s">
        <v>17</v>
      </c>
      <c r="C33">
        <v>3370.94482421875</v>
      </c>
      <c r="D33">
        <v>7.3699272974966368E-3</v>
      </c>
      <c r="E33">
        <v>-5.6379678138848144E-3</v>
      </c>
      <c r="F33">
        <v>5.6953804363066851E-3</v>
      </c>
      <c r="G33">
        <v>1.0025206392056507E-2</v>
      </c>
      <c r="H33" t="s">
        <v>42</v>
      </c>
      <c r="I33" t="s">
        <v>43</v>
      </c>
    </row>
    <row r="34" spans="1:9" x14ac:dyDescent="0.35">
      <c r="A34" s="1">
        <v>45861</v>
      </c>
      <c r="B34" t="s">
        <v>17</v>
      </c>
      <c r="C34">
        <v>3390.057861328125</v>
      </c>
      <c r="D34">
        <v>1.3007895111381451E-2</v>
      </c>
      <c r="E34">
        <v>-9.1779117885240069E-3</v>
      </c>
      <c r="F34">
        <v>1.2303498943749158E-2</v>
      </c>
      <c r="G34">
        <v>1.8672452434314035E-2</v>
      </c>
      <c r="H34" t="s">
        <v>42</v>
      </c>
      <c r="I34" t="s">
        <v>43</v>
      </c>
    </row>
    <row r="35" spans="1:9" x14ac:dyDescent="0.35">
      <c r="A35" s="1">
        <v>45860</v>
      </c>
      <c r="B35" t="s">
        <v>17</v>
      </c>
      <c r="C35">
        <v>3421.459716796875</v>
      </c>
      <c r="D35">
        <v>2.2185806899905458E-2</v>
      </c>
      <c r="E35">
        <v>8.6885428554648314E-3</v>
      </c>
      <c r="F35">
        <v>2.4772359728226778E-2</v>
      </c>
      <c r="G35">
        <v>2.2275859639135698E-2</v>
      </c>
      <c r="H35" t="s">
        <v>42</v>
      </c>
      <c r="I35" t="s">
        <v>43</v>
      </c>
    </row>
    <row r="36" spans="1:9" x14ac:dyDescent="0.35">
      <c r="A36" s="1">
        <v>45859</v>
      </c>
      <c r="B36" t="s">
        <v>17</v>
      </c>
      <c r="C36">
        <v>3391.98828125</v>
      </c>
      <c r="D36">
        <v>1.3497264044440627E-2</v>
      </c>
      <c r="E36">
        <v>1.3497264044440627E-2</v>
      </c>
      <c r="F36">
        <v>1.4054942052841746E-2</v>
      </c>
      <c r="G36">
        <v>1.6322954298039427E-2</v>
      </c>
      <c r="H36" t="s">
        <v>42</v>
      </c>
      <c r="I36" t="s">
        <v>43</v>
      </c>
    </row>
    <row r="37" spans="1:9" x14ac:dyDescent="0.35">
      <c r="A37" s="1">
        <v>45828</v>
      </c>
      <c r="B37" t="s">
        <v>23</v>
      </c>
      <c r="C37">
        <v>75</v>
      </c>
      <c r="D37">
        <v>1.8351433089003555E-2</v>
      </c>
      <c r="E37">
        <v>-8.8542115125922471E-3</v>
      </c>
      <c r="F37">
        <v>1.7224963857905173E-2</v>
      </c>
      <c r="G37">
        <v>0.19693584715349366</v>
      </c>
      <c r="H37" t="s">
        <v>42</v>
      </c>
      <c r="I37" t="s">
        <v>43</v>
      </c>
    </row>
    <row r="38" spans="1:9" x14ac:dyDescent="0.35">
      <c r="A38" s="1">
        <v>45827</v>
      </c>
      <c r="B38" t="s">
        <v>23</v>
      </c>
      <c r="C38">
        <v>75.669998168945313</v>
      </c>
      <c r="D38">
        <v>2.7205644601595802E-2</v>
      </c>
      <c r="E38">
        <v>7.589876250405414E-3</v>
      </c>
      <c r="F38">
        <v>3.4025660745910402E-2</v>
      </c>
      <c r="G38">
        <v>0.23744883533521244</v>
      </c>
      <c r="H38" t="s">
        <v>42</v>
      </c>
      <c r="I38" t="s">
        <v>43</v>
      </c>
    </row>
    <row r="39" spans="1:9" x14ac:dyDescent="0.35">
      <c r="A39" s="1">
        <v>45826</v>
      </c>
      <c r="B39" t="s">
        <v>23</v>
      </c>
      <c r="C39">
        <v>75.099998474121094</v>
      </c>
      <c r="D39">
        <v>1.9615768351190388E-2</v>
      </c>
      <c r="E39">
        <v>-1.9933757591881207E-3</v>
      </c>
      <c r="F39">
        <v>1.5963207987084616E-2</v>
      </c>
      <c r="G39">
        <v>0.22452301046718559</v>
      </c>
      <c r="H39" t="s">
        <v>42</v>
      </c>
      <c r="I39" t="s">
        <v>43</v>
      </c>
    </row>
    <row r="40" spans="1:9" x14ac:dyDescent="0.35">
      <c r="A40" s="1">
        <v>45825</v>
      </c>
      <c r="B40" t="s">
        <v>23</v>
      </c>
      <c r="C40">
        <v>75.25</v>
      </c>
      <c r="D40">
        <v>2.1609144110378509E-2</v>
      </c>
      <c r="E40">
        <v>4.4123772979621112E-2</v>
      </c>
      <c r="F40">
        <v>0.10808416937232468</v>
      </c>
      <c r="G40">
        <v>0.2200064790480476</v>
      </c>
      <c r="H40" t="s">
        <v>42</v>
      </c>
      <c r="I40" t="s">
        <v>43</v>
      </c>
    </row>
    <row r="41" spans="1:9" x14ac:dyDescent="0.35">
      <c r="A41" s="1">
        <v>45824</v>
      </c>
      <c r="B41" t="s">
        <v>23</v>
      </c>
      <c r="C41">
        <v>72.069999694824219</v>
      </c>
      <c r="D41">
        <v>-2.2514628869242603E-2</v>
      </c>
      <c r="E41">
        <v>-2.2514628869242603E-2</v>
      </c>
      <c r="F41">
        <v>0.10945198138174028</v>
      </c>
      <c r="G41">
        <v>0.16693655527021511</v>
      </c>
      <c r="H41" t="s">
        <v>42</v>
      </c>
      <c r="I41" t="s">
        <v>43</v>
      </c>
    </row>
    <row r="42" spans="1:9" x14ac:dyDescent="0.35">
      <c r="A42" s="1">
        <v>45863</v>
      </c>
      <c r="B42" t="s">
        <v>18</v>
      </c>
      <c r="C42">
        <v>115335.09375</v>
      </c>
      <c r="D42">
        <v>-1.6330077711760205E-2</v>
      </c>
      <c r="E42">
        <v>-2.5622687297242486E-2</v>
      </c>
      <c r="F42">
        <v>-1.6805339219624238E-2</v>
      </c>
      <c r="G42">
        <v>6.5590794406166886E-2</v>
      </c>
      <c r="H42" t="s">
        <v>44</v>
      </c>
      <c r="I42" t="s">
        <v>43</v>
      </c>
    </row>
    <row r="43" spans="1:9" x14ac:dyDescent="0.35">
      <c r="A43" s="1">
        <v>45862</v>
      </c>
      <c r="B43" t="s">
        <v>18</v>
      </c>
      <c r="C43">
        <v>118368</v>
      </c>
      <c r="D43">
        <v>9.292609585482281E-3</v>
      </c>
      <c r="E43">
        <v>-3.3929530610578018E-3</v>
      </c>
      <c r="F43">
        <v>3.6719793811113011E-3</v>
      </c>
      <c r="G43">
        <v>9.5427800625844883E-2</v>
      </c>
      <c r="H43" t="s">
        <v>44</v>
      </c>
      <c r="I43" t="s">
        <v>43</v>
      </c>
    </row>
    <row r="44" spans="1:9" x14ac:dyDescent="0.35">
      <c r="A44" s="1">
        <v>45861</v>
      </c>
      <c r="B44" t="s">
        <v>18</v>
      </c>
      <c r="C44">
        <v>118770.984375</v>
      </c>
      <c r="D44">
        <v>1.2685562646540083E-2</v>
      </c>
      <c r="E44">
        <v>-9.877269268080191E-3</v>
      </c>
      <c r="F44">
        <v>6.4611999306989354E-3</v>
      </c>
      <c r="G44">
        <v>8.3324425989377948E-2</v>
      </c>
      <c r="H44" t="s">
        <v>44</v>
      </c>
      <c r="I44" t="s">
        <v>43</v>
      </c>
    </row>
    <row r="45" spans="1:9" x14ac:dyDescent="0.35">
      <c r="A45" s="1">
        <v>45860</v>
      </c>
      <c r="B45" t="s">
        <v>18</v>
      </c>
      <c r="C45">
        <v>119955.8203125</v>
      </c>
      <c r="D45">
        <v>2.2562831914620274E-2</v>
      </c>
      <c r="E45">
        <v>2.1539604028903092E-2</v>
      </c>
      <c r="F45">
        <v>5.6311854195791877E-3</v>
      </c>
      <c r="G45">
        <v>0.10207913172413585</v>
      </c>
      <c r="H45" t="s">
        <v>44</v>
      </c>
      <c r="I45" t="s">
        <v>43</v>
      </c>
    </row>
    <row r="46" spans="1:9" x14ac:dyDescent="0.35">
      <c r="A46" s="1">
        <v>45859</v>
      </c>
      <c r="B46" t="s">
        <v>18</v>
      </c>
      <c r="C46">
        <v>117426.5</v>
      </c>
      <c r="D46">
        <v>1.0232278857171817E-3</v>
      </c>
      <c r="E46">
        <v>1.0232278857171817E-3</v>
      </c>
      <c r="F46">
        <v>-1.1049556177443187E-2</v>
      </c>
      <c r="G46">
        <v>0.11090874595168065</v>
      </c>
      <c r="H46" t="s">
        <v>44</v>
      </c>
      <c r="I46" t="s">
        <v>43</v>
      </c>
    </row>
    <row r="47" spans="1:9" x14ac:dyDescent="0.35">
      <c r="A47" s="1">
        <v>45863</v>
      </c>
      <c r="B47" t="s">
        <v>19</v>
      </c>
      <c r="C47">
        <v>3637.5224609375</v>
      </c>
      <c r="D47">
        <v>-3.1903738753740196E-2</v>
      </c>
      <c r="E47">
        <v>-1.9008373128480249E-2</v>
      </c>
      <c r="F47">
        <v>-3.2296024450689909E-2</v>
      </c>
      <c r="G47">
        <v>0.4450209824107374</v>
      </c>
      <c r="H47" t="s">
        <v>44</v>
      </c>
      <c r="I47" t="s">
        <v>43</v>
      </c>
    </row>
    <row r="48" spans="1:9" x14ac:dyDescent="0.35">
      <c r="A48" s="1">
        <v>45862</v>
      </c>
      <c r="B48" t="s">
        <v>19</v>
      </c>
      <c r="C48">
        <v>3708.005615234375</v>
      </c>
      <c r="D48">
        <v>-1.2895365625259947E-2</v>
      </c>
      <c r="E48">
        <v>2.1564658899909883E-2</v>
      </c>
      <c r="F48">
        <v>3.1523773689472234E-2</v>
      </c>
      <c r="G48">
        <v>0.47811847124620899</v>
      </c>
      <c r="H48" t="s">
        <v>44</v>
      </c>
      <c r="I48" t="s">
        <v>43</v>
      </c>
    </row>
    <row r="49" spans="1:9" x14ac:dyDescent="0.35">
      <c r="A49" s="1">
        <v>45861</v>
      </c>
      <c r="B49" t="s">
        <v>19</v>
      </c>
      <c r="C49">
        <v>3629.731689453125</v>
      </c>
      <c r="D49">
        <v>-3.446002452516983E-2</v>
      </c>
      <c r="E49">
        <v>-3.141807197134372E-2</v>
      </c>
      <c r="F49">
        <v>2.3482353005967793E-2</v>
      </c>
      <c r="G49">
        <v>0.40098334882507758</v>
      </c>
      <c r="H49" t="s">
        <v>44</v>
      </c>
      <c r="I49" t="s">
        <v>43</v>
      </c>
    </row>
    <row r="50" spans="1:9" x14ac:dyDescent="0.35">
      <c r="A50" s="1">
        <v>45860</v>
      </c>
      <c r="B50" t="s">
        <v>19</v>
      </c>
      <c r="C50">
        <v>3747.469970703125</v>
      </c>
      <c r="D50">
        <v>-3.0419525538261105E-3</v>
      </c>
      <c r="E50">
        <v>-4.0958257652017327E-3</v>
      </c>
      <c r="F50">
        <v>7.7447645159671286E-2</v>
      </c>
      <c r="G50">
        <v>0.45770767151286007</v>
      </c>
      <c r="H50" t="s">
        <v>44</v>
      </c>
      <c r="I50" t="s">
        <v>43</v>
      </c>
    </row>
    <row r="51" spans="1:9" x14ac:dyDescent="0.35">
      <c r="A51" s="1">
        <v>45859</v>
      </c>
      <c r="B51" t="s">
        <v>19</v>
      </c>
      <c r="C51">
        <v>3762.882080078125</v>
      </c>
      <c r="D51">
        <v>1.0538732113756222E-3</v>
      </c>
      <c r="E51">
        <v>1.0538732113756222E-3</v>
      </c>
      <c r="F51">
        <v>0.11608318273861573</v>
      </c>
      <c r="G51">
        <v>0.56405032395707422</v>
      </c>
      <c r="H51" t="s">
        <v>44</v>
      </c>
      <c r="I51" t="s">
        <v>43</v>
      </c>
    </row>
    <row r="52" spans="1:9" x14ac:dyDescent="0.35">
      <c r="A52" s="1">
        <v>45862</v>
      </c>
      <c r="B52" t="s">
        <v>21</v>
      </c>
      <c r="C52">
        <v>44693.91015625</v>
      </c>
      <c r="D52">
        <v>4.7995326444325581E-3</v>
      </c>
      <c r="E52">
        <v>-7.0290352014998891E-3</v>
      </c>
      <c r="F52">
        <v>4.7077505686015098E-3</v>
      </c>
      <c r="G52">
        <v>3.9818141533486395E-2</v>
      </c>
      <c r="H52" t="s">
        <v>45</v>
      </c>
      <c r="I52" t="s">
        <v>46</v>
      </c>
    </row>
    <row r="53" spans="1:9" x14ac:dyDescent="0.35">
      <c r="A53" s="1">
        <v>45861</v>
      </c>
      <c r="B53" t="s">
        <v>21</v>
      </c>
      <c r="C53">
        <v>45010.2890625</v>
      </c>
      <c r="D53">
        <v>1.1828567845932447E-2</v>
      </c>
      <c r="E53">
        <v>1.1411680802273505E-2</v>
      </c>
      <c r="F53">
        <v>1.7071778261247283E-2</v>
      </c>
      <c r="G53">
        <v>4.4588378945513263E-2</v>
      </c>
      <c r="H53" t="s">
        <v>45</v>
      </c>
      <c r="I53" t="s">
        <v>46</v>
      </c>
    </row>
    <row r="54" spans="1:9" x14ac:dyDescent="0.35">
      <c r="A54" s="1">
        <v>45860</v>
      </c>
      <c r="B54" t="s">
        <v>21</v>
      </c>
      <c r="C54">
        <v>44502.44140625</v>
      </c>
      <c r="D54">
        <v>4.1688704365894225E-4</v>
      </c>
      <c r="E54">
        <v>4.0469013650306085E-3</v>
      </c>
      <c r="F54">
        <v>1.0884065092677364E-2</v>
      </c>
      <c r="G54">
        <v>4.5105209314135974E-2</v>
      </c>
      <c r="H54" t="s">
        <v>45</v>
      </c>
      <c r="I54" t="s">
        <v>46</v>
      </c>
    </row>
    <row r="55" spans="1:9" x14ac:dyDescent="0.35">
      <c r="A55" s="1">
        <v>45859</v>
      </c>
      <c r="B55" t="s">
        <v>21</v>
      </c>
      <c r="C55">
        <v>44323.0703125</v>
      </c>
      <c r="D55">
        <v>-3.6300143213716662E-3</v>
      </c>
      <c r="E55">
        <v>-4.3121670678880619E-4</v>
      </c>
      <c r="F55">
        <v>-3.0719569272347202E-3</v>
      </c>
      <c r="G55">
        <v>5.0140000699679499E-2</v>
      </c>
      <c r="H55" t="s">
        <v>45</v>
      </c>
      <c r="I55" t="s">
        <v>46</v>
      </c>
    </row>
    <row r="56" spans="1:9" x14ac:dyDescent="0.35">
      <c r="A56" s="1">
        <v>45856</v>
      </c>
      <c r="B56" t="s">
        <v>21</v>
      </c>
      <c r="C56">
        <v>44342.19140625</v>
      </c>
      <c r="D56">
        <v>-3.19879761458286E-3</v>
      </c>
      <c r="E56">
        <v>-3.19879761458286E-3</v>
      </c>
      <c r="F56">
        <v>-6.6079138087171696E-4</v>
      </c>
      <c r="G56">
        <v>5.146895431571763E-2</v>
      </c>
      <c r="H56" t="s">
        <v>45</v>
      </c>
      <c r="I56" t="s">
        <v>46</v>
      </c>
    </row>
    <row r="57" spans="1:9" x14ac:dyDescent="0.35">
      <c r="A57" s="1">
        <v>45862</v>
      </c>
      <c r="B57" t="s">
        <v>47</v>
      </c>
      <c r="C57">
        <v>6363.35009765625</v>
      </c>
      <c r="D57">
        <v>1.0456290900983212E-2</v>
      </c>
      <c r="E57">
        <v>6.982236416543941E-4</v>
      </c>
      <c r="F57">
        <v>1.0479031817726803E-2</v>
      </c>
      <c r="G57">
        <v>4.4514578482975908E-2</v>
      </c>
      <c r="H57" t="s">
        <v>45</v>
      </c>
      <c r="I57" t="s">
        <v>46</v>
      </c>
    </row>
    <row r="58" spans="1:9" x14ac:dyDescent="0.35">
      <c r="A58" s="1">
        <v>45861</v>
      </c>
      <c r="B58" t="s">
        <v>47</v>
      </c>
      <c r="C58">
        <v>6358.91015625</v>
      </c>
      <c r="D58">
        <v>9.7580672593288176E-3</v>
      </c>
      <c r="E58">
        <v>7.8118869515191314E-3</v>
      </c>
      <c r="F58">
        <v>1.5200274273783343E-2</v>
      </c>
      <c r="G58">
        <v>4.3782352585221229E-2</v>
      </c>
      <c r="H58" t="s">
        <v>45</v>
      </c>
      <c r="I58" t="s">
        <v>46</v>
      </c>
    </row>
    <row r="59" spans="1:9" x14ac:dyDescent="0.35">
      <c r="A59" s="1">
        <v>45860</v>
      </c>
      <c r="B59" t="s">
        <v>47</v>
      </c>
      <c r="C59">
        <v>6309.6201171875</v>
      </c>
      <c r="D59">
        <v>1.9461803078096862E-3</v>
      </c>
      <c r="E59">
        <v>6.3753163362578746E-4</v>
      </c>
      <c r="F59">
        <v>1.0548187956412658E-2</v>
      </c>
      <c r="G59">
        <v>4.7210319211044016E-2</v>
      </c>
      <c r="H59" t="s">
        <v>45</v>
      </c>
      <c r="I59" t="s">
        <v>46</v>
      </c>
    </row>
    <row r="60" spans="1:9" x14ac:dyDescent="0.35">
      <c r="A60" s="1">
        <v>45859</v>
      </c>
      <c r="B60" t="s">
        <v>47</v>
      </c>
      <c r="C60">
        <v>6305.60009765625</v>
      </c>
      <c r="D60">
        <v>1.3086486741838987E-3</v>
      </c>
      <c r="E60">
        <v>1.3991348828683581E-3</v>
      </c>
      <c r="F60">
        <v>5.9088592461868927E-3</v>
      </c>
      <c r="G60">
        <v>5.6596735627880479E-2</v>
      </c>
      <c r="H60" t="s">
        <v>45</v>
      </c>
      <c r="I60" t="s">
        <v>46</v>
      </c>
    </row>
    <row r="61" spans="1:9" x14ac:dyDescent="0.35">
      <c r="A61" s="1">
        <v>45856</v>
      </c>
      <c r="B61" t="s">
        <v>47</v>
      </c>
      <c r="C61">
        <v>6296.7900390625</v>
      </c>
      <c r="D61">
        <v>-9.0486208684459335E-5</v>
      </c>
      <c r="E61">
        <v>-9.0486208684459335E-5</v>
      </c>
      <c r="F61">
        <v>5.9171754562881151E-3</v>
      </c>
      <c r="G61">
        <v>5.2821732571507685E-2</v>
      </c>
      <c r="H61" t="s">
        <v>45</v>
      </c>
      <c r="I61" t="s">
        <v>46</v>
      </c>
    </row>
    <row r="62" spans="1:9" x14ac:dyDescent="0.35">
      <c r="A62" s="1">
        <v>45863</v>
      </c>
      <c r="B62" t="s">
        <v>24</v>
      </c>
      <c r="C62">
        <v>9105.1103515625</v>
      </c>
      <c r="D62">
        <v>1.2541713109333275E-2</v>
      </c>
      <c r="E62">
        <v>-3.6395730527969405E-3</v>
      </c>
      <c r="F62">
        <v>1.2565472091395913E-2</v>
      </c>
      <c r="G62">
        <v>3.4799786550269607E-2</v>
      </c>
      <c r="H62" t="s">
        <v>48</v>
      </c>
      <c r="I62" t="s">
        <v>46</v>
      </c>
    </row>
    <row r="63" spans="1:9" x14ac:dyDescent="0.35">
      <c r="A63" s="1">
        <v>45862</v>
      </c>
      <c r="B63" t="s">
        <v>24</v>
      </c>
      <c r="C63">
        <v>9138.3701171875</v>
      </c>
      <c r="D63">
        <v>1.6181286162130215E-2</v>
      </c>
      <c r="E63">
        <v>8.4842427485993799E-3</v>
      </c>
      <c r="F63">
        <v>1.8470648019266012E-2</v>
      </c>
      <c r="G63">
        <v>4.6106795849508497E-2</v>
      </c>
      <c r="H63" t="s">
        <v>48</v>
      </c>
      <c r="I63" t="s">
        <v>46</v>
      </c>
    </row>
    <row r="64" spans="1:9" x14ac:dyDescent="0.35">
      <c r="A64" s="1">
        <v>45861</v>
      </c>
      <c r="B64" t="s">
        <v>24</v>
      </c>
      <c r="C64">
        <v>9061.490234375</v>
      </c>
      <c r="D64">
        <v>7.6970434135308352E-3</v>
      </c>
      <c r="E64">
        <v>4.17569362129111E-3</v>
      </c>
      <c r="F64">
        <v>1.5116750888080066E-2</v>
      </c>
      <c r="G64">
        <v>3.9310707885304552E-2</v>
      </c>
      <c r="H64" t="s">
        <v>48</v>
      </c>
      <c r="I64" t="s">
        <v>46</v>
      </c>
    </row>
    <row r="65" spans="1:9" x14ac:dyDescent="0.35">
      <c r="A65" s="1">
        <v>45860</v>
      </c>
      <c r="B65" t="s">
        <v>24</v>
      </c>
      <c r="C65">
        <v>9023.8095703125</v>
      </c>
      <c r="D65">
        <v>3.5213497922397252E-3</v>
      </c>
      <c r="E65">
        <v>1.2004158060923142E-3</v>
      </c>
      <c r="F65">
        <v>9.564353796198688E-3</v>
      </c>
      <c r="G65">
        <v>3.0234002876062815E-2</v>
      </c>
      <c r="H65" t="s">
        <v>48</v>
      </c>
      <c r="I65" t="s">
        <v>46</v>
      </c>
    </row>
    <row r="66" spans="1:9" x14ac:dyDescent="0.35">
      <c r="A66" s="1">
        <v>45859</v>
      </c>
      <c r="B66" t="s">
        <v>24</v>
      </c>
      <c r="C66">
        <v>9012.990234375</v>
      </c>
      <c r="D66">
        <v>2.320933986147411E-3</v>
      </c>
      <c r="E66">
        <v>2.320933986147411E-3</v>
      </c>
      <c r="F66">
        <v>1.6593204285688667E-3</v>
      </c>
      <c r="G66">
        <v>2.9110416734266398E-2</v>
      </c>
      <c r="H66" t="s">
        <v>48</v>
      </c>
      <c r="I66" t="s">
        <v>46</v>
      </c>
    </row>
    <row r="67" spans="1:9" x14ac:dyDescent="0.35">
      <c r="A67" s="1">
        <v>45863</v>
      </c>
      <c r="B67" t="s">
        <v>49</v>
      </c>
      <c r="C67">
        <v>5320.75</v>
      </c>
      <c r="D67">
        <v>-7.0786548497629997E-3</v>
      </c>
      <c r="E67">
        <v>-6.433035938162468E-3</v>
      </c>
      <c r="F67">
        <v>-7.1801323341201817E-3</v>
      </c>
      <c r="G67">
        <v>-9.1822515100747903E-4</v>
      </c>
      <c r="H67" t="s">
        <v>48</v>
      </c>
      <c r="I67" t="s">
        <v>46</v>
      </c>
    </row>
    <row r="68" spans="1:9" x14ac:dyDescent="0.35">
      <c r="A68" s="1">
        <v>45862</v>
      </c>
      <c r="B68" t="s">
        <v>49</v>
      </c>
      <c r="C68">
        <v>5355.2001953125</v>
      </c>
      <c r="D68">
        <v>-6.4561891160053175E-4</v>
      </c>
      <c r="E68">
        <v>2.0489676404547019E-3</v>
      </c>
      <c r="F68">
        <v>-4.0820336851093986E-3</v>
      </c>
      <c r="G68">
        <v>2.1199423861193445E-2</v>
      </c>
      <c r="H68" t="s">
        <v>48</v>
      </c>
      <c r="I68" t="s">
        <v>46</v>
      </c>
    </row>
    <row r="69" spans="1:9" x14ac:dyDescent="0.35">
      <c r="A69" s="1">
        <v>45861</v>
      </c>
      <c r="B69" t="s">
        <v>49</v>
      </c>
      <c r="C69">
        <v>5344.25</v>
      </c>
      <c r="D69">
        <v>-2.6945865520552337E-3</v>
      </c>
      <c r="E69">
        <v>1.016354276544984E-2</v>
      </c>
      <c r="F69">
        <v>8.7164150933136675E-3</v>
      </c>
      <c r="G69">
        <v>1.7562845175712161E-2</v>
      </c>
      <c r="H69" t="s">
        <v>48</v>
      </c>
      <c r="I69" t="s">
        <v>46</v>
      </c>
    </row>
    <row r="70" spans="1:9" x14ac:dyDescent="0.35">
      <c r="A70" s="1">
        <v>45860</v>
      </c>
      <c r="B70" t="s">
        <v>49</v>
      </c>
      <c r="C70">
        <v>5290.47998046875</v>
      </c>
      <c r="D70">
        <v>-1.2858129317505074E-2</v>
      </c>
      <c r="E70">
        <v>-9.8259772995432648E-3</v>
      </c>
      <c r="F70">
        <v>-1.1895390384611848E-2</v>
      </c>
      <c r="G70">
        <v>-1.244054537448358E-3</v>
      </c>
      <c r="H70" t="s">
        <v>48</v>
      </c>
      <c r="I70" t="s">
        <v>46</v>
      </c>
    </row>
    <row r="71" spans="1:9" x14ac:dyDescent="0.35">
      <c r="A71" s="1">
        <v>45859</v>
      </c>
      <c r="B71" t="s">
        <v>49</v>
      </c>
      <c r="C71">
        <v>5342.97998046875</v>
      </c>
      <c r="D71">
        <v>-3.0321520179618089E-3</v>
      </c>
      <c r="E71">
        <v>-3.0321520179618089E-3</v>
      </c>
      <c r="F71">
        <v>-5.1891444893727989E-3</v>
      </c>
      <c r="G71">
        <v>2.3186977994475777E-2</v>
      </c>
      <c r="H71" t="s">
        <v>48</v>
      </c>
      <c r="I71" t="s">
        <v>46</v>
      </c>
    </row>
    <row r="72" spans="1:9" x14ac:dyDescent="0.35">
      <c r="A72" s="1">
        <v>45863</v>
      </c>
      <c r="B72" t="s">
        <v>22</v>
      </c>
      <c r="C72">
        <v>41456.23046875</v>
      </c>
      <c r="D72">
        <v>3.9001562812621016E-2</v>
      </c>
      <c r="E72">
        <v>-8.8487153402045937E-3</v>
      </c>
      <c r="F72">
        <v>3.8972246384012088E-2</v>
      </c>
      <c r="G72">
        <v>4.7282361778359761E-2</v>
      </c>
      <c r="H72" t="s">
        <v>50</v>
      </c>
      <c r="I72" t="s">
        <v>46</v>
      </c>
    </row>
    <row r="73" spans="1:9" x14ac:dyDescent="0.35">
      <c r="A73" s="1">
        <v>45862</v>
      </c>
      <c r="B73" t="s">
        <v>22</v>
      </c>
      <c r="C73">
        <v>41826.33984375</v>
      </c>
      <c r="D73">
        <v>4.7850278152825609E-2</v>
      </c>
      <c r="E73">
        <v>1.5909607131329384E-2</v>
      </c>
      <c r="F73">
        <v>5.4532427665225924E-2</v>
      </c>
      <c r="G73">
        <v>7.4065644381628548E-2</v>
      </c>
      <c r="H73" t="s">
        <v>50</v>
      </c>
      <c r="I73" t="s">
        <v>46</v>
      </c>
    </row>
    <row r="74" spans="1:9" x14ac:dyDescent="0.35">
      <c r="A74" s="1">
        <v>45861</v>
      </c>
      <c r="B74" t="s">
        <v>22</v>
      </c>
      <c r="C74">
        <v>41171.3203125</v>
      </c>
      <c r="D74">
        <v>3.1940671021496225E-2</v>
      </c>
      <c r="E74">
        <v>3.5107509246364854E-2</v>
      </c>
      <c r="F74">
        <v>3.7635466661179784E-2</v>
      </c>
      <c r="G74">
        <v>6.1374772755491858E-2</v>
      </c>
      <c r="H74" t="s">
        <v>50</v>
      </c>
      <c r="I74" t="s">
        <v>46</v>
      </c>
    </row>
    <row r="75" spans="1:9" x14ac:dyDescent="0.35">
      <c r="A75" s="1">
        <v>45860</v>
      </c>
      <c r="B75" t="s">
        <v>22</v>
      </c>
      <c r="C75">
        <v>39774.921875</v>
      </c>
      <c r="D75">
        <v>-3.1668382248686289E-3</v>
      </c>
      <c r="E75">
        <v>-1.1097058847765462E-3</v>
      </c>
      <c r="F75">
        <v>7.9904665202155112E-3</v>
      </c>
      <c r="G75">
        <v>3.7045124445353794E-2</v>
      </c>
      <c r="H75" t="s">
        <v>50</v>
      </c>
      <c r="I75" t="s">
        <v>46</v>
      </c>
    </row>
    <row r="76" spans="1:9" x14ac:dyDescent="0.35">
      <c r="A76" s="1">
        <v>45856</v>
      </c>
      <c r="B76" t="s">
        <v>22</v>
      </c>
      <c r="C76">
        <v>39819.109375</v>
      </c>
      <c r="D76">
        <v>-2.0571323400920827E-3</v>
      </c>
      <c r="E76">
        <v>-2.0571323400920827E-3</v>
      </c>
      <c r="F76">
        <v>6.3035558910220502E-3</v>
      </c>
      <c r="G76">
        <v>3.6868744867756487E-2</v>
      </c>
      <c r="H76" t="s">
        <v>50</v>
      </c>
      <c r="I76" t="s">
        <v>46</v>
      </c>
    </row>
    <row r="77" spans="1:9" x14ac:dyDescent="0.35">
      <c r="A77" s="1">
        <v>45863</v>
      </c>
      <c r="B77" t="s">
        <v>20</v>
      </c>
      <c r="C77">
        <v>3593.6552734375</v>
      </c>
      <c r="D77">
        <v>1.6674496053495691E-2</v>
      </c>
      <c r="E77">
        <v>-3.3478779315430085E-3</v>
      </c>
      <c r="F77">
        <v>1.6741518636044006E-2</v>
      </c>
      <c r="G77">
        <v>4.9479335442471628E-2</v>
      </c>
      <c r="H77" t="s">
        <v>50</v>
      </c>
      <c r="I77" t="s">
        <v>46</v>
      </c>
    </row>
    <row r="78" spans="1:9" x14ac:dyDescent="0.35">
      <c r="A78" s="1">
        <v>45862</v>
      </c>
      <c r="B78" t="s">
        <v>20</v>
      </c>
      <c r="C78">
        <v>3605.726806640625</v>
      </c>
      <c r="D78">
        <v>2.0022373985038699E-2</v>
      </c>
      <c r="E78">
        <v>6.5401343806652523E-3</v>
      </c>
      <c r="F78">
        <v>2.5278868319754899E-2</v>
      </c>
      <c r="G78">
        <v>4.5606949163761845E-2</v>
      </c>
      <c r="H78" t="s">
        <v>50</v>
      </c>
      <c r="I78" t="s">
        <v>46</v>
      </c>
    </row>
    <row r="79" spans="1:9" x14ac:dyDescent="0.35">
      <c r="A79" s="1">
        <v>45861</v>
      </c>
      <c r="B79" t="s">
        <v>20</v>
      </c>
      <c r="C79">
        <v>3582.298095703125</v>
      </c>
      <c r="D79">
        <v>1.3482239604373447E-2</v>
      </c>
      <c r="E79">
        <v>1.2200688650487734E-4</v>
      </c>
      <c r="F79">
        <v>2.2410456907898668E-2</v>
      </c>
      <c r="G79">
        <v>3.6552496145006996E-2</v>
      </c>
      <c r="H79" t="s">
        <v>50</v>
      </c>
      <c r="I79" t="s">
        <v>46</v>
      </c>
    </row>
    <row r="80" spans="1:9" x14ac:dyDescent="0.35">
      <c r="A80" s="1">
        <v>45860</v>
      </c>
      <c r="B80" t="s">
        <v>20</v>
      </c>
      <c r="C80">
        <v>3581.861083984375</v>
      </c>
      <c r="D80">
        <v>1.336023271786857E-2</v>
      </c>
      <c r="E80">
        <v>6.1997523473338312E-3</v>
      </c>
      <c r="F80">
        <v>2.1929338504054874E-2</v>
      </c>
      <c r="G80">
        <v>4.7154526439124433E-2</v>
      </c>
      <c r="H80" t="s">
        <v>50</v>
      </c>
      <c r="I80" t="s">
        <v>46</v>
      </c>
    </row>
    <row r="81" spans="1:9" x14ac:dyDescent="0.35">
      <c r="A81" s="1">
        <v>45859</v>
      </c>
      <c r="B81" t="s">
        <v>20</v>
      </c>
      <c r="C81">
        <v>3559.791259765625</v>
      </c>
      <c r="D81">
        <v>7.1604803705347386E-3</v>
      </c>
      <c r="E81">
        <v>7.1604803705347386E-3</v>
      </c>
      <c r="F81">
        <v>1.1404929051365142E-2</v>
      </c>
      <c r="G81">
        <v>5.2700109263200456E-2</v>
      </c>
      <c r="H81" t="s">
        <v>50</v>
      </c>
      <c r="I81" t="s">
        <v>46</v>
      </c>
    </row>
    <row r="82" spans="1:9" x14ac:dyDescent="0.35">
      <c r="A82" s="1">
        <v>45863</v>
      </c>
      <c r="B82" t="s">
        <v>27</v>
      </c>
      <c r="C82">
        <v>97.523327342936213</v>
      </c>
      <c r="D82">
        <v>-4.2071327573096617E-3</v>
      </c>
      <c r="E82">
        <v>6.5873845058272984E-4</v>
      </c>
      <c r="F82">
        <v>-4.2161067395217744E-3</v>
      </c>
      <c r="G82">
        <v>2.4598071080059736E-3</v>
      </c>
      <c r="H82" t="s">
        <v>51</v>
      </c>
      <c r="I82" t="s">
        <v>43</v>
      </c>
    </row>
    <row r="83" spans="1:9" x14ac:dyDescent="0.35">
      <c r="A83" s="1">
        <v>45862</v>
      </c>
      <c r="B83" t="s">
        <v>27</v>
      </c>
      <c r="C83">
        <v>97.459127268444249</v>
      </c>
      <c r="D83">
        <v>-4.8658712078923916E-3</v>
      </c>
      <c r="E83">
        <v>2.8508305798091715E-3</v>
      </c>
      <c r="F83">
        <v>-4.7311576960753499E-3</v>
      </c>
      <c r="G83">
        <v>5.1281929095363665E-3</v>
      </c>
      <c r="H83" t="s">
        <v>51</v>
      </c>
      <c r="I83" t="s">
        <v>43</v>
      </c>
    </row>
    <row r="84" spans="1:9" x14ac:dyDescent="0.35">
      <c r="A84" s="1">
        <v>45861</v>
      </c>
      <c r="B84" t="s">
        <v>27</v>
      </c>
      <c r="C84">
        <v>97.182077629728028</v>
      </c>
      <c r="D84">
        <v>-7.7167017877015631E-3</v>
      </c>
      <c r="E84">
        <v>-1.9832627800802083E-3</v>
      </c>
      <c r="F84">
        <v>-1.3072051598385315E-2</v>
      </c>
      <c r="G84">
        <v>1.0779491211383441E-3</v>
      </c>
      <c r="H84" t="s">
        <v>51</v>
      </c>
      <c r="I84" t="s">
        <v>43</v>
      </c>
    </row>
    <row r="85" spans="1:9" x14ac:dyDescent="0.35">
      <c r="A85" s="1">
        <v>45860</v>
      </c>
      <c r="B85" t="s">
        <v>27</v>
      </c>
      <c r="C85">
        <v>97.375198236092601</v>
      </c>
      <c r="D85">
        <v>-5.7334390076213548E-3</v>
      </c>
      <c r="E85">
        <v>-4.7082982885089386E-3</v>
      </c>
      <c r="F85">
        <v>-1.1155369631854928E-2</v>
      </c>
      <c r="G85">
        <v>6.6116875626751614E-3</v>
      </c>
      <c r="H85" t="s">
        <v>51</v>
      </c>
      <c r="I85" t="s">
        <v>43</v>
      </c>
    </row>
    <row r="86" spans="1:9" x14ac:dyDescent="0.35">
      <c r="A86" s="1">
        <v>45859</v>
      </c>
      <c r="B86" t="s">
        <v>27</v>
      </c>
      <c r="C86">
        <v>97.835838547279593</v>
      </c>
      <c r="D86">
        <v>-1.0251407191124162E-3</v>
      </c>
      <c r="E86">
        <v>-1.0251407191124162E-3</v>
      </c>
      <c r="F86">
        <v>-4.6916040174223017E-3</v>
      </c>
      <c r="G86">
        <v>1.2357315646188916E-2</v>
      </c>
      <c r="H86" t="s">
        <v>51</v>
      </c>
      <c r="I86" t="s">
        <v>43</v>
      </c>
    </row>
    <row r="87" spans="1:9" x14ac:dyDescent="0.35">
      <c r="A87" s="1">
        <v>45862</v>
      </c>
      <c r="B87" t="s">
        <v>28</v>
      </c>
      <c r="C87">
        <v>26110</v>
      </c>
      <c r="D87">
        <v>-9.5668149974659222E-4</v>
      </c>
      <c r="E87">
        <v>-5.7416267942578258E-4</v>
      </c>
      <c r="F87">
        <v>-9.5657164721640875E-4</v>
      </c>
      <c r="G87">
        <v>3.8314176245202169E-4</v>
      </c>
      <c r="H87" t="s">
        <v>51</v>
      </c>
      <c r="I87" t="s">
        <v>43</v>
      </c>
    </row>
    <row r="88" spans="1:9" x14ac:dyDescent="0.35">
      <c r="A88" s="1">
        <v>45861</v>
      </c>
      <c r="B88" t="s">
        <v>28</v>
      </c>
      <c r="C88">
        <v>26125</v>
      </c>
      <c r="D88">
        <v>-3.8251882032080964E-4</v>
      </c>
      <c r="E88">
        <v>1.914241960183638E-4</v>
      </c>
      <c r="F88">
        <v>-5.7383320581483321E-4</v>
      </c>
      <c r="G88">
        <v>-9.5602294455066072E-4</v>
      </c>
      <c r="H88" t="s">
        <v>51</v>
      </c>
      <c r="I88" t="s">
        <v>43</v>
      </c>
    </row>
    <row r="89" spans="1:9" x14ac:dyDescent="0.35">
      <c r="A89" s="1">
        <v>45860</v>
      </c>
      <c r="B89" t="s">
        <v>28</v>
      </c>
      <c r="C89">
        <v>26120</v>
      </c>
      <c r="D89">
        <v>-5.7394301633917344E-4</v>
      </c>
      <c r="E89">
        <v>-3.8270187523914423E-4</v>
      </c>
      <c r="F89">
        <v>0</v>
      </c>
      <c r="G89">
        <v>-1.1472275334607485E-3</v>
      </c>
      <c r="H89" t="s">
        <v>51</v>
      </c>
      <c r="I89" t="s">
        <v>43</v>
      </c>
    </row>
    <row r="90" spans="1:9" x14ac:dyDescent="0.35">
      <c r="A90" s="1">
        <v>45859</v>
      </c>
      <c r="B90" t="s">
        <v>28</v>
      </c>
      <c r="C90">
        <v>26130</v>
      </c>
      <c r="D90">
        <v>-1.9124114110002921E-4</v>
      </c>
      <c r="E90">
        <v>-3.8255547054322214E-4</v>
      </c>
      <c r="F90">
        <v>1.1494252873562871E-3</v>
      </c>
      <c r="G90">
        <v>-2.2909507445589838E-3</v>
      </c>
      <c r="H90" t="s">
        <v>51</v>
      </c>
      <c r="I90" t="s">
        <v>43</v>
      </c>
    </row>
    <row r="91" spans="1:9" x14ac:dyDescent="0.35">
      <c r="A91" s="1">
        <v>45856</v>
      </c>
      <c r="B91" t="s">
        <v>28</v>
      </c>
      <c r="C91">
        <v>26140</v>
      </c>
      <c r="D91">
        <v>1.9131432944319293E-4</v>
      </c>
      <c r="E91">
        <v>1.9131432944319293E-4</v>
      </c>
      <c r="F91">
        <v>1.2256779531178985E-3</v>
      </c>
      <c r="G91">
        <v>8.0401240476279945E-4</v>
      </c>
      <c r="H91" t="s">
        <v>51</v>
      </c>
      <c r="I91" t="s">
        <v>43</v>
      </c>
    </row>
  </sheetData>
  <phoneticPr fontId="8" type="noConversion"/>
  <pageMargins left="0.7" right="0.7" top="0.75" bottom="0.75" header="0.3" footer="0.3"/>
  <pageSetup scale="12"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5" x14ac:dyDescent="0.35"/>
  <cols>
    <col min="1" max="1" width="8.54296875" style="12" bestFit="1" customWidth="1"/>
    <col min="2" max="2" width="12.6328125" bestFit="1" customWidth="1"/>
    <col min="3" max="3" width="12.54296875" style="13" bestFit="1" customWidth="1"/>
    <col min="4" max="5" width="13.54296875" style="13" bestFit="1" customWidth="1"/>
    <col min="6" max="6" width="14.6328125" style="13" bestFit="1" customWidth="1"/>
    <col min="7" max="7" width="11" bestFit="1" customWidth="1"/>
    <col min="8" max="11" width="12" bestFit="1" customWidth="1"/>
    <col min="12" max="12" width="13.7265625" bestFit="1" customWidth="1"/>
    <col min="13" max="13" width="14.7265625" bestFit="1" customWidth="1"/>
    <col min="14" max="14" width="15.54296875" bestFit="1" customWidth="1"/>
    <col min="15" max="17" width="14.36328125" bestFit="1" customWidth="1"/>
    <col min="18" max="20" width="14.26953125" bestFit="1" customWidth="1"/>
    <col min="21" max="23" width="13.81640625" bestFit="1" customWidth="1"/>
    <col min="24" max="24" width="18.1796875" bestFit="1" customWidth="1"/>
    <col min="25" max="25" width="17.54296875" bestFit="1" customWidth="1"/>
    <col min="26" max="26" width="19.1796875" bestFit="1" customWidth="1"/>
    <col min="27" max="27" width="18.54296875" bestFit="1" customWidth="1"/>
    <col min="28" max="28" width="20" bestFit="1" customWidth="1"/>
    <col min="29" max="29" width="19.26953125" bestFit="1" customWidth="1"/>
    <col min="30" max="30" width="12" bestFit="1" customWidth="1"/>
    <col min="31" max="32" width="12.26953125" bestFit="1" customWidth="1"/>
    <col min="33" max="33" width="13.26953125" bestFit="1" customWidth="1"/>
  </cols>
  <sheetData>
    <row r="1" spans="1:6" x14ac:dyDescent="0.35">
      <c r="A1" s="12" t="s">
        <v>29</v>
      </c>
      <c r="B1" t="s">
        <v>30</v>
      </c>
      <c r="C1" s="13" t="s">
        <v>92</v>
      </c>
      <c r="D1" s="13" t="s">
        <v>93</v>
      </c>
      <c r="E1" s="13" t="s">
        <v>94</v>
      </c>
      <c r="F1" s="13" t="s">
        <v>95</v>
      </c>
    </row>
    <row r="2" spans="1:6" x14ac:dyDescent="0.35">
      <c r="A2" s="12">
        <v>45863</v>
      </c>
      <c r="B2">
        <v>1531.1300048828125</v>
      </c>
      <c r="C2" s="13">
        <v>0.63324538258575203</v>
      </c>
      <c r="D2" s="13">
        <v>0.81530343007915562</v>
      </c>
      <c r="E2" s="13">
        <v>0.87071240105540892</v>
      </c>
      <c r="F2" s="13">
        <v>0.74406332453825863</v>
      </c>
    </row>
    <row r="3" spans="1:6" x14ac:dyDescent="0.35">
      <c r="A3" s="12">
        <v>45862</v>
      </c>
      <c r="B3">
        <v>1521.02001953125</v>
      </c>
      <c r="C3" s="13">
        <v>0.57519788918205805</v>
      </c>
      <c r="D3" s="13">
        <v>0.81002638522427439</v>
      </c>
      <c r="E3" s="13">
        <v>0.87071240105540892</v>
      </c>
      <c r="F3" s="13">
        <v>0.73350923482849606</v>
      </c>
    </row>
    <row r="4" spans="1:6" x14ac:dyDescent="0.35">
      <c r="A4" s="12">
        <v>45861</v>
      </c>
      <c r="B4">
        <v>1512.31005859375</v>
      </c>
      <c r="C4" s="13">
        <v>0.61741424802110823</v>
      </c>
      <c r="D4" s="13">
        <v>0.80738786279683372</v>
      </c>
      <c r="E4" s="13">
        <v>0.8812664907651715</v>
      </c>
      <c r="F4" s="13">
        <v>0.72559366754617416</v>
      </c>
    </row>
    <row r="5" spans="1:6" x14ac:dyDescent="0.35">
      <c r="A5" s="12">
        <v>45860</v>
      </c>
      <c r="B5">
        <v>1509.5400390625</v>
      </c>
      <c r="C5" s="13">
        <v>0.49604221635883905</v>
      </c>
      <c r="D5" s="13">
        <v>0.78100263852242746</v>
      </c>
      <c r="E5" s="13">
        <v>0.8812664907651715</v>
      </c>
      <c r="F5" s="13">
        <v>0.70448548812664913</v>
      </c>
    </row>
    <row r="6" spans="1:6" x14ac:dyDescent="0.35">
      <c r="A6" s="12">
        <v>45859</v>
      </c>
      <c r="B6">
        <v>1485.050048828125</v>
      </c>
      <c r="C6" s="13">
        <v>0.51978891820580475</v>
      </c>
      <c r="D6" s="13">
        <v>0.76781002638522422</v>
      </c>
      <c r="E6" s="13">
        <v>0.87598944591029027</v>
      </c>
      <c r="F6" s="13">
        <v>0.69129287598944589</v>
      </c>
    </row>
    <row r="7" spans="1:6" x14ac:dyDescent="0.35">
      <c r="A7" s="12">
        <v>45856</v>
      </c>
      <c r="B7">
        <v>1497.280029296875</v>
      </c>
      <c r="C7" s="13">
        <v>0.71503957783641159</v>
      </c>
      <c r="D7" s="13">
        <v>0.81266490765171506</v>
      </c>
      <c r="E7" s="13">
        <v>0.89973614775725597</v>
      </c>
      <c r="F7" s="13">
        <v>0.70712401055408969</v>
      </c>
    </row>
    <row r="8" spans="1:6" x14ac:dyDescent="0.35">
      <c r="A8" s="12">
        <v>45855</v>
      </c>
      <c r="B8">
        <v>1490.010009765625</v>
      </c>
      <c r="C8" s="13">
        <v>0.68073878627968343</v>
      </c>
      <c r="D8" s="13">
        <v>0.82585751978891819</v>
      </c>
      <c r="E8" s="13">
        <v>0.89445910290237463</v>
      </c>
      <c r="F8" s="13">
        <v>0.68865435356200533</v>
      </c>
    </row>
    <row r="9" spans="1:6" x14ac:dyDescent="0.35">
      <c r="A9" s="12">
        <v>45854</v>
      </c>
      <c r="B9">
        <v>1475.469970703125</v>
      </c>
      <c r="C9" s="13">
        <v>0.62005277044854878</v>
      </c>
      <c r="D9" s="13">
        <v>0.77572559366754612</v>
      </c>
      <c r="E9" s="13">
        <v>0.87862796833773082</v>
      </c>
      <c r="F9" s="13">
        <v>0.67810026385224276</v>
      </c>
    </row>
    <row r="10" spans="1:6" x14ac:dyDescent="0.35">
      <c r="A10" s="12">
        <v>45853</v>
      </c>
      <c r="B10">
        <v>1460.6500244140625</v>
      </c>
      <c r="C10" s="13">
        <v>0.58575197889182062</v>
      </c>
      <c r="D10" s="13">
        <v>0.74934036939313986</v>
      </c>
      <c r="E10" s="13">
        <v>0.87598944591029027</v>
      </c>
      <c r="F10" s="13">
        <v>0.67018469656992086</v>
      </c>
    </row>
    <row r="11" spans="1:6" x14ac:dyDescent="0.35">
      <c r="A11" s="12">
        <v>45852</v>
      </c>
      <c r="B11">
        <v>1470.4200439453125</v>
      </c>
      <c r="C11" s="13">
        <v>0.67810026385224276</v>
      </c>
      <c r="D11" s="13">
        <v>0.77572559366754612</v>
      </c>
      <c r="E11" s="13">
        <v>0.86807387862796836</v>
      </c>
      <c r="F11" s="13">
        <v>0.64643799472295516</v>
      </c>
    </row>
    <row r="12" spans="1:6" x14ac:dyDescent="0.35">
      <c r="A12" s="12">
        <v>45849</v>
      </c>
      <c r="B12">
        <v>1457.760009765625</v>
      </c>
      <c r="C12" s="13">
        <v>0.62005277044854878</v>
      </c>
      <c r="D12" s="13">
        <v>0.76781002638522422</v>
      </c>
      <c r="E12" s="13">
        <v>0.86543535620052769</v>
      </c>
      <c r="F12" s="13">
        <v>0.60422163588390498</v>
      </c>
    </row>
    <row r="13" spans="1:6" x14ac:dyDescent="0.35">
      <c r="A13" s="12">
        <v>45848</v>
      </c>
      <c r="B13">
        <v>1445.6400146484375</v>
      </c>
      <c r="C13" s="13">
        <v>0.73614775725593673</v>
      </c>
      <c r="D13" s="13">
        <v>0.80211081794195249</v>
      </c>
      <c r="E13" s="13">
        <v>0.85488126649076512</v>
      </c>
      <c r="F13" s="13">
        <v>0.60949868073878632</v>
      </c>
    </row>
    <row r="14" spans="1:6" x14ac:dyDescent="0.35">
      <c r="A14" s="12">
        <v>45847</v>
      </c>
      <c r="B14">
        <v>1431.3199462890625</v>
      </c>
      <c r="C14" s="13">
        <v>0.73614775725593673</v>
      </c>
      <c r="D14" s="13">
        <v>0.79947229551451182</v>
      </c>
      <c r="E14" s="13">
        <v>0.86015831134564646</v>
      </c>
      <c r="F14" s="13">
        <v>0.60422163588390498</v>
      </c>
    </row>
    <row r="15" spans="1:6" x14ac:dyDescent="0.35">
      <c r="A15" s="12">
        <v>45846</v>
      </c>
      <c r="B15">
        <v>1415.4599609375</v>
      </c>
      <c r="C15" s="13">
        <v>0.75461741424802109</v>
      </c>
      <c r="D15" s="13">
        <v>0.75989445910290232</v>
      </c>
      <c r="E15" s="13">
        <v>0.84696569920844322</v>
      </c>
      <c r="F15" s="13">
        <v>0.57255936675461738</v>
      </c>
    </row>
    <row r="16" spans="1:6" x14ac:dyDescent="0.35">
      <c r="A16" s="12">
        <v>45845</v>
      </c>
      <c r="B16">
        <v>1402.06005859375</v>
      </c>
      <c r="C16" s="13">
        <v>0.66754617414248019</v>
      </c>
      <c r="D16" s="13">
        <v>0.71503957783641159</v>
      </c>
      <c r="E16" s="13">
        <v>0.87598944591029027</v>
      </c>
      <c r="F16" s="13">
        <v>0.54353562005277045</v>
      </c>
    </row>
    <row r="17" spans="1:6" x14ac:dyDescent="0.35">
      <c r="A17" s="12">
        <v>45842</v>
      </c>
      <c r="B17">
        <v>1386.969970703125</v>
      </c>
      <c r="C17" s="13">
        <v>0.63588390501319259</v>
      </c>
      <c r="D17" s="13">
        <v>0.63060686015831136</v>
      </c>
      <c r="E17" s="13">
        <v>0.86807387862796836</v>
      </c>
      <c r="F17" s="13">
        <v>0.52506596306068598</v>
      </c>
    </row>
    <row r="18" spans="1:6" x14ac:dyDescent="0.35">
      <c r="A18" s="12">
        <v>45841</v>
      </c>
      <c r="B18">
        <v>1381.9599609375</v>
      </c>
      <c r="C18" s="13">
        <v>0.57255936675461738</v>
      </c>
      <c r="D18" s="13">
        <v>0.56464379947229548</v>
      </c>
      <c r="E18" s="13">
        <v>0.85488126649076512</v>
      </c>
      <c r="F18" s="13">
        <v>0.50659630606860162</v>
      </c>
    </row>
    <row r="19" spans="1:6" x14ac:dyDescent="0.35">
      <c r="A19" s="12">
        <v>45840</v>
      </c>
      <c r="B19">
        <v>1384.5899658203125</v>
      </c>
      <c r="C19" s="13">
        <v>0.62532981530343013</v>
      </c>
      <c r="D19" s="13">
        <v>0.55145118733509235</v>
      </c>
      <c r="E19" s="13">
        <v>0.81002638522427439</v>
      </c>
      <c r="F19" s="13">
        <v>0.51978891820580475</v>
      </c>
    </row>
    <row r="20" spans="1:6" x14ac:dyDescent="0.35">
      <c r="A20" s="12">
        <v>45839</v>
      </c>
      <c r="B20">
        <v>1377.8399658203125</v>
      </c>
      <c r="C20" s="13">
        <v>0.45910290237467016</v>
      </c>
      <c r="D20" s="13">
        <v>0.46174142480211083</v>
      </c>
      <c r="E20" s="13">
        <v>0.76517150395778366</v>
      </c>
      <c r="F20" s="13">
        <v>0.48284960422163586</v>
      </c>
    </row>
    <row r="21" spans="1:6" x14ac:dyDescent="0.35">
      <c r="A21" s="12">
        <v>45838</v>
      </c>
      <c r="B21">
        <v>1376.0699462890625</v>
      </c>
      <c r="C21" s="13">
        <v>0.61455525606469008</v>
      </c>
      <c r="D21" s="13">
        <v>0.50404312668463613</v>
      </c>
      <c r="E21" s="13">
        <v>0.74123989218328845</v>
      </c>
      <c r="F21" s="13">
        <v>0.44743935309973049</v>
      </c>
    </row>
    <row r="22" spans="1:6" x14ac:dyDescent="0.35">
      <c r="A22" s="12">
        <v>45835</v>
      </c>
      <c r="B22">
        <v>1371.43994140625</v>
      </c>
      <c r="C22" s="13">
        <v>0.52560646900269536</v>
      </c>
      <c r="D22" s="13">
        <v>0.46091644204851751</v>
      </c>
      <c r="E22" s="13">
        <v>0.73045822102425872</v>
      </c>
      <c r="F22" s="13">
        <v>0.43126684636118601</v>
      </c>
    </row>
    <row r="23" spans="1:6" x14ac:dyDescent="0.35">
      <c r="A23" s="12">
        <v>45834</v>
      </c>
      <c r="B23">
        <v>1365.6700439453125</v>
      </c>
      <c r="C23" s="13">
        <v>0.46361185983827491</v>
      </c>
      <c r="D23" s="13">
        <v>0.43396226415094341</v>
      </c>
      <c r="E23" s="13">
        <v>0.7142857142857143</v>
      </c>
      <c r="F23" s="13">
        <v>0.43396226415094341</v>
      </c>
    </row>
    <row r="24" spans="1:6" x14ac:dyDescent="0.35">
      <c r="A24" s="12">
        <v>45833</v>
      </c>
      <c r="B24">
        <v>1366.75</v>
      </c>
      <c r="C24" s="13">
        <v>0.48787061994609165</v>
      </c>
      <c r="D24" s="13">
        <v>0.42048517520215634</v>
      </c>
      <c r="E24" s="13">
        <v>0.71159029649595684</v>
      </c>
      <c r="F24" s="13">
        <v>0.42857142857142855</v>
      </c>
    </row>
    <row r="25" spans="1:6" x14ac:dyDescent="0.35">
      <c r="A25" s="12">
        <v>45832</v>
      </c>
      <c r="B25">
        <v>1366.77001953125</v>
      </c>
      <c r="C25" s="13">
        <v>0.47978436657681939</v>
      </c>
      <c r="D25" s="13">
        <v>0.44743935309973049</v>
      </c>
      <c r="E25" s="13">
        <v>0.70080862533692723</v>
      </c>
      <c r="F25" s="13">
        <v>0.42857142857142855</v>
      </c>
    </row>
    <row r="26" spans="1:6" x14ac:dyDescent="0.35">
      <c r="A26" s="12">
        <v>45831</v>
      </c>
      <c r="B26">
        <v>1358.1800537109375</v>
      </c>
      <c r="C26" s="13">
        <v>0.40161725067385445</v>
      </c>
      <c r="D26" s="13">
        <v>0.44743935309973049</v>
      </c>
      <c r="E26" s="13">
        <v>0.69002695417789761</v>
      </c>
      <c r="F26" s="13">
        <v>0.41509433962264153</v>
      </c>
    </row>
    <row r="27" spans="1:6" x14ac:dyDescent="0.35">
      <c r="A27" s="12">
        <v>45828</v>
      </c>
      <c r="B27">
        <v>1349.3499755859375</v>
      </c>
      <c r="C27" s="13">
        <v>0.55256064690026951</v>
      </c>
      <c r="D27" s="13">
        <v>0.49595687331536387</v>
      </c>
      <c r="E27" s="13">
        <v>0.68194070080862534</v>
      </c>
      <c r="F27" s="13">
        <v>0.42048517520215634</v>
      </c>
    </row>
    <row r="28" spans="1:6" x14ac:dyDescent="0.35">
      <c r="A28" s="12">
        <v>45827</v>
      </c>
      <c r="B28">
        <v>1352.0400390625</v>
      </c>
      <c r="C28" s="13">
        <v>0.54716981132075471</v>
      </c>
      <c r="D28" s="13">
        <v>0.47708894878706198</v>
      </c>
      <c r="E28" s="13">
        <v>0.67654986522911054</v>
      </c>
      <c r="F28" s="13">
        <v>0.40700808625336926</v>
      </c>
    </row>
    <row r="29" spans="1:6" x14ac:dyDescent="0.35">
      <c r="A29" s="12">
        <v>45826</v>
      </c>
      <c r="B29">
        <v>1346.8299560546875</v>
      </c>
      <c r="C29" s="13">
        <v>0.60646900269541781</v>
      </c>
      <c r="D29" s="13">
        <v>0.48517520215633425</v>
      </c>
      <c r="E29" s="13">
        <v>0.67115902964959573</v>
      </c>
      <c r="F29" s="13">
        <v>0.41239892183288412</v>
      </c>
    </row>
    <row r="30" spans="1:6" x14ac:dyDescent="0.35">
      <c r="A30" s="12">
        <v>45825</v>
      </c>
      <c r="B30">
        <v>1347.68994140625</v>
      </c>
      <c r="C30" s="13">
        <v>0.68733153638814015</v>
      </c>
      <c r="D30" s="13">
        <v>0.52021563342318056</v>
      </c>
      <c r="E30" s="13">
        <v>0.67924528301886788</v>
      </c>
      <c r="F30" s="13">
        <v>0.43126684636118601</v>
      </c>
    </row>
    <row r="31" spans="1:6" x14ac:dyDescent="0.35">
      <c r="A31" s="12">
        <v>45824</v>
      </c>
      <c r="B31">
        <v>1338.1099853515625</v>
      </c>
      <c r="C31" s="13">
        <v>0.5768194070080862</v>
      </c>
      <c r="D31" s="13">
        <v>0.49865229110512127</v>
      </c>
      <c r="E31" s="13">
        <v>0.64690026954177893</v>
      </c>
      <c r="F31" s="13">
        <v>0.42318059299191374</v>
      </c>
    </row>
    <row r="32" spans="1:6" x14ac:dyDescent="0.35">
      <c r="A32" s="12">
        <v>45821</v>
      </c>
      <c r="B32">
        <v>1315.489990234375</v>
      </c>
      <c r="C32" s="13">
        <v>0.29380053908355797</v>
      </c>
      <c r="D32" s="13">
        <v>0.35309973045822102</v>
      </c>
      <c r="E32" s="13">
        <v>0.61725067385444743</v>
      </c>
      <c r="F32" s="13">
        <v>0.36388140161725069</v>
      </c>
    </row>
    <row r="33" spans="1:6" x14ac:dyDescent="0.35">
      <c r="A33" s="12">
        <v>45820</v>
      </c>
      <c r="B33">
        <v>1322.989990234375</v>
      </c>
      <c r="C33" s="13">
        <v>0.38274932614555257</v>
      </c>
      <c r="D33" s="13">
        <v>0.49865229110512127</v>
      </c>
      <c r="E33" s="13">
        <v>0.65498652291105119</v>
      </c>
      <c r="F33" s="13">
        <v>0.40970350404312667</v>
      </c>
    </row>
    <row r="34" spans="1:6" x14ac:dyDescent="0.35">
      <c r="A34" s="12">
        <v>45819</v>
      </c>
      <c r="B34">
        <v>1315.199951171875</v>
      </c>
      <c r="C34" s="13">
        <v>0.26415094339622641</v>
      </c>
      <c r="D34" s="13">
        <v>0.42587601078167114</v>
      </c>
      <c r="E34" s="13">
        <v>0.59838274932614555</v>
      </c>
      <c r="F34" s="13">
        <v>0.38005390835579517</v>
      </c>
    </row>
    <row r="35" spans="1:6" x14ac:dyDescent="0.35">
      <c r="A35" s="12">
        <v>45818</v>
      </c>
      <c r="B35">
        <v>1316.22998046875</v>
      </c>
      <c r="C35" s="13">
        <v>0.18867924528301888</v>
      </c>
      <c r="D35" s="13">
        <v>0.42587601078167114</v>
      </c>
      <c r="E35" s="13">
        <v>0.56603773584905659</v>
      </c>
      <c r="F35" s="13">
        <v>0.36388140161725069</v>
      </c>
    </row>
    <row r="36" spans="1:6" x14ac:dyDescent="0.35">
      <c r="A36" s="12">
        <v>45817</v>
      </c>
      <c r="B36">
        <v>1310.5699462890625</v>
      </c>
      <c r="C36" s="13">
        <v>0.22102425876010781</v>
      </c>
      <c r="D36" s="13">
        <v>0.40700808625336926</v>
      </c>
      <c r="E36" s="13">
        <v>0.56334231805929924</v>
      </c>
      <c r="F36" s="13">
        <v>0.36657681940700809</v>
      </c>
    </row>
    <row r="37" spans="1:6" x14ac:dyDescent="0.35">
      <c r="A37" s="12">
        <v>45814</v>
      </c>
      <c r="B37">
        <v>1329.8900146484375</v>
      </c>
      <c r="C37" s="13">
        <v>0.32884097035040433</v>
      </c>
      <c r="D37" s="13">
        <v>0.59029649595687328</v>
      </c>
      <c r="E37" s="13">
        <v>0.60916442048517516</v>
      </c>
      <c r="F37" s="13">
        <v>0.39622641509433965</v>
      </c>
    </row>
    <row r="38" spans="1:6" x14ac:dyDescent="0.35">
      <c r="A38" s="12">
        <v>45813</v>
      </c>
      <c r="B38">
        <v>1342.0899658203125</v>
      </c>
      <c r="C38" s="13">
        <v>0.53638814016172509</v>
      </c>
      <c r="D38" s="13">
        <v>0.75741239892183287</v>
      </c>
      <c r="E38" s="13">
        <v>0.64959568733153639</v>
      </c>
      <c r="F38" s="13">
        <v>0.43396226415094341</v>
      </c>
    </row>
    <row r="39" spans="1:6" x14ac:dyDescent="0.35">
      <c r="A39" s="12">
        <v>45812</v>
      </c>
      <c r="B39">
        <v>1345.739990234375</v>
      </c>
      <c r="C39" s="13">
        <v>0.55256064690026951</v>
      </c>
      <c r="D39" s="13">
        <v>0.76819407008086249</v>
      </c>
      <c r="E39" s="13">
        <v>0.64420485175202158</v>
      </c>
      <c r="F39" s="13">
        <v>0.43126684636118601</v>
      </c>
    </row>
    <row r="40" spans="1:6" x14ac:dyDescent="0.35">
      <c r="A40" s="12">
        <v>45811</v>
      </c>
      <c r="B40">
        <v>1347.25</v>
      </c>
      <c r="C40" s="13">
        <v>0.58490566037735847</v>
      </c>
      <c r="D40" s="13">
        <v>0.75471698113207553</v>
      </c>
      <c r="E40" s="13">
        <v>0.64420485175202158</v>
      </c>
      <c r="F40" s="13">
        <v>0.41239892183288412</v>
      </c>
    </row>
    <row r="41" spans="1:6" x14ac:dyDescent="0.35">
      <c r="A41" s="12">
        <v>45810</v>
      </c>
      <c r="B41">
        <v>1336.300048828125</v>
      </c>
      <c r="C41" s="13">
        <v>0.59568733153638809</v>
      </c>
      <c r="D41" s="13">
        <v>0.68194070080862534</v>
      </c>
      <c r="E41" s="13">
        <v>0.59838274932614555</v>
      </c>
      <c r="F41" s="13">
        <v>0.40970350404312667</v>
      </c>
    </row>
    <row r="42" spans="1:6" x14ac:dyDescent="0.35">
      <c r="A42" s="12">
        <v>45807</v>
      </c>
      <c r="B42">
        <v>1332.5999755859375</v>
      </c>
      <c r="C42" s="13">
        <v>0.52830188679245282</v>
      </c>
      <c r="D42" s="13">
        <v>0.65768194070080865</v>
      </c>
      <c r="E42" s="13">
        <v>0.56064690026954178</v>
      </c>
      <c r="F42" s="13">
        <v>0.3746630727762803</v>
      </c>
    </row>
    <row r="43" spans="1:6" x14ac:dyDescent="0.35">
      <c r="A43" s="12">
        <v>45806</v>
      </c>
      <c r="B43">
        <v>1341.8599853515625</v>
      </c>
      <c r="C43" s="13">
        <v>0.7439353099730458</v>
      </c>
      <c r="D43" s="13">
        <v>0.80323450134770891</v>
      </c>
      <c r="E43" s="13">
        <v>0.59838274932614555</v>
      </c>
      <c r="F43" s="13">
        <v>0.37735849056603776</v>
      </c>
    </row>
    <row r="44" spans="1:6" x14ac:dyDescent="0.35">
      <c r="A44" s="12">
        <v>45805</v>
      </c>
      <c r="B44">
        <v>1341.8699951171875</v>
      </c>
      <c r="C44" s="13">
        <v>0.78975741239892183</v>
      </c>
      <c r="D44" s="13">
        <v>0.81671159029649598</v>
      </c>
      <c r="E44" s="13">
        <v>0.56334231805929924</v>
      </c>
      <c r="F44" s="13">
        <v>0.38005390835579517</v>
      </c>
    </row>
    <row r="45" spans="1:6" x14ac:dyDescent="0.35">
      <c r="A45" s="12">
        <v>45804</v>
      </c>
      <c r="B45">
        <v>1339.81005859375</v>
      </c>
      <c r="C45" s="13">
        <v>0.80592991913746626</v>
      </c>
      <c r="D45" s="13">
        <v>0.81401617250673852</v>
      </c>
      <c r="E45" s="13">
        <v>0.53369272237196763</v>
      </c>
      <c r="F45" s="13">
        <v>0.3746630727762803</v>
      </c>
    </row>
    <row r="46" spans="1:6" x14ac:dyDescent="0.35">
      <c r="A46" s="12">
        <v>45803</v>
      </c>
      <c r="B46">
        <v>1332.510009765625</v>
      </c>
      <c r="C46" s="13">
        <v>0.6253369272237197</v>
      </c>
      <c r="D46" s="13">
        <v>0.76010781671159033</v>
      </c>
      <c r="E46" s="13">
        <v>0.48517520215633425</v>
      </c>
      <c r="F46" s="13">
        <v>0.36388140161725069</v>
      </c>
    </row>
    <row r="47" spans="1:6" x14ac:dyDescent="0.35">
      <c r="A47" s="12">
        <v>45800</v>
      </c>
      <c r="B47">
        <v>1314.4599609375</v>
      </c>
      <c r="C47" s="13">
        <v>0.33692722371967654</v>
      </c>
      <c r="D47" s="13">
        <v>0.81671159029649598</v>
      </c>
      <c r="E47" s="13">
        <v>0.40970350404312667</v>
      </c>
      <c r="F47" s="13">
        <v>0.32614555256064692</v>
      </c>
    </row>
    <row r="48" spans="1:6" x14ac:dyDescent="0.35">
      <c r="A48" s="12">
        <v>45799</v>
      </c>
      <c r="B48">
        <v>1313.8399658203125</v>
      </c>
      <c r="C48" s="13">
        <v>0.30727762803234504</v>
      </c>
      <c r="D48" s="13">
        <v>0.82210242587601079</v>
      </c>
      <c r="E48" s="13">
        <v>0.40161725067385445</v>
      </c>
      <c r="F48" s="13">
        <v>0.31266846361185985</v>
      </c>
    </row>
    <row r="49" spans="1:6" x14ac:dyDescent="0.35">
      <c r="A49" s="12">
        <v>45798</v>
      </c>
      <c r="B49">
        <v>1323.050048828125</v>
      </c>
      <c r="C49" s="13">
        <v>0.38274932614555257</v>
      </c>
      <c r="D49" s="13">
        <v>0.85444743935309975</v>
      </c>
      <c r="E49" s="13">
        <v>0.40970350404312667</v>
      </c>
      <c r="F49" s="13">
        <v>0.32075471698113206</v>
      </c>
    </row>
    <row r="50" spans="1:6" x14ac:dyDescent="0.35">
      <c r="A50" s="12">
        <v>45797</v>
      </c>
      <c r="B50">
        <v>1315.1500244140625</v>
      </c>
      <c r="C50" s="13">
        <v>0.38814016172506738</v>
      </c>
      <c r="D50" s="13">
        <v>0.87601078167115898</v>
      </c>
      <c r="E50" s="13">
        <v>0.42318059299191374</v>
      </c>
      <c r="F50" s="13">
        <v>0.33153638814016173</v>
      </c>
    </row>
    <row r="51" spans="1:6" x14ac:dyDescent="0.35">
      <c r="A51" s="12">
        <v>45796</v>
      </c>
      <c r="B51">
        <v>1296.2900390625</v>
      </c>
      <c r="C51" s="13">
        <v>0.34770889487870621</v>
      </c>
      <c r="D51" s="13">
        <v>0.83827493261455521</v>
      </c>
      <c r="E51" s="13">
        <v>0.40161725067385445</v>
      </c>
      <c r="F51" s="13">
        <v>0.29919137466307277</v>
      </c>
    </row>
    <row r="52" spans="1:6" x14ac:dyDescent="0.35">
      <c r="A52" s="12">
        <v>45793</v>
      </c>
      <c r="B52">
        <v>1301.3900146484375</v>
      </c>
      <c r="C52" s="13">
        <v>0.57412398921832886</v>
      </c>
      <c r="D52" s="13">
        <v>0.8571428571428571</v>
      </c>
      <c r="E52" s="13">
        <v>0.44474393530997303</v>
      </c>
      <c r="F52" s="13">
        <v>0.32075471698113206</v>
      </c>
    </row>
    <row r="53" spans="1:6" x14ac:dyDescent="0.35">
      <c r="A53" s="12">
        <v>45792</v>
      </c>
      <c r="B53">
        <v>1313.199951171875</v>
      </c>
      <c r="C53" s="13">
        <v>0.71159029649595684</v>
      </c>
      <c r="D53" s="13">
        <v>0.87601078167115898</v>
      </c>
      <c r="E53" s="13">
        <v>0.47439353099730458</v>
      </c>
      <c r="F53" s="13">
        <v>0.32345013477088946</v>
      </c>
    </row>
    <row r="54" spans="1:6" x14ac:dyDescent="0.35">
      <c r="A54" s="12">
        <v>45791</v>
      </c>
      <c r="B54">
        <v>1309.72998046875</v>
      </c>
      <c r="C54" s="13">
        <v>0.77358490566037741</v>
      </c>
      <c r="D54" s="13">
        <v>0.86522911051212936</v>
      </c>
      <c r="E54" s="13">
        <v>0.46091644204851751</v>
      </c>
      <c r="F54" s="13">
        <v>0.32345013477088946</v>
      </c>
    </row>
    <row r="55" spans="1:6" x14ac:dyDescent="0.35">
      <c r="A55" s="12">
        <v>45790</v>
      </c>
      <c r="B55">
        <v>1293.4300537109375</v>
      </c>
      <c r="C55" s="13">
        <v>0.80053908355795145</v>
      </c>
      <c r="D55" s="13">
        <v>0.85444743935309975</v>
      </c>
      <c r="E55" s="13">
        <v>0.43126684636118601</v>
      </c>
      <c r="F55" s="13">
        <v>0.29380053908355797</v>
      </c>
    </row>
    <row r="56" spans="1:6" x14ac:dyDescent="0.35">
      <c r="A56" s="12">
        <v>45789</v>
      </c>
      <c r="B56">
        <v>1283.260009765625</v>
      </c>
      <c r="C56" s="13">
        <v>0.71967654986522911</v>
      </c>
      <c r="D56" s="13">
        <v>0.89218328840970351</v>
      </c>
      <c r="E56" s="13">
        <v>0.3719676549865229</v>
      </c>
      <c r="F56" s="13">
        <v>0.2857142857142857</v>
      </c>
    </row>
    <row r="57" spans="1:6" x14ac:dyDescent="0.35">
      <c r="A57" s="12">
        <v>45786</v>
      </c>
      <c r="B57">
        <v>1267.300048828125</v>
      </c>
      <c r="C57" s="13">
        <v>0.69541778975741242</v>
      </c>
      <c r="D57" s="13">
        <v>0.87601078167115898</v>
      </c>
      <c r="E57" s="13">
        <v>0.33692722371967654</v>
      </c>
      <c r="F57" s="13">
        <v>0.28301886792452829</v>
      </c>
    </row>
    <row r="58" spans="1:6" x14ac:dyDescent="0.35">
      <c r="A58" s="12">
        <v>45785</v>
      </c>
      <c r="B58">
        <v>1269.800048828125</v>
      </c>
      <c r="C58" s="13">
        <v>0.73854447439353099</v>
      </c>
      <c r="D58" s="13">
        <v>0.84366576819407013</v>
      </c>
      <c r="E58" s="13">
        <v>0.33423180592991913</v>
      </c>
      <c r="F58" s="13">
        <v>0.28032345013477089</v>
      </c>
    </row>
    <row r="59" spans="1:6" x14ac:dyDescent="0.35">
      <c r="A59" s="12">
        <v>45784</v>
      </c>
      <c r="B59">
        <v>1250.3699951171875</v>
      </c>
      <c r="C59" s="13">
        <v>0.63881401617250677</v>
      </c>
      <c r="D59" s="13">
        <v>0.64690026954177893</v>
      </c>
      <c r="E59" s="13">
        <v>0.30997304582210244</v>
      </c>
      <c r="F59" s="13">
        <v>0.26145552560646901</v>
      </c>
    </row>
    <row r="60" spans="1:6" x14ac:dyDescent="0.35">
      <c r="A60" s="12">
        <v>45783</v>
      </c>
      <c r="B60">
        <v>1241.949951171875</v>
      </c>
      <c r="C60" s="13">
        <v>0.70080862533692723</v>
      </c>
      <c r="D60" s="13">
        <v>0.53908355795148244</v>
      </c>
      <c r="E60" s="13">
        <v>0.29649595687331537</v>
      </c>
      <c r="F60" s="13">
        <v>0.26684636118598382</v>
      </c>
    </row>
    <row r="61" spans="1:6" x14ac:dyDescent="0.35">
      <c r="A61" s="12">
        <v>45782</v>
      </c>
      <c r="B61">
        <v>1240.050048828125</v>
      </c>
      <c r="C61" s="13">
        <v>0.73315363881401618</v>
      </c>
      <c r="D61" s="13">
        <v>0.50943396226415094</v>
      </c>
      <c r="E61" s="13">
        <v>0.31266846361185985</v>
      </c>
      <c r="F61" s="13">
        <v>0.27223719676549868</v>
      </c>
    </row>
  </sheetData>
  <pageMargins left="0.7" right="0.7" top="0.75" bottom="0.75" header="0.3" footer="0.3"/>
  <pageSetup scale="77"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5" x14ac:dyDescent="0.35"/>
  <cols>
    <col min="1" max="1" width="15.26953125" bestFit="1" customWidth="1"/>
    <col min="2" max="2" width="8.54296875" bestFit="1" customWidth="1"/>
    <col min="3" max="3" width="14.6328125" bestFit="1" customWidth="1"/>
    <col min="4" max="4" width="14.90625" bestFit="1" customWidth="1"/>
    <col min="5" max="5" width="13.26953125" bestFit="1" customWidth="1"/>
    <col min="6" max="6" width="13.08984375" bestFit="1" customWidth="1"/>
    <col min="7" max="7" width="14.81640625" bestFit="1" customWidth="1"/>
    <col min="8" max="8" width="13.26953125" bestFit="1" customWidth="1"/>
  </cols>
  <sheetData>
    <row r="1" spans="1:8" x14ac:dyDescent="0.35">
      <c r="A1" t="s">
        <v>29</v>
      </c>
      <c r="B1" t="s">
        <v>33</v>
      </c>
      <c r="C1" t="s">
        <v>118</v>
      </c>
      <c r="D1" t="s">
        <v>119</v>
      </c>
      <c r="E1" t="s">
        <v>64</v>
      </c>
      <c r="F1" t="s">
        <v>63</v>
      </c>
      <c r="G1" t="s">
        <v>120</v>
      </c>
      <c r="H1" t="s">
        <v>65</v>
      </c>
    </row>
    <row r="2" spans="1:8" x14ac:dyDescent="0.35">
      <c r="A2" s="1">
        <v>45863</v>
      </c>
      <c r="B2" t="s">
        <v>66</v>
      </c>
      <c r="C2">
        <v>0</v>
      </c>
      <c r="D2">
        <v>0</v>
      </c>
      <c r="E2">
        <v>0</v>
      </c>
      <c r="F2">
        <v>0</v>
      </c>
      <c r="G2">
        <v>0</v>
      </c>
      <c r="H2">
        <v>0</v>
      </c>
    </row>
    <row r="3" spans="1:8" x14ac:dyDescent="0.35">
      <c r="A3" s="1">
        <v>45863</v>
      </c>
      <c r="B3" t="s">
        <v>67</v>
      </c>
      <c r="C3">
        <v>-118.893894</v>
      </c>
      <c r="D3">
        <v>126.141412</v>
      </c>
      <c r="E3">
        <v>-3770.7238727679996</v>
      </c>
      <c r="F3">
        <v>3756.5931847680004</v>
      </c>
      <c r="G3">
        <v>7.2475180000000003</v>
      </c>
      <c r="H3">
        <v>-14.130687999999729</v>
      </c>
    </row>
    <row r="4" spans="1:8" x14ac:dyDescent="0.35">
      <c r="A4" s="1">
        <v>45862</v>
      </c>
      <c r="B4" t="s">
        <v>66</v>
      </c>
      <c r="C4">
        <v>-33.313974000000002</v>
      </c>
      <c r="D4">
        <v>32.264000000000003</v>
      </c>
      <c r="E4">
        <v>-1032.6232268799999</v>
      </c>
      <c r="F4">
        <v>1124.8205823999999</v>
      </c>
      <c r="G4">
        <v>-1.049974</v>
      </c>
      <c r="H4">
        <v>92.197355519999974</v>
      </c>
    </row>
    <row r="5" spans="1:8" x14ac:dyDescent="0.35">
      <c r="A5" s="1">
        <v>45862</v>
      </c>
      <c r="B5" t="s">
        <v>67</v>
      </c>
      <c r="C5">
        <v>-156.49668600000001</v>
      </c>
      <c r="D5">
        <v>168.96829500000001</v>
      </c>
      <c r="E5">
        <v>-5526.7200942079999</v>
      </c>
      <c r="F5">
        <v>5184.1490923519996</v>
      </c>
      <c r="G5">
        <v>12.471609000000001</v>
      </c>
      <c r="H5">
        <v>-342.57100185600046</v>
      </c>
    </row>
    <row r="6" spans="1:8" x14ac:dyDescent="0.35">
      <c r="A6" s="1">
        <v>45861</v>
      </c>
      <c r="B6" t="s">
        <v>66</v>
      </c>
      <c r="C6">
        <v>-34.343511999999997</v>
      </c>
      <c r="D6">
        <v>34.208834000000003</v>
      </c>
      <c r="E6">
        <v>-1311.7974344960001</v>
      </c>
      <c r="F6">
        <v>1173.5518658559999</v>
      </c>
      <c r="G6">
        <v>-0.13467799999999999</v>
      </c>
      <c r="H6">
        <v>-138.24556863999999</v>
      </c>
    </row>
    <row r="7" spans="1:8" x14ac:dyDescent="0.35">
      <c r="A7" s="1">
        <v>45861</v>
      </c>
      <c r="B7" t="s">
        <v>67</v>
      </c>
      <c r="C7">
        <v>-127.76969099999999</v>
      </c>
      <c r="D7">
        <v>117.86644099999999</v>
      </c>
      <c r="E7">
        <v>-3630.3114240000004</v>
      </c>
      <c r="F7">
        <v>3736.5552168959998</v>
      </c>
      <c r="G7">
        <v>-9.9032499999999999</v>
      </c>
      <c r="H7">
        <v>106.2437928959996</v>
      </c>
    </row>
    <row r="8" spans="1:8" x14ac:dyDescent="0.35">
      <c r="A8" s="1">
        <v>45860</v>
      </c>
      <c r="B8" t="s">
        <v>66</v>
      </c>
      <c r="C8">
        <v>-24.539016</v>
      </c>
      <c r="D8">
        <v>24.817322000000001</v>
      </c>
      <c r="E8">
        <v>-815.79190323199998</v>
      </c>
      <c r="F8">
        <v>767.093584384</v>
      </c>
      <c r="G8">
        <v>0.278306</v>
      </c>
      <c r="H8">
        <v>-48.698318847999936</v>
      </c>
    </row>
    <row r="9" spans="1:8" x14ac:dyDescent="0.35">
      <c r="A9" s="1">
        <v>45860</v>
      </c>
      <c r="B9" t="s">
        <v>67</v>
      </c>
      <c r="C9">
        <v>-137.62955400000001</v>
      </c>
      <c r="D9">
        <v>127.139774</v>
      </c>
      <c r="E9">
        <v>-5610.5007267840001</v>
      </c>
      <c r="F9">
        <v>3730.192621568</v>
      </c>
      <c r="G9">
        <v>-10.48978</v>
      </c>
      <c r="H9">
        <v>-1880.3081052160003</v>
      </c>
    </row>
    <row r="10" spans="1:8" x14ac:dyDescent="0.35">
      <c r="A10" s="1">
        <v>45859</v>
      </c>
      <c r="B10" t="s">
        <v>67</v>
      </c>
      <c r="C10">
        <v>-135.65885700000001</v>
      </c>
      <c r="D10">
        <v>151.216342</v>
      </c>
      <c r="E10">
        <v>-4292.6643773440001</v>
      </c>
      <c r="F10">
        <v>4430.6298880000004</v>
      </c>
      <c r="G10">
        <v>15.557485</v>
      </c>
      <c r="H10">
        <v>137.96551065600039</v>
      </c>
    </row>
    <row r="11" spans="1:8" x14ac:dyDescent="0.35">
      <c r="A11" s="1">
        <v>45859</v>
      </c>
      <c r="B11" t="s">
        <v>66</v>
      </c>
      <c r="C11">
        <v>-23.948093</v>
      </c>
      <c r="D11">
        <v>23.981439999999999</v>
      </c>
      <c r="E11">
        <v>-756.64992511999992</v>
      </c>
      <c r="F11">
        <v>718.13489049600003</v>
      </c>
      <c r="G11">
        <v>3.3347000000000002E-2</v>
      </c>
      <c r="H11">
        <v>-38.515034623999952</v>
      </c>
    </row>
  </sheetData>
  <phoneticPr fontId="8" type="noConversion"/>
  <pageMargins left="0.7" right="0.7" top="0.75" bottom="0.75" header="0.3" footer="0.3"/>
  <pageSetup scale="87"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5" x14ac:dyDescent="0.35"/>
  <cols>
    <col min="1" max="1" width="8.54296875" bestFit="1" customWidth="1"/>
    <col min="2" max="2" width="9.453125" bestFit="1" customWidth="1"/>
    <col min="3" max="3" width="16" bestFit="1" customWidth="1"/>
    <col min="4" max="4" width="13.08984375" bestFit="1" customWidth="1"/>
    <col min="7" max="7" width="6" bestFit="1" customWidth="1"/>
    <col min="8" max="8" width="13.36328125" bestFit="1" customWidth="1"/>
  </cols>
  <sheetData>
    <row r="1" spans="1:4" x14ac:dyDescent="0.35">
      <c r="A1" t="s">
        <v>33</v>
      </c>
      <c r="B1" t="s">
        <v>16</v>
      </c>
      <c r="C1" t="s">
        <v>68</v>
      </c>
      <c r="D1" t="s">
        <v>111</v>
      </c>
    </row>
    <row r="2" spans="1:4" x14ac:dyDescent="0.35">
      <c r="A2" t="s">
        <v>67</v>
      </c>
      <c r="B2" t="s">
        <v>293</v>
      </c>
      <c r="C2">
        <v>695.985645568</v>
      </c>
      <c r="D2">
        <v>1</v>
      </c>
    </row>
    <row r="3" spans="1:4" x14ac:dyDescent="0.35">
      <c r="A3" t="s">
        <v>67</v>
      </c>
      <c r="B3" t="s">
        <v>72</v>
      </c>
      <c r="C3">
        <v>664.02186854399997</v>
      </c>
      <c r="D3">
        <v>1</v>
      </c>
    </row>
    <row r="4" spans="1:4" x14ac:dyDescent="0.35">
      <c r="A4" t="s">
        <v>67</v>
      </c>
      <c r="B4" t="s">
        <v>69</v>
      </c>
      <c r="C4">
        <v>527.28996659200004</v>
      </c>
      <c r="D4">
        <v>1</v>
      </c>
    </row>
    <row r="5" spans="1:4" x14ac:dyDescent="0.35">
      <c r="A5" t="s">
        <v>67</v>
      </c>
      <c r="B5" t="s">
        <v>78</v>
      </c>
      <c r="C5">
        <v>360.77375795199998</v>
      </c>
      <c r="D5">
        <v>1</v>
      </c>
    </row>
    <row r="6" spans="1:4" x14ac:dyDescent="0.35">
      <c r="A6" t="s">
        <v>67</v>
      </c>
      <c r="B6" t="s">
        <v>286</v>
      </c>
      <c r="C6">
        <v>352.42135859199999</v>
      </c>
      <c r="D6">
        <v>1</v>
      </c>
    </row>
    <row r="7" spans="1:4" x14ac:dyDescent="0.35">
      <c r="A7" t="s">
        <v>67</v>
      </c>
      <c r="B7" t="s">
        <v>81</v>
      </c>
      <c r="C7">
        <v>183.34332518400004</v>
      </c>
      <c r="D7">
        <v>1</v>
      </c>
    </row>
    <row r="8" spans="1:4" x14ac:dyDescent="0.35">
      <c r="A8" t="s">
        <v>67</v>
      </c>
      <c r="B8" t="s">
        <v>295</v>
      </c>
      <c r="C8">
        <v>172.49374515199997</v>
      </c>
      <c r="D8">
        <v>1</v>
      </c>
    </row>
    <row r="9" spans="1:4" x14ac:dyDescent="0.35">
      <c r="A9" t="s">
        <v>67</v>
      </c>
      <c r="B9" t="s">
        <v>323</v>
      </c>
      <c r="C9">
        <v>130.90611404800001</v>
      </c>
      <c r="D9">
        <v>1</v>
      </c>
    </row>
    <row r="10" spans="1:4" x14ac:dyDescent="0.35">
      <c r="A10" t="s">
        <v>67</v>
      </c>
      <c r="B10" t="s">
        <v>294</v>
      </c>
      <c r="C10">
        <v>125.40498227200001</v>
      </c>
      <c r="D10">
        <v>1</v>
      </c>
    </row>
    <row r="11" spans="1:4" x14ac:dyDescent="0.35">
      <c r="A11" t="s">
        <v>67</v>
      </c>
      <c r="B11" t="s">
        <v>324</v>
      </c>
      <c r="C11">
        <v>117.24886937600002</v>
      </c>
      <c r="D11">
        <v>1</v>
      </c>
    </row>
    <row r="12" spans="1:4" x14ac:dyDescent="0.35">
      <c r="A12" t="s">
        <v>67</v>
      </c>
      <c r="B12" t="s">
        <v>73</v>
      </c>
      <c r="C12">
        <v>163.70978099199999</v>
      </c>
      <c r="D12">
        <v>0</v>
      </c>
    </row>
    <row r="13" spans="1:4" x14ac:dyDescent="0.35">
      <c r="A13" t="s">
        <v>67</v>
      </c>
      <c r="B13" t="s">
        <v>325</v>
      </c>
      <c r="C13">
        <v>171.46517043199998</v>
      </c>
      <c r="D13">
        <v>0</v>
      </c>
    </row>
    <row r="14" spans="1:4" x14ac:dyDescent="0.35">
      <c r="A14" t="s">
        <v>67</v>
      </c>
      <c r="B14" t="s">
        <v>285</v>
      </c>
      <c r="C14">
        <v>189.11199641599998</v>
      </c>
      <c r="D14">
        <v>0</v>
      </c>
    </row>
    <row r="15" spans="1:4" x14ac:dyDescent="0.35">
      <c r="A15" t="s">
        <v>67</v>
      </c>
      <c r="B15" t="s">
        <v>74</v>
      </c>
      <c r="C15">
        <v>205.978345472</v>
      </c>
      <c r="D15">
        <v>0</v>
      </c>
    </row>
    <row r="16" spans="1:4" x14ac:dyDescent="0.35">
      <c r="A16" t="s">
        <v>67</v>
      </c>
      <c r="B16" t="s">
        <v>155</v>
      </c>
      <c r="C16">
        <v>286.455081984</v>
      </c>
      <c r="D16">
        <v>0</v>
      </c>
    </row>
    <row r="17" spans="1:4" x14ac:dyDescent="0.35">
      <c r="A17" t="s">
        <v>67</v>
      </c>
      <c r="B17" t="s">
        <v>154</v>
      </c>
      <c r="C17">
        <v>295.85797939200006</v>
      </c>
      <c r="D17">
        <v>0</v>
      </c>
    </row>
    <row r="18" spans="1:4" x14ac:dyDescent="0.35">
      <c r="A18" t="s">
        <v>67</v>
      </c>
      <c r="B18" t="s">
        <v>84</v>
      </c>
      <c r="C18">
        <v>407.61001471999992</v>
      </c>
      <c r="D18">
        <v>0</v>
      </c>
    </row>
    <row r="19" spans="1:4" x14ac:dyDescent="0.35">
      <c r="A19" t="s">
        <v>67</v>
      </c>
      <c r="B19" t="s">
        <v>71</v>
      </c>
      <c r="C19">
        <v>502.55800217600006</v>
      </c>
      <c r="D19">
        <v>0</v>
      </c>
    </row>
    <row r="20" spans="1:4" x14ac:dyDescent="0.35">
      <c r="A20" t="s">
        <v>67</v>
      </c>
      <c r="B20" t="s">
        <v>70</v>
      </c>
      <c r="C20">
        <v>892.44715622399997</v>
      </c>
      <c r="D20">
        <v>0</v>
      </c>
    </row>
    <row r="21" spans="1:4" x14ac:dyDescent="0.35">
      <c r="A21" t="s">
        <v>67</v>
      </c>
      <c r="B21" t="s">
        <v>179</v>
      </c>
      <c r="C21">
        <v>1833.1788518400001</v>
      </c>
      <c r="D21">
        <v>0</v>
      </c>
    </row>
    <row r="22" spans="1:4" x14ac:dyDescent="0.35">
      <c r="A22" t="s">
        <v>66</v>
      </c>
      <c r="B22" t="s">
        <v>82</v>
      </c>
      <c r="C22">
        <v>82.970413056000112</v>
      </c>
      <c r="D22">
        <v>1</v>
      </c>
    </row>
    <row r="23" spans="1:4" x14ac:dyDescent="0.35">
      <c r="A23" t="s">
        <v>66</v>
      </c>
      <c r="B23" t="s">
        <v>286</v>
      </c>
      <c r="C23">
        <v>52.608067071999997</v>
      </c>
      <c r="D23">
        <v>1</v>
      </c>
    </row>
    <row r="24" spans="1:4" x14ac:dyDescent="0.35">
      <c r="A24" t="s">
        <v>66</v>
      </c>
      <c r="B24" t="s">
        <v>70</v>
      </c>
      <c r="C24">
        <v>49.456819200000012</v>
      </c>
      <c r="D24">
        <v>1</v>
      </c>
    </row>
    <row r="25" spans="1:4" x14ac:dyDescent="0.35">
      <c r="A25" t="s">
        <v>66</v>
      </c>
      <c r="B25" t="s">
        <v>311</v>
      </c>
      <c r="C25">
        <v>45.010001568</v>
      </c>
      <c r="D25">
        <v>1</v>
      </c>
    </row>
    <row r="26" spans="1:4" x14ac:dyDescent="0.35">
      <c r="A26" t="s">
        <v>66</v>
      </c>
      <c r="B26" t="s">
        <v>84</v>
      </c>
      <c r="C26">
        <v>34.673868800000001</v>
      </c>
      <c r="D26">
        <v>1</v>
      </c>
    </row>
    <row r="27" spans="1:4" x14ac:dyDescent="0.35">
      <c r="A27" t="s">
        <v>66</v>
      </c>
      <c r="B27" t="s">
        <v>83</v>
      </c>
      <c r="C27">
        <v>26.355259392000001</v>
      </c>
      <c r="D27">
        <v>1</v>
      </c>
    </row>
    <row r="28" spans="1:4" x14ac:dyDescent="0.35">
      <c r="A28" t="s">
        <v>66</v>
      </c>
      <c r="B28" t="s">
        <v>287</v>
      </c>
      <c r="C28">
        <v>25.976908992000002</v>
      </c>
      <c r="D28">
        <v>1</v>
      </c>
    </row>
    <row r="29" spans="1:4" x14ac:dyDescent="0.35">
      <c r="A29" t="s">
        <v>66</v>
      </c>
      <c r="B29" t="s">
        <v>81</v>
      </c>
      <c r="C29">
        <v>23.898617855999994</v>
      </c>
      <c r="D29">
        <v>1</v>
      </c>
    </row>
    <row r="30" spans="1:4" x14ac:dyDescent="0.35">
      <c r="A30" t="s">
        <v>66</v>
      </c>
      <c r="B30" t="s">
        <v>187</v>
      </c>
      <c r="C30">
        <v>23.608775680000001</v>
      </c>
      <c r="D30">
        <v>1</v>
      </c>
    </row>
    <row r="31" spans="1:4" x14ac:dyDescent="0.35">
      <c r="A31" t="s">
        <v>66</v>
      </c>
      <c r="B31" t="s">
        <v>312</v>
      </c>
      <c r="C31">
        <v>20.831519831999998</v>
      </c>
      <c r="D31">
        <v>1</v>
      </c>
    </row>
    <row r="32" spans="1:4" x14ac:dyDescent="0.35">
      <c r="A32" t="s">
        <v>66</v>
      </c>
      <c r="B32" t="s">
        <v>326</v>
      </c>
      <c r="C32">
        <v>22.990000127999998</v>
      </c>
      <c r="D32">
        <v>0</v>
      </c>
    </row>
    <row r="33" spans="1:4" x14ac:dyDescent="0.35">
      <c r="A33" t="s">
        <v>66</v>
      </c>
      <c r="B33" t="s">
        <v>288</v>
      </c>
      <c r="C33">
        <v>26.257700696000001</v>
      </c>
      <c r="D33">
        <v>0</v>
      </c>
    </row>
    <row r="34" spans="1:4" x14ac:dyDescent="0.35">
      <c r="A34" t="s">
        <v>66</v>
      </c>
      <c r="B34" t="s">
        <v>172</v>
      </c>
      <c r="C34">
        <v>32.352734591999997</v>
      </c>
      <c r="D34">
        <v>0</v>
      </c>
    </row>
    <row r="35" spans="1:4" x14ac:dyDescent="0.35">
      <c r="A35" t="s">
        <v>66</v>
      </c>
      <c r="B35" t="s">
        <v>292</v>
      </c>
      <c r="C35">
        <v>44.163036704000007</v>
      </c>
      <c r="D35">
        <v>0</v>
      </c>
    </row>
    <row r="36" spans="1:4" x14ac:dyDescent="0.35">
      <c r="A36" t="s">
        <v>66</v>
      </c>
      <c r="B36" t="s">
        <v>73</v>
      </c>
      <c r="C36">
        <v>44.390792464</v>
      </c>
      <c r="D36">
        <v>0</v>
      </c>
    </row>
    <row r="37" spans="1:4" x14ac:dyDescent="0.35">
      <c r="A37" t="s">
        <v>66</v>
      </c>
      <c r="B37" t="s">
        <v>85</v>
      </c>
      <c r="C37">
        <v>49.848875088</v>
      </c>
      <c r="D37">
        <v>0</v>
      </c>
    </row>
    <row r="38" spans="1:4" x14ac:dyDescent="0.35">
      <c r="A38" t="s">
        <v>66</v>
      </c>
      <c r="B38" t="s">
        <v>89</v>
      </c>
      <c r="C38">
        <v>60.965997568000013</v>
      </c>
      <c r="D38">
        <v>0</v>
      </c>
    </row>
    <row r="39" spans="1:4" x14ac:dyDescent="0.35">
      <c r="A39" t="s">
        <v>66</v>
      </c>
      <c r="B39" t="s">
        <v>296</v>
      </c>
      <c r="C39">
        <v>96.769790975999996</v>
      </c>
      <c r="D39">
        <v>0</v>
      </c>
    </row>
    <row r="40" spans="1:4" x14ac:dyDescent="0.35">
      <c r="A40" t="s">
        <v>66</v>
      </c>
      <c r="B40" t="s">
        <v>78</v>
      </c>
      <c r="C40">
        <v>244.46390633600001</v>
      </c>
      <c r="D40">
        <v>0</v>
      </c>
    </row>
    <row r="41" spans="1:4" x14ac:dyDescent="0.35">
      <c r="A41" t="s">
        <v>66</v>
      </c>
      <c r="B41" t="s">
        <v>72</v>
      </c>
      <c r="C41">
        <v>247.22635571199999</v>
      </c>
      <c r="D41">
        <v>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4.5" x14ac:dyDescent="0.35"/>
  <cols>
    <col min="1" max="1" width="10.453125" bestFit="1" customWidth="1"/>
    <col min="2" max="5" width="80.7265625" bestFit="1" customWidth="1"/>
    <col min="6" max="6" width="16.1796875" bestFit="1" customWidth="1"/>
    <col min="7" max="7" width="12.1796875" bestFit="1" customWidth="1"/>
    <col min="8" max="8" width="13.26953125" bestFit="1" customWidth="1"/>
    <col min="9" max="9" width="8.81640625" bestFit="1" customWidth="1"/>
    <col min="10" max="10" width="80.7265625" bestFit="1" customWidth="1"/>
    <col min="11" max="11" width="12.453125" bestFit="1" customWidth="1"/>
  </cols>
  <sheetData>
    <row r="1" spans="1:11" x14ac:dyDescent="0.35">
      <c r="A1" t="s">
        <v>1</v>
      </c>
      <c r="B1" t="s">
        <v>2</v>
      </c>
      <c r="C1" t="s">
        <v>3</v>
      </c>
      <c r="D1" t="s">
        <v>4</v>
      </c>
      <c r="E1" t="s">
        <v>5</v>
      </c>
      <c r="F1" t="s">
        <v>6</v>
      </c>
      <c r="G1" t="s">
        <v>0</v>
      </c>
      <c r="H1" t="s">
        <v>7</v>
      </c>
      <c r="I1" t="s">
        <v>8</v>
      </c>
      <c r="J1" t="s">
        <v>58</v>
      </c>
      <c r="K1" t="s">
        <v>388</v>
      </c>
    </row>
    <row r="2" spans="1:11" x14ac:dyDescent="0.35">
      <c r="A2" s="135" t="s">
        <v>356</v>
      </c>
      <c r="B2" s="135" t="s">
        <v>389</v>
      </c>
      <c r="C2" s="135" t="s">
        <v>390</v>
      </c>
      <c r="D2" s="135" t="s">
        <v>391</v>
      </c>
      <c r="E2" s="135" t="s">
        <v>392</v>
      </c>
      <c r="F2" s="1">
        <v>45863.899305555555</v>
      </c>
      <c r="G2" s="135" t="s">
        <v>9</v>
      </c>
      <c r="H2">
        <v>47</v>
      </c>
      <c r="I2" s="135" t="s">
        <v>11</v>
      </c>
      <c r="J2" s="135" t="s">
        <v>393</v>
      </c>
      <c r="K2" s="135" t="s">
        <v>13</v>
      </c>
    </row>
    <row r="3" spans="1:11" x14ac:dyDescent="0.35">
      <c r="A3" s="135" t="s">
        <v>356</v>
      </c>
      <c r="B3" s="135" t="s">
        <v>394</v>
      </c>
      <c r="C3" s="135" t="s">
        <v>395</v>
      </c>
      <c r="D3" s="135" t="s">
        <v>396</v>
      </c>
      <c r="E3" s="135" t="s">
        <v>397</v>
      </c>
      <c r="F3" s="1">
        <v>45863.761701388888</v>
      </c>
      <c r="G3" s="135" t="s">
        <v>9</v>
      </c>
      <c r="H3">
        <v>54</v>
      </c>
      <c r="I3" s="135" t="s">
        <v>11</v>
      </c>
      <c r="J3" s="135" t="s">
        <v>398</v>
      </c>
      <c r="K3" s="135" t="s">
        <v>310</v>
      </c>
    </row>
    <row r="4" spans="1:11" x14ac:dyDescent="0.35">
      <c r="A4" s="135" t="s">
        <v>357</v>
      </c>
      <c r="B4" s="135" t="s">
        <v>399</v>
      </c>
      <c r="C4" s="135" t="s">
        <v>400</v>
      </c>
      <c r="D4" s="135" t="s">
        <v>401</v>
      </c>
      <c r="E4" s="135" t="s">
        <v>402</v>
      </c>
      <c r="F4" s="1">
        <v>45863.645833333336</v>
      </c>
      <c r="G4" s="135" t="s">
        <v>9</v>
      </c>
      <c r="H4">
        <v>49</v>
      </c>
      <c r="I4" s="135" t="s">
        <v>11</v>
      </c>
      <c r="J4" s="135" t="s">
        <v>403</v>
      </c>
      <c r="K4" s="135" t="s">
        <v>310</v>
      </c>
    </row>
    <row r="5" spans="1:11" x14ac:dyDescent="0.35">
      <c r="A5" s="135" t="s">
        <v>357</v>
      </c>
      <c r="B5" s="135" t="s">
        <v>330</v>
      </c>
      <c r="C5" s="135" t="s">
        <v>404</v>
      </c>
      <c r="D5" s="135" t="s">
        <v>331</v>
      </c>
      <c r="E5" s="135" t="s">
        <v>332</v>
      </c>
      <c r="F5" s="1">
        <v>45863.444444444445</v>
      </c>
      <c r="G5" s="135" t="s">
        <v>9</v>
      </c>
      <c r="H5">
        <v>29</v>
      </c>
      <c r="I5" s="135" t="s">
        <v>10</v>
      </c>
      <c r="J5" s="135" t="s">
        <v>405</v>
      </c>
      <c r="K5" s="135" t="s">
        <v>310</v>
      </c>
    </row>
    <row r="6" spans="1:11" x14ac:dyDescent="0.35">
      <c r="A6" s="135" t="s">
        <v>357</v>
      </c>
      <c r="B6" s="135" t="s">
        <v>358</v>
      </c>
      <c r="C6" s="135" t="s">
        <v>406</v>
      </c>
      <c r="D6" s="135" t="s">
        <v>359</v>
      </c>
      <c r="E6" s="135" t="s">
        <v>360</v>
      </c>
      <c r="F6" s="1">
        <v>45863.436111111114</v>
      </c>
      <c r="G6" s="135" t="s">
        <v>9</v>
      </c>
      <c r="H6">
        <v>41</v>
      </c>
      <c r="I6" s="135" t="s">
        <v>12</v>
      </c>
      <c r="J6" s="135" t="s">
        <v>407</v>
      </c>
      <c r="K6" s="135" t="s">
        <v>13</v>
      </c>
    </row>
    <row r="7" spans="1:11" x14ac:dyDescent="0.35">
      <c r="A7" s="135" t="s">
        <v>357</v>
      </c>
      <c r="B7" s="135" t="s">
        <v>333</v>
      </c>
      <c r="C7" s="135" t="s">
        <v>408</v>
      </c>
      <c r="D7" s="135" t="s">
        <v>334</v>
      </c>
      <c r="E7" s="135" t="s">
        <v>335</v>
      </c>
      <c r="F7" s="1">
        <v>45863.304166666669</v>
      </c>
      <c r="G7" s="135" t="s">
        <v>9</v>
      </c>
      <c r="H7">
        <v>59</v>
      </c>
      <c r="I7" s="135" t="s">
        <v>11</v>
      </c>
      <c r="J7" s="135" t="s">
        <v>409</v>
      </c>
      <c r="K7" s="135" t="s">
        <v>310</v>
      </c>
    </row>
    <row r="8" spans="1:11" x14ac:dyDescent="0.35">
      <c r="A8" s="135" t="s">
        <v>362</v>
      </c>
      <c r="B8" s="135" t="s">
        <v>363</v>
      </c>
      <c r="C8" s="135" t="s">
        <v>410</v>
      </c>
      <c r="D8" s="135" t="s">
        <v>364</v>
      </c>
      <c r="E8" s="135" t="s">
        <v>365</v>
      </c>
      <c r="F8" s="1">
        <v>45863.290277777778</v>
      </c>
      <c r="G8" s="135" t="s">
        <v>9</v>
      </c>
      <c r="H8">
        <v>97</v>
      </c>
      <c r="I8" s="135" t="s">
        <v>10</v>
      </c>
      <c r="J8" s="135" t="s">
        <v>411</v>
      </c>
      <c r="K8" s="135" t="s">
        <v>13</v>
      </c>
    </row>
    <row r="9" spans="1:11" x14ac:dyDescent="0.35">
      <c r="A9" s="135" t="s">
        <v>362</v>
      </c>
      <c r="B9" s="135" t="s">
        <v>366</v>
      </c>
      <c r="C9" s="135" t="s">
        <v>412</v>
      </c>
      <c r="D9" s="135" t="s">
        <v>367</v>
      </c>
      <c r="E9" s="135" t="s">
        <v>368</v>
      </c>
      <c r="F9" s="1">
        <v>45863.135416666664</v>
      </c>
      <c r="G9" s="135" t="s">
        <v>9</v>
      </c>
      <c r="H9">
        <v>50</v>
      </c>
      <c r="I9" s="135" t="s">
        <v>11</v>
      </c>
      <c r="J9" s="135" t="s">
        <v>413</v>
      </c>
      <c r="K9" s="135" t="s">
        <v>13</v>
      </c>
    </row>
    <row r="10" spans="1:11" x14ac:dyDescent="0.35">
      <c r="A10" s="135" t="s">
        <v>356</v>
      </c>
      <c r="B10" s="135" t="s">
        <v>327</v>
      </c>
      <c r="C10" s="135" t="s">
        <v>414</v>
      </c>
      <c r="D10" s="135" t="s">
        <v>328</v>
      </c>
      <c r="E10" s="135" t="s">
        <v>329</v>
      </c>
      <c r="F10" s="1">
        <v>45862.870138888888</v>
      </c>
      <c r="G10" s="135" t="s">
        <v>9</v>
      </c>
      <c r="H10">
        <v>50</v>
      </c>
      <c r="I10" s="135" t="s">
        <v>12</v>
      </c>
      <c r="J10" s="135" t="s">
        <v>415</v>
      </c>
      <c r="K10" s="135" t="s">
        <v>310</v>
      </c>
    </row>
    <row r="11" spans="1:11" x14ac:dyDescent="0.35">
      <c r="A11" s="135" t="s">
        <v>361</v>
      </c>
      <c r="B11" s="135" t="s">
        <v>416</v>
      </c>
      <c r="C11" s="135" t="s">
        <v>417</v>
      </c>
      <c r="D11" s="135" t="s">
        <v>418</v>
      </c>
      <c r="E11" s="135" t="s">
        <v>419</v>
      </c>
      <c r="F11" s="1">
        <v>45862.659722222219</v>
      </c>
      <c r="G11" s="135" t="s">
        <v>9</v>
      </c>
      <c r="H11">
        <v>41</v>
      </c>
      <c r="I11" s="135" t="s">
        <v>11</v>
      </c>
      <c r="J11" s="135" t="s">
        <v>420</v>
      </c>
      <c r="K11" s="135" t="s">
        <v>310</v>
      </c>
    </row>
    <row r="12" spans="1:11" x14ac:dyDescent="0.35">
      <c r="A12" s="135" t="s">
        <v>356</v>
      </c>
      <c r="B12" s="135" t="s">
        <v>297</v>
      </c>
      <c r="C12" s="135" t="s">
        <v>421</v>
      </c>
      <c r="D12" s="135" t="s">
        <v>298</v>
      </c>
      <c r="E12" s="135" t="s">
        <v>299</v>
      </c>
      <c r="F12" s="1">
        <v>45862.382939814815</v>
      </c>
      <c r="G12" s="135" t="s">
        <v>9</v>
      </c>
      <c r="H12">
        <v>41</v>
      </c>
      <c r="I12" s="135" t="s">
        <v>11</v>
      </c>
      <c r="J12" s="135" t="s">
        <v>415</v>
      </c>
      <c r="K12" s="135" t="s">
        <v>310</v>
      </c>
    </row>
    <row r="13" spans="1:11" x14ac:dyDescent="0.35">
      <c r="A13" s="135" t="s">
        <v>357</v>
      </c>
      <c r="B13" s="135" t="s">
        <v>303</v>
      </c>
      <c r="C13" s="135" t="s">
        <v>422</v>
      </c>
      <c r="D13" s="135" t="s">
        <v>304</v>
      </c>
      <c r="E13" s="135" t="s">
        <v>305</v>
      </c>
      <c r="F13" s="1">
        <v>45862.291666666664</v>
      </c>
      <c r="G13" s="135" t="s">
        <v>9</v>
      </c>
      <c r="H13">
        <v>54</v>
      </c>
      <c r="I13" s="135" t="s">
        <v>11</v>
      </c>
      <c r="J13" s="135" t="s">
        <v>423</v>
      </c>
      <c r="K13" s="135" t="s">
        <v>310</v>
      </c>
    </row>
    <row r="14" spans="1:11" x14ac:dyDescent="0.35">
      <c r="A14" s="135" t="s">
        <v>356</v>
      </c>
      <c r="B14" s="135" t="s">
        <v>300</v>
      </c>
      <c r="C14" s="135" t="s">
        <v>424</v>
      </c>
      <c r="D14" s="135" t="s">
        <v>301</v>
      </c>
      <c r="E14" s="135" t="s">
        <v>302</v>
      </c>
      <c r="F14" s="1">
        <v>45861.636805555558</v>
      </c>
      <c r="G14" s="135" t="s">
        <v>9</v>
      </c>
      <c r="H14">
        <v>49</v>
      </c>
      <c r="I14" s="135" t="s">
        <v>10</v>
      </c>
      <c r="J14" s="135" t="s">
        <v>425</v>
      </c>
      <c r="K14" s="135" t="s">
        <v>310</v>
      </c>
    </row>
    <row r="15" spans="1:11" x14ac:dyDescent="0.35">
      <c r="A15" s="135" t="s">
        <v>357</v>
      </c>
      <c r="B15" s="135" t="s">
        <v>336</v>
      </c>
      <c r="C15" s="135" t="s">
        <v>426</v>
      </c>
      <c r="D15" s="135" t="s">
        <v>337</v>
      </c>
      <c r="E15" s="135" t="s">
        <v>338</v>
      </c>
      <c r="F15" s="1">
        <v>45861.618055555555</v>
      </c>
      <c r="G15" s="135" t="s">
        <v>9</v>
      </c>
      <c r="H15">
        <v>59</v>
      </c>
      <c r="I15" s="135" t="s">
        <v>10</v>
      </c>
      <c r="J15" s="135" t="s">
        <v>427</v>
      </c>
      <c r="K15" s="135" t="s">
        <v>13</v>
      </c>
    </row>
    <row r="16" spans="1:11" x14ac:dyDescent="0.35">
      <c r="A16" s="135" t="s">
        <v>356</v>
      </c>
      <c r="B16" s="135" t="s">
        <v>369</v>
      </c>
      <c r="C16" s="135" t="s">
        <v>428</v>
      </c>
      <c r="D16" s="135" t="s">
        <v>370</v>
      </c>
      <c r="E16" s="135" t="s">
        <v>371</v>
      </c>
      <c r="F16" s="1">
        <v>45861.615972222222</v>
      </c>
      <c r="G16" s="135" t="s">
        <v>9</v>
      </c>
      <c r="H16">
        <v>50</v>
      </c>
      <c r="I16" s="135" t="s">
        <v>11</v>
      </c>
      <c r="J16" s="135" t="s">
        <v>429</v>
      </c>
      <c r="K16" s="135" t="s">
        <v>310</v>
      </c>
    </row>
    <row r="17" spans="1:11" x14ac:dyDescent="0.35">
      <c r="A17" s="135" t="s">
        <v>357</v>
      </c>
      <c r="B17" s="135" t="s">
        <v>430</v>
      </c>
      <c r="C17" s="135" t="s">
        <v>431</v>
      </c>
      <c r="D17" s="135" t="s">
        <v>432</v>
      </c>
      <c r="E17" s="135" t="s">
        <v>433</v>
      </c>
      <c r="F17" s="1">
        <v>45861.59652777778</v>
      </c>
      <c r="G17" s="135" t="s">
        <v>9</v>
      </c>
      <c r="H17">
        <v>49</v>
      </c>
      <c r="I17" s="135" t="s">
        <v>10</v>
      </c>
      <c r="J17" s="135" t="s">
        <v>434</v>
      </c>
      <c r="K17" s="135" t="s">
        <v>310</v>
      </c>
    </row>
    <row r="18" spans="1:11" x14ac:dyDescent="0.35">
      <c r="A18" s="135" t="s">
        <v>356</v>
      </c>
      <c r="B18" s="135" t="s">
        <v>435</v>
      </c>
      <c r="C18" s="135" t="s">
        <v>436</v>
      </c>
      <c r="D18" s="135" t="s">
        <v>437</v>
      </c>
      <c r="E18" s="135" t="s">
        <v>438</v>
      </c>
      <c r="F18" s="1">
        <v>45861.584722222222</v>
      </c>
      <c r="G18" s="135" t="s">
        <v>9</v>
      </c>
      <c r="H18">
        <v>47</v>
      </c>
      <c r="I18" s="135" t="s">
        <v>11</v>
      </c>
      <c r="J18" s="135" t="s">
        <v>439</v>
      </c>
      <c r="K18" s="135" t="s">
        <v>310</v>
      </c>
    </row>
    <row r="19" spans="1:11" x14ac:dyDescent="0.35">
      <c r="A19" s="135" t="s">
        <v>357</v>
      </c>
      <c r="B19" s="135" t="s">
        <v>440</v>
      </c>
      <c r="C19" s="135" t="s">
        <v>441</v>
      </c>
      <c r="D19" s="135" t="s">
        <v>442</v>
      </c>
      <c r="E19" s="135" t="s">
        <v>443</v>
      </c>
      <c r="F19" s="1">
        <v>45860.810416666667</v>
      </c>
      <c r="G19" s="135" t="s">
        <v>9</v>
      </c>
      <c r="H19">
        <v>44</v>
      </c>
      <c r="I19" s="135" t="s">
        <v>12</v>
      </c>
      <c r="J19" s="135" t="s">
        <v>444</v>
      </c>
      <c r="K19" s="135" t="s">
        <v>310</v>
      </c>
    </row>
    <row r="20" spans="1:11" x14ac:dyDescent="0.35">
      <c r="A20" s="135" t="s">
        <v>357</v>
      </c>
      <c r="B20" s="135" t="s">
        <v>445</v>
      </c>
      <c r="C20" s="135" t="s">
        <v>446</v>
      </c>
      <c r="D20" s="135" t="s">
        <v>447</v>
      </c>
      <c r="E20" s="135" t="s">
        <v>448</v>
      </c>
      <c r="F20" s="1">
        <v>45860.660416666666</v>
      </c>
      <c r="G20" s="135" t="s">
        <v>9</v>
      </c>
      <c r="H20">
        <v>46</v>
      </c>
      <c r="I20" s="135" t="s">
        <v>12</v>
      </c>
      <c r="J20" s="135" t="s">
        <v>449</v>
      </c>
      <c r="K20" s="135" t="s">
        <v>310</v>
      </c>
    </row>
    <row r="21" spans="1:11" x14ac:dyDescent="0.35">
      <c r="A21" s="135" t="s">
        <v>356</v>
      </c>
      <c r="B21" s="135" t="s">
        <v>450</v>
      </c>
      <c r="C21" s="135" t="s">
        <v>451</v>
      </c>
      <c r="D21" s="135" t="s">
        <v>452</v>
      </c>
      <c r="E21" s="135" t="s">
        <v>453</v>
      </c>
      <c r="F21" s="1">
        <v>45859.302083333336</v>
      </c>
      <c r="G21" s="135" t="s">
        <v>9</v>
      </c>
      <c r="H21">
        <v>42</v>
      </c>
      <c r="I21" s="135" t="s">
        <v>10</v>
      </c>
      <c r="J21" s="135" t="s">
        <v>434</v>
      </c>
      <c r="K21" s="135" t="s">
        <v>310</v>
      </c>
    </row>
    <row r="22" spans="1:11" x14ac:dyDescent="0.35">
      <c r="A22" s="135" t="s">
        <v>361</v>
      </c>
      <c r="B22" s="135" t="s">
        <v>454</v>
      </c>
      <c r="C22" s="135" t="s">
        <v>455</v>
      </c>
      <c r="D22" s="135" t="s">
        <v>456</v>
      </c>
      <c r="E22" s="135" t="s">
        <v>457</v>
      </c>
      <c r="F22" s="1">
        <v>45863.921527777777</v>
      </c>
      <c r="G22" s="135" t="s">
        <v>14</v>
      </c>
      <c r="H22">
        <v>54</v>
      </c>
      <c r="I22" s="135" t="s">
        <v>10</v>
      </c>
      <c r="J22" s="135" t="s">
        <v>458</v>
      </c>
      <c r="K22" s="135" t="s">
        <v>310</v>
      </c>
    </row>
    <row r="23" spans="1:11" x14ac:dyDescent="0.35">
      <c r="A23" s="135" t="s">
        <v>357</v>
      </c>
      <c r="B23" s="135" t="s">
        <v>372</v>
      </c>
      <c r="C23" s="135" t="s">
        <v>459</v>
      </c>
      <c r="D23" s="135" t="s">
        <v>373</v>
      </c>
      <c r="E23" s="135" t="s">
        <v>374</v>
      </c>
      <c r="F23" s="1">
        <v>45863.793055555558</v>
      </c>
      <c r="G23" s="135" t="s">
        <v>14</v>
      </c>
      <c r="H23">
        <v>54</v>
      </c>
      <c r="I23" s="135" t="s">
        <v>12</v>
      </c>
      <c r="J23" s="135" t="s">
        <v>375</v>
      </c>
      <c r="K23" s="135" t="s">
        <v>310</v>
      </c>
    </row>
    <row r="24" spans="1:11" x14ac:dyDescent="0.35">
      <c r="A24" s="135" t="s">
        <v>357</v>
      </c>
      <c r="B24" s="135" t="s">
        <v>460</v>
      </c>
      <c r="C24" s="135" t="s">
        <v>461</v>
      </c>
      <c r="D24" s="135" t="s">
        <v>462</v>
      </c>
      <c r="E24" s="135" t="s">
        <v>463</v>
      </c>
      <c r="F24" s="1">
        <v>45863.638194444444</v>
      </c>
      <c r="G24" s="135" t="s">
        <v>14</v>
      </c>
      <c r="H24">
        <v>46</v>
      </c>
      <c r="I24" s="135" t="s">
        <v>12</v>
      </c>
      <c r="J24" s="135" t="s">
        <v>464</v>
      </c>
      <c r="K24" s="135" t="s">
        <v>310</v>
      </c>
    </row>
    <row r="25" spans="1:11" x14ac:dyDescent="0.35">
      <c r="A25" s="135" t="s">
        <v>356</v>
      </c>
      <c r="B25" s="135" t="s">
        <v>339</v>
      </c>
      <c r="C25" s="135" t="s">
        <v>465</v>
      </c>
      <c r="D25" s="135" t="s">
        <v>340</v>
      </c>
      <c r="E25" s="135" t="s">
        <v>341</v>
      </c>
      <c r="F25" s="1">
        <v>45863.376909722225</v>
      </c>
      <c r="G25" s="135" t="s">
        <v>14</v>
      </c>
      <c r="H25">
        <v>43</v>
      </c>
      <c r="I25" s="135" t="s">
        <v>11</v>
      </c>
      <c r="J25" s="135" t="s">
        <v>466</v>
      </c>
      <c r="K25" s="135" t="s">
        <v>310</v>
      </c>
    </row>
    <row r="26" spans="1:11" x14ac:dyDescent="0.35">
      <c r="A26" s="135" t="s">
        <v>356</v>
      </c>
      <c r="B26" s="135" t="s">
        <v>376</v>
      </c>
      <c r="C26" s="135" t="s">
        <v>467</v>
      </c>
      <c r="D26" s="135" t="s">
        <v>377</v>
      </c>
      <c r="E26" s="135" t="s">
        <v>378</v>
      </c>
      <c r="F26" s="1">
        <v>45863.375636574077</v>
      </c>
      <c r="G26" s="135" t="s">
        <v>14</v>
      </c>
      <c r="H26">
        <v>48</v>
      </c>
      <c r="I26" s="135" t="s">
        <v>12</v>
      </c>
      <c r="J26" s="135" t="s">
        <v>468</v>
      </c>
      <c r="K26" s="135" t="s">
        <v>310</v>
      </c>
    </row>
    <row r="27" spans="1:11" x14ac:dyDescent="0.35">
      <c r="A27" s="135" t="s">
        <v>356</v>
      </c>
      <c r="B27" s="135" t="s">
        <v>379</v>
      </c>
      <c r="C27" s="135" t="s">
        <v>469</v>
      </c>
      <c r="D27" s="135" t="s">
        <v>380</v>
      </c>
      <c r="E27" s="135" t="s">
        <v>381</v>
      </c>
      <c r="F27" s="1">
        <v>45862.67328703704</v>
      </c>
      <c r="G27" s="135" t="s">
        <v>14</v>
      </c>
      <c r="H27">
        <v>55</v>
      </c>
      <c r="I27" s="135" t="s">
        <v>12</v>
      </c>
      <c r="J27" s="135" t="s">
        <v>458</v>
      </c>
      <c r="K27" s="135" t="s">
        <v>13</v>
      </c>
    </row>
    <row r="28" spans="1:11" x14ac:dyDescent="0.35">
      <c r="A28" s="135" t="s">
        <v>361</v>
      </c>
      <c r="B28" s="135" t="s">
        <v>470</v>
      </c>
      <c r="C28" s="135" t="s">
        <v>471</v>
      </c>
      <c r="D28" s="135" t="s">
        <v>472</v>
      </c>
      <c r="E28" s="135" t="s">
        <v>473</v>
      </c>
      <c r="F28" s="1">
        <v>45862.580555555556</v>
      </c>
      <c r="G28" s="135" t="s">
        <v>14</v>
      </c>
      <c r="H28">
        <v>51</v>
      </c>
      <c r="I28" s="135" t="s">
        <v>12</v>
      </c>
      <c r="J28" s="135" t="s">
        <v>474</v>
      </c>
      <c r="K28" s="135" t="s">
        <v>310</v>
      </c>
    </row>
    <row r="29" spans="1:11" x14ac:dyDescent="0.35">
      <c r="A29" s="135" t="s">
        <v>361</v>
      </c>
      <c r="B29" s="135" t="s">
        <v>475</v>
      </c>
      <c r="C29" s="135" t="s">
        <v>476</v>
      </c>
      <c r="D29" s="135" t="s">
        <v>477</v>
      </c>
      <c r="E29" s="135" t="s">
        <v>478</v>
      </c>
      <c r="F29" s="1">
        <v>45862.576388888891</v>
      </c>
      <c r="G29" s="135" t="s">
        <v>14</v>
      </c>
      <c r="H29">
        <v>49</v>
      </c>
      <c r="I29" s="135" t="s">
        <v>12</v>
      </c>
      <c r="J29" s="135" t="s">
        <v>479</v>
      </c>
      <c r="K29" s="135" t="s">
        <v>13</v>
      </c>
    </row>
    <row r="30" spans="1:11" x14ac:dyDescent="0.35">
      <c r="A30" s="135" t="s">
        <v>357</v>
      </c>
      <c r="B30" s="135" t="s">
        <v>480</v>
      </c>
      <c r="C30" s="135" t="s">
        <v>481</v>
      </c>
      <c r="D30" s="135" t="s">
        <v>482</v>
      </c>
      <c r="E30" s="135" t="s">
        <v>483</v>
      </c>
      <c r="F30" s="1">
        <v>45862.522222222222</v>
      </c>
      <c r="G30" s="135" t="s">
        <v>14</v>
      </c>
      <c r="H30">
        <v>45</v>
      </c>
      <c r="I30" s="135" t="s">
        <v>12</v>
      </c>
      <c r="J30" s="135" t="s">
        <v>484</v>
      </c>
      <c r="K30" s="135" t="s">
        <v>310</v>
      </c>
    </row>
    <row r="31" spans="1:11" x14ac:dyDescent="0.35">
      <c r="A31" s="135" t="s">
        <v>357</v>
      </c>
      <c r="B31" s="135" t="s">
        <v>342</v>
      </c>
      <c r="C31" s="135" t="s">
        <v>485</v>
      </c>
      <c r="D31" s="135" t="s">
        <v>343</v>
      </c>
      <c r="E31" s="135" t="s">
        <v>344</v>
      </c>
      <c r="F31" s="1">
        <v>45862.447916666664</v>
      </c>
      <c r="G31" s="135" t="s">
        <v>14</v>
      </c>
      <c r="H31">
        <v>49</v>
      </c>
      <c r="I31" s="135" t="s">
        <v>12</v>
      </c>
      <c r="J31" s="135" t="s">
        <v>306</v>
      </c>
      <c r="K31" s="135" t="s">
        <v>310</v>
      </c>
    </row>
    <row r="32" spans="1:11" x14ac:dyDescent="0.35">
      <c r="A32" s="135" t="s">
        <v>356</v>
      </c>
      <c r="B32" s="135" t="s">
        <v>486</v>
      </c>
      <c r="C32" s="135" t="s">
        <v>487</v>
      </c>
      <c r="D32" s="135" t="s">
        <v>488</v>
      </c>
      <c r="E32" s="135" t="s">
        <v>489</v>
      </c>
      <c r="F32" s="1">
        <v>45862.428900462961</v>
      </c>
      <c r="G32" s="135" t="s">
        <v>14</v>
      </c>
      <c r="H32">
        <v>43</v>
      </c>
      <c r="I32" s="135" t="s">
        <v>12</v>
      </c>
      <c r="J32" s="135" t="s">
        <v>474</v>
      </c>
      <c r="K32" s="135" t="s">
        <v>13</v>
      </c>
    </row>
    <row r="33" spans="1:11" x14ac:dyDescent="0.35">
      <c r="A33" s="135" t="s">
        <v>356</v>
      </c>
      <c r="B33" s="135" t="s">
        <v>307</v>
      </c>
      <c r="C33" s="135" t="s">
        <v>490</v>
      </c>
      <c r="D33" s="135" t="s">
        <v>308</v>
      </c>
      <c r="E33" s="135" t="s">
        <v>309</v>
      </c>
      <c r="F33" s="1">
        <v>45862.349733796298</v>
      </c>
      <c r="G33" s="135" t="s">
        <v>14</v>
      </c>
      <c r="H33">
        <v>41</v>
      </c>
      <c r="I33" s="135" t="s">
        <v>11</v>
      </c>
      <c r="J33" s="135" t="s">
        <v>491</v>
      </c>
      <c r="K33" s="135" t="s">
        <v>310</v>
      </c>
    </row>
    <row r="34" spans="1:11" x14ac:dyDescent="0.35">
      <c r="A34" s="135" t="s">
        <v>362</v>
      </c>
      <c r="B34" s="135" t="s">
        <v>382</v>
      </c>
      <c r="C34" s="135" t="s">
        <v>492</v>
      </c>
      <c r="D34" s="135" t="s">
        <v>383</v>
      </c>
      <c r="E34" s="135" t="s">
        <v>384</v>
      </c>
      <c r="F34" s="1">
        <v>45862.297777777778</v>
      </c>
      <c r="G34" s="135" t="s">
        <v>14</v>
      </c>
      <c r="H34">
        <v>47</v>
      </c>
      <c r="I34" s="135" t="s">
        <v>12</v>
      </c>
      <c r="J34" s="135" t="s">
        <v>474</v>
      </c>
      <c r="K34" s="135" t="s">
        <v>310</v>
      </c>
    </row>
    <row r="35" spans="1:11" x14ac:dyDescent="0.35">
      <c r="A35" s="135" t="s">
        <v>362</v>
      </c>
      <c r="B35" s="135" t="s">
        <v>385</v>
      </c>
      <c r="C35" s="135" t="s">
        <v>493</v>
      </c>
      <c r="D35" s="135" t="s">
        <v>386</v>
      </c>
      <c r="E35" s="135" t="s">
        <v>387</v>
      </c>
      <c r="F35" s="1">
        <v>45862.089155092595</v>
      </c>
      <c r="G35" s="135" t="s">
        <v>14</v>
      </c>
      <c r="H35">
        <v>58</v>
      </c>
      <c r="I35" s="135" t="s">
        <v>11</v>
      </c>
      <c r="J35" s="135" t="s">
        <v>494</v>
      </c>
      <c r="K35" s="135" t="s">
        <v>13</v>
      </c>
    </row>
    <row r="36" spans="1:11" x14ac:dyDescent="0.35">
      <c r="A36" s="135" t="s">
        <v>356</v>
      </c>
      <c r="B36" s="135" t="s">
        <v>495</v>
      </c>
      <c r="C36" s="135" t="s">
        <v>496</v>
      </c>
      <c r="D36" s="135" t="s">
        <v>497</v>
      </c>
      <c r="E36" s="135" t="s">
        <v>498</v>
      </c>
      <c r="F36" s="1">
        <v>45861.862500000003</v>
      </c>
      <c r="G36" s="135" t="s">
        <v>14</v>
      </c>
      <c r="H36">
        <v>43</v>
      </c>
      <c r="I36" s="135" t="s">
        <v>11</v>
      </c>
      <c r="J36" s="135" t="s">
        <v>499</v>
      </c>
      <c r="K36" s="135" t="s">
        <v>310</v>
      </c>
    </row>
    <row r="37" spans="1:11" x14ac:dyDescent="0.35">
      <c r="A37" s="135" t="s">
        <v>357</v>
      </c>
      <c r="B37" s="135" t="s">
        <v>500</v>
      </c>
      <c r="C37" s="135" t="s">
        <v>501</v>
      </c>
      <c r="D37" s="135" t="s">
        <v>502</v>
      </c>
      <c r="E37" s="135" t="s">
        <v>503</v>
      </c>
      <c r="F37" s="1">
        <v>45861.426388888889</v>
      </c>
      <c r="G37" s="135" t="s">
        <v>14</v>
      </c>
      <c r="H37">
        <v>60</v>
      </c>
      <c r="I37" s="135" t="s">
        <v>11</v>
      </c>
      <c r="J37" s="135" t="s">
        <v>504</v>
      </c>
      <c r="K37" s="135" t="s">
        <v>310</v>
      </c>
    </row>
    <row r="38" spans="1:11" x14ac:dyDescent="0.35">
      <c r="A38" s="135" t="s">
        <v>362</v>
      </c>
      <c r="B38" s="135" t="s">
        <v>505</v>
      </c>
      <c r="C38" s="135" t="s">
        <v>506</v>
      </c>
      <c r="D38" s="135" t="s">
        <v>507</v>
      </c>
      <c r="E38" s="135" t="s">
        <v>508</v>
      </c>
      <c r="F38" s="1">
        <v>45861.126134259262</v>
      </c>
      <c r="G38" s="135" t="s">
        <v>14</v>
      </c>
      <c r="H38">
        <v>51</v>
      </c>
      <c r="I38" s="135" t="s">
        <v>11</v>
      </c>
      <c r="J38" s="135" t="s">
        <v>509</v>
      </c>
      <c r="K38" s="135" t="s">
        <v>13</v>
      </c>
    </row>
    <row r="39" spans="1:11" x14ac:dyDescent="0.35">
      <c r="A39" s="135" t="s">
        <v>362</v>
      </c>
      <c r="B39" s="135" t="s">
        <v>510</v>
      </c>
      <c r="C39" s="135" t="s">
        <v>511</v>
      </c>
      <c r="D39" s="135" t="s">
        <v>512</v>
      </c>
      <c r="E39" s="135" t="s">
        <v>513</v>
      </c>
      <c r="F39" s="1">
        <v>45861.034131944441</v>
      </c>
      <c r="G39" s="135" t="s">
        <v>14</v>
      </c>
      <c r="H39">
        <v>56</v>
      </c>
      <c r="I39" s="135" t="s">
        <v>11</v>
      </c>
      <c r="J39" s="135" t="s">
        <v>474</v>
      </c>
      <c r="K39" s="135" t="s">
        <v>310</v>
      </c>
    </row>
    <row r="40" spans="1:11" x14ac:dyDescent="0.35">
      <c r="A40" s="135" t="s">
        <v>362</v>
      </c>
      <c r="B40" s="135" t="s">
        <v>514</v>
      </c>
      <c r="C40" s="135" t="s">
        <v>515</v>
      </c>
      <c r="D40" s="135" t="s">
        <v>516</v>
      </c>
      <c r="E40" s="135" t="s">
        <v>517</v>
      </c>
      <c r="F40" s="1">
        <v>45860.327928240738</v>
      </c>
      <c r="G40" s="135" t="s">
        <v>14</v>
      </c>
      <c r="H40">
        <v>58</v>
      </c>
      <c r="I40" s="135" t="s">
        <v>11</v>
      </c>
      <c r="J40" s="135" t="s">
        <v>518</v>
      </c>
      <c r="K40" s="135" t="s">
        <v>310</v>
      </c>
    </row>
    <row r="41" spans="1:11" x14ac:dyDescent="0.35">
      <c r="A41" s="135" t="s">
        <v>356</v>
      </c>
      <c r="B41" s="135" t="s">
        <v>519</v>
      </c>
      <c r="C41" s="135" t="s">
        <v>520</v>
      </c>
      <c r="D41" s="135" t="s">
        <v>521</v>
      </c>
      <c r="E41" s="135" t="s">
        <v>522</v>
      </c>
      <c r="F41" s="1">
        <v>45859.523368055554</v>
      </c>
      <c r="G41" s="135" t="s">
        <v>14</v>
      </c>
      <c r="H41">
        <v>48</v>
      </c>
      <c r="I41" s="135" t="s">
        <v>10</v>
      </c>
      <c r="J41" s="135" t="s">
        <v>523</v>
      </c>
      <c r="K41" s="135" t="s">
        <v>310</v>
      </c>
    </row>
  </sheetData>
  <pageMargins left="0.7" right="0.7" top="0.75" bottom="0.75" header="0.3" footer="0.3"/>
  <pageSetup scale="18"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8"/>
  <sheetViews>
    <sheetView view="pageBreakPreview" zoomScale="60" zoomScaleNormal="100" workbookViewId="0">
      <selection activeCell="A5" sqref="A5"/>
    </sheetView>
  </sheetViews>
  <sheetFormatPr defaultRowHeight="14.5" x14ac:dyDescent="0.35"/>
  <cols>
    <col min="1" max="1" width="12.08984375" bestFit="1" customWidth="1"/>
    <col min="2" max="2" width="9.6328125" bestFit="1" customWidth="1"/>
    <col min="3" max="3" width="80.7265625" bestFit="1" customWidth="1"/>
  </cols>
  <sheetData>
    <row r="1" spans="1:3" x14ac:dyDescent="0.35">
      <c r="A1" t="s">
        <v>33</v>
      </c>
      <c r="B1" t="s">
        <v>52</v>
      </c>
      <c r="C1" t="s">
        <v>53</v>
      </c>
    </row>
    <row r="2" spans="1:3" ht="87" x14ac:dyDescent="0.35">
      <c r="A2" t="s">
        <v>35</v>
      </c>
      <c r="B2" t="s">
        <v>54</v>
      </c>
      <c r="C2" s="97" t="s">
        <v>347</v>
      </c>
    </row>
    <row r="3" spans="1:3" ht="101.5" x14ac:dyDescent="0.35">
      <c r="A3" t="s">
        <v>46</v>
      </c>
      <c r="B3" t="s">
        <v>54</v>
      </c>
      <c r="C3" s="97" t="s">
        <v>348</v>
      </c>
    </row>
    <row r="4" spans="1:3" ht="87" x14ac:dyDescent="0.35">
      <c r="A4" t="s">
        <v>43</v>
      </c>
      <c r="B4" t="s">
        <v>54</v>
      </c>
      <c r="C4" s="97" t="s">
        <v>349</v>
      </c>
    </row>
    <row r="5" spans="1:3" ht="188.5" x14ac:dyDescent="0.35">
      <c r="A5" t="s">
        <v>55</v>
      </c>
      <c r="B5" t="s">
        <v>56</v>
      </c>
      <c r="C5" s="97" t="s">
        <v>350</v>
      </c>
    </row>
    <row r="6" spans="1:3" ht="159.5" x14ac:dyDescent="0.35">
      <c r="A6" t="s">
        <v>57</v>
      </c>
      <c r="B6" t="s">
        <v>56</v>
      </c>
      <c r="C6" s="97" t="s">
        <v>351</v>
      </c>
    </row>
    <row r="7" spans="1:3" x14ac:dyDescent="0.35">
      <c r="A7" t="s">
        <v>316</v>
      </c>
      <c r="B7" t="s">
        <v>317</v>
      </c>
      <c r="C7" s="97" t="s">
        <v>352</v>
      </c>
    </row>
    <row r="8" spans="1:3" x14ac:dyDescent="0.35">
      <c r="A8" t="s">
        <v>353</v>
      </c>
      <c r="B8" t="s">
        <v>29</v>
      </c>
      <c r="C8" s="97" t="s">
        <v>354</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report cover</vt:lpstr>
      <vt:lpstr>weekly_news_comments</vt:lpstr>
      <vt:lpstr>report part 1</vt:lpstr>
      <vt:lpstr>report part 2</vt:lpstr>
      <vt:lpstr>report part 3</vt:lpstr>
      <vt:lpstr>report disclaimer</vt:lpstr>
      <vt:lpstr>data news</vt:lpstr>
      <vt:lpstr>data part 1</vt:lpstr>
      <vt:lpstr>data part 2</vt:lpstr>
      <vt:lpstr>emoji</vt:lpstr>
      <vt:lpstr>weekly_portfolio</vt:lpstr>
      <vt:lpstr>market_cap_change</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2025-07-25T09:27:58Z</cp:lastPrinted>
  <dcterms:created xsi:type="dcterms:W3CDTF">2015-06-05T18:17:20Z</dcterms:created>
  <dcterms:modified xsi:type="dcterms:W3CDTF">2025-07-25T16:43:26Z</dcterms:modified>
</cp:coreProperties>
</file>