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MK_Hotkeys\"/>
    </mc:Choice>
  </mc:AlternateContent>
  <bookViews>
    <workbookView xWindow="0" yWindow="0" windowWidth="16380" windowHeight="8190" tabRatio="500" activeTab="1"/>
  </bookViews>
  <sheets>
    <sheet name="Positions" sheetId="2" r:id="rId1"/>
    <sheet name="Combinations" sheetId="3" r:id="rId2"/>
  </sheets>
  <calcPr calcId="162913" iterateDelta="1E-4"/>
  <fileRecoveryPr repairLoad="1"/>
</workbook>
</file>

<file path=xl/calcChain.xml><?xml version="1.0" encoding="utf-8"?>
<calcChain xmlns="http://schemas.openxmlformats.org/spreadsheetml/2006/main">
  <c r="E3" i="3" l="1"/>
  <c r="E4" i="3"/>
  <c r="E5" i="3"/>
  <c r="E2" i="3"/>
  <c r="M3" i="2"/>
  <c r="M4" i="2"/>
  <c r="M5" i="2"/>
  <c r="M6" i="2"/>
  <c r="M7" i="2"/>
  <c r="M8" i="2"/>
  <c r="M9" i="2"/>
  <c r="M10" i="2"/>
  <c r="M11" i="2"/>
  <c r="M12" i="2"/>
  <c r="M13" i="2"/>
  <c r="M14" i="2"/>
  <c r="M2" i="2"/>
  <c r="O3" i="2" l="1"/>
  <c r="O4" i="2"/>
  <c r="O5" i="2"/>
  <c r="O6" i="2"/>
  <c r="O7" i="2"/>
  <c r="O8" i="2"/>
  <c r="O9" i="2"/>
  <c r="O10" i="2"/>
  <c r="O11" i="2"/>
  <c r="O12" i="2"/>
  <c r="O13" i="2"/>
  <c r="O14" i="2"/>
  <c r="O2" i="2"/>
  <c r="P3" i="2" l="1"/>
  <c r="P4" i="2"/>
  <c r="P5" i="2"/>
  <c r="P6" i="2"/>
  <c r="P7" i="2"/>
  <c r="P8" i="2"/>
  <c r="P9" i="2"/>
  <c r="P10" i="2"/>
  <c r="P11" i="2"/>
  <c r="P12" i="2"/>
  <c r="P13" i="2"/>
  <c r="P1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L26" i="2"/>
  <c r="K26" i="2"/>
  <c r="I26" i="2"/>
  <c r="H26" i="2"/>
  <c r="J26" i="2" s="1"/>
  <c r="L25" i="2"/>
  <c r="K25" i="2"/>
  <c r="I25" i="2"/>
  <c r="H25" i="2"/>
  <c r="J25" i="2" s="1"/>
  <c r="L24" i="2"/>
  <c r="K24" i="2"/>
  <c r="I24" i="2"/>
  <c r="H24" i="2"/>
  <c r="J24" i="2" s="1"/>
  <c r="L23" i="2"/>
  <c r="K23" i="2"/>
  <c r="I23" i="2"/>
  <c r="H23" i="2"/>
  <c r="L22" i="2"/>
  <c r="K22" i="2"/>
  <c r="I22" i="2"/>
  <c r="H22" i="2"/>
  <c r="J22" i="2" s="1"/>
  <c r="L21" i="2"/>
  <c r="K21" i="2"/>
  <c r="I21" i="2"/>
  <c r="H21" i="2"/>
  <c r="J21" i="2" s="1"/>
  <c r="L20" i="2"/>
  <c r="K20" i="2"/>
  <c r="I20" i="2"/>
  <c r="H20" i="2"/>
  <c r="J20" i="2" s="1"/>
  <c r="L19" i="2"/>
  <c r="K19" i="2"/>
  <c r="I19" i="2"/>
  <c r="H19" i="2"/>
  <c r="L18" i="2"/>
  <c r="K18" i="2"/>
  <c r="I18" i="2"/>
  <c r="H18" i="2"/>
  <c r="L17" i="2"/>
  <c r="K17" i="2"/>
  <c r="I17" i="2"/>
  <c r="H17" i="2"/>
  <c r="L16" i="2"/>
  <c r="K16" i="2"/>
  <c r="I16" i="2"/>
  <c r="H16" i="2"/>
  <c r="L15" i="2"/>
  <c r="K15" i="2"/>
  <c r="I15" i="2"/>
  <c r="H15" i="2"/>
  <c r="L14" i="2"/>
  <c r="K14" i="2"/>
  <c r="I14" i="2"/>
  <c r="H14" i="2"/>
  <c r="J14" i="2" s="1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K10" i="2"/>
  <c r="I10" i="2"/>
  <c r="H10" i="2"/>
  <c r="J10" i="2" s="1"/>
  <c r="L9" i="2"/>
  <c r="K9" i="2"/>
  <c r="I9" i="2"/>
  <c r="H9" i="2"/>
  <c r="J9" i="2" s="1"/>
  <c r="L8" i="2"/>
  <c r="K8" i="2"/>
  <c r="I8" i="2"/>
  <c r="H8" i="2"/>
  <c r="J8" i="2" s="1"/>
  <c r="L7" i="2"/>
  <c r="K7" i="2"/>
  <c r="I7" i="2"/>
  <c r="H7" i="2"/>
  <c r="L6" i="2"/>
  <c r="K6" i="2"/>
  <c r="I6" i="2"/>
  <c r="H6" i="2"/>
  <c r="J6" i="2" s="1"/>
  <c r="L5" i="2"/>
  <c r="K5" i="2"/>
  <c r="I5" i="2"/>
  <c r="H5" i="2"/>
  <c r="J5" i="2" s="1"/>
  <c r="L4" i="2"/>
  <c r="K4" i="2"/>
  <c r="I4" i="2"/>
  <c r="H4" i="2"/>
  <c r="J4" i="2" s="1"/>
  <c r="L3" i="2"/>
  <c r="K3" i="2"/>
  <c r="I3" i="2"/>
  <c r="H3" i="2"/>
  <c r="L2" i="2"/>
  <c r="K2" i="2"/>
  <c r="I2" i="2"/>
  <c r="H2" i="2"/>
  <c r="J2" i="2" l="1"/>
  <c r="J11" i="2"/>
  <c r="J15" i="2"/>
  <c r="J18" i="2"/>
  <c r="J7" i="2"/>
  <c r="J12" i="2"/>
  <c r="J13" i="2"/>
  <c r="J23" i="2"/>
  <c r="J3" i="2"/>
  <c r="J19" i="2"/>
  <c r="J16" i="2"/>
  <c r="J17" i="2"/>
</calcChain>
</file>

<file path=xl/sharedStrings.xml><?xml version="1.0" encoding="utf-8"?>
<sst xmlns="http://schemas.openxmlformats.org/spreadsheetml/2006/main" count="107" uniqueCount="101">
  <si>
    <t>说明</t>
  </si>
  <si>
    <t>传闻</t>
  </si>
  <si>
    <t>系统菜单</t>
  </si>
  <si>
    <t>名称</t>
  </si>
  <si>
    <t>ID</t>
  </si>
  <si>
    <t>x_origin</t>
  </si>
  <si>
    <t>y_origin</t>
  </si>
  <si>
    <t>x_proportion</t>
  </si>
  <si>
    <t>y_proportion</t>
  </si>
  <si>
    <t>script_gen</t>
  </si>
  <si>
    <t>script_gen2</t>
  </si>
  <si>
    <t>经营界面</t>
  </si>
  <si>
    <t>历史</t>
  </si>
  <si>
    <t>op_history</t>
  </si>
  <si>
    <t>分析</t>
  </si>
  <si>
    <t>op_analyze</t>
  </si>
  <si>
    <t>系统</t>
  </si>
  <si>
    <t>op_system</t>
  </si>
  <si>
    <t>人物</t>
  </si>
  <si>
    <t>op_characters</t>
  </si>
  <si>
    <t>建筑</t>
  </si>
  <si>
    <t>op_buildings</t>
  </si>
  <si>
    <t>交易</t>
  </si>
  <si>
    <t>op_market</t>
  </si>
  <si>
    <t>移动</t>
  </si>
  <si>
    <t>op_move</t>
  </si>
  <si>
    <t>出击</t>
  </si>
  <si>
    <t>op_attack</t>
  </si>
  <si>
    <t>侦察</t>
  </si>
  <si>
    <t>op_scout</t>
  </si>
  <si>
    <t>交涉</t>
  </si>
  <si>
    <t>op_negotiate</t>
  </si>
  <si>
    <t>情报</t>
  </si>
  <si>
    <t>op_info</t>
  </si>
  <si>
    <t>任命</t>
  </si>
  <si>
    <t>op_assign</t>
  </si>
  <si>
    <t>op_incident</t>
  </si>
  <si>
    <t>存储</t>
  </si>
  <si>
    <t>sys_save</t>
  </si>
  <si>
    <t>读取</t>
  </si>
  <si>
    <t>sys_load</t>
  </si>
  <si>
    <t>返回</t>
  </si>
  <si>
    <t>sys_resume</t>
  </si>
  <si>
    <t>离开</t>
  </si>
  <si>
    <t>sys_exit</t>
  </si>
  <si>
    <t>速度1</t>
  </si>
  <si>
    <t>sys_speed1</t>
  </si>
  <si>
    <t>速度5</t>
  </si>
  <si>
    <t>sys_speed5</t>
  </si>
  <si>
    <t>速度-</t>
  </si>
  <si>
    <t>sys_speed0</t>
  </si>
  <si>
    <t>确定</t>
  </si>
  <si>
    <t>离开游戏确定</t>
  </si>
  <si>
    <t>sys_exit_ok</t>
  </si>
  <si>
    <t>取消</t>
  </si>
  <si>
    <t>离开游戏取消</t>
  </si>
  <si>
    <t>sys_exit_cancel</t>
  </si>
  <si>
    <t>存取界面</t>
  </si>
  <si>
    <t>保存/读取</t>
  </si>
  <si>
    <t>sl_ok</t>
  </si>
  <si>
    <t>取消存取</t>
  </si>
  <si>
    <t>sl_cancel</t>
  </si>
  <si>
    <t>第10存取位</t>
  </si>
  <si>
    <t>用于快速存取</t>
  </si>
  <si>
    <t>sl_slot</t>
  </si>
  <si>
    <t>F1</t>
    <phoneticPr fontId="1" type="noConversion"/>
  </si>
  <si>
    <t>F2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</si>
  <si>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</si>
  <si>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</si>
  <si>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</si>
  <si>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</si>
  <si>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t>f</t>
    <phoneticPr fontId="1" type="noConversion"/>
  </si>
  <si>
    <t>z</t>
    <phoneticPr fontId="1" type="noConversion"/>
  </si>
  <si>
    <t>x</t>
    <phoneticPr fontId="1" type="noConversion"/>
  </si>
  <si>
    <t>q</t>
    <phoneticPr fontId="1" type="noConversion"/>
  </si>
  <si>
    <t>r</t>
    <phoneticPr fontId="1" type="noConversion"/>
  </si>
  <si>
    <t>v</t>
    <phoneticPr fontId="1" type="noConversion"/>
  </si>
  <si>
    <t>hotkey(direct)</t>
    <phoneticPr fontId="1" type="noConversion"/>
  </si>
  <si>
    <t>e</t>
    <phoneticPr fontId="1" type="noConversion"/>
  </si>
  <si>
    <t>ini_gen</t>
    <phoneticPr fontId="1" type="noConversion"/>
  </si>
  <si>
    <t>gen</t>
    <phoneticPr fontId="1" type="noConversion"/>
  </si>
  <si>
    <t>gen</t>
    <phoneticPr fontId="1" type="noConversion"/>
  </si>
  <si>
    <t>ID</t>
    <phoneticPr fontId="1" type="noConversion"/>
  </si>
  <si>
    <t>名称</t>
    <phoneticPr fontId="1" type="noConversion"/>
  </si>
  <si>
    <t>说明</t>
    <phoneticPr fontId="1" type="noConversion"/>
  </si>
  <si>
    <t>Hotkey</t>
    <phoneticPr fontId="1" type="noConversion"/>
  </si>
  <si>
    <t>最大速度</t>
    <phoneticPr fontId="1" type="noConversion"/>
  </si>
  <si>
    <t>最小速度</t>
    <phoneticPr fontId="1" type="noConversion"/>
  </si>
  <si>
    <t>comb_max_speed</t>
    <phoneticPr fontId="1" type="noConversion"/>
  </si>
  <si>
    <t>comb_min_speed</t>
    <phoneticPr fontId="1" type="noConversion"/>
  </si>
  <si>
    <t>m</t>
    <phoneticPr fontId="1" type="noConversion"/>
  </si>
  <si>
    <t>n</t>
    <phoneticPr fontId="1" type="noConversion"/>
  </si>
  <si>
    <t>快速保存</t>
    <phoneticPr fontId="1" type="noConversion"/>
  </si>
  <si>
    <t>快速读取</t>
    <phoneticPr fontId="1" type="noConversion"/>
  </si>
  <si>
    <t>comb_quick_save</t>
    <phoneticPr fontId="1" type="noConversion"/>
  </si>
  <si>
    <t>comb_quick_load</t>
    <phoneticPr fontId="1" type="noConversion"/>
  </si>
  <si>
    <t>F3</t>
    <phoneticPr fontId="1" type="noConversion"/>
  </si>
  <si>
    <t>F4</t>
    <phoneticPr fontId="1" type="noConversion"/>
  </si>
  <si>
    <t>ini_gen</t>
    <phoneticPr fontId="1" type="noConversion"/>
  </si>
  <si>
    <t>调整为最大速度</t>
    <phoneticPr fontId="1" type="noConversion"/>
  </si>
  <si>
    <t>调整为最小速度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</si>
</sst>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O9" sqref="O9"/>
    </sheetView>
  </sheetViews>
  <sheetFormatPr defaultRowHeight="13.5" customHeight="1"/>
  <cols>
    <col min="1" max="1" width="11" customWidth="1"/>
    <col min="2" max="2" width="11.625" customWidth="1"/>
    <col min="3" max="3" width="13.5" customWidth="1"/>
    <col min="4" max="4" width="17.25" bestFit="1" customWidth="1"/>
    <col min="5" max="5" width="16.125" bestFit="1" customWidth="1"/>
    <col min="6" max="7" width="11" customWidth="1"/>
    <col min="8" max="9" width="12.625" customWidth="1"/>
    <col min="10" max="10" width="32.75" customWidth="1"/>
    <col min="11" max="11" width="71.625" customWidth="1"/>
    <col min="12" max="12" width="53.875" customWidth="1"/>
    <col min="13" max="13" width="25.75" style="2" customWidth="1"/>
    <col min="14" max="14" width="61.625" customWidth="1"/>
    <col min="15" max="15" width="90.375" bestFit="1" customWidth="1"/>
    <col min="16" max="16" width="51.625" bestFit="1" customWidth="1"/>
    <col min="17" max="1026" width="11" customWidth="1"/>
  </cols>
  <sheetData>
    <row r="1" spans="1:16" ht="13.5" customHeight="1">
      <c r="B1" t="s">
        <v>3</v>
      </c>
      <c r="C1" t="s">
        <v>0</v>
      </c>
      <c r="D1" t="s">
        <v>4</v>
      </c>
      <c r="E1" t="s">
        <v>77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s="2" t="s">
        <v>80</v>
      </c>
      <c r="N1" t="s">
        <v>81</v>
      </c>
      <c r="O1" t="s">
        <v>80</v>
      </c>
      <c r="P1" t="s">
        <v>80</v>
      </c>
    </row>
    <row r="2" spans="1:16" ht="13.5" customHeight="1">
      <c r="A2" t="s">
        <v>11</v>
      </c>
      <c r="B2" t="s">
        <v>12</v>
      </c>
      <c r="D2" t="s">
        <v>13</v>
      </c>
      <c r="E2" t="s">
        <v>65</v>
      </c>
      <c r="F2">
        <v>683</v>
      </c>
      <c r="G2">
        <v>32</v>
      </c>
      <c r="H2">
        <f t="shared" ref="H2:H26" si="0">ROUND(F2/800,4)</f>
        <v>0.8538</v>
      </c>
      <c r="I2">
        <f t="shared" ref="I2:I26" si="1">ROUND(G2/600,4)</f>
        <v>5.33E-2</v>
      </c>
      <c r="J2" t="str">
        <f>D2&amp;"="&amp;H2&amp;","&amp;I2</f>
        <v>op_history=0.8538,0.0533</v>
      </c>
      <c r="K2" s="1" t="str">
        <f t="shared" ref="K2:K26" si="2">"IniRead, "&amp;D2&amp;", .\config.ini, Proportions, "&amp;D2</f>
        <v>IniRead, op_history, .\config.ini, Proportions, op_history</v>
      </c>
      <c r="L2" s="1" t="str">
        <f t="shared" ref="L2:L26" si="3">"abs_"&amp;D2&amp;" := find_pos("&amp;D2&amp;")"</f>
        <v>abs_op_history := find_pos(op_history)</v>
      </c>
      <c r="M2" s="2" t="str">
        <f>";"&amp;B2&amp;CHAR(10)&amp;"k_"&amp;D2&amp;"="&amp;E2</f>
        <v>;历史
k_op_history=F1</v>
      </c>
      <c r="N2" t="str">
        <f>"Iniread, k_"&amp;D2&amp;", .\config.ini, Keys, k_"&amp;D2</f>
        <v>Iniread, k_op_history, .\config.ini, Keys, k_op_history</v>
      </c>
      <c r="O2" t="str">
        <f>"click_abs_"&amp;D2&amp;" := Func(""to_click"").Bind(abs_"&amp;D2&amp;", , if_pos_res)"</f>
        <v>click_abs_op_history := Func("to_click").Bind(abs_op_history, , if_pos_res)</v>
      </c>
      <c r="P2" t="str">
        <f>"Hotkey, %k_"&amp;D2&amp;"%, % click_abs_"&amp;D2</f>
        <v>Hotkey, %k_op_history%, % click_abs_op_history</v>
      </c>
    </row>
    <row r="3" spans="1:16" ht="13.5" customHeight="1">
      <c r="B3" t="s">
        <v>14</v>
      </c>
      <c r="D3" t="s">
        <v>15</v>
      </c>
      <c r="E3" t="s">
        <v>66</v>
      </c>
      <c r="F3">
        <v>733</v>
      </c>
      <c r="G3">
        <v>32</v>
      </c>
      <c r="H3">
        <f t="shared" si="0"/>
        <v>0.9163</v>
      </c>
      <c r="I3">
        <f t="shared" si="1"/>
        <v>5.33E-2</v>
      </c>
      <c r="J3" t="str">
        <f>D3&amp;"="&amp;H3&amp;","&amp;I3</f>
        <v>op_analyze=0.9163,0.0533</v>
      </c>
      <c r="K3" s="1" t="str">
        <f t="shared" si="2"/>
        <v>IniRead, op_analyze, .\config.ini, Proportions, op_analyze</v>
      </c>
      <c r="L3" s="1" t="str">
        <f t="shared" si="3"/>
        <v>abs_op_analyze := find_pos(op_analyze)</v>
      </c>
      <c r="M3" s="2" t="str">
        <f t="shared" ref="M3:M14" si="4">";"&amp;B3&amp;CHAR(10)&amp;"k_"&amp;D3&amp;"="&amp;E3</f>
        <v>;分析
k_op_analyze=F2</v>
      </c>
      <c r="N3" t="str">
        <f t="shared" ref="N3:N14" si="5">"Iniread, k_"&amp;D3&amp;", .\config.ini, Keys, k_"&amp;D3</f>
        <v>Iniread, k_op_analyze, .\config.ini, Keys, k_op_analyze</v>
      </c>
      <c r="O3" t="str">
        <f t="shared" ref="O3:O14" si="6">"click_abs_"&amp;D3&amp;" := Func(""to_click"").Bind(abs_"&amp;D3&amp;", , if_pos_res)"</f>
        <v>click_abs_op_analyze := Func("to_click").Bind(abs_op_analyze, , if_pos_res)</v>
      </c>
      <c r="P3" t="str">
        <f t="shared" ref="P3:P14" si="7">"Hotkey, %k_"&amp;D3&amp;"%, % click_abs_"&amp;D3</f>
        <v>Hotkey, %k_op_analyze%, % click_abs_op_analyze</v>
      </c>
    </row>
    <row r="4" spans="1:16" ht="13.5" customHeight="1">
      <c r="B4" t="s">
        <v>16</v>
      </c>
      <c r="D4" t="s">
        <v>17</v>
      </c>
      <c r="E4" t="s">
        <v>70</v>
      </c>
      <c r="F4">
        <v>772</v>
      </c>
      <c r="G4">
        <v>32</v>
      </c>
      <c r="H4">
        <f t="shared" si="0"/>
        <v>0.96499999999999997</v>
      </c>
      <c r="I4">
        <f t="shared" si="1"/>
        <v>5.33E-2</v>
      </c>
      <c r="J4" t="str">
        <f>D4&amp;"="&amp;H4&amp;","&amp;I4</f>
        <v>op_system=0.965,0.0533</v>
      </c>
      <c r="K4" s="1" t="str">
        <f t="shared" si="2"/>
        <v>IniRead, op_system, .\config.ini, Proportions, op_system</v>
      </c>
      <c r="L4" s="1" t="str">
        <f t="shared" si="3"/>
        <v>abs_op_system := find_pos(op_system)</v>
      </c>
      <c r="M4" s="2" t="str">
        <f t="shared" si="4"/>
        <v>;系统
k_op_system=s</v>
      </c>
      <c r="N4" t="str">
        <f t="shared" si="5"/>
        <v>Iniread, k_op_system, .\config.ini, Keys, k_op_system</v>
      </c>
      <c r="O4" t="str">
        <f t="shared" si="6"/>
        <v>click_abs_op_system := Func("to_click").Bind(abs_op_system, , if_pos_res)</v>
      </c>
      <c r="P4" t="str">
        <f t="shared" si="7"/>
        <v>Hotkey, %k_op_system%, % click_abs_op_system</v>
      </c>
    </row>
    <row r="5" spans="1:16" ht="13.5" customHeight="1">
      <c r="B5" t="s">
        <v>18</v>
      </c>
      <c r="D5" t="s">
        <v>19</v>
      </c>
      <c r="E5" t="s">
        <v>67</v>
      </c>
      <c r="F5">
        <v>667</v>
      </c>
      <c r="G5">
        <v>280</v>
      </c>
      <c r="H5">
        <f t="shared" si="0"/>
        <v>0.83379999999999999</v>
      </c>
      <c r="I5">
        <f t="shared" si="1"/>
        <v>0.4667</v>
      </c>
      <c r="J5" t="str">
        <f>D5&amp;"="&amp;H5&amp;","&amp;I5</f>
        <v>op_characters=0.8338,0.4667</v>
      </c>
      <c r="K5" s="1" t="str">
        <f t="shared" si="2"/>
        <v>IniRead, op_characters, .\config.ini, Proportions, op_characters</v>
      </c>
      <c r="L5" s="1" t="str">
        <f t="shared" si="3"/>
        <v>abs_op_characters := find_pos(op_characters)</v>
      </c>
      <c r="M5" s="2" t="str">
        <f t="shared" si="4"/>
        <v>;人物
k_op_characters=c</v>
      </c>
      <c r="N5" t="str">
        <f t="shared" si="5"/>
        <v>Iniread, k_op_characters, .\config.ini, Keys, k_op_characters</v>
      </c>
      <c r="O5" t="str">
        <f t="shared" si="6"/>
        <v>click_abs_op_characters := Func("to_click").Bind(abs_op_characters, , if_pos_res)</v>
      </c>
      <c r="P5" t="str">
        <f t="shared" si="7"/>
        <v>Hotkey, %k_op_characters%, % click_abs_op_characters</v>
      </c>
    </row>
    <row r="6" spans="1:16" ht="13.5" customHeight="1">
      <c r="B6" t="s">
        <v>20</v>
      </c>
      <c r="D6" t="s">
        <v>21</v>
      </c>
      <c r="E6" t="s">
        <v>69</v>
      </c>
      <c r="F6">
        <v>719</v>
      </c>
      <c r="G6">
        <v>280</v>
      </c>
      <c r="H6">
        <f t="shared" si="0"/>
        <v>0.89880000000000004</v>
      </c>
      <c r="I6">
        <f t="shared" si="1"/>
        <v>0.4667</v>
      </c>
      <c r="J6" t="str">
        <f>D6&amp;"="&amp;H6&amp;","&amp;I6</f>
        <v>op_buildings=0.8988,0.4667</v>
      </c>
      <c r="K6" s="1" t="str">
        <f t="shared" si="2"/>
        <v>IniRead, op_buildings, .\config.ini, Proportions, op_buildings</v>
      </c>
      <c r="L6" s="1" t="str">
        <f t="shared" si="3"/>
        <v>abs_op_buildings := find_pos(op_buildings)</v>
      </c>
      <c r="M6" s="2" t="str">
        <f t="shared" si="4"/>
        <v>;建筑
k_op_buildings=b</v>
      </c>
      <c r="N6" t="str">
        <f t="shared" si="5"/>
        <v>Iniread, k_op_buildings, .\config.ini, Keys, k_op_buildings</v>
      </c>
      <c r="O6" t="str">
        <f t="shared" si="6"/>
        <v>click_abs_op_buildings := Func("to_click").Bind(abs_op_buildings, , if_pos_res)</v>
      </c>
      <c r="P6" t="str">
        <f t="shared" si="7"/>
        <v>Hotkey, %k_op_buildings%, % click_abs_op_buildings</v>
      </c>
    </row>
    <row r="7" spans="1:16" ht="13.5" customHeight="1">
      <c r="B7" t="s">
        <v>22</v>
      </c>
      <c r="D7" t="s">
        <v>23</v>
      </c>
      <c r="E7" t="s">
        <v>78</v>
      </c>
      <c r="F7">
        <v>766</v>
      </c>
      <c r="G7">
        <v>280</v>
      </c>
      <c r="H7">
        <f t="shared" si="0"/>
        <v>0.95750000000000002</v>
      </c>
      <c r="I7">
        <f t="shared" si="1"/>
        <v>0.4667</v>
      </c>
      <c r="J7" t="str">
        <f>D7&amp;"="&amp;H7&amp;","&amp;I7</f>
        <v>op_market=0.9575,0.4667</v>
      </c>
      <c r="K7" s="1" t="str">
        <f t="shared" si="2"/>
        <v>IniRead, op_market, .\config.ini, Proportions, op_market</v>
      </c>
      <c r="L7" s="1" t="str">
        <f t="shared" si="3"/>
        <v>abs_op_market := find_pos(op_market)</v>
      </c>
      <c r="M7" s="2" t="str">
        <f t="shared" si="4"/>
        <v>;交易
k_op_market=e</v>
      </c>
      <c r="N7" t="str">
        <f t="shared" si="5"/>
        <v>Iniread, k_op_market, .\config.ini, Keys, k_op_market</v>
      </c>
      <c r="O7" t="str">
        <f t="shared" si="6"/>
        <v>click_abs_op_market := Func("to_click").Bind(abs_op_market, , if_pos_res)</v>
      </c>
      <c r="P7" t="str">
        <f t="shared" si="7"/>
        <v>Hotkey, %k_op_market%, % click_abs_op_market</v>
      </c>
    </row>
    <row r="8" spans="1:16" ht="13.5" customHeight="1">
      <c r="B8" t="s">
        <v>24</v>
      </c>
      <c r="D8" t="s">
        <v>25</v>
      </c>
      <c r="E8" t="s">
        <v>72</v>
      </c>
      <c r="F8">
        <v>656</v>
      </c>
      <c r="G8">
        <v>320</v>
      </c>
      <c r="H8">
        <f t="shared" si="0"/>
        <v>0.82</v>
      </c>
      <c r="I8">
        <f t="shared" si="1"/>
        <v>0.5333</v>
      </c>
      <c r="J8" t="str">
        <f>D8&amp;"="&amp;H8&amp;","&amp;I8</f>
        <v>op_move=0.82,0.5333</v>
      </c>
      <c r="K8" s="1" t="str">
        <f t="shared" si="2"/>
        <v>IniRead, op_move, .\config.ini, Proportions, op_move</v>
      </c>
      <c r="L8" s="1" t="str">
        <f t="shared" si="3"/>
        <v>abs_op_move := find_pos(op_move)</v>
      </c>
      <c r="M8" s="2" t="str">
        <f t="shared" si="4"/>
        <v>;移动
k_op_move=z</v>
      </c>
      <c r="N8" t="str">
        <f t="shared" si="5"/>
        <v>Iniread, k_op_move, .\config.ini, Keys, k_op_move</v>
      </c>
      <c r="O8" t="str">
        <f t="shared" si="6"/>
        <v>click_abs_op_move := Func("to_click").Bind(abs_op_move, , if_pos_res)</v>
      </c>
      <c r="P8" t="str">
        <f t="shared" si="7"/>
        <v>Hotkey, %k_op_move%, % click_abs_op_move</v>
      </c>
    </row>
    <row r="9" spans="1:16" ht="13.5" customHeight="1">
      <c r="B9" t="s">
        <v>26</v>
      </c>
      <c r="D9" t="s">
        <v>27</v>
      </c>
      <c r="E9" t="s">
        <v>73</v>
      </c>
      <c r="F9">
        <v>681</v>
      </c>
      <c r="G9">
        <v>320</v>
      </c>
      <c r="H9">
        <f t="shared" si="0"/>
        <v>0.85129999999999995</v>
      </c>
      <c r="I9">
        <f t="shared" si="1"/>
        <v>0.5333</v>
      </c>
      <c r="J9" t="str">
        <f>D9&amp;"="&amp;H9&amp;","&amp;I9</f>
        <v>op_attack=0.8513,0.5333</v>
      </c>
      <c r="K9" s="1" t="str">
        <f t="shared" si="2"/>
        <v>IniRead, op_attack, .\config.ini, Proportions, op_attack</v>
      </c>
      <c r="L9" s="1" t="str">
        <f t="shared" si="3"/>
        <v>abs_op_attack := find_pos(op_attack)</v>
      </c>
      <c r="M9" s="2" t="str">
        <f t="shared" si="4"/>
        <v>;出击
k_op_attack=x</v>
      </c>
      <c r="N9" t="str">
        <f t="shared" si="5"/>
        <v>Iniread, k_op_attack, .\config.ini, Keys, k_op_attack</v>
      </c>
      <c r="O9" t="str">
        <f t="shared" si="6"/>
        <v>click_abs_op_attack := Func("to_click").Bind(abs_op_attack, , if_pos_res)</v>
      </c>
      <c r="P9" t="str">
        <f t="shared" si="7"/>
        <v>Hotkey, %k_op_attack%, % click_abs_op_attack</v>
      </c>
    </row>
    <row r="10" spans="1:16" ht="13.5" customHeight="1">
      <c r="B10" t="s">
        <v>28</v>
      </c>
      <c r="D10" t="s">
        <v>29</v>
      </c>
      <c r="E10" t="s">
        <v>76</v>
      </c>
      <c r="F10">
        <v>706</v>
      </c>
      <c r="G10">
        <v>320</v>
      </c>
      <c r="H10">
        <f t="shared" si="0"/>
        <v>0.88249999999999995</v>
      </c>
      <c r="I10">
        <f t="shared" si="1"/>
        <v>0.5333</v>
      </c>
      <c r="J10" t="str">
        <f>D10&amp;"="&amp;H10&amp;","&amp;I10</f>
        <v>op_scout=0.8825,0.5333</v>
      </c>
      <c r="K10" s="1" t="str">
        <f t="shared" si="2"/>
        <v>IniRead, op_scout, .\config.ini, Proportions, op_scout</v>
      </c>
      <c r="L10" s="1" t="str">
        <f t="shared" si="3"/>
        <v>abs_op_scout := find_pos(op_scout)</v>
      </c>
      <c r="M10" s="2" t="str">
        <f t="shared" si="4"/>
        <v>;侦察
k_op_scout=v</v>
      </c>
      <c r="N10" t="str">
        <f t="shared" si="5"/>
        <v>Iniread, k_op_scout, .\config.ini, Keys, k_op_scout</v>
      </c>
      <c r="O10" t="str">
        <f t="shared" si="6"/>
        <v>click_abs_op_scout := Func("to_click").Bind(abs_op_scout, , if_pos_res)</v>
      </c>
      <c r="P10" t="str">
        <f t="shared" si="7"/>
        <v>Hotkey, %k_op_scout%, % click_abs_op_scout</v>
      </c>
    </row>
    <row r="11" spans="1:16" ht="13.5" customHeight="1">
      <c r="B11" t="s">
        <v>30</v>
      </c>
      <c r="D11" t="s">
        <v>31</v>
      </c>
      <c r="E11" t="s">
        <v>74</v>
      </c>
      <c r="F11">
        <v>732</v>
      </c>
      <c r="G11">
        <v>320</v>
      </c>
      <c r="H11">
        <f t="shared" si="0"/>
        <v>0.91500000000000004</v>
      </c>
      <c r="I11">
        <f t="shared" si="1"/>
        <v>0.5333</v>
      </c>
      <c r="J11" t="str">
        <f>D11&amp;"="&amp;H11&amp;","&amp;I11</f>
        <v>op_negotiate=0.915,0.5333</v>
      </c>
      <c r="K11" s="1" t="str">
        <f t="shared" si="2"/>
        <v>IniRead, op_negotiate, .\config.ini, Proportions, op_negotiate</v>
      </c>
      <c r="L11" s="1" t="str">
        <f t="shared" si="3"/>
        <v>abs_op_negotiate := find_pos(op_negotiate)</v>
      </c>
      <c r="M11" s="2" t="str">
        <f t="shared" si="4"/>
        <v>;交涉
k_op_negotiate=q</v>
      </c>
      <c r="N11" t="str">
        <f t="shared" si="5"/>
        <v>Iniread, k_op_negotiate, .\config.ini, Keys, k_op_negotiate</v>
      </c>
      <c r="O11" t="str">
        <f t="shared" si="6"/>
        <v>click_abs_op_negotiate := Func("to_click").Bind(abs_op_negotiate, , if_pos_res)</v>
      </c>
      <c r="P11" t="str">
        <f t="shared" si="7"/>
        <v>Hotkey, %k_op_negotiate%, % click_abs_op_negotiate</v>
      </c>
    </row>
    <row r="12" spans="1:16" ht="13.5" customHeight="1">
      <c r="B12" t="s">
        <v>32</v>
      </c>
      <c r="D12" t="s">
        <v>33</v>
      </c>
      <c r="E12" t="s">
        <v>75</v>
      </c>
      <c r="F12">
        <v>758</v>
      </c>
      <c r="G12">
        <v>320</v>
      </c>
      <c r="H12">
        <f t="shared" si="0"/>
        <v>0.94750000000000001</v>
      </c>
      <c r="I12">
        <f t="shared" si="1"/>
        <v>0.5333</v>
      </c>
      <c r="J12" t="str">
        <f>D12&amp;"="&amp;H12&amp;","&amp;I12</f>
        <v>op_info=0.9475,0.5333</v>
      </c>
      <c r="K12" s="1" t="str">
        <f t="shared" si="2"/>
        <v>IniRead, op_info, .\config.ini, Proportions, op_info</v>
      </c>
      <c r="L12" s="1" t="str">
        <f t="shared" si="3"/>
        <v>abs_op_info := find_pos(op_info)</v>
      </c>
      <c r="M12" s="2" t="str">
        <f t="shared" si="4"/>
        <v>;情报
k_op_info=r</v>
      </c>
      <c r="N12" t="str">
        <f t="shared" si="5"/>
        <v>Iniread, k_op_info, .\config.ini, Keys, k_op_info</v>
      </c>
      <c r="O12" t="str">
        <f t="shared" si="6"/>
        <v>click_abs_op_info := Func("to_click").Bind(abs_op_info, , if_pos_res)</v>
      </c>
      <c r="P12" t="str">
        <f t="shared" si="7"/>
        <v>Hotkey, %k_op_info%, % click_abs_op_info</v>
      </c>
    </row>
    <row r="13" spans="1:16" ht="13.5" customHeight="1">
      <c r="B13" t="s">
        <v>34</v>
      </c>
      <c r="D13" t="s">
        <v>35</v>
      </c>
      <c r="E13" t="s">
        <v>68</v>
      </c>
      <c r="F13">
        <v>782</v>
      </c>
      <c r="G13">
        <v>320</v>
      </c>
      <c r="H13">
        <f t="shared" si="0"/>
        <v>0.97750000000000004</v>
      </c>
      <c r="I13">
        <f t="shared" si="1"/>
        <v>0.5333</v>
      </c>
      <c r="J13" t="str">
        <f>D13&amp;"="&amp;H13&amp;","&amp;I13</f>
        <v>op_assign=0.9775,0.5333</v>
      </c>
      <c r="K13" s="1" t="str">
        <f t="shared" si="2"/>
        <v>IniRead, op_assign, .\config.ini, Proportions, op_assign</v>
      </c>
      <c r="L13" s="1" t="str">
        <f t="shared" si="3"/>
        <v>abs_op_assign := find_pos(op_assign)</v>
      </c>
      <c r="M13" s="2" t="str">
        <f t="shared" si="4"/>
        <v>;任命
k_op_assign=a</v>
      </c>
      <c r="N13" t="str">
        <f t="shared" si="5"/>
        <v>Iniread, k_op_assign, .\config.ini, Keys, k_op_assign</v>
      </c>
      <c r="O13" t="str">
        <f t="shared" si="6"/>
        <v>click_abs_op_assign := Func("to_click").Bind(abs_op_assign, , if_pos_res)</v>
      </c>
      <c r="P13" t="str">
        <f t="shared" si="7"/>
        <v>Hotkey, %k_op_assign%, % click_abs_op_assign</v>
      </c>
    </row>
    <row r="14" spans="1:16" ht="13.5" customHeight="1">
      <c r="B14" t="s">
        <v>1</v>
      </c>
      <c r="D14" t="s">
        <v>36</v>
      </c>
      <c r="E14" t="s">
        <v>71</v>
      </c>
      <c r="F14">
        <v>763</v>
      </c>
      <c r="G14">
        <v>60</v>
      </c>
      <c r="H14">
        <f t="shared" si="0"/>
        <v>0.95379999999999998</v>
      </c>
      <c r="I14">
        <f t="shared" si="1"/>
        <v>0.1</v>
      </c>
      <c r="J14" t="str">
        <f>D14&amp;"="&amp;H14&amp;","&amp;I14</f>
        <v>op_incident=0.9538,0.1</v>
      </c>
      <c r="K14" s="1" t="str">
        <f t="shared" si="2"/>
        <v>IniRead, op_incident, .\config.ini, Proportions, op_incident</v>
      </c>
      <c r="L14" s="1" t="str">
        <f t="shared" si="3"/>
        <v>abs_op_incident := find_pos(op_incident)</v>
      </c>
      <c r="M14" s="2" t="str">
        <f t="shared" si="4"/>
        <v>;传闻
k_op_incident=f</v>
      </c>
      <c r="N14" t="str">
        <f t="shared" si="5"/>
        <v>Iniread, k_op_incident, .\config.ini, Keys, k_op_incident</v>
      </c>
      <c r="O14" t="str">
        <f t="shared" si="6"/>
        <v>click_abs_op_incident := Func("to_click").Bind(abs_op_incident, , if_pos_res)</v>
      </c>
      <c r="P14" t="str">
        <f t="shared" si="7"/>
        <v>Hotkey, %k_op_incident%, % click_abs_op_incident</v>
      </c>
    </row>
    <row r="15" spans="1:16" ht="13.5" customHeight="1">
      <c r="A15" t="s">
        <v>2</v>
      </c>
      <c r="B15" t="s">
        <v>37</v>
      </c>
      <c r="D15" t="s">
        <v>38</v>
      </c>
      <c r="F15">
        <v>400</v>
      </c>
      <c r="G15">
        <v>371</v>
      </c>
      <c r="H15">
        <f t="shared" si="0"/>
        <v>0.5</v>
      </c>
      <c r="I15">
        <f t="shared" si="1"/>
        <v>0.61829999999999996</v>
      </c>
      <c r="J15" t="str">
        <f>D15&amp;"="&amp;H15&amp;","&amp;I15</f>
        <v>sys_save=0.5,0.6183</v>
      </c>
      <c r="K15" s="1" t="str">
        <f t="shared" si="2"/>
        <v>IniRead, sys_save, .\config.ini, Proportions, sys_save</v>
      </c>
      <c r="L15" s="1" t="str">
        <f t="shared" si="3"/>
        <v>abs_sys_save := find_pos(sys_save)</v>
      </c>
    </row>
    <row r="16" spans="1:16" ht="13.5" customHeight="1">
      <c r="B16" t="s">
        <v>39</v>
      </c>
      <c r="D16" t="s">
        <v>40</v>
      </c>
      <c r="F16">
        <v>400</v>
      </c>
      <c r="G16">
        <v>407</v>
      </c>
      <c r="H16">
        <f t="shared" si="0"/>
        <v>0.5</v>
      </c>
      <c r="I16">
        <f t="shared" si="1"/>
        <v>0.67830000000000001</v>
      </c>
      <c r="J16" t="str">
        <f>D16&amp;"="&amp;H16&amp;","&amp;I16</f>
        <v>sys_load=0.5,0.6783</v>
      </c>
      <c r="K16" s="1" t="str">
        <f t="shared" si="2"/>
        <v>IniRead, sys_load, .\config.ini, Proportions, sys_load</v>
      </c>
      <c r="L16" s="1" t="str">
        <f t="shared" si="3"/>
        <v>abs_sys_load := find_pos(sys_load)</v>
      </c>
    </row>
    <row r="17" spans="1:12" ht="13.5" customHeight="1">
      <c r="B17" t="s">
        <v>41</v>
      </c>
      <c r="D17" t="s">
        <v>42</v>
      </c>
      <c r="F17">
        <v>400</v>
      </c>
      <c r="G17">
        <v>440</v>
      </c>
      <c r="H17">
        <f t="shared" si="0"/>
        <v>0.5</v>
      </c>
      <c r="I17">
        <f t="shared" si="1"/>
        <v>0.73329999999999995</v>
      </c>
      <c r="J17" t="str">
        <f>D17&amp;"="&amp;H17&amp;","&amp;I17</f>
        <v>sys_resume=0.5,0.7333</v>
      </c>
      <c r="K17" s="1" t="str">
        <f t="shared" si="2"/>
        <v>IniRead, sys_resume, .\config.ini, Proportions, sys_resume</v>
      </c>
      <c r="L17" s="1" t="str">
        <f t="shared" si="3"/>
        <v>abs_sys_resume := find_pos(sys_resume)</v>
      </c>
    </row>
    <row r="18" spans="1:12" ht="13.5" customHeight="1">
      <c r="B18" t="s">
        <v>43</v>
      </c>
      <c r="D18" t="s">
        <v>44</v>
      </c>
      <c r="F18">
        <v>400</v>
      </c>
      <c r="G18">
        <v>474</v>
      </c>
      <c r="H18">
        <f t="shared" si="0"/>
        <v>0.5</v>
      </c>
      <c r="I18">
        <f t="shared" si="1"/>
        <v>0.79</v>
      </c>
      <c r="J18" t="str">
        <f>D18&amp;"="&amp;H18&amp;","&amp;I18</f>
        <v>sys_exit=0.5,0.79</v>
      </c>
      <c r="K18" s="1" t="str">
        <f t="shared" si="2"/>
        <v>IniRead, sys_exit, .\config.ini, Proportions, sys_exit</v>
      </c>
      <c r="L18" s="1" t="str">
        <f t="shared" si="3"/>
        <v>abs_sys_exit := find_pos(sys_exit)</v>
      </c>
    </row>
    <row r="19" spans="1:12" ht="13.5" customHeight="1">
      <c r="B19" t="s">
        <v>45</v>
      </c>
      <c r="D19" t="s">
        <v>46</v>
      </c>
      <c r="F19">
        <v>397</v>
      </c>
      <c r="G19">
        <v>288</v>
      </c>
      <c r="H19">
        <f t="shared" si="0"/>
        <v>0.49630000000000002</v>
      </c>
      <c r="I19">
        <f t="shared" si="1"/>
        <v>0.48</v>
      </c>
      <c r="J19" t="str">
        <f>D19&amp;"="&amp;H19&amp;","&amp;I19</f>
        <v>sys_speed1=0.4963,0.48</v>
      </c>
      <c r="K19" s="1" t="str">
        <f t="shared" si="2"/>
        <v>IniRead, sys_speed1, .\config.ini, Proportions, sys_speed1</v>
      </c>
      <c r="L19" s="1" t="str">
        <f t="shared" si="3"/>
        <v>abs_sys_speed1 := find_pos(sys_speed1)</v>
      </c>
    </row>
    <row r="20" spans="1:12" ht="13.5" customHeight="1">
      <c r="B20" t="s">
        <v>47</v>
      </c>
      <c r="D20" t="s">
        <v>48</v>
      </c>
      <c r="F20">
        <v>470</v>
      </c>
      <c r="G20">
        <v>288</v>
      </c>
      <c r="H20">
        <f t="shared" si="0"/>
        <v>0.58750000000000002</v>
      </c>
      <c r="I20">
        <f t="shared" si="1"/>
        <v>0.48</v>
      </c>
      <c r="J20" t="str">
        <f>D20&amp;"="&amp;H20&amp;","&amp;I20</f>
        <v>sys_speed5=0.5875,0.48</v>
      </c>
      <c r="K20" s="1" t="str">
        <f t="shared" si="2"/>
        <v>IniRead, sys_speed5, .\config.ini, Proportions, sys_speed5</v>
      </c>
      <c r="L20" s="1" t="str">
        <f t="shared" si="3"/>
        <v>abs_sys_speed5 := find_pos(sys_speed5)</v>
      </c>
    </row>
    <row r="21" spans="1:12" ht="13.5" customHeight="1">
      <c r="B21" t="s">
        <v>49</v>
      </c>
      <c r="D21" t="s">
        <v>50</v>
      </c>
      <c r="F21">
        <v>379</v>
      </c>
      <c r="G21">
        <v>288</v>
      </c>
      <c r="H21">
        <f t="shared" si="0"/>
        <v>0.4738</v>
      </c>
      <c r="I21">
        <f t="shared" si="1"/>
        <v>0.48</v>
      </c>
      <c r="J21" t="str">
        <f>D21&amp;"="&amp;H21&amp;","&amp;I21</f>
        <v>sys_speed0=0.4738,0.48</v>
      </c>
      <c r="K21" s="1" t="str">
        <f t="shared" si="2"/>
        <v>IniRead, sys_speed0, .\config.ini, Proportions, sys_speed0</v>
      </c>
      <c r="L21" s="1" t="str">
        <f t="shared" si="3"/>
        <v>abs_sys_speed0 := find_pos(sys_speed0)</v>
      </c>
    </row>
    <row r="22" spans="1:12" ht="13.5" customHeight="1">
      <c r="B22" t="s">
        <v>51</v>
      </c>
      <c r="C22" t="s">
        <v>52</v>
      </c>
      <c r="D22" t="s">
        <v>53</v>
      </c>
      <c r="F22">
        <v>368</v>
      </c>
      <c r="G22">
        <v>352</v>
      </c>
      <c r="H22">
        <f t="shared" si="0"/>
        <v>0.46</v>
      </c>
      <c r="I22">
        <f t="shared" si="1"/>
        <v>0.5867</v>
      </c>
      <c r="J22" t="str">
        <f>D22&amp;"="&amp;H22&amp;","&amp;I22</f>
        <v>sys_exit_ok=0.46,0.5867</v>
      </c>
      <c r="K22" s="1" t="str">
        <f t="shared" si="2"/>
        <v>IniRead, sys_exit_ok, .\config.ini, Proportions, sys_exit_ok</v>
      </c>
      <c r="L22" s="1" t="str">
        <f t="shared" si="3"/>
        <v>abs_sys_exit_ok := find_pos(sys_exit_ok)</v>
      </c>
    </row>
    <row r="23" spans="1:12" ht="13.5" customHeight="1">
      <c r="B23" t="s">
        <v>54</v>
      </c>
      <c r="C23" t="s">
        <v>55</v>
      </c>
      <c r="D23" t="s">
        <v>56</v>
      </c>
      <c r="F23">
        <v>429</v>
      </c>
      <c r="G23">
        <v>352</v>
      </c>
      <c r="H23">
        <f t="shared" si="0"/>
        <v>0.5363</v>
      </c>
      <c r="I23">
        <f t="shared" si="1"/>
        <v>0.5867</v>
      </c>
      <c r="J23" t="str">
        <f>D23&amp;"="&amp;H23&amp;","&amp;I23</f>
        <v>sys_exit_cancel=0.5363,0.5867</v>
      </c>
      <c r="K23" s="1" t="str">
        <f t="shared" si="2"/>
        <v>IniRead, sys_exit_cancel, .\config.ini, Proportions, sys_exit_cancel</v>
      </c>
      <c r="L23" s="1" t="str">
        <f t="shared" si="3"/>
        <v>abs_sys_exit_cancel := find_pos(sys_exit_cancel)</v>
      </c>
    </row>
    <row r="24" spans="1:12" ht="13.5" customHeight="1">
      <c r="A24" t="s">
        <v>57</v>
      </c>
      <c r="B24" t="s">
        <v>51</v>
      </c>
      <c r="C24" t="s">
        <v>58</v>
      </c>
      <c r="D24" t="s">
        <v>59</v>
      </c>
      <c r="F24">
        <v>370</v>
      </c>
      <c r="G24">
        <v>465</v>
      </c>
      <c r="H24">
        <f t="shared" si="0"/>
        <v>0.46250000000000002</v>
      </c>
      <c r="I24">
        <f t="shared" si="1"/>
        <v>0.77500000000000002</v>
      </c>
      <c r="J24" t="str">
        <f>D24&amp;"="&amp;H24&amp;","&amp;I24</f>
        <v>sl_ok=0.4625,0.775</v>
      </c>
      <c r="K24" s="1" t="str">
        <f t="shared" si="2"/>
        <v>IniRead, sl_ok, .\config.ini, Proportions, sl_ok</v>
      </c>
      <c r="L24" s="1" t="str">
        <f t="shared" si="3"/>
        <v>abs_sl_ok := find_pos(sl_ok)</v>
      </c>
    </row>
    <row r="25" spans="1:12" ht="13.5" customHeight="1">
      <c r="B25" t="s">
        <v>54</v>
      </c>
      <c r="C25" t="s">
        <v>60</v>
      </c>
      <c r="D25" t="s">
        <v>61</v>
      </c>
      <c r="F25">
        <v>433</v>
      </c>
      <c r="G25">
        <v>465</v>
      </c>
      <c r="H25">
        <f t="shared" si="0"/>
        <v>0.5413</v>
      </c>
      <c r="I25">
        <f t="shared" si="1"/>
        <v>0.77500000000000002</v>
      </c>
      <c r="J25" t="str">
        <f>D25&amp;"="&amp;H25&amp;","&amp;I25</f>
        <v>sl_cancel=0.5413,0.775</v>
      </c>
      <c r="K25" s="1" t="str">
        <f t="shared" si="2"/>
        <v>IniRead, sl_cancel, .\config.ini, Proportions, sl_cancel</v>
      </c>
      <c r="L25" s="1" t="str">
        <f t="shared" si="3"/>
        <v>abs_sl_cancel := find_pos(sl_cancel)</v>
      </c>
    </row>
    <row r="26" spans="1:12" ht="13.5" customHeight="1">
      <c r="B26" t="s">
        <v>62</v>
      </c>
      <c r="C26" t="s">
        <v>63</v>
      </c>
      <c r="D26" t="s">
        <v>64</v>
      </c>
      <c r="F26">
        <v>400</v>
      </c>
      <c r="G26">
        <v>389</v>
      </c>
      <c r="H26">
        <f t="shared" si="0"/>
        <v>0.5</v>
      </c>
      <c r="I26">
        <f t="shared" si="1"/>
        <v>0.64829999999999999</v>
      </c>
      <c r="J26" t="str">
        <f>D26&amp;"="&amp;H26&amp;","&amp;I26</f>
        <v>sl_slot=0.5,0.6483</v>
      </c>
      <c r="K26" s="1" t="str">
        <f t="shared" si="2"/>
        <v>IniRead, sl_slot, .\config.ini, Proportions, sl_slot</v>
      </c>
      <c r="L26" s="1" t="str">
        <f t="shared" si="3"/>
        <v>abs_sl_slot := find_pos(sl_slot)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" sqref="B1"/>
    </sheetView>
  </sheetViews>
  <sheetFormatPr defaultRowHeight="13.5"/>
  <cols>
    <col min="2" max="2" width="15.125" bestFit="1" customWidth="1"/>
    <col min="3" max="3" width="16.125" bestFit="1" customWidth="1"/>
    <col min="5" max="5" width="22.75" style="2" bestFit="1" customWidth="1"/>
  </cols>
  <sheetData>
    <row r="1" spans="1:5">
      <c r="A1" t="s">
        <v>83</v>
      </c>
      <c r="B1" t="s">
        <v>84</v>
      </c>
      <c r="C1" t="s">
        <v>82</v>
      </c>
      <c r="D1" t="s">
        <v>85</v>
      </c>
      <c r="E1" s="2" t="s">
        <v>98</v>
      </c>
    </row>
    <row r="2" spans="1:5">
      <c r="A2" t="s">
        <v>86</v>
      </c>
      <c r="B2" t="s">
        <v>99</v>
      </c>
      <c r="C2" t="s">
        <v>88</v>
      </c>
      <c r="D2" t="s">
        <v>90</v>
      </c>
      <c r="E2" s="2" t="str">
        <f>"k_"&amp;C2&amp;"="&amp;D2</f>
        <v>k_comb_max_speed=m</v>
      </c>
    </row>
    <row r="3" spans="1:5">
      <c r="A3" t="s">
        <v>87</v>
      </c>
      <c r="B3" t="s">
        <v>100</v>
      </c>
      <c r="C3" t="s">
        <v>89</v>
      </c>
      <c r="D3" t="s">
        <v>91</v>
      </c>
      <c r="E3" s="2" t="str">
        <f t="shared" ref="E3:E5" si="0">"k_"&amp;C3&amp;"="&amp;D3</f>
        <v>k_comb_min_speed=n</v>
      </c>
    </row>
    <row r="4" spans="1:5">
      <c r="A4" t="s">
        <v>92</v>
      </c>
      <c r="B4" t="s">
        <v>92</v>
      </c>
      <c r="C4" t="s">
        <v>94</v>
      </c>
      <c r="D4" t="s">
        <v>96</v>
      </c>
      <c r="E4" s="2" t="str">
        <f t="shared" si="0"/>
        <v>k_comb_quick_save=F3</v>
      </c>
    </row>
    <row r="5" spans="1:5">
      <c r="A5" t="s">
        <v>93</v>
      </c>
      <c r="B5" t="s">
        <v>93</v>
      </c>
      <c r="C5" t="s">
        <v>95</v>
      </c>
      <c r="D5" t="s">
        <v>97</v>
      </c>
      <c r="E5" s="2" t="str">
        <f t="shared" si="0"/>
        <v>k_comb_quick_load=F4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Positions</vt:lpstr>
      <vt:lpstr>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E450</dc:creator>
  <dc:description/>
  <cp:lastModifiedBy>E450</cp:lastModifiedBy>
  <cp:revision>14</cp:revision>
  <dcterms:created xsi:type="dcterms:W3CDTF">2018-05-23T12:08:43Z</dcterms:created>
  <dcterms:modified xsi:type="dcterms:W3CDTF">2018-05-25T09:19:55Z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