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MK_Hotkeys\"/>
    </mc:Choice>
  </mc:AlternateContent>
  <bookViews>
    <workbookView xWindow="0" yWindow="0" windowWidth="16380" windowHeight="8190" tabRatio="500"/>
  </bookViews>
  <sheets>
    <sheet name="Positions" sheetId="1" r:id="rId1"/>
    <sheet name="Combinations" sheetId="2" r:id="rId2"/>
    <sheet name="工作表3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61" i="1" l="1"/>
  <c r="L61" i="1"/>
  <c r="K62" i="1"/>
  <c r="L62" i="1"/>
  <c r="K63" i="1"/>
  <c r="L63" i="1"/>
  <c r="K64" i="1"/>
  <c r="L64" i="1"/>
  <c r="H60" i="1"/>
  <c r="J60" i="1" s="1"/>
  <c r="I60" i="1"/>
  <c r="H61" i="1"/>
  <c r="I61" i="1"/>
  <c r="H62" i="1"/>
  <c r="J62" i="1" s="1"/>
  <c r="I62" i="1"/>
  <c r="H63" i="1"/>
  <c r="J63" i="1" s="1"/>
  <c r="I63" i="1"/>
  <c r="H64" i="1"/>
  <c r="J64" i="1" s="1"/>
  <c r="I64" i="1"/>
  <c r="K60" i="1"/>
  <c r="L60" i="1"/>
  <c r="J61" i="1" l="1"/>
  <c r="H59" i="1"/>
  <c r="J59" i="1" s="1"/>
  <c r="I59" i="1"/>
  <c r="K59" i="1"/>
  <c r="L59" i="1"/>
  <c r="H50" i="1"/>
  <c r="J50" i="1" s="1"/>
  <c r="I50" i="1"/>
  <c r="H51" i="1"/>
  <c r="I51" i="1"/>
  <c r="H28" i="1"/>
  <c r="J28" i="1" s="1"/>
  <c r="I28" i="1"/>
  <c r="K28" i="1"/>
  <c r="L28" i="1"/>
  <c r="K51" i="1"/>
  <c r="L51" i="1"/>
  <c r="K50" i="1"/>
  <c r="L50" i="1"/>
  <c r="J51" i="1" l="1"/>
  <c r="L57" i="1"/>
  <c r="L58" i="1"/>
  <c r="K57" i="1"/>
  <c r="K58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J58" i="1"/>
  <c r="K56" i="1"/>
  <c r="L56" i="1"/>
  <c r="K55" i="1"/>
  <c r="L55" i="1"/>
  <c r="K54" i="1"/>
  <c r="L54" i="1"/>
  <c r="K53" i="1"/>
  <c r="L53" i="1"/>
  <c r="K52" i="1"/>
  <c r="L52" i="1"/>
  <c r="H44" i="1"/>
  <c r="I44" i="1"/>
  <c r="H45" i="1"/>
  <c r="I45" i="1"/>
  <c r="H46" i="1"/>
  <c r="I46" i="1"/>
  <c r="H47" i="1"/>
  <c r="J47" i="1" s="1"/>
  <c r="I47" i="1"/>
  <c r="H48" i="1"/>
  <c r="I48" i="1"/>
  <c r="H49" i="1"/>
  <c r="I49" i="1"/>
  <c r="K49" i="1"/>
  <c r="L49" i="1"/>
  <c r="K48" i="1"/>
  <c r="L48" i="1"/>
  <c r="K47" i="1"/>
  <c r="L47" i="1"/>
  <c r="K46" i="1"/>
  <c r="L46" i="1"/>
  <c r="K45" i="1"/>
  <c r="L45" i="1"/>
  <c r="K44" i="1"/>
  <c r="L44" i="1"/>
  <c r="I6" i="2"/>
  <c r="H6" i="2"/>
  <c r="G6" i="2"/>
  <c r="F6" i="2"/>
  <c r="E6" i="2"/>
  <c r="I5" i="2"/>
  <c r="H5" i="2"/>
  <c r="G5" i="2"/>
  <c r="F5" i="2"/>
  <c r="E5" i="2"/>
  <c r="I4" i="2"/>
  <c r="H4" i="2"/>
  <c r="G4" i="2"/>
  <c r="F4" i="2"/>
  <c r="E4" i="2"/>
  <c r="I3" i="2"/>
  <c r="H3" i="2"/>
  <c r="G3" i="2"/>
  <c r="F3" i="2"/>
  <c r="E3" i="2"/>
  <c r="I2" i="2"/>
  <c r="H2" i="2"/>
  <c r="G2" i="2"/>
  <c r="F2" i="2"/>
  <c r="E2" i="2"/>
  <c r="L43" i="1"/>
  <c r="K43" i="1"/>
  <c r="I43" i="1"/>
  <c r="H43" i="1"/>
  <c r="J43" i="1" s="1"/>
  <c r="L42" i="1"/>
  <c r="K42" i="1"/>
  <c r="I42" i="1"/>
  <c r="H42" i="1"/>
  <c r="P41" i="1"/>
  <c r="O41" i="1"/>
  <c r="L41" i="1"/>
  <c r="K41" i="1"/>
  <c r="I41" i="1"/>
  <c r="H41" i="1"/>
  <c r="P40" i="1"/>
  <c r="O40" i="1"/>
  <c r="L40" i="1"/>
  <c r="K40" i="1"/>
  <c r="I40" i="1"/>
  <c r="H40" i="1"/>
  <c r="J40" i="1" s="1"/>
  <c r="P39" i="1"/>
  <c r="O39" i="1"/>
  <c r="L39" i="1"/>
  <c r="K39" i="1"/>
  <c r="I39" i="1"/>
  <c r="H39" i="1"/>
  <c r="P38" i="1"/>
  <c r="O38" i="1"/>
  <c r="L38" i="1"/>
  <c r="K38" i="1"/>
  <c r="I38" i="1"/>
  <c r="H38" i="1"/>
  <c r="P37" i="1"/>
  <c r="O37" i="1"/>
  <c r="L37" i="1"/>
  <c r="K37" i="1"/>
  <c r="I37" i="1"/>
  <c r="H37" i="1"/>
  <c r="P36" i="1"/>
  <c r="O36" i="1"/>
  <c r="L36" i="1"/>
  <c r="K36" i="1"/>
  <c r="I36" i="1"/>
  <c r="H36" i="1"/>
  <c r="P35" i="1"/>
  <c r="O35" i="1"/>
  <c r="L35" i="1"/>
  <c r="K35" i="1"/>
  <c r="I35" i="1"/>
  <c r="H35" i="1"/>
  <c r="P34" i="1"/>
  <c r="O34" i="1"/>
  <c r="L34" i="1"/>
  <c r="K34" i="1"/>
  <c r="I34" i="1"/>
  <c r="H34" i="1"/>
  <c r="P33" i="1"/>
  <c r="O33" i="1"/>
  <c r="L33" i="1"/>
  <c r="K33" i="1"/>
  <c r="I33" i="1"/>
  <c r="H33" i="1"/>
  <c r="P32" i="1"/>
  <c r="O32" i="1"/>
  <c r="L32" i="1"/>
  <c r="K32" i="1"/>
  <c r="I32" i="1"/>
  <c r="H32" i="1"/>
  <c r="J32" i="1" s="1"/>
  <c r="P31" i="1"/>
  <c r="O31" i="1"/>
  <c r="L31" i="1"/>
  <c r="K31" i="1"/>
  <c r="I31" i="1"/>
  <c r="H31" i="1"/>
  <c r="P30" i="1"/>
  <c r="O30" i="1"/>
  <c r="L30" i="1"/>
  <c r="K30" i="1"/>
  <c r="I30" i="1"/>
  <c r="H30" i="1"/>
  <c r="P29" i="1"/>
  <c r="O29" i="1"/>
  <c r="L29" i="1"/>
  <c r="K29" i="1"/>
  <c r="I29" i="1"/>
  <c r="H29" i="1"/>
  <c r="L27" i="1"/>
  <c r="K27" i="1"/>
  <c r="I27" i="1"/>
  <c r="H27" i="1"/>
  <c r="L26" i="1"/>
  <c r="K26" i="1"/>
  <c r="I26" i="1"/>
  <c r="H26" i="1"/>
  <c r="J26" i="1" s="1"/>
  <c r="L25" i="1"/>
  <c r="K25" i="1"/>
  <c r="I25" i="1"/>
  <c r="H25" i="1"/>
  <c r="L24" i="1"/>
  <c r="K24" i="1"/>
  <c r="I24" i="1"/>
  <c r="H24" i="1"/>
  <c r="J24" i="1" s="1"/>
  <c r="L23" i="1"/>
  <c r="K23" i="1"/>
  <c r="I23" i="1"/>
  <c r="H23" i="1"/>
  <c r="L22" i="1"/>
  <c r="K22" i="1"/>
  <c r="I22" i="1"/>
  <c r="H22" i="1"/>
  <c r="L21" i="1"/>
  <c r="K21" i="1"/>
  <c r="I21" i="1"/>
  <c r="H21" i="1"/>
  <c r="L20" i="1"/>
  <c r="K20" i="1"/>
  <c r="I20" i="1"/>
  <c r="H20" i="1"/>
  <c r="L19" i="1"/>
  <c r="K19" i="1"/>
  <c r="I19" i="1"/>
  <c r="H19" i="1"/>
  <c r="L18" i="1"/>
  <c r="K18" i="1"/>
  <c r="I18" i="1"/>
  <c r="H18" i="1"/>
  <c r="J18" i="1" s="1"/>
  <c r="L17" i="1"/>
  <c r="K17" i="1"/>
  <c r="I17" i="1"/>
  <c r="H17" i="1"/>
  <c r="L16" i="1"/>
  <c r="K16" i="1"/>
  <c r="I16" i="1"/>
  <c r="H16" i="1"/>
  <c r="J16" i="1" s="1"/>
  <c r="L15" i="1"/>
  <c r="K15" i="1"/>
  <c r="I15" i="1"/>
  <c r="J15" i="1" s="1"/>
  <c r="H15" i="1"/>
  <c r="R14" i="1"/>
  <c r="P14" i="1"/>
  <c r="O14" i="1"/>
  <c r="N14" i="1"/>
  <c r="M14" i="1"/>
  <c r="L14" i="1"/>
  <c r="K14" i="1"/>
  <c r="I14" i="1"/>
  <c r="H14" i="1"/>
  <c r="R13" i="1"/>
  <c r="Q13" i="1"/>
  <c r="P13" i="1"/>
  <c r="O13" i="1"/>
  <c r="N13" i="1"/>
  <c r="M13" i="1"/>
  <c r="L13" i="1"/>
  <c r="K13" i="1"/>
  <c r="I13" i="1"/>
  <c r="H13" i="1"/>
  <c r="R12" i="1"/>
  <c r="Q12" i="1"/>
  <c r="P12" i="1"/>
  <c r="O12" i="1"/>
  <c r="N12" i="1"/>
  <c r="M12" i="1"/>
  <c r="L12" i="1"/>
  <c r="K12" i="1"/>
  <c r="I12" i="1"/>
  <c r="H12" i="1"/>
  <c r="R11" i="1"/>
  <c r="Q11" i="1"/>
  <c r="P11" i="1"/>
  <c r="O11" i="1"/>
  <c r="N11" i="1"/>
  <c r="M11" i="1"/>
  <c r="L11" i="1"/>
  <c r="K11" i="1"/>
  <c r="I11" i="1"/>
  <c r="H11" i="1"/>
  <c r="J11" i="1" s="1"/>
  <c r="R10" i="1"/>
  <c r="Q10" i="1"/>
  <c r="P10" i="1"/>
  <c r="O10" i="1"/>
  <c r="N10" i="1"/>
  <c r="M10" i="1"/>
  <c r="L10" i="1"/>
  <c r="K10" i="1"/>
  <c r="I10" i="1"/>
  <c r="H10" i="1"/>
  <c r="R9" i="1"/>
  <c r="Q9" i="1"/>
  <c r="P9" i="1"/>
  <c r="O9" i="1"/>
  <c r="N9" i="1"/>
  <c r="M9" i="1"/>
  <c r="L9" i="1"/>
  <c r="K9" i="1"/>
  <c r="I9" i="1"/>
  <c r="H9" i="1"/>
  <c r="J9" i="1" s="1"/>
  <c r="R8" i="1"/>
  <c r="Q8" i="1"/>
  <c r="P8" i="1"/>
  <c r="O8" i="1"/>
  <c r="N8" i="1"/>
  <c r="M8" i="1"/>
  <c r="L8" i="1"/>
  <c r="K8" i="1"/>
  <c r="I8" i="1"/>
  <c r="H8" i="1"/>
  <c r="R7" i="1"/>
  <c r="Q7" i="1"/>
  <c r="P7" i="1"/>
  <c r="O7" i="1"/>
  <c r="N7" i="1"/>
  <c r="M7" i="1"/>
  <c r="L7" i="1"/>
  <c r="K7" i="1"/>
  <c r="I7" i="1"/>
  <c r="H7" i="1"/>
  <c r="J7" i="1" s="1"/>
  <c r="R6" i="1"/>
  <c r="Q6" i="1"/>
  <c r="P6" i="1"/>
  <c r="O6" i="1"/>
  <c r="N6" i="1"/>
  <c r="M6" i="1"/>
  <c r="L6" i="1"/>
  <c r="K6" i="1"/>
  <c r="I6" i="1"/>
  <c r="H6" i="1"/>
  <c r="J6" i="1" s="1"/>
  <c r="R5" i="1"/>
  <c r="Q5" i="1"/>
  <c r="P5" i="1"/>
  <c r="O5" i="1"/>
  <c r="N5" i="1"/>
  <c r="M5" i="1"/>
  <c r="L5" i="1"/>
  <c r="K5" i="1"/>
  <c r="I5" i="1"/>
  <c r="H5" i="1"/>
  <c r="R4" i="1"/>
  <c r="Q4" i="1"/>
  <c r="P4" i="1"/>
  <c r="O4" i="1"/>
  <c r="N4" i="1"/>
  <c r="M4" i="1"/>
  <c r="L4" i="1"/>
  <c r="K4" i="1"/>
  <c r="I4" i="1"/>
  <c r="H4" i="1"/>
  <c r="J4" i="1" s="1"/>
  <c r="R3" i="1"/>
  <c r="Q3" i="1"/>
  <c r="P3" i="1"/>
  <c r="O3" i="1"/>
  <c r="N3" i="1"/>
  <c r="M3" i="1"/>
  <c r="L3" i="1"/>
  <c r="K3" i="1"/>
  <c r="I3" i="1"/>
  <c r="H3" i="1"/>
  <c r="R2" i="1"/>
  <c r="Q2" i="1"/>
  <c r="P2" i="1"/>
  <c r="O2" i="1"/>
  <c r="N2" i="1"/>
  <c r="M2" i="1"/>
  <c r="L2" i="1"/>
  <c r="K2" i="1"/>
  <c r="I2" i="1"/>
  <c r="H2" i="1"/>
  <c r="J2" i="1" s="1"/>
  <c r="J30" i="1" l="1"/>
  <c r="J38" i="1"/>
  <c r="J56" i="1"/>
  <c r="J44" i="1"/>
  <c r="J54" i="1"/>
  <c r="J48" i="1"/>
  <c r="J31" i="1"/>
  <c r="J35" i="1"/>
  <c r="J39" i="1"/>
  <c r="J45" i="1"/>
  <c r="J5" i="1"/>
  <c r="J19" i="1"/>
  <c r="J21" i="1"/>
  <c r="J25" i="1"/>
  <c r="J52" i="1"/>
  <c r="J49" i="1"/>
  <c r="J46" i="1"/>
  <c r="J55" i="1"/>
  <c r="J22" i="1"/>
  <c r="J37" i="1"/>
  <c r="J41" i="1"/>
  <c r="J57" i="1"/>
  <c r="J53" i="1"/>
  <c r="J8" i="1"/>
  <c r="J12" i="1"/>
  <c r="J23" i="1"/>
  <c r="J27" i="1"/>
  <c r="J36" i="1"/>
  <c r="J13" i="1"/>
  <c r="J20" i="1"/>
  <c r="J34" i="1"/>
  <c r="J3" i="1"/>
  <c r="J10" i="1"/>
  <c r="J14" i="1"/>
  <c r="J29" i="1"/>
  <c r="J17" i="1"/>
  <c r="J33" i="1"/>
  <c r="J42" i="1"/>
</calcChain>
</file>

<file path=xl/sharedStrings.xml><?xml version="1.0" encoding="utf-8"?>
<sst xmlns="http://schemas.openxmlformats.org/spreadsheetml/2006/main" count="217" uniqueCount="185">
  <si>
    <t>名称</t>
  </si>
  <si>
    <t>说明</t>
  </si>
  <si>
    <t>ID</t>
  </si>
  <si>
    <t>hotkey(direct)</t>
  </si>
  <si>
    <t>x_origin</t>
  </si>
  <si>
    <t>y_origin</t>
  </si>
  <si>
    <t>x_proportion</t>
  </si>
  <si>
    <t>y_proportion</t>
  </si>
  <si>
    <t>ini_gen</t>
  </si>
  <si>
    <t>script_gen</t>
  </si>
  <si>
    <t>script_gen2</t>
  </si>
  <si>
    <t>gen</t>
  </si>
  <si>
    <t>经营界面</t>
  </si>
  <si>
    <t>历史</t>
  </si>
  <si>
    <t>op_history</t>
  </si>
  <si>
    <t>F1</t>
  </si>
  <si>
    <t>分析</t>
  </si>
  <si>
    <t>op_analyze</t>
  </si>
  <si>
    <t>F2</t>
  </si>
  <si>
    <t>系统</t>
  </si>
  <si>
    <t>op_system</t>
  </si>
  <si>
    <t>s</t>
  </si>
  <si>
    <t>人物</t>
  </si>
  <si>
    <t>op_characters</t>
  </si>
  <si>
    <t>c</t>
  </si>
  <si>
    <t>建筑</t>
  </si>
  <si>
    <t>op_buildings</t>
  </si>
  <si>
    <t>b</t>
  </si>
  <si>
    <t>交易</t>
  </si>
  <si>
    <t>op_market</t>
  </si>
  <si>
    <t>e</t>
  </si>
  <si>
    <t>移动</t>
  </si>
  <si>
    <t>op_move</t>
  </si>
  <si>
    <t>z</t>
  </si>
  <si>
    <t>出击</t>
  </si>
  <si>
    <t>op_attack</t>
  </si>
  <si>
    <t>x</t>
  </si>
  <si>
    <t>侦察</t>
  </si>
  <si>
    <t>op_scout</t>
  </si>
  <si>
    <t>v</t>
  </si>
  <si>
    <t>交涉</t>
  </si>
  <si>
    <t>op_negotiate</t>
  </si>
  <si>
    <t>q</t>
  </si>
  <si>
    <t>情报</t>
  </si>
  <si>
    <t>op_info</t>
  </si>
  <si>
    <t>r</t>
  </si>
  <si>
    <t>任命</t>
  </si>
  <si>
    <t>op_assign</t>
  </si>
  <si>
    <t>a</t>
  </si>
  <si>
    <t>传闻</t>
  </si>
  <si>
    <t>op_incident</t>
  </si>
  <si>
    <t>f</t>
  </si>
  <si>
    <t>系统菜单</t>
  </si>
  <si>
    <t>存储</t>
  </si>
  <si>
    <t>sys_save</t>
  </si>
  <si>
    <t>读取</t>
  </si>
  <si>
    <t>sys_load</t>
  </si>
  <si>
    <t>返回</t>
  </si>
  <si>
    <t>sys_resume</t>
  </si>
  <si>
    <t>!s</t>
  </si>
  <si>
    <t>离开</t>
  </si>
  <si>
    <t>sys_exit</t>
  </si>
  <si>
    <t>速度1</t>
  </si>
  <si>
    <t>sys_speed1</t>
  </si>
  <si>
    <t>速度5</t>
  </si>
  <si>
    <t>sys_speed5</t>
  </si>
  <si>
    <t>速度-</t>
  </si>
  <si>
    <t>sys_speed0</t>
  </si>
  <si>
    <t>确定</t>
  </si>
  <si>
    <t>离开游戏确定</t>
  </si>
  <si>
    <t>sys_exit_ok</t>
  </si>
  <si>
    <t>取消</t>
  </si>
  <si>
    <t>离开游戏取消</t>
  </si>
  <si>
    <t>sys_exit_cancel</t>
  </si>
  <si>
    <t>存取界面</t>
  </si>
  <si>
    <t>保存/读取</t>
  </si>
  <si>
    <t>sl_ok</t>
  </si>
  <si>
    <t>取消存取</t>
  </si>
  <si>
    <t>sl_cancel</t>
  </si>
  <si>
    <t>第10存取位</t>
  </si>
  <si>
    <t>用于快速存取</t>
  </si>
  <si>
    <t>sl_slot</t>
  </si>
  <si>
    <t>子菜单</t>
  </si>
  <si>
    <t>开始界面读取</t>
  </si>
  <si>
    <t>sub_start_load</t>
  </si>
  <si>
    <t>历史返回</t>
  </si>
  <si>
    <t>back_op_history</t>
  </si>
  <si>
    <t>!F1</t>
  </si>
  <si>
    <t>分析返回</t>
  </si>
  <si>
    <t>back_op_analyze</t>
  </si>
  <si>
    <t>!f2</t>
  </si>
  <si>
    <t>系统菜单返回</t>
  </si>
  <si>
    <t>人物返回</t>
  </si>
  <si>
    <t>back_op_characters</t>
  </si>
  <si>
    <t>!c</t>
  </si>
  <si>
    <t>建筑返回</t>
  </si>
  <si>
    <t>back_op_buildings</t>
  </si>
  <si>
    <t>!b</t>
  </si>
  <si>
    <t>交易返回</t>
  </si>
  <si>
    <t>back_op_market</t>
  </si>
  <si>
    <t>!e</t>
  </si>
  <si>
    <t>移动返回</t>
  </si>
  <si>
    <t>back_op_move</t>
  </si>
  <si>
    <t>!z</t>
  </si>
  <si>
    <t>出击返回</t>
  </si>
  <si>
    <t>back_op_attack</t>
  </si>
  <si>
    <t>!x</t>
  </si>
  <si>
    <t>侦察返回</t>
  </si>
  <si>
    <t>back_op_scout</t>
  </si>
  <si>
    <t>!v</t>
  </si>
  <si>
    <t>交涉返回</t>
  </si>
  <si>
    <t>back_op_negotiate</t>
  </si>
  <si>
    <t>!q</t>
  </si>
  <si>
    <t>情报返回</t>
  </si>
  <si>
    <t>back_op_info</t>
  </si>
  <si>
    <t>!r</t>
  </si>
  <si>
    <t>任命返回</t>
  </si>
  <si>
    <t>back_op_assign</t>
  </si>
  <si>
    <t>!a</t>
  </si>
  <si>
    <t>传闻返回</t>
  </si>
  <si>
    <t>back_op_incident</t>
  </si>
  <si>
    <t>!f</t>
  </si>
  <si>
    <t>建筑物返回</t>
  </si>
  <si>
    <t>sub_back_building</t>
  </si>
  <si>
    <t>成果返回</t>
  </si>
  <si>
    <t>sub_back_fruit</t>
  </si>
  <si>
    <t>Hotkey</t>
  </si>
  <si>
    <t>最大速度</t>
  </si>
  <si>
    <t>调整为最大速度</t>
  </si>
  <si>
    <t>comb_max_speed</t>
  </si>
  <si>
    <t>m</t>
  </si>
  <si>
    <t>最小速度</t>
  </si>
  <si>
    <t>调整为最小速度</t>
  </si>
  <si>
    <t>comb_min_speed</t>
  </si>
  <si>
    <t>n</t>
  </si>
  <si>
    <t>快速保存</t>
  </si>
  <si>
    <t>comb_quick_save</t>
  </si>
  <si>
    <t>F3</t>
  </si>
  <si>
    <t>快速读取</t>
  </si>
  <si>
    <t>comb_quick_load</t>
  </si>
  <si>
    <t>F4</t>
  </si>
  <si>
    <t>从各子界面返回经营界面</t>
  </si>
  <si>
    <t>comb_backs</t>
  </si>
  <si>
    <t>Esc</t>
  </si>
  <si>
    <t>区域</t>
    <phoneticPr fontId="2" type="noConversion"/>
  </si>
  <si>
    <t>装备栏</t>
    <phoneticPr fontId="2" type="noConversion"/>
  </si>
  <si>
    <t>物品栏</t>
    <phoneticPr fontId="2" type="noConversion"/>
  </si>
  <si>
    <t>仓库</t>
    <phoneticPr fontId="2" type="noConversion"/>
  </si>
  <si>
    <t>人物头像</t>
    <phoneticPr fontId="2" type="noConversion"/>
  </si>
  <si>
    <t>物品第一栏</t>
    <phoneticPr fontId="2" type="noConversion"/>
  </si>
  <si>
    <t>仓库第一栏</t>
    <phoneticPr fontId="2" type="noConversion"/>
  </si>
  <si>
    <t>装备第一栏</t>
    <phoneticPr fontId="2" type="noConversion"/>
  </si>
  <si>
    <t>装备第二栏</t>
    <phoneticPr fontId="2" type="noConversion"/>
  </si>
  <si>
    <t>装备第三栏</t>
    <phoneticPr fontId="2" type="noConversion"/>
  </si>
  <si>
    <t>装备第四栏</t>
    <phoneticPr fontId="2" type="noConversion"/>
  </si>
  <si>
    <t>物品界面</t>
    <phoneticPr fontId="2" type="noConversion"/>
  </si>
  <si>
    <t>item_portrait</t>
    <phoneticPr fontId="2" type="noConversion"/>
  </si>
  <si>
    <t>item_inv_1</t>
    <phoneticPr fontId="2" type="noConversion"/>
  </si>
  <si>
    <t>item_storage_1</t>
    <phoneticPr fontId="2" type="noConversion"/>
  </si>
  <si>
    <t>item_equipment_1</t>
    <phoneticPr fontId="2" type="noConversion"/>
  </si>
  <si>
    <t>item_equipment_2</t>
    <phoneticPr fontId="2" type="noConversion"/>
  </si>
  <si>
    <t>item_equipment_3</t>
  </si>
  <si>
    <t>item_equipment_4</t>
  </si>
  <si>
    <t>region_s_equipment</t>
    <phoneticPr fontId="2" type="noConversion"/>
  </si>
  <si>
    <t>region_e_equipment</t>
    <phoneticPr fontId="2" type="noConversion"/>
  </si>
  <si>
    <t>region_s_inventory</t>
    <phoneticPr fontId="2" type="noConversion"/>
  </si>
  <si>
    <t>region_e_inventory</t>
    <phoneticPr fontId="2" type="noConversion"/>
  </si>
  <si>
    <t>region_s_storage</t>
    <phoneticPr fontId="2" type="noConversion"/>
  </si>
  <si>
    <t>region_e_storage</t>
    <phoneticPr fontId="2" type="noConversion"/>
  </si>
  <si>
    <t>战斗物品栏</t>
    <phoneticPr fontId="2" type="noConversion"/>
  </si>
  <si>
    <t>region_s_combat_i</t>
    <phoneticPr fontId="2" type="noConversion"/>
  </si>
  <si>
    <t>region_e_combat_i</t>
    <phoneticPr fontId="2" type="noConversion"/>
  </si>
  <si>
    <t>开始界面退出</t>
    <phoneticPr fontId="2" type="noConversion"/>
  </si>
  <si>
    <t>sub_start_exit</t>
    <phoneticPr fontId="2" type="noConversion"/>
  </si>
  <si>
    <t>战斗武器栏</t>
    <phoneticPr fontId="2" type="noConversion"/>
  </si>
  <si>
    <t>item_combat_weapon</t>
    <phoneticPr fontId="2" type="noConversion"/>
  </si>
  <si>
    <t>人物界面</t>
    <phoneticPr fontId="2" type="noConversion"/>
  </si>
  <si>
    <t>薪资</t>
    <phoneticPr fontId="2" type="noConversion"/>
  </si>
  <si>
    <t>char_pay</t>
    <phoneticPr fontId="2" type="noConversion"/>
  </si>
  <si>
    <t>薪资+</t>
    <phoneticPr fontId="2" type="noConversion"/>
  </si>
  <si>
    <t>薪资-</t>
    <phoneticPr fontId="2" type="noConversion"/>
  </si>
  <si>
    <t>char_pay_inc</t>
    <phoneticPr fontId="2" type="noConversion"/>
  </si>
  <si>
    <t>char_pay_dec</t>
    <phoneticPr fontId="2" type="noConversion"/>
  </si>
  <si>
    <t>薪资确定</t>
    <phoneticPr fontId="2" type="noConversion"/>
  </si>
  <si>
    <t>char_pay_ok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</si>
</sst>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等线"/>
      <family val="2"/>
      <charset val="1"/>
    </font>
    <font>
      <sz val="11"/>
      <color rgb="FFCE181E"/>
      <name val="等线"/>
      <family val="2"/>
      <charset val="1"/>
    </font>
    <font>
      <sz val="9"/>
      <name val="宋体"/>
      <family val="3"/>
      <charset val="134"/>
    </font>
    <font>
      <sz val="11"/>
      <color rgb="FF9C650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413D"/>
        <bgColor rgb="FFCE181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/>
    <xf numFmtId="0" fontId="0" fillId="0" borderId="0" xfId="0" applyBorder="1"/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2" borderId="0" xfId="0" applyFont="1" applyFill="1"/>
    <xf numFmtId="0" fontId="0" fillId="2" borderId="0" xfId="0" applyFill="1" applyAlignment="1">
      <alignment wrapText="1"/>
    </xf>
    <xf numFmtId="0" fontId="0" fillId="0" borderId="0" xfId="0" applyFill="1" applyBorder="1"/>
    <xf numFmtId="0" fontId="0" fillId="0" borderId="0" xfId="0" applyFont="1" applyFill="1" applyBorder="1" applyAlignment="1">
      <alignment wrapText="1"/>
    </xf>
    <xf numFmtId="0" fontId="3" fillId="3" borderId="0" xfId="1" applyAlignment="1"/>
    <xf numFmtId="0" fontId="3" fillId="3" borderId="0" xfId="1" applyAlignment="1">
      <alignment wrapText="1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tabSelected="1" topLeftCell="A43" zoomScale="120" zoomScaleNormal="120" workbookViewId="0">
      <selection activeCell="D64" sqref="D64"/>
    </sheetView>
  </sheetViews>
  <sheetFormatPr defaultRowHeight="14.25" x14ac:dyDescent="0.2"/>
  <cols>
    <col min="1" max="1" width="11" customWidth="1"/>
    <col min="2" max="2" width="13.375" customWidth="1"/>
    <col min="3" max="3" width="22.625" customWidth="1"/>
    <col min="4" max="4" width="20.625" bestFit="1" customWidth="1"/>
    <col min="5" max="5" width="16.125" customWidth="1"/>
    <col min="6" max="7" width="11" customWidth="1"/>
    <col min="8" max="8" width="12.125" customWidth="1"/>
    <col min="9" max="9" width="11" customWidth="1"/>
    <col min="10" max="10" width="32.75" customWidth="1"/>
    <col min="11" max="11" width="71.625" customWidth="1"/>
    <col min="12" max="12" width="53.875" customWidth="1"/>
    <col min="13" max="13" width="25.75" style="1" customWidth="1"/>
    <col min="14" max="14" width="54.5" customWidth="1"/>
    <col min="15" max="15" width="83.875" customWidth="1"/>
    <col min="16" max="16" width="66.25" customWidth="1"/>
    <col min="17" max="17" width="18.625" customWidth="1"/>
    <col min="18" max="18" width="14.75" customWidth="1"/>
    <col min="19" max="1025" width="11" customWidth="1"/>
  </cols>
  <sheetData>
    <row r="1" spans="1:18" ht="13.5" customHeight="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11</v>
      </c>
      <c r="N1" t="s">
        <v>11</v>
      </c>
      <c r="O1" t="s">
        <v>11</v>
      </c>
      <c r="P1" t="s">
        <v>11</v>
      </c>
      <c r="Q1" t="s">
        <v>11</v>
      </c>
    </row>
    <row r="2" spans="1:18" ht="13.5" customHeight="1" x14ac:dyDescent="0.2">
      <c r="A2" t="s">
        <v>12</v>
      </c>
      <c r="B2" t="s">
        <v>13</v>
      </c>
      <c r="D2" t="s">
        <v>14</v>
      </c>
      <c r="E2" t="s">
        <v>15</v>
      </c>
      <c r="F2">
        <v>683</v>
      </c>
      <c r="G2">
        <v>32</v>
      </c>
      <c r="H2">
        <f t="shared" ref="H2:H41" si="0">ROUND(F2/800,4)</f>
        <v>0.8538</v>
      </c>
      <c r="I2">
        <f t="shared" ref="I2:I41" si="1">ROUND(G2/600,4)</f>
        <v>5.33E-2</v>
      </c>
      <c r="J2" t="str">
        <f t="shared" ref="J2:J41" si="2">D2&amp;"="&amp;H2&amp;","&amp;I2</f>
        <v>op_history=0.8538,0.0533</v>
      </c>
      <c r="K2" s="2" t="str">
        <f t="shared" ref="K2:K41" si="3">"IniRead, "&amp;D2&amp;", .\config.ini, Proportions, "&amp;D2</f>
        <v>IniRead, op_history, .\config.ini, Proportions, op_history</v>
      </c>
      <c r="L2" s="2" t="str">
        <f t="shared" ref="L2:L41" si="4">"abs_"&amp;D2&amp;" := find_pos("&amp;D2&amp;")"</f>
        <v>abs_op_history := find_pos(op_history)</v>
      </c>
      <c r="M2" s="1" t="str">
        <f t="shared" ref="M2:M14" si="5">";"&amp;B2&amp;CHAR(10)&amp;"k_"&amp;D2&amp;"="&amp;E2</f>
        <v>;历史
k_op_history=F1</v>
      </c>
      <c r="N2" t="str">
        <f t="shared" ref="N2:N14" si="6">"Iniread, k_"&amp;D2&amp;", .\config.ini, Keys, k_"&amp;D2</f>
        <v>Iniread, k_op_history, .\config.ini, Keys, k_op_history</v>
      </c>
      <c r="O2" t="str">
        <f t="shared" ref="O2:O14" si="7">"click_abs_"&amp;D2&amp;" := Func(""one_click"").Bind(abs_"&amp;D2&amp;", , if_pos_res)"</f>
        <v>click_abs_op_history := Func("one_click").Bind(abs_op_history, , if_pos_res)</v>
      </c>
      <c r="P2" t="str">
        <f t="shared" ref="P2:P14" si="8">"Hotkey, %k_"&amp;D2&amp;"%, % click_abs_"&amp;D2</f>
        <v>Hotkey, %k_op_history%, % click_abs_op_history</v>
      </c>
      <c r="Q2" t="str">
        <f t="shared" ref="Q2:Q13" si="9">B2&amp;": %k_"&amp;D2&amp;"%"</f>
        <v>历史: %k_op_history%</v>
      </c>
      <c r="R2" t="str">
        <f t="shared" ref="R2:R14" si="10">"back_"&amp;D2</f>
        <v>back_op_history</v>
      </c>
    </row>
    <row r="3" spans="1:18" ht="13.5" customHeight="1" x14ac:dyDescent="0.2">
      <c r="B3" t="s">
        <v>16</v>
      </c>
      <c r="D3" t="s">
        <v>17</v>
      </c>
      <c r="E3" t="s">
        <v>18</v>
      </c>
      <c r="F3">
        <v>733</v>
      </c>
      <c r="G3">
        <v>32</v>
      </c>
      <c r="H3">
        <f t="shared" si="0"/>
        <v>0.9163</v>
      </c>
      <c r="I3">
        <f t="shared" si="1"/>
        <v>5.33E-2</v>
      </c>
      <c r="J3" t="str">
        <f t="shared" si="2"/>
        <v>op_analyze=0.9163,0.0533</v>
      </c>
      <c r="K3" s="2" t="str">
        <f t="shared" si="3"/>
        <v>IniRead, op_analyze, .\config.ini, Proportions, op_analyze</v>
      </c>
      <c r="L3" s="2" t="str">
        <f t="shared" si="4"/>
        <v>abs_op_analyze := find_pos(op_analyze)</v>
      </c>
      <c r="M3" s="1" t="str">
        <f t="shared" si="5"/>
        <v>;分析
k_op_analyze=F2</v>
      </c>
      <c r="N3" t="str">
        <f t="shared" si="6"/>
        <v>Iniread, k_op_analyze, .\config.ini, Keys, k_op_analyze</v>
      </c>
      <c r="O3" t="str">
        <f t="shared" si="7"/>
        <v>click_abs_op_analyze := Func("one_click").Bind(abs_op_analyze, , if_pos_res)</v>
      </c>
      <c r="P3" t="str">
        <f t="shared" si="8"/>
        <v>Hotkey, %k_op_analyze%, % click_abs_op_analyze</v>
      </c>
      <c r="Q3" t="str">
        <f t="shared" si="9"/>
        <v>分析: %k_op_analyze%</v>
      </c>
      <c r="R3" t="str">
        <f t="shared" si="10"/>
        <v>back_op_analyze</v>
      </c>
    </row>
    <row r="4" spans="1:18" ht="13.5" customHeight="1" x14ac:dyDescent="0.2">
      <c r="B4" t="s">
        <v>19</v>
      </c>
      <c r="D4" t="s">
        <v>20</v>
      </c>
      <c r="E4" t="s">
        <v>21</v>
      </c>
      <c r="F4">
        <v>772</v>
      </c>
      <c r="G4">
        <v>21</v>
      </c>
      <c r="H4">
        <f t="shared" si="0"/>
        <v>0.96499999999999997</v>
      </c>
      <c r="I4">
        <f t="shared" si="1"/>
        <v>3.5000000000000003E-2</v>
      </c>
      <c r="J4" t="str">
        <f t="shared" si="2"/>
        <v>op_system=0.965,0.035</v>
      </c>
      <c r="K4" s="2" t="str">
        <f t="shared" si="3"/>
        <v>IniRead, op_system, .\config.ini, Proportions, op_system</v>
      </c>
      <c r="L4" s="2" t="str">
        <f t="shared" si="4"/>
        <v>abs_op_system := find_pos(op_system)</v>
      </c>
      <c r="M4" s="1" t="str">
        <f t="shared" si="5"/>
        <v>;系统
k_op_system=s</v>
      </c>
      <c r="N4" t="str">
        <f t="shared" si="6"/>
        <v>Iniread, k_op_system, .\config.ini, Keys, k_op_system</v>
      </c>
      <c r="O4" t="str">
        <f t="shared" si="7"/>
        <v>click_abs_op_system := Func("one_click").Bind(abs_op_system, , if_pos_res)</v>
      </c>
      <c r="P4" t="str">
        <f t="shared" si="8"/>
        <v>Hotkey, %k_op_system%, % click_abs_op_system</v>
      </c>
      <c r="Q4" t="str">
        <f t="shared" si="9"/>
        <v>系统: %k_op_system%</v>
      </c>
      <c r="R4" t="str">
        <f t="shared" si="10"/>
        <v>back_op_system</v>
      </c>
    </row>
    <row r="5" spans="1:18" ht="13.5" customHeight="1" x14ac:dyDescent="0.2">
      <c r="B5" t="s">
        <v>22</v>
      </c>
      <c r="D5" t="s">
        <v>23</v>
      </c>
      <c r="E5" t="s">
        <v>24</v>
      </c>
      <c r="F5">
        <v>667</v>
      </c>
      <c r="G5">
        <v>280</v>
      </c>
      <c r="H5">
        <f t="shared" si="0"/>
        <v>0.83379999999999999</v>
      </c>
      <c r="I5">
        <f t="shared" si="1"/>
        <v>0.4667</v>
      </c>
      <c r="J5" t="str">
        <f t="shared" si="2"/>
        <v>op_characters=0.8338,0.4667</v>
      </c>
      <c r="K5" s="2" t="str">
        <f t="shared" si="3"/>
        <v>IniRead, op_characters, .\config.ini, Proportions, op_characters</v>
      </c>
      <c r="L5" s="2" t="str">
        <f t="shared" si="4"/>
        <v>abs_op_characters := find_pos(op_characters)</v>
      </c>
      <c r="M5" s="1" t="str">
        <f t="shared" si="5"/>
        <v>;人物
k_op_characters=c</v>
      </c>
      <c r="N5" t="str">
        <f t="shared" si="6"/>
        <v>Iniread, k_op_characters, .\config.ini, Keys, k_op_characters</v>
      </c>
      <c r="O5" t="str">
        <f t="shared" si="7"/>
        <v>click_abs_op_characters := Func("one_click").Bind(abs_op_characters, , if_pos_res)</v>
      </c>
      <c r="P5" t="str">
        <f t="shared" si="8"/>
        <v>Hotkey, %k_op_characters%, % click_abs_op_characters</v>
      </c>
      <c r="Q5" t="str">
        <f t="shared" si="9"/>
        <v>人物: %k_op_characters%</v>
      </c>
      <c r="R5" t="str">
        <f t="shared" si="10"/>
        <v>back_op_characters</v>
      </c>
    </row>
    <row r="6" spans="1:18" ht="13.5" customHeight="1" x14ac:dyDescent="0.2">
      <c r="B6" t="s">
        <v>25</v>
      </c>
      <c r="D6" t="s">
        <v>26</v>
      </c>
      <c r="E6" t="s">
        <v>27</v>
      </c>
      <c r="F6">
        <v>719</v>
      </c>
      <c r="G6">
        <v>280</v>
      </c>
      <c r="H6">
        <f t="shared" si="0"/>
        <v>0.89880000000000004</v>
      </c>
      <c r="I6">
        <f t="shared" si="1"/>
        <v>0.4667</v>
      </c>
      <c r="J6" t="str">
        <f t="shared" si="2"/>
        <v>op_buildings=0.8988,0.4667</v>
      </c>
      <c r="K6" s="2" t="str">
        <f t="shared" si="3"/>
        <v>IniRead, op_buildings, .\config.ini, Proportions, op_buildings</v>
      </c>
      <c r="L6" s="2" t="str">
        <f t="shared" si="4"/>
        <v>abs_op_buildings := find_pos(op_buildings)</v>
      </c>
      <c r="M6" s="1" t="str">
        <f t="shared" si="5"/>
        <v>;建筑
k_op_buildings=b</v>
      </c>
      <c r="N6" t="str">
        <f t="shared" si="6"/>
        <v>Iniread, k_op_buildings, .\config.ini, Keys, k_op_buildings</v>
      </c>
      <c r="O6" t="str">
        <f t="shared" si="7"/>
        <v>click_abs_op_buildings := Func("one_click").Bind(abs_op_buildings, , if_pos_res)</v>
      </c>
      <c r="P6" t="str">
        <f t="shared" si="8"/>
        <v>Hotkey, %k_op_buildings%, % click_abs_op_buildings</v>
      </c>
      <c r="Q6" t="str">
        <f t="shared" si="9"/>
        <v>建筑: %k_op_buildings%</v>
      </c>
      <c r="R6" t="str">
        <f t="shared" si="10"/>
        <v>back_op_buildings</v>
      </c>
    </row>
    <row r="7" spans="1:18" ht="13.5" customHeight="1" x14ac:dyDescent="0.2">
      <c r="B7" t="s">
        <v>28</v>
      </c>
      <c r="D7" t="s">
        <v>29</v>
      </c>
      <c r="E7" t="s">
        <v>30</v>
      </c>
      <c r="F7">
        <v>766</v>
      </c>
      <c r="G7">
        <v>280</v>
      </c>
      <c r="H7">
        <f t="shared" si="0"/>
        <v>0.95750000000000002</v>
      </c>
      <c r="I7">
        <f t="shared" si="1"/>
        <v>0.4667</v>
      </c>
      <c r="J7" t="str">
        <f t="shared" si="2"/>
        <v>op_market=0.9575,0.4667</v>
      </c>
      <c r="K7" s="2" t="str">
        <f t="shared" si="3"/>
        <v>IniRead, op_market, .\config.ini, Proportions, op_market</v>
      </c>
      <c r="L7" s="2" t="str">
        <f t="shared" si="4"/>
        <v>abs_op_market := find_pos(op_market)</v>
      </c>
      <c r="M7" s="1" t="str">
        <f t="shared" si="5"/>
        <v>;交易
k_op_market=e</v>
      </c>
      <c r="N7" t="str">
        <f t="shared" si="6"/>
        <v>Iniread, k_op_market, .\config.ini, Keys, k_op_market</v>
      </c>
      <c r="O7" t="str">
        <f t="shared" si="7"/>
        <v>click_abs_op_market := Func("one_click").Bind(abs_op_market, , if_pos_res)</v>
      </c>
      <c r="P7" t="str">
        <f t="shared" si="8"/>
        <v>Hotkey, %k_op_market%, % click_abs_op_market</v>
      </c>
      <c r="Q7" t="str">
        <f t="shared" si="9"/>
        <v>交易: %k_op_market%</v>
      </c>
      <c r="R7" t="str">
        <f t="shared" si="10"/>
        <v>back_op_market</v>
      </c>
    </row>
    <row r="8" spans="1:18" ht="13.5" customHeight="1" x14ac:dyDescent="0.2">
      <c r="B8" t="s">
        <v>31</v>
      </c>
      <c r="D8" t="s">
        <v>32</v>
      </c>
      <c r="E8" t="s">
        <v>33</v>
      </c>
      <c r="F8">
        <v>656</v>
      </c>
      <c r="G8">
        <v>320</v>
      </c>
      <c r="H8">
        <f t="shared" si="0"/>
        <v>0.82</v>
      </c>
      <c r="I8">
        <f t="shared" si="1"/>
        <v>0.5333</v>
      </c>
      <c r="J8" t="str">
        <f t="shared" si="2"/>
        <v>op_move=0.82,0.5333</v>
      </c>
      <c r="K8" s="2" t="str">
        <f t="shared" si="3"/>
        <v>IniRead, op_move, .\config.ini, Proportions, op_move</v>
      </c>
      <c r="L8" s="2" t="str">
        <f t="shared" si="4"/>
        <v>abs_op_move := find_pos(op_move)</v>
      </c>
      <c r="M8" s="1" t="str">
        <f t="shared" si="5"/>
        <v>;移动
k_op_move=z</v>
      </c>
      <c r="N8" t="str">
        <f t="shared" si="6"/>
        <v>Iniread, k_op_move, .\config.ini, Keys, k_op_move</v>
      </c>
      <c r="O8" t="str">
        <f t="shared" si="7"/>
        <v>click_abs_op_move := Func("one_click").Bind(abs_op_move, , if_pos_res)</v>
      </c>
      <c r="P8" t="str">
        <f t="shared" si="8"/>
        <v>Hotkey, %k_op_move%, % click_abs_op_move</v>
      </c>
      <c r="Q8" t="str">
        <f t="shared" si="9"/>
        <v>移动: %k_op_move%</v>
      </c>
      <c r="R8" t="str">
        <f t="shared" si="10"/>
        <v>back_op_move</v>
      </c>
    </row>
    <row r="9" spans="1:18" ht="13.5" customHeight="1" x14ac:dyDescent="0.2">
      <c r="B9" t="s">
        <v>34</v>
      </c>
      <c r="D9" t="s">
        <v>35</v>
      </c>
      <c r="E9" t="s">
        <v>36</v>
      </c>
      <c r="F9">
        <v>681</v>
      </c>
      <c r="G9">
        <v>320</v>
      </c>
      <c r="H9">
        <f t="shared" si="0"/>
        <v>0.85129999999999995</v>
      </c>
      <c r="I9">
        <f t="shared" si="1"/>
        <v>0.5333</v>
      </c>
      <c r="J9" t="str">
        <f t="shared" si="2"/>
        <v>op_attack=0.8513,0.5333</v>
      </c>
      <c r="K9" s="2" t="str">
        <f t="shared" si="3"/>
        <v>IniRead, op_attack, .\config.ini, Proportions, op_attack</v>
      </c>
      <c r="L9" s="2" t="str">
        <f t="shared" si="4"/>
        <v>abs_op_attack := find_pos(op_attack)</v>
      </c>
      <c r="M9" s="1" t="str">
        <f t="shared" si="5"/>
        <v>;出击
k_op_attack=x</v>
      </c>
      <c r="N9" t="str">
        <f t="shared" si="6"/>
        <v>Iniread, k_op_attack, .\config.ini, Keys, k_op_attack</v>
      </c>
      <c r="O9" t="str">
        <f t="shared" si="7"/>
        <v>click_abs_op_attack := Func("one_click").Bind(abs_op_attack, , if_pos_res)</v>
      </c>
      <c r="P9" t="str">
        <f t="shared" si="8"/>
        <v>Hotkey, %k_op_attack%, % click_abs_op_attack</v>
      </c>
      <c r="Q9" t="str">
        <f t="shared" si="9"/>
        <v>出击: %k_op_attack%</v>
      </c>
      <c r="R9" t="str">
        <f t="shared" si="10"/>
        <v>back_op_attack</v>
      </c>
    </row>
    <row r="10" spans="1:18" ht="13.5" customHeight="1" x14ac:dyDescent="0.2">
      <c r="B10" t="s">
        <v>37</v>
      </c>
      <c r="D10" t="s">
        <v>38</v>
      </c>
      <c r="E10" t="s">
        <v>39</v>
      </c>
      <c r="F10">
        <v>706</v>
      </c>
      <c r="G10">
        <v>320</v>
      </c>
      <c r="H10">
        <f t="shared" si="0"/>
        <v>0.88249999999999995</v>
      </c>
      <c r="I10">
        <f t="shared" si="1"/>
        <v>0.5333</v>
      </c>
      <c r="J10" t="str">
        <f t="shared" si="2"/>
        <v>op_scout=0.8825,0.5333</v>
      </c>
      <c r="K10" s="2" t="str">
        <f t="shared" si="3"/>
        <v>IniRead, op_scout, .\config.ini, Proportions, op_scout</v>
      </c>
      <c r="L10" s="2" t="str">
        <f t="shared" si="4"/>
        <v>abs_op_scout := find_pos(op_scout)</v>
      </c>
      <c r="M10" s="1" t="str">
        <f t="shared" si="5"/>
        <v>;侦察
k_op_scout=v</v>
      </c>
      <c r="N10" t="str">
        <f t="shared" si="6"/>
        <v>Iniread, k_op_scout, .\config.ini, Keys, k_op_scout</v>
      </c>
      <c r="O10" t="str">
        <f t="shared" si="7"/>
        <v>click_abs_op_scout := Func("one_click").Bind(abs_op_scout, , if_pos_res)</v>
      </c>
      <c r="P10" t="str">
        <f t="shared" si="8"/>
        <v>Hotkey, %k_op_scout%, % click_abs_op_scout</v>
      </c>
      <c r="Q10" t="str">
        <f t="shared" si="9"/>
        <v>侦察: %k_op_scout%</v>
      </c>
      <c r="R10" t="str">
        <f t="shared" si="10"/>
        <v>back_op_scout</v>
      </c>
    </row>
    <row r="11" spans="1:18" ht="13.5" customHeight="1" x14ac:dyDescent="0.2">
      <c r="B11" t="s">
        <v>40</v>
      </c>
      <c r="D11" t="s">
        <v>41</v>
      </c>
      <c r="E11" t="s">
        <v>42</v>
      </c>
      <c r="F11">
        <v>732</v>
      </c>
      <c r="G11">
        <v>320</v>
      </c>
      <c r="H11">
        <f t="shared" si="0"/>
        <v>0.91500000000000004</v>
      </c>
      <c r="I11">
        <f t="shared" si="1"/>
        <v>0.5333</v>
      </c>
      <c r="J11" t="str">
        <f t="shared" si="2"/>
        <v>op_negotiate=0.915,0.5333</v>
      </c>
      <c r="K11" s="2" t="str">
        <f t="shared" si="3"/>
        <v>IniRead, op_negotiate, .\config.ini, Proportions, op_negotiate</v>
      </c>
      <c r="L11" s="2" t="str">
        <f t="shared" si="4"/>
        <v>abs_op_negotiate := find_pos(op_negotiate)</v>
      </c>
      <c r="M11" s="1" t="str">
        <f t="shared" si="5"/>
        <v>;交涉
k_op_negotiate=q</v>
      </c>
      <c r="N11" t="str">
        <f t="shared" si="6"/>
        <v>Iniread, k_op_negotiate, .\config.ini, Keys, k_op_negotiate</v>
      </c>
      <c r="O11" t="str">
        <f t="shared" si="7"/>
        <v>click_abs_op_negotiate := Func("one_click").Bind(abs_op_negotiate, , if_pos_res)</v>
      </c>
      <c r="P11" t="str">
        <f t="shared" si="8"/>
        <v>Hotkey, %k_op_negotiate%, % click_abs_op_negotiate</v>
      </c>
      <c r="Q11" t="str">
        <f t="shared" si="9"/>
        <v>交涉: %k_op_negotiate%</v>
      </c>
      <c r="R11" t="str">
        <f t="shared" si="10"/>
        <v>back_op_negotiate</v>
      </c>
    </row>
    <row r="12" spans="1:18" ht="13.5" customHeight="1" x14ac:dyDescent="0.2">
      <c r="B12" t="s">
        <v>43</v>
      </c>
      <c r="D12" t="s">
        <v>44</v>
      </c>
      <c r="E12" t="s">
        <v>45</v>
      </c>
      <c r="F12">
        <v>758</v>
      </c>
      <c r="G12">
        <v>320</v>
      </c>
      <c r="H12">
        <f t="shared" si="0"/>
        <v>0.94750000000000001</v>
      </c>
      <c r="I12">
        <f t="shared" si="1"/>
        <v>0.5333</v>
      </c>
      <c r="J12" t="str">
        <f t="shared" si="2"/>
        <v>op_info=0.9475,0.5333</v>
      </c>
      <c r="K12" s="2" t="str">
        <f t="shared" si="3"/>
        <v>IniRead, op_info, .\config.ini, Proportions, op_info</v>
      </c>
      <c r="L12" s="2" t="str">
        <f t="shared" si="4"/>
        <v>abs_op_info := find_pos(op_info)</v>
      </c>
      <c r="M12" s="1" t="str">
        <f t="shared" si="5"/>
        <v>;情报
k_op_info=r</v>
      </c>
      <c r="N12" t="str">
        <f t="shared" si="6"/>
        <v>Iniread, k_op_info, .\config.ini, Keys, k_op_info</v>
      </c>
      <c r="O12" t="str">
        <f t="shared" si="7"/>
        <v>click_abs_op_info := Func("one_click").Bind(abs_op_info, , if_pos_res)</v>
      </c>
      <c r="P12" t="str">
        <f t="shared" si="8"/>
        <v>Hotkey, %k_op_info%, % click_abs_op_info</v>
      </c>
      <c r="Q12" t="str">
        <f t="shared" si="9"/>
        <v>情报: %k_op_info%</v>
      </c>
      <c r="R12" t="str">
        <f t="shared" si="10"/>
        <v>back_op_info</v>
      </c>
    </row>
    <row r="13" spans="1:18" ht="13.5" customHeight="1" x14ac:dyDescent="0.2">
      <c r="B13" t="s">
        <v>46</v>
      </c>
      <c r="D13" t="s">
        <v>47</v>
      </c>
      <c r="E13" t="s">
        <v>48</v>
      </c>
      <c r="F13">
        <v>782</v>
      </c>
      <c r="G13">
        <v>320</v>
      </c>
      <c r="H13">
        <f t="shared" si="0"/>
        <v>0.97750000000000004</v>
      </c>
      <c r="I13">
        <f t="shared" si="1"/>
        <v>0.5333</v>
      </c>
      <c r="J13" t="str">
        <f t="shared" si="2"/>
        <v>op_assign=0.9775,0.5333</v>
      </c>
      <c r="K13" s="2" t="str">
        <f t="shared" si="3"/>
        <v>IniRead, op_assign, .\config.ini, Proportions, op_assign</v>
      </c>
      <c r="L13" s="2" t="str">
        <f t="shared" si="4"/>
        <v>abs_op_assign := find_pos(op_assign)</v>
      </c>
      <c r="M13" s="1" t="str">
        <f t="shared" si="5"/>
        <v>;任命
k_op_assign=a</v>
      </c>
      <c r="N13" t="str">
        <f t="shared" si="6"/>
        <v>Iniread, k_op_assign, .\config.ini, Keys, k_op_assign</v>
      </c>
      <c r="O13" t="str">
        <f t="shared" si="7"/>
        <v>click_abs_op_assign := Func("one_click").Bind(abs_op_assign, , if_pos_res)</v>
      </c>
      <c r="P13" t="str">
        <f t="shared" si="8"/>
        <v>Hotkey, %k_op_assign%, % click_abs_op_assign</v>
      </c>
      <c r="Q13" t="str">
        <f t="shared" si="9"/>
        <v>任命: %k_op_assign%</v>
      </c>
      <c r="R13" t="str">
        <f t="shared" si="10"/>
        <v>back_op_assign</v>
      </c>
    </row>
    <row r="14" spans="1:18" ht="13.5" customHeight="1" x14ac:dyDescent="0.2">
      <c r="B14" t="s">
        <v>49</v>
      </c>
      <c r="D14" t="s">
        <v>50</v>
      </c>
      <c r="E14" t="s">
        <v>51</v>
      </c>
      <c r="F14">
        <v>763</v>
      </c>
      <c r="G14">
        <v>60</v>
      </c>
      <c r="H14">
        <f t="shared" si="0"/>
        <v>0.95379999999999998</v>
      </c>
      <c r="I14">
        <f t="shared" si="1"/>
        <v>0.1</v>
      </c>
      <c r="J14" t="str">
        <f t="shared" si="2"/>
        <v>op_incident=0.9538,0.1</v>
      </c>
      <c r="K14" s="2" t="str">
        <f t="shared" si="3"/>
        <v>IniRead, op_incident, .\config.ini, Proportions, op_incident</v>
      </c>
      <c r="L14" s="2" t="str">
        <f t="shared" si="4"/>
        <v>abs_op_incident := find_pos(op_incident)</v>
      </c>
      <c r="M14" s="1" t="str">
        <f t="shared" si="5"/>
        <v>;传闻
k_op_incident=f</v>
      </c>
      <c r="N14" t="str">
        <f t="shared" si="6"/>
        <v>Iniread, k_op_incident, .\config.ini, Keys, k_op_incident</v>
      </c>
      <c r="O14" t="str">
        <f t="shared" si="7"/>
        <v>click_abs_op_incident := Func("one_click").Bind(abs_op_incident, , if_pos_res)</v>
      </c>
      <c r="P14" t="str">
        <f t="shared" si="8"/>
        <v>Hotkey, %k_op_incident%, % click_abs_op_incident</v>
      </c>
      <c r="R14" t="str">
        <f t="shared" si="10"/>
        <v>back_op_incident</v>
      </c>
    </row>
    <row r="15" spans="1:18" ht="13.5" customHeight="1" x14ac:dyDescent="0.2">
      <c r="A15" t="s">
        <v>52</v>
      </c>
      <c r="B15" t="s">
        <v>53</v>
      </c>
      <c r="D15" t="s">
        <v>54</v>
      </c>
      <c r="F15">
        <v>400</v>
      </c>
      <c r="G15">
        <v>371</v>
      </c>
      <c r="H15">
        <f t="shared" si="0"/>
        <v>0.5</v>
      </c>
      <c r="I15">
        <f t="shared" si="1"/>
        <v>0.61829999999999996</v>
      </c>
      <c r="J15" t="str">
        <f t="shared" si="2"/>
        <v>sys_save=0.5,0.6183</v>
      </c>
      <c r="K15" s="2" t="str">
        <f t="shared" si="3"/>
        <v>IniRead, sys_save, .\config.ini, Proportions, sys_save</v>
      </c>
      <c r="L15" s="2" t="str">
        <f t="shared" si="4"/>
        <v>abs_sys_save := find_pos(sys_save)</v>
      </c>
    </row>
    <row r="16" spans="1:18" ht="13.5" customHeight="1" x14ac:dyDescent="0.2">
      <c r="B16" t="s">
        <v>55</v>
      </c>
      <c r="D16" t="s">
        <v>56</v>
      </c>
      <c r="F16">
        <v>400</v>
      </c>
      <c r="G16">
        <v>407</v>
      </c>
      <c r="H16">
        <f t="shared" si="0"/>
        <v>0.5</v>
      </c>
      <c r="I16">
        <f t="shared" si="1"/>
        <v>0.67830000000000001</v>
      </c>
      <c r="J16" t="str">
        <f t="shared" si="2"/>
        <v>sys_load=0.5,0.6783</v>
      </c>
      <c r="K16" s="2" t="str">
        <f t="shared" si="3"/>
        <v>IniRead, sys_load, .\config.ini, Proportions, sys_load</v>
      </c>
      <c r="L16" s="2" t="str">
        <f t="shared" si="4"/>
        <v>abs_sys_load := find_pos(sys_load)</v>
      </c>
    </row>
    <row r="17" spans="1:16" ht="13.5" customHeight="1" x14ac:dyDescent="0.2">
      <c r="B17" s="3" t="s">
        <v>57</v>
      </c>
      <c r="D17" t="s">
        <v>58</v>
      </c>
      <c r="E17" t="s">
        <v>59</v>
      </c>
      <c r="F17">
        <v>400</v>
      </c>
      <c r="G17">
        <v>440</v>
      </c>
      <c r="H17">
        <f t="shared" si="0"/>
        <v>0.5</v>
      </c>
      <c r="I17">
        <f t="shared" si="1"/>
        <v>0.73329999999999995</v>
      </c>
      <c r="J17" t="str">
        <f t="shared" si="2"/>
        <v>sys_resume=0.5,0.7333</v>
      </c>
      <c r="K17" s="2" t="str">
        <f t="shared" si="3"/>
        <v>IniRead, sys_resume, .\config.ini, Proportions, sys_resume</v>
      </c>
      <c r="L17" s="2" t="str">
        <f t="shared" si="4"/>
        <v>abs_sys_resume := find_pos(sys_resume)</v>
      </c>
    </row>
    <row r="18" spans="1:16" ht="13.5" customHeight="1" x14ac:dyDescent="0.2">
      <c r="B18" t="s">
        <v>60</v>
      </c>
      <c r="D18" t="s">
        <v>61</v>
      </c>
      <c r="F18">
        <v>400</v>
      </c>
      <c r="G18">
        <v>474</v>
      </c>
      <c r="H18">
        <f t="shared" si="0"/>
        <v>0.5</v>
      </c>
      <c r="I18">
        <f t="shared" si="1"/>
        <v>0.79</v>
      </c>
      <c r="J18" t="str">
        <f t="shared" si="2"/>
        <v>sys_exit=0.5,0.79</v>
      </c>
      <c r="K18" s="2" t="str">
        <f t="shared" si="3"/>
        <v>IniRead, sys_exit, .\config.ini, Proportions, sys_exit</v>
      </c>
      <c r="L18" s="2" t="str">
        <f t="shared" si="4"/>
        <v>abs_sys_exit := find_pos(sys_exit)</v>
      </c>
    </row>
    <row r="19" spans="1:16" ht="13.5" customHeight="1" x14ac:dyDescent="0.2">
      <c r="B19" t="s">
        <v>62</v>
      </c>
      <c r="D19" t="s">
        <v>63</v>
      </c>
      <c r="F19">
        <v>397</v>
      </c>
      <c r="G19">
        <v>288</v>
      </c>
      <c r="H19">
        <f t="shared" si="0"/>
        <v>0.49630000000000002</v>
      </c>
      <c r="I19">
        <f t="shared" si="1"/>
        <v>0.48</v>
      </c>
      <c r="J19" t="str">
        <f t="shared" si="2"/>
        <v>sys_speed1=0.4963,0.48</v>
      </c>
      <c r="K19" s="2" t="str">
        <f t="shared" si="3"/>
        <v>IniRead, sys_speed1, .\config.ini, Proportions, sys_speed1</v>
      </c>
      <c r="L19" s="2" t="str">
        <f t="shared" si="4"/>
        <v>abs_sys_speed1 := find_pos(sys_speed1)</v>
      </c>
    </row>
    <row r="20" spans="1:16" ht="13.5" customHeight="1" x14ac:dyDescent="0.2">
      <c r="B20" t="s">
        <v>64</v>
      </c>
      <c r="D20" t="s">
        <v>65</v>
      </c>
      <c r="F20">
        <v>470</v>
      </c>
      <c r="G20">
        <v>288</v>
      </c>
      <c r="H20">
        <f t="shared" si="0"/>
        <v>0.58750000000000002</v>
      </c>
      <c r="I20">
        <f t="shared" si="1"/>
        <v>0.48</v>
      </c>
      <c r="J20" t="str">
        <f t="shared" si="2"/>
        <v>sys_speed5=0.5875,0.48</v>
      </c>
      <c r="K20" s="2" t="str">
        <f t="shared" si="3"/>
        <v>IniRead, sys_speed5, .\config.ini, Proportions, sys_speed5</v>
      </c>
      <c r="L20" s="2" t="str">
        <f t="shared" si="4"/>
        <v>abs_sys_speed5 := find_pos(sys_speed5)</v>
      </c>
    </row>
    <row r="21" spans="1:16" ht="13.5" customHeight="1" x14ac:dyDescent="0.2">
      <c r="B21" t="s">
        <v>66</v>
      </c>
      <c r="D21" t="s">
        <v>67</v>
      </c>
      <c r="F21">
        <v>379</v>
      </c>
      <c r="G21">
        <v>288</v>
      </c>
      <c r="H21">
        <f t="shared" si="0"/>
        <v>0.4738</v>
      </c>
      <c r="I21">
        <f t="shared" si="1"/>
        <v>0.48</v>
      </c>
      <c r="J21" t="str">
        <f t="shared" si="2"/>
        <v>sys_speed0=0.4738,0.48</v>
      </c>
      <c r="K21" s="2" t="str">
        <f t="shared" si="3"/>
        <v>IniRead, sys_speed0, .\config.ini, Proportions, sys_speed0</v>
      </c>
      <c r="L21" s="2" t="str">
        <f t="shared" si="4"/>
        <v>abs_sys_speed0 := find_pos(sys_speed0)</v>
      </c>
    </row>
    <row r="22" spans="1:16" ht="13.5" customHeight="1" x14ac:dyDescent="0.2">
      <c r="B22" t="s">
        <v>68</v>
      </c>
      <c r="C22" t="s">
        <v>69</v>
      </c>
      <c r="D22" t="s">
        <v>70</v>
      </c>
      <c r="F22">
        <v>368</v>
      </c>
      <c r="G22">
        <v>352</v>
      </c>
      <c r="H22">
        <f t="shared" si="0"/>
        <v>0.46</v>
      </c>
      <c r="I22">
        <f t="shared" si="1"/>
        <v>0.5867</v>
      </c>
      <c r="J22" t="str">
        <f t="shared" si="2"/>
        <v>sys_exit_ok=0.46,0.5867</v>
      </c>
      <c r="K22" s="2" t="str">
        <f t="shared" si="3"/>
        <v>IniRead, sys_exit_ok, .\config.ini, Proportions, sys_exit_ok</v>
      </c>
      <c r="L22" s="2" t="str">
        <f t="shared" si="4"/>
        <v>abs_sys_exit_ok := find_pos(sys_exit_ok)</v>
      </c>
    </row>
    <row r="23" spans="1:16" ht="13.5" customHeight="1" x14ac:dyDescent="0.2">
      <c r="B23" t="s">
        <v>71</v>
      </c>
      <c r="C23" t="s">
        <v>72</v>
      </c>
      <c r="D23" t="s">
        <v>73</v>
      </c>
      <c r="F23">
        <v>429</v>
      </c>
      <c r="G23">
        <v>352</v>
      </c>
      <c r="H23">
        <f t="shared" si="0"/>
        <v>0.5363</v>
      </c>
      <c r="I23">
        <f t="shared" si="1"/>
        <v>0.5867</v>
      </c>
      <c r="J23" t="str">
        <f t="shared" si="2"/>
        <v>sys_exit_cancel=0.5363,0.5867</v>
      </c>
      <c r="K23" s="2" t="str">
        <f t="shared" si="3"/>
        <v>IniRead, sys_exit_cancel, .\config.ini, Proportions, sys_exit_cancel</v>
      </c>
      <c r="L23" s="2" t="str">
        <f t="shared" si="4"/>
        <v>abs_sys_exit_cancel := find_pos(sys_exit_cancel)</v>
      </c>
    </row>
    <row r="24" spans="1:16" ht="13.5" customHeight="1" x14ac:dyDescent="0.2">
      <c r="A24" t="s">
        <v>74</v>
      </c>
      <c r="B24" t="s">
        <v>68</v>
      </c>
      <c r="C24" t="s">
        <v>75</v>
      </c>
      <c r="D24" t="s">
        <v>76</v>
      </c>
      <c r="F24">
        <v>370</v>
      </c>
      <c r="G24">
        <v>465</v>
      </c>
      <c r="H24">
        <f t="shared" si="0"/>
        <v>0.46250000000000002</v>
      </c>
      <c r="I24">
        <f t="shared" si="1"/>
        <v>0.77500000000000002</v>
      </c>
      <c r="J24" t="str">
        <f t="shared" si="2"/>
        <v>sl_ok=0.4625,0.775</v>
      </c>
      <c r="K24" s="2" t="str">
        <f t="shared" si="3"/>
        <v>IniRead, sl_ok, .\config.ini, Proportions, sl_ok</v>
      </c>
      <c r="L24" s="2" t="str">
        <f t="shared" si="4"/>
        <v>abs_sl_ok := find_pos(sl_ok)</v>
      </c>
    </row>
    <row r="25" spans="1:16" ht="13.5" customHeight="1" x14ac:dyDescent="0.2">
      <c r="B25" t="s">
        <v>71</v>
      </c>
      <c r="C25" t="s">
        <v>77</v>
      </c>
      <c r="D25" t="s">
        <v>78</v>
      </c>
      <c r="F25">
        <v>433</v>
      </c>
      <c r="G25">
        <v>465</v>
      </c>
      <c r="H25">
        <f t="shared" si="0"/>
        <v>0.5413</v>
      </c>
      <c r="I25">
        <f t="shared" si="1"/>
        <v>0.77500000000000002</v>
      </c>
      <c r="J25" t="str">
        <f t="shared" si="2"/>
        <v>sl_cancel=0.5413,0.775</v>
      </c>
      <c r="K25" s="2" t="str">
        <f t="shared" si="3"/>
        <v>IniRead, sl_cancel, .\config.ini, Proportions, sl_cancel</v>
      </c>
      <c r="L25" s="2" t="str">
        <f t="shared" si="4"/>
        <v>abs_sl_cancel := find_pos(sl_cancel)</v>
      </c>
    </row>
    <row r="26" spans="1:16" ht="13.5" customHeight="1" x14ac:dyDescent="0.2">
      <c r="B26" t="s">
        <v>79</v>
      </c>
      <c r="C26" t="s">
        <v>80</v>
      </c>
      <c r="D26" t="s">
        <v>81</v>
      </c>
      <c r="F26">
        <v>400</v>
      </c>
      <c r="G26">
        <v>389</v>
      </c>
      <c r="H26">
        <f t="shared" si="0"/>
        <v>0.5</v>
      </c>
      <c r="I26">
        <f t="shared" si="1"/>
        <v>0.64829999999999999</v>
      </c>
      <c r="J26" t="str">
        <f t="shared" si="2"/>
        <v>sl_slot=0.5,0.6483</v>
      </c>
      <c r="K26" s="2" t="str">
        <f t="shared" si="3"/>
        <v>IniRead, sl_slot, .\config.ini, Proportions, sl_slot</v>
      </c>
      <c r="L26" s="2" t="str">
        <f t="shared" si="4"/>
        <v>abs_sl_slot := find_pos(sl_slot)</v>
      </c>
    </row>
    <row r="27" spans="1:16" x14ac:dyDescent="0.2">
      <c r="A27" t="s">
        <v>82</v>
      </c>
      <c r="B27" t="s">
        <v>83</v>
      </c>
      <c r="D27" t="s">
        <v>84</v>
      </c>
      <c r="F27">
        <v>482</v>
      </c>
      <c r="G27">
        <v>322</v>
      </c>
      <c r="H27">
        <f t="shared" si="0"/>
        <v>0.60250000000000004</v>
      </c>
      <c r="I27">
        <f t="shared" si="1"/>
        <v>0.53669999999999995</v>
      </c>
      <c r="J27" t="str">
        <f t="shared" si="2"/>
        <v>sub_start_load=0.6025,0.5367</v>
      </c>
      <c r="K27" s="2" t="str">
        <f t="shared" si="3"/>
        <v>IniRead, sub_start_load, .\config.ini, Proportions, sub_start_load</v>
      </c>
      <c r="L27" s="2" t="str">
        <f t="shared" si="4"/>
        <v>abs_sub_start_load := find_pos(sub_start_load)</v>
      </c>
    </row>
    <row r="28" spans="1:16" s="11" customFormat="1" x14ac:dyDescent="0.2">
      <c r="B28" s="11" t="s">
        <v>172</v>
      </c>
      <c r="D28" s="11" t="s">
        <v>173</v>
      </c>
      <c r="F28" s="11">
        <v>300</v>
      </c>
      <c r="G28" s="11">
        <v>280</v>
      </c>
      <c r="H28" s="11">
        <f t="shared" ref="H28" si="11">ROUND(F28/800,4)</f>
        <v>0.375</v>
      </c>
      <c r="I28" s="11">
        <f t="shared" ref="I28" si="12">ROUND(G28/600,4)</f>
        <v>0.4667</v>
      </c>
      <c r="J28" s="11" t="str">
        <f t="shared" ref="J28" si="13">D28&amp;"="&amp;H28&amp;","&amp;I28</f>
        <v>sub_start_exit=0.375,0.4667</v>
      </c>
      <c r="K28" s="12" t="str">
        <f t="shared" si="3"/>
        <v>IniRead, sub_start_exit, .\config.ini, Proportions, sub_start_exit</v>
      </c>
      <c r="L28" s="12" t="str">
        <f t="shared" si="4"/>
        <v>abs_sub_start_exit := find_pos(sub_start_exit)</v>
      </c>
      <c r="M28" s="12"/>
    </row>
    <row r="29" spans="1:16" s="4" customFormat="1" x14ac:dyDescent="0.2">
      <c r="B29" s="4" t="s">
        <v>85</v>
      </c>
      <c r="D29" s="4" t="s">
        <v>86</v>
      </c>
      <c r="E29" s="4" t="s">
        <v>87</v>
      </c>
      <c r="F29" s="4">
        <v>400</v>
      </c>
      <c r="G29" s="4">
        <v>566</v>
      </c>
      <c r="H29" s="4">
        <f t="shared" si="0"/>
        <v>0.5</v>
      </c>
      <c r="I29" s="4">
        <f t="shared" si="1"/>
        <v>0.94330000000000003</v>
      </c>
      <c r="J29" s="4" t="str">
        <f t="shared" si="2"/>
        <v>back_op_history=0.5,0.9433</v>
      </c>
      <c r="K29" s="5" t="str">
        <f t="shared" si="3"/>
        <v>IniRead, back_op_history, .\config.ini, Proportions, back_op_history</v>
      </c>
      <c r="L29" s="5" t="str">
        <f t="shared" si="4"/>
        <v>abs_back_op_history := find_pos(back_op_history)</v>
      </c>
      <c r="M29" s="6"/>
      <c r="N29" t="s">
        <v>14</v>
      </c>
      <c r="O29" t="str">
        <f t="shared" ref="O29:O41" si="14">"click_abs_"&amp;D29&amp;" := Func(""one_click"").Bind(abs_"&amp;D29&amp;", , if_pos_res)"</f>
        <v>click_abs_back_op_history := Func("one_click").Bind(abs_back_op_history, , if_pos_res)</v>
      </c>
      <c r="P29" t="str">
        <f t="shared" ref="P29:P41" si="15">"Hotkey, %k_op_backs%%k_"&amp;N29&amp;"%, % click_abs_"&amp;D29</f>
        <v>Hotkey, %k_op_backs%%k_op_history%, % click_abs_back_op_history</v>
      </c>
    </row>
    <row r="30" spans="1:16" s="4" customFormat="1" x14ac:dyDescent="0.2">
      <c r="B30" s="4" t="s">
        <v>88</v>
      </c>
      <c r="D30" s="4" t="s">
        <v>89</v>
      </c>
      <c r="E30" s="4" t="s">
        <v>90</v>
      </c>
      <c r="F30" s="4">
        <v>400</v>
      </c>
      <c r="G30" s="4">
        <v>566</v>
      </c>
      <c r="H30" s="4">
        <f t="shared" si="0"/>
        <v>0.5</v>
      </c>
      <c r="I30" s="4">
        <f t="shared" si="1"/>
        <v>0.94330000000000003</v>
      </c>
      <c r="J30" s="4" t="str">
        <f t="shared" si="2"/>
        <v>back_op_analyze=0.5,0.9433</v>
      </c>
      <c r="K30" s="5" t="str">
        <f t="shared" si="3"/>
        <v>IniRead, back_op_analyze, .\config.ini, Proportions, back_op_analyze</v>
      </c>
      <c r="L30" s="5" t="str">
        <f t="shared" si="4"/>
        <v>abs_back_op_analyze := find_pos(back_op_analyze)</v>
      </c>
      <c r="M30" s="6"/>
      <c r="N30" t="s">
        <v>17</v>
      </c>
      <c r="O30" t="str">
        <f t="shared" si="14"/>
        <v>click_abs_back_op_analyze := Func("one_click").Bind(abs_back_op_analyze, , if_pos_res)</v>
      </c>
      <c r="P30" t="str">
        <f t="shared" si="15"/>
        <v>Hotkey, %k_op_backs%%k_op_analyze%, % click_abs_back_op_analyze</v>
      </c>
    </row>
    <row r="31" spans="1:16" x14ac:dyDescent="0.2">
      <c r="B31" s="3" t="s">
        <v>91</v>
      </c>
      <c r="D31" t="s">
        <v>58</v>
      </c>
      <c r="E31" t="s">
        <v>59</v>
      </c>
      <c r="F31">
        <v>400</v>
      </c>
      <c r="G31">
        <v>440</v>
      </c>
      <c r="H31">
        <f t="shared" si="0"/>
        <v>0.5</v>
      </c>
      <c r="I31">
        <f t="shared" si="1"/>
        <v>0.73329999999999995</v>
      </c>
      <c r="J31" t="str">
        <f t="shared" si="2"/>
        <v>sys_resume=0.5,0.7333</v>
      </c>
      <c r="K31" s="2" t="str">
        <f t="shared" si="3"/>
        <v>IniRead, sys_resume, .\config.ini, Proportions, sys_resume</v>
      </c>
      <c r="L31" s="2" t="str">
        <f t="shared" si="4"/>
        <v>abs_sys_resume := find_pos(sys_resume)</v>
      </c>
      <c r="N31" t="s">
        <v>20</v>
      </c>
      <c r="O31" t="str">
        <f t="shared" si="14"/>
        <v>click_abs_sys_resume := Func("one_click").Bind(abs_sys_resume, , if_pos_res)</v>
      </c>
      <c r="P31" t="str">
        <f t="shared" si="15"/>
        <v>Hotkey, %k_op_backs%%k_op_system%, % click_abs_sys_resume</v>
      </c>
    </row>
    <row r="32" spans="1:16" x14ac:dyDescent="0.2">
      <c r="B32" t="s">
        <v>92</v>
      </c>
      <c r="D32" t="s">
        <v>93</v>
      </c>
      <c r="E32" t="s">
        <v>94</v>
      </c>
      <c r="F32">
        <v>552</v>
      </c>
      <c r="G32">
        <v>490</v>
      </c>
      <c r="H32" s="4">
        <f t="shared" si="0"/>
        <v>0.69</v>
      </c>
      <c r="I32" s="4">
        <f t="shared" si="1"/>
        <v>0.81669999999999998</v>
      </c>
      <c r="J32" s="4" t="str">
        <f t="shared" si="2"/>
        <v>back_op_characters=0.69,0.8167</v>
      </c>
      <c r="K32" s="5" t="str">
        <f t="shared" si="3"/>
        <v>IniRead, back_op_characters, .\config.ini, Proportions, back_op_characters</v>
      </c>
      <c r="L32" s="5" t="str">
        <f t="shared" si="4"/>
        <v>abs_back_op_characters := find_pos(back_op_characters)</v>
      </c>
      <c r="N32" t="s">
        <v>23</v>
      </c>
      <c r="O32" t="str">
        <f t="shared" si="14"/>
        <v>click_abs_back_op_characters := Func("one_click").Bind(abs_back_op_characters, , if_pos_res)</v>
      </c>
      <c r="P32" t="str">
        <f t="shared" si="15"/>
        <v>Hotkey, %k_op_backs%%k_op_characters%, % click_abs_back_op_characters</v>
      </c>
    </row>
    <row r="33" spans="1:16" x14ac:dyDescent="0.2">
      <c r="B33" t="s">
        <v>95</v>
      </c>
      <c r="D33" t="s">
        <v>96</v>
      </c>
      <c r="E33" t="s">
        <v>97</v>
      </c>
      <c r="F33">
        <v>442</v>
      </c>
      <c r="G33">
        <v>441</v>
      </c>
      <c r="H33" s="4">
        <f t="shared" si="0"/>
        <v>0.55249999999999999</v>
      </c>
      <c r="I33" s="4">
        <f t="shared" si="1"/>
        <v>0.73499999999999999</v>
      </c>
      <c r="J33" s="4" t="str">
        <f t="shared" si="2"/>
        <v>back_op_buildings=0.5525,0.735</v>
      </c>
      <c r="K33" s="5" t="str">
        <f t="shared" si="3"/>
        <v>IniRead, back_op_buildings, .\config.ini, Proportions, back_op_buildings</v>
      </c>
      <c r="L33" s="5" t="str">
        <f t="shared" si="4"/>
        <v>abs_back_op_buildings := find_pos(back_op_buildings)</v>
      </c>
      <c r="N33" t="s">
        <v>26</v>
      </c>
      <c r="O33" t="str">
        <f t="shared" si="14"/>
        <v>click_abs_back_op_buildings := Func("one_click").Bind(abs_back_op_buildings, , if_pos_res)</v>
      </c>
      <c r="P33" t="str">
        <f t="shared" si="15"/>
        <v>Hotkey, %k_op_backs%%k_op_buildings%, % click_abs_back_op_buildings</v>
      </c>
    </row>
    <row r="34" spans="1:16" s="4" customFormat="1" x14ac:dyDescent="0.2">
      <c r="B34" s="4" t="s">
        <v>98</v>
      </c>
      <c r="D34" s="4" t="s">
        <v>99</v>
      </c>
      <c r="E34" s="4" t="s">
        <v>100</v>
      </c>
      <c r="F34" s="4">
        <v>400</v>
      </c>
      <c r="G34" s="4">
        <v>566</v>
      </c>
      <c r="H34" s="4">
        <f t="shared" si="0"/>
        <v>0.5</v>
      </c>
      <c r="I34" s="4">
        <f t="shared" si="1"/>
        <v>0.94330000000000003</v>
      </c>
      <c r="J34" s="4" t="str">
        <f t="shared" si="2"/>
        <v>back_op_market=0.5,0.9433</v>
      </c>
      <c r="K34" s="5" t="str">
        <f t="shared" si="3"/>
        <v>IniRead, back_op_market, .\config.ini, Proportions, back_op_market</v>
      </c>
      <c r="L34" s="5" t="str">
        <f t="shared" si="4"/>
        <v>abs_back_op_market := find_pos(back_op_market)</v>
      </c>
      <c r="M34" s="6"/>
      <c r="N34" t="s">
        <v>29</v>
      </c>
      <c r="O34" t="str">
        <f t="shared" si="14"/>
        <v>click_abs_back_op_market := Func("one_click").Bind(abs_back_op_market, , if_pos_res)</v>
      </c>
      <c r="P34" t="str">
        <f t="shared" si="15"/>
        <v>Hotkey, %k_op_backs%%k_op_market%, % click_abs_back_op_market</v>
      </c>
    </row>
    <row r="35" spans="1:16" s="4" customFormat="1" x14ac:dyDescent="0.2">
      <c r="B35" s="4" t="s">
        <v>101</v>
      </c>
      <c r="D35" s="4" t="s">
        <v>102</v>
      </c>
      <c r="E35" s="4" t="s">
        <v>103</v>
      </c>
      <c r="F35" s="4">
        <v>485</v>
      </c>
      <c r="G35" s="4">
        <v>522</v>
      </c>
      <c r="H35" s="4">
        <f t="shared" si="0"/>
        <v>0.60629999999999995</v>
      </c>
      <c r="I35" s="4">
        <f t="shared" si="1"/>
        <v>0.87</v>
      </c>
      <c r="J35" s="4" t="str">
        <f t="shared" si="2"/>
        <v>back_op_move=0.6063,0.87</v>
      </c>
      <c r="K35" s="5" t="str">
        <f t="shared" si="3"/>
        <v>IniRead, back_op_move, .\config.ini, Proportions, back_op_move</v>
      </c>
      <c r="L35" s="5" t="str">
        <f t="shared" si="4"/>
        <v>abs_back_op_move := find_pos(back_op_move)</v>
      </c>
      <c r="M35" s="6"/>
      <c r="N35" t="s">
        <v>32</v>
      </c>
      <c r="O35" t="str">
        <f t="shared" si="14"/>
        <v>click_abs_back_op_move := Func("one_click").Bind(abs_back_op_move, , if_pos_res)</v>
      </c>
      <c r="P35" t="str">
        <f t="shared" si="15"/>
        <v>Hotkey, %k_op_backs%%k_op_move%, % click_abs_back_op_move</v>
      </c>
    </row>
    <row r="36" spans="1:16" s="4" customFormat="1" x14ac:dyDescent="0.2">
      <c r="B36" s="4" t="s">
        <v>104</v>
      </c>
      <c r="D36" s="4" t="s">
        <v>105</v>
      </c>
      <c r="E36" s="4" t="s">
        <v>106</v>
      </c>
      <c r="F36" s="4">
        <v>485</v>
      </c>
      <c r="G36" s="4">
        <v>522</v>
      </c>
      <c r="H36" s="4">
        <f t="shared" si="0"/>
        <v>0.60629999999999995</v>
      </c>
      <c r="I36" s="4">
        <f t="shared" si="1"/>
        <v>0.87</v>
      </c>
      <c r="J36" s="4" t="str">
        <f t="shared" si="2"/>
        <v>back_op_attack=0.6063,0.87</v>
      </c>
      <c r="K36" s="5" t="str">
        <f t="shared" si="3"/>
        <v>IniRead, back_op_attack, .\config.ini, Proportions, back_op_attack</v>
      </c>
      <c r="L36" s="5" t="str">
        <f t="shared" si="4"/>
        <v>abs_back_op_attack := find_pos(back_op_attack)</v>
      </c>
      <c r="M36" s="6"/>
      <c r="N36" t="s">
        <v>35</v>
      </c>
      <c r="O36" t="str">
        <f t="shared" si="14"/>
        <v>click_abs_back_op_attack := Func("one_click").Bind(abs_back_op_attack, , if_pos_res)</v>
      </c>
      <c r="P36" t="str">
        <f t="shared" si="15"/>
        <v>Hotkey, %k_op_backs%%k_op_attack%, % click_abs_back_op_attack</v>
      </c>
    </row>
    <row r="37" spans="1:16" s="4" customFormat="1" x14ac:dyDescent="0.2">
      <c r="B37" s="4" t="s">
        <v>107</v>
      </c>
      <c r="D37" s="4" t="s">
        <v>108</v>
      </c>
      <c r="E37" s="4" t="s">
        <v>109</v>
      </c>
      <c r="F37" s="4">
        <v>485</v>
      </c>
      <c r="G37" s="4">
        <v>522</v>
      </c>
      <c r="H37" s="4">
        <f t="shared" si="0"/>
        <v>0.60629999999999995</v>
      </c>
      <c r="I37" s="4">
        <f t="shared" si="1"/>
        <v>0.87</v>
      </c>
      <c r="J37" s="4" t="str">
        <f t="shared" si="2"/>
        <v>back_op_scout=0.6063,0.87</v>
      </c>
      <c r="K37" s="5" t="str">
        <f t="shared" si="3"/>
        <v>IniRead, back_op_scout, .\config.ini, Proportions, back_op_scout</v>
      </c>
      <c r="L37" s="5" t="str">
        <f t="shared" si="4"/>
        <v>abs_back_op_scout := find_pos(back_op_scout)</v>
      </c>
      <c r="M37" s="6"/>
      <c r="N37" t="s">
        <v>38</v>
      </c>
      <c r="O37" t="str">
        <f t="shared" si="14"/>
        <v>click_abs_back_op_scout := Func("one_click").Bind(abs_back_op_scout, , if_pos_res)</v>
      </c>
      <c r="P37" t="str">
        <f t="shared" si="15"/>
        <v>Hotkey, %k_op_backs%%k_op_scout%, % click_abs_back_op_scout</v>
      </c>
    </row>
    <row r="38" spans="1:16" s="4" customFormat="1" x14ac:dyDescent="0.2">
      <c r="B38" s="4" t="s">
        <v>110</v>
      </c>
      <c r="D38" s="4" t="s">
        <v>111</v>
      </c>
      <c r="E38" s="4" t="s">
        <v>112</v>
      </c>
      <c r="F38" s="4">
        <v>485</v>
      </c>
      <c r="G38" s="4">
        <v>522</v>
      </c>
      <c r="H38" s="4">
        <f t="shared" si="0"/>
        <v>0.60629999999999995</v>
      </c>
      <c r="I38" s="4">
        <f t="shared" si="1"/>
        <v>0.87</v>
      </c>
      <c r="J38" s="4" t="str">
        <f t="shared" si="2"/>
        <v>back_op_negotiate=0.6063,0.87</v>
      </c>
      <c r="K38" s="5" t="str">
        <f t="shared" si="3"/>
        <v>IniRead, back_op_negotiate, .\config.ini, Proportions, back_op_negotiate</v>
      </c>
      <c r="L38" s="5" t="str">
        <f t="shared" si="4"/>
        <v>abs_back_op_negotiate := find_pos(back_op_negotiate)</v>
      </c>
      <c r="M38" s="6"/>
      <c r="N38" t="s">
        <v>41</v>
      </c>
      <c r="O38" t="str">
        <f t="shared" si="14"/>
        <v>click_abs_back_op_negotiate := Func("one_click").Bind(abs_back_op_negotiate, , if_pos_res)</v>
      </c>
      <c r="P38" t="str">
        <f t="shared" si="15"/>
        <v>Hotkey, %k_op_backs%%k_op_negotiate%, % click_abs_back_op_negotiate</v>
      </c>
    </row>
    <row r="39" spans="1:16" s="4" customFormat="1" x14ac:dyDescent="0.2">
      <c r="B39" s="4" t="s">
        <v>113</v>
      </c>
      <c r="D39" s="4" t="s">
        <v>114</v>
      </c>
      <c r="E39" s="4" t="s">
        <v>115</v>
      </c>
      <c r="F39" s="4">
        <v>400</v>
      </c>
      <c r="G39" s="4">
        <v>508</v>
      </c>
      <c r="H39" s="4">
        <f t="shared" si="0"/>
        <v>0.5</v>
      </c>
      <c r="I39" s="4">
        <f t="shared" si="1"/>
        <v>0.84670000000000001</v>
      </c>
      <c r="J39" s="4" t="str">
        <f t="shared" si="2"/>
        <v>back_op_info=0.5,0.8467</v>
      </c>
      <c r="K39" s="5" t="str">
        <f t="shared" si="3"/>
        <v>IniRead, back_op_info, .\config.ini, Proportions, back_op_info</v>
      </c>
      <c r="L39" s="5" t="str">
        <f t="shared" si="4"/>
        <v>abs_back_op_info := find_pos(back_op_info)</v>
      </c>
      <c r="M39" s="6"/>
      <c r="N39" t="s">
        <v>44</v>
      </c>
      <c r="O39" t="str">
        <f t="shared" si="14"/>
        <v>click_abs_back_op_info := Func("one_click").Bind(abs_back_op_info, , if_pos_res)</v>
      </c>
      <c r="P39" t="str">
        <f t="shared" si="15"/>
        <v>Hotkey, %k_op_backs%%k_op_info%, % click_abs_back_op_info</v>
      </c>
    </row>
    <row r="40" spans="1:16" s="4" customFormat="1" x14ac:dyDescent="0.2">
      <c r="B40" s="4" t="s">
        <v>116</v>
      </c>
      <c r="D40" s="4" t="s">
        <v>117</v>
      </c>
      <c r="E40" s="4" t="s">
        <v>118</v>
      </c>
      <c r="F40" s="4">
        <v>400</v>
      </c>
      <c r="G40" s="4">
        <v>566</v>
      </c>
      <c r="H40" s="4">
        <f t="shared" si="0"/>
        <v>0.5</v>
      </c>
      <c r="I40" s="4">
        <f t="shared" si="1"/>
        <v>0.94330000000000003</v>
      </c>
      <c r="J40" s="4" t="str">
        <f t="shared" si="2"/>
        <v>back_op_assign=0.5,0.9433</v>
      </c>
      <c r="K40" s="5" t="str">
        <f t="shared" si="3"/>
        <v>IniRead, back_op_assign, .\config.ini, Proportions, back_op_assign</v>
      </c>
      <c r="L40" s="5" t="str">
        <f t="shared" si="4"/>
        <v>abs_back_op_assign := find_pos(back_op_assign)</v>
      </c>
      <c r="M40" s="6"/>
      <c r="N40" t="s">
        <v>47</v>
      </c>
      <c r="O40" t="str">
        <f t="shared" si="14"/>
        <v>click_abs_back_op_assign := Func("one_click").Bind(abs_back_op_assign, , if_pos_res)</v>
      </c>
      <c r="P40" t="str">
        <f t="shared" si="15"/>
        <v>Hotkey, %k_op_backs%%k_op_assign%, % click_abs_back_op_assign</v>
      </c>
    </row>
    <row r="41" spans="1:16" x14ac:dyDescent="0.2">
      <c r="B41" t="s">
        <v>119</v>
      </c>
      <c r="D41" t="s">
        <v>120</v>
      </c>
      <c r="E41" t="s">
        <v>121</v>
      </c>
      <c r="F41">
        <v>434</v>
      </c>
      <c r="G41">
        <v>406</v>
      </c>
      <c r="H41" s="4">
        <f t="shared" si="0"/>
        <v>0.54249999999999998</v>
      </c>
      <c r="I41" s="4">
        <f t="shared" si="1"/>
        <v>0.67669999999999997</v>
      </c>
      <c r="J41" s="4" t="str">
        <f t="shared" si="2"/>
        <v>back_op_incident=0.5425,0.6767</v>
      </c>
      <c r="K41" s="5" t="str">
        <f t="shared" si="3"/>
        <v>IniRead, back_op_incident, .\config.ini, Proportions, back_op_incident</v>
      </c>
      <c r="L41" s="5" t="str">
        <f t="shared" si="4"/>
        <v>abs_back_op_incident := find_pos(back_op_incident)</v>
      </c>
      <c r="N41" t="s">
        <v>50</v>
      </c>
      <c r="O41" t="str">
        <f t="shared" si="14"/>
        <v>click_abs_back_op_incident := Func("one_click").Bind(abs_back_op_incident, , if_pos_res)</v>
      </c>
      <c r="P41" t="str">
        <f t="shared" si="15"/>
        <v>Hotkey, %k_op_backs%%k_op_incident%, % click_abs_back_op_incident</v>
      </c>
    </row>
    <row r="42" spans="1:16" x14ac:dyDescent="0.2">
      <c r="B42" t="s">
        <v>122</v>
      </c>
      <c r="D42" t="s">
        <v>123</v>
      </c>
      <c r="F42">
        <v>400</v>
      </c>
      <c r="G42">
        <v>476</v>
      </c>
      <c r="H42" s="4">
        <f>ROUND(F42/800,4)</f>
        <v>0.5</v>
      </c>
      <c r="I42" s="4">
        <f>ROUND(G42/600,4)</f>
        <v>0.79330000000000001</v>
      </c>
      <c r="J42" s="4" t="str">
        <f>D42&amp;"="&amp;H42&amp;","&amp;I42</f>
        <v>sub_back_building=0.5,0.7933</v>
      </c>
      <c r="K42" s="5" t="str">
        <f t="shared" ref="K42:K56" si="16">"IniRead, "&amp;D42&amp;", .\config.ini, Proportions, "&amp;D42</f>
        <v>IniRead, sub_back_building, .\config.ini, Proportions, sub_back_building</v>
      </c>
      <c r="L42" s="5" t="str">
        <f t="shared" ref="L42:L56" si="17">"abs_"&amp;D42&amp;" := find_pos("&amp;D42&amp;")"</f>
        <v>abs_sub_back_building := find_pos(sub_back_building)</v>
      </c>
    </row>
    <row r="43" spans="1:16" s="4" customFormat="1" x14ac:dyDescent="0.2">
      <c r="B43" s="4" t="s">
        <v>124</v>
      </c>
      <c r="D43" s="4" t="s">
        <v>125</v>
      </c>
      <c r="F43" s="4">
        <v>400</v>
      </c>
      <c r="G43" s="4">
        <v>508</v>
      </c>
      <c r="H43" s="4">
        <f>ROUND(F43/800,4)</f>
        <v>0.5</v>
      </c>
      <c r="I43" s="4">
        <f>ROUND(G43/600,4)</f>
        <v>0.84670000000000001</v>
      </c>
      <c r="J43" s="4" t="str">
        <f>D43&amp;"="&amp;H43&amp;","&amp;I43</f>
        <v>sub_back_fruit=0.5,0.8467</v>
      </c>
      <c r="K43" s="5" t="str">
        <f t="shared" si="16"/>
        <v>IniRead, sub_back_fruit, .\config.ini, Proportions, sub_back_fruit</v>
      </c>
      <c r="L43" s="5" t="str">
        <f t="shared" si="17"/>
        <v>abs_sub_back_fruit := find_pos(sub_back_fruit)</v>
      </c>
      <c r="M43" s="6"/>
    </row>
    <row r="44" spans="1:16" x14ac:dyDescent="0.2">
      <c r="A44" t="s">
        <v>144</v>
      </c>
      <c r="B44" t="s">
        <v>145</v>
      </c>
      <c r="D44" t="s">
        <v>163</v>
      </c>
      <c r="F44">
        <v>62</v>
      </c>
      <c r="G44">
        <v>299</v>
      </c>
      <c r="H44">
        <f t="shared" ref="H44:H49" si="18">ROUND(F44/800,4)</f>
        <v>7.7499999999999999E-2</v>
      </c>
      <c r="I44">
        <f t="shared" ref="I44:I49" si="19">ROUND(G44/600,4)</f>
        <v>0.49830000000000002</v>
      </c>
      <c r="J44" t="str">
        <f t="shared" ref="J44:J49" si="20">D44&amp;"="&amp;H44&amp;","&amp;I44</f>
        <v>region_s_equipment=0.0775,0.4983</v>
      </c>
      <c r="K44" t="str">
        <f t="shared" si="16"/>
        <v>IniRead, region_s_equipment, .\config.ini, Proportions, region_s_equipment</v>
      </c>
      <c r="L44" t="str">
        <f t="shared" si="17"/>
        <v>abs_region_s_equipment := find_pos(region_s_equipment)</v>
      </c>
      <c r="M44"/>
    </row>
    <row r="45" spans="1:16" x14ac:dyDescent="0.2">
      <c r="D45" s="9" t="s">
        <v>164</v>
      </c>
      <c r="F45">
        <v>100</v>
      </c>
      <c r="G45">
        <v>463</v>
      </c>
      <c r="H45" s="4">
        <f t="shared" si="18"/>
        <v>0.125</v>
      </c>
      <c r="I45" s="4">
        <f t="shared" si="19"/>
        <v>0.77170000000000005</v>
      </c>
      <c r="J45" s="4" t="str">
        <f t="shared" si="20"/>
        <v>region_e_equipment=0.125,0.7717</v>
      </c>
      <c r="K45" s="10" t="str">
        <f t="shared" si="16"/>
        <v>IniRead, region_e_equipment, .\config.ini, Proportions, region_e_equipment</v>
      </c>
      <c r="L45" s="10" t="str">
        <f t="shared" si="17"/>
        <v>abs_region_e_equipment := find_pos(region_e_equipment)</v>
      </c>
    </row>
    <row r="46" spans="1:16" x14ac:dyDescent="0.2">
      <c r="B46" t="s">
        <v>146</v>
      </c>
      <c r="D46" s="9" t="s">
        <v>165</v>
      </c>
      <c r="F46">
        <v>115</v>
      </c>
      <c r="G46">
        <v>299</v>
      </c>
      <c r="H46" s="4">
        <f t="shared" si="18"/>
        <v>0.14380000000000001</v>
      </c>
      <c r="I46" s="4">
        <f t="shared" si="19"/>
        <v>0.49830000000000002</v>
      </c>
      <c r="J46" s="4" t="str">
        <f t="shared" si="20"/>
        <v>region_s_inventory=0.1438,0.4983</v>
      </c>
      <c r="K46" s="10" t="str">
        <f t="shared" si="16"/>
        <v>IniRead, region_s_inventory, .\config.ini, Proportions, region_s_inventory</v>
      </c>
      <c r="L46" s="10" t="str">
        <f t="shared" si="17"/>
        <v>abs_region_s_inventory := find_pos(region_s_inventory)</v>
      </c>
    </row>
    <row r="47" spans="1:16" x14ac:dyDescent="0.2">
      <c r="D47" s="9" t="s">
        <v>166</v>
      </c>
      <c r="F47">
        <v>195</v>
      </c>
      <c r="G47">
        <v>461</v>
      </c>
      <c r="H47" s="4">
        <f t="shared" si="18"/>
        <v>0.24379999999999999</v>
      </c>
      <c r="I47" s="4">
        <f t="shared" si="19"/>
        <v>0.76829999999999998</v>
      </c>
      <c r="J47" s="4" t="str">
        <f t="shared" si="20"/>
        <v>region_e_inventory=0.2438,0.7683</v>
      </c>
      <c r="K47" s="10" t="str">
        <f t="shared" si="16"/>
        <v>IniRead, region_e_inventory, .\config.ini, Proportions, region_e_inventory</v>
      </c>
      <c r="L47" s="10" t="str">
        <f t="shared" si="17"/>
        <v>abs_region_e_inventory := find_pos(region_e_inventory)</v>
      </c>
    </row>
    <row r="48" spans="1:16" x14ac:dyDescent="0.2">
      <c r="B48" t="s">
        <v>147</v>
      </c>
      <c r="D48" s="9" t="s">
        <v>167</v>
      </c>
      <c r="F48">
        <v>642</v>
      </c>
      <c r="G48">
        <v>196</v>
      </c>
      <c r="H48" s="4">
        <f t="shared" si="18"/>
        <v>0.80249999999999999</v>
      </c>
      <c r="I48" s="4">
        <f t="shared" si="19"/>
        <v>0.32669999999999999</v>
      </c>
      <c r="J48" s="4" t="str">
        <f t="shared" si="20"/>
        <v>region_s_storage=0.8025,0.3267</v>
      </c>
      <c r="K48" s="10" t="str">
        <f t="shared" si="16"/>
        <v>IniRead, region_s_storage, .\config.ini, Proportions, region_s_storage</v>
      </c>
      <c r="L48" s="10" t="str">
        <f t="shared" si="17"/>
        <v>abs_region_s_storage := find_pos(region_s_storage)</v>
      </c>
    </row>
    <row r="49" spans="1:13" x14ac:dyDescent="0.2">
      <c r="D49" s="9" t="s">
        <v>168</v>
      </c>
      <c r="F49">
        <v>763</v>
      </c>
      <c r="G49">
        <v>484</v>
      </c>
      <c r="H49" s="4">
        <f t="shared" si="18"/>
        <v>0.95379999999999998</v>
      </c>
      <c r="I49" s="4">
        <f t="shared" si="19"/>
        <v>0.80669999999999997</v>
      </c>
      <c r="J49" s="4" t="str">
        <f t="shared" si="20"/>
        <v>region_e_storage=0.9538,0.8067</v>
      </c>
      <c r="K49" s="10" t="str">
        <f t="shared" si="16"/>
        <v>IniRead, region_e_storage, .\config.ini, Proportions, region_e_storage</v>
      </c>
      <c r="L49" s="10" t="str">
        <f t="shared" si="17"/>
        <v>abs_region_e_storage := find_pos(region_e_storage)</v>
      </c>
    </row>
    <row r="50" spans="1:13" x14ac:dyDescent="0.2">
      <c r="B50" t="s">
        <v>169</v>
      </c>
      <c r="D50" t="s">
        <v>170</v>
      </c>
      <c r="F50">
        <v>632</v>
      </c>
      <c r="G50">
        <v>338</v>
      </c>
      <c r="H50">
        <f t="shared" ref="H50:H51" si="21">ROUND(F50/800,4)</f>
        <v>0.79</v>
      </c>
      <c r="I50">
        <f t="shared" ref="I50:I51" si="22">ROUND(G50/600,4)</f>
        <v>0.56330000000000002</v>
      </c>
      <c r="J50" t="str">
        <f t="shared" ref="J50:J51" si="23">D50&amp;"="&amp;H50&amp;","&amp;I50</f>
        <v>region_s_combat_i=0.79,0.5633</v>
      </c>
      <c r="K50" t="str">
        <f t="shared" si="16"/>
        <v>IniRead, region_s_combat_i, .\config.ini, Proportions, region_s_combat_i</v>
      </c>
      <c r="L50" t="str">
        <f t="shared" si="17"/>
        <v>abs_region_s_combat_i := find_pos(region_s_combat_i)</v>
      </c>
      <c r="M50"/>
    </row>
    <row r="51" spans="1:13" x14ac:dyDescent="0.2">
      <c r="D51" t="s">
        <v>171</v>
      </c>
      <c r="F51">
        <v>793</v>
      </c>
      <c r="G51">
        <v>414</v>
      </c>
      <c r="H51">
        <f t="shared" si="21"/>
        <v>0.99129999999999996</v>
      </c>
      <c r="I51">
        <f t="shared" si="22"/>
        <v>0.69</v>
      </c>
      <c r="J51" t="str">
        <f t="shared" si="23"/>
        <v>region_e_combat_i=0.9913,0.69</v>
      </c>
      <c r="K51" t="str">
        <f t="shared" si="16"/>
        <v>IniRead, region_e_combat_i, .\config.ini, Proportions, region_e_combat_i</v>
      </c>
      <c r="L51" t="str">
        <f t="shared" si="17"/>
        <v>abs_region_e_combat_i := find_pos(region_e_combat_i)</v>
      </c>
      <c r="M51"/>
    </row>
    <row r="52" spans="1:13" x14ac:dyDescent="0.2">
      <c r="A52" t="s">
        <v>155</v>
      </c>
      <c r="B52" t="s">
        <v>148</v>
      </c>
      <c r="D52" t="s">
        <v>156</v>
      </c>
      <c r="F52">
        <v>135</v>
      </c>
      <c r="G52">
        <v>206</v>
      </c>
      <c r="H52">
        <f t="shared" ref="H52:H58" si="24">ROUND(F52/800,4)</f>
        <v>0.16880000000000001</v>
      </c>
      <c r="I52">
        <f t="shared" ref="I52:I58" si="25">ROUND(G52/600,4)</f>
        <v>0.34329999999999999</v>
      </c>
      <c r="J52" t="str">
        <f t="shared" ref="J52:J58" si="26">D52&amp;"="&amp;H52&amp;","&amp;I52</f>
        <v>item_portrait=0.1688,0.3433</v>
      </c>
      <c r="K52" t="str">
        <f t="shared" si="16"/>
        <v>IniRead, item_portrait, .\config.ini, Proportions, item_portrait</v>
      </c>
      <c r="L52" t="str">
        <f t="shared" si="17"/>
        <v>abs_item_portrait := find_pos(item_portrait)</v>
      </c>
      <c r="M52"/>
    </row>
    <row r="53" spans="1:13" x14ac:dyDescent="0.2">
      <c r="B53" t="s">
        <v>149</v>
      </c>
      <c r="D53" t="s">
        <v>157</v>
      </c>
      <c r="F53">
        <v>135</v>
      </c>
      <c r="G53">
        <v>323</v>
      </c>
      <c r="H53">
        <f t="shared" si="24"/>
        <v>0.16880000000000001</v>
      </c>
      <c r="I53">
        <f t="shared" si="25"/>
        <v>0.5383</v>
      </c>
      <c r="J53" t="str">
        <f t="shared" si="26"/>
        <v>item_inv_1=0.1688,0.5383</v>
      </c>
      <c r="K53" t="str">
        <f t="shared" si="16"/>
        <v>IniRead, item_inv_1, .\config.ini, Proportions, item_inv_1</v>
      </c>
      <c r="L53" t="str">
        <f t="shared" si="17"/>
        <v>abs_item_inv_1 := find_pos(item_inv_1)</v>
      </c>
      <c r="M53"/>
    </row>
    <row r="54" spans="1:13" x14ac:dyDescent="0.2">
      <c r="B54" t="s">
        <v>150</v>
      </c>
      <c r="D54" t="s">
        <v>158</v>
      </c>
      <c r="F54">
        <v>671</v>
      </c>
      <c r="G54">
        <v>219</v>
      </c>
      <c r="H54">
        <f t="shared" si="24"/>
        <v>0.83879999999999999</v>
      </c>
      <c r="I54">
        <f t="shared" si="25"/>
        <v>0.36499999999999999</v>
      </c>
      <c r="J54" t="str">
        <f t="shared" si="26"/>
        <v>item_storage_1=0.8388,0.365</v>
      </c>
      <c r="K54" t="str">
        <f t="shared" si="16"/>
        <v>IniRead, item_storage_1, .\config.ini, Proportions, item_storage_1</v>
      </c>
      <c r="L54" t="str">
        <f t="shared" si="17"/>
        <v>abs_item_storage_1 := find_pos(item_storage_1)</v>
      </c>
      <c r="M54"/>
    </row>
    <row r="55" spans="1:13" x14ac:dyDescent="0.2">
      <c r="B55" t="s">
        <v>151</v>
      </c>
      <c r="D55" t="s">
        <v>159</v>
      </c>
      <c r="F55">
        <v>80</v>
      </c>
      <c r="G55">
        <v>320</v>
      </c>
      <c r="H55">
        <f t="shared" si="24"/>
        <v>0.1</v>
      </c>
      <c r="I55">
        <f t="shared" si="25"/>
        <v>0.5333</v>
      </c>
      <c r="J55" t="str">
        <f t="shared" si="26"/>
        <v>item_equipment_1=0.1,0.5333</v>
      </c>
      <c r="K55" t="str">
        <f t="shared" si="16"/>
        <v>IniRead, item_equipment_1, .\config.ini, Proportions, item_equipment_1</v>
      </c>
      <c r="L55" t="str">
        <f t="shared" si="17"/>
        <v>abs_item_equipment_1 := find_pos(item_equipment_1)</v>
      </c>
      <c r="M55"/>
    </row>
    <row r="56" spans="1:13" x14ac:dyDescent="0.2">
      <c r="B56" t="s">
        <v>152</v>
      </c>
      <c r="D56" t="s">
        <v>160</v>
      </c>
      <c r="F56">
        <v>80</v>
      </c>
      <c r="G56">
        <v>360</v>
      </c>
      <c r="H56">
        <f t="shared" si="24"/>
        <v>0.1</v>
      </c>
      <c r="I56">
        <f t="shared" si="25"/>
        <v>0.6</v>
      </c>
      <c r="J56" t="str">
        <f t="shared" si="26"/>
        <v>item_equipment_2=0.1,0.6</v>
      </c>
      <c r="K56" t="str">
        <f t="shared" si="16"/>
        <v>IniRead, item_equipment_2, .\config.ini, Proportions, item_equipment_2</v>
      </c>
      <c r="L56" t="str">
        <f t="shared" si="17"/>
        <v>abs_item_equipment_2 := find_pos(item_equipment_2)</v>
      </c>
      <c r="M56"/>
    </row>
    <row r="57" spans="1:13" x14ac:dyDescent="0.2">
      <c r="B57" t="s">
        <v>153</v>
      </c>
      <c r="D57" t="s">
        <v>161</v>
      </c>
      <c r="F57">
        <v>80</v>
      </c>
      <c r="G57">
        <v>400</v>
      </c>
      <c r="H57">
        <f t="shared" si="24"/>
        <v>0.1</v>
      </c>
      <c r="I57">
        <f t="shared" si="25"/>
        <v>0.66669999999999996</v>
      </c>
      <c r="J57" t="str">
        <f t="shared" si="26"/>
        <v>item_equipment_3=0.1,0.6667</v>
      </c>
      <c r="K57" t="str">
        <f t="shared" ref="K57:K60" si="27">"IniRead, "&amp;D57&amp;", .\config.ini, Proportions, "&amp;D57</f>
        <v>IniRead, item_equipment_3, .\config.ini, Proportions, item_equipment_3</v>
      </c>
      <c r="L57" t="str">
        <f t="shared" ref="L57:L60" si="28">"abs_"&amp;D57&amp;" := find_pos("&amp;D57&amp;")"</f>
        <v>abs_item_equipment_3 := find_pos(item_equipment_3)</v>
      </c>
      <c r="M57"/>
    </row>
    <row r="58" spans="1:13" x14ac:dyDescent="0.2">
      <c r="B58" t="s">
        <v>154</v>
      </c>
      <c r="D58" t="s">
        <v>162</v>
      </c>
      <c r="F58">
        <v>80</v>
      </c>
      <c r="G58">
        <v>440</v>
      </c>
      <c r="H58">
        <f t="shared" si="24"/>
        <v>0.1</v>
      </c>
      <c r="I58">
        <f t="shared" si="25"/>
        <v>0.73329999999999995</v>
      </c>
      <c r="J58" t="str">
        <f t="shared" si="26"/>
        <v>item_equipment_4=0.1,0.7333</v>
      </c>
      <c r="K58" t="str">
        <f t="shared" si="27"/>
        <v>IniRead, item_equipment_4, .\config.ini, Proportions, item_equipment_4</v>
      </c>
      <c r="L58" t="str">
        <f t="shared" si="28"/>
        <v>abs_item_equipment_4 := find_pos(item_equipment_4)</v>
      </c>
      <c r="M58"/>
    </row>
    <row r="59" spans="1:13" x14ac:dyDescent="0.2">
      <c r="B59" t="s">
        <v>174</v>
      </c>
      <c r="D59" t="s">
        <v>175</v>
      </c>
      <c r="F59">
        <v>773</v>
      </c>
      <c r="G59">
        <v>121</v>
      </c>
      <c r="H59">
        <f t="shared" ref="H59" si="29">ROUND(F59/800,4)</f>
        <v>0.96630000000000005</v>
      </c>
      <c r="I59">
        <f t="shared" ref="I59" si="30">ROUND(G59/600,4)</f>
        <v>0.20169999999999999</v>
      </c>
      <c r="J59" t="str">
        <f t="shared" ref="J59" si="31">D59&amp;"="&amp;H59&amp;","&amp;I59</f>
        <v>item_combat_weapon=0.9663,0.2017</v>
      </c>
      <c r="K59" t="str">
        <f t="shared" si="27"/>
        <v>IniRead, item_combat_weapon, .\config.ini, Proportions, item_combat_weapon</v>
      </c>
      <c r="L59" t="str">
        <f t="shared" si="28"/>
        <v>abs_item_combat_weapon := find_pos(item_combat_weapon)</v>
      </c>
      <c r="M59"/>
    </row>
    <row r="60" spans="1:13" s="11" customFormat="1" x14ac:dyDescent="0.2">
      <c r="A60" s="11" t="s">
        <v>176</v>
      </c>
      <c r="B60" s="11" t="s">
        <v>177</v>
      </c>
      <c r="D60" s="11" t="s">
        <v>178</v>
      </c>
      <c r="F60" s="11">
        <v>214</v>
      </c>
      <c r="G60" s="11">
        <v>238</v>
      </c>
      <c r="H60">
        <f t="shared" ref="H60:H64" si="32">ROUND(F60/800,4)</f>
        <v>0.26750000000000002</v>
      </c>
      <c r="I60">
        <f t="shared" ref="I60:I64" si="33">ROUND(G60/600,4)</f>
        <v>0.3967</v>
      </c>
      <c r="J60" t="str">
        <f t="shared" ref="J60:J64" si="34">D60&amp;"="&amp;H60&amp;","&amp;I60</f>
        <v>char_pay=0.2675,0.3967</v>
      </c>
      <c r="K60" s="11" t="str">
        <f t="shared" si="27"/>
        <v>IniRead, char_pay, .\config.ini, Proportions, char_pay</v>
      </c>
      <c r="L60" s="11" t="str">
        <f t="shared" si="28"/>
        <v>abs_char_pay := find_pos(char_pay)</v>
      </c>
      <c r="M60" s="12"/>
    </row>
    <row r="61" spans="1:13" s="11" customFormat="1" x14ac:dyDescent="0.2">
      <c r="B61" s="11" t="s">
        <v>179</v>
      </c>
      <c r="D61" s="11" t="s">
        <v>181</v>
      </c>
      <c r="F61" s="11">
        <v>376</v>
      </c>
      <c r="G61" s="11">
        <v>270</v>
      </c>
      <c r="H61">
        <f t="shared" si="32"/>
        <v>0.47</v>
      </c>
      <c r="I61">
        <f t="shared" si="33"/>
        <v>0.45</v>
      </c>
      <c r="J61" t="str">
        <f t="shared" si="34"/>
        <v>char_pay_inc=0.47,0.45</v>
      </c>
      <c r="K61" s="11" t="str">
        <f t="shared" ref="K61:K64" si="35">"IniRead, "&amp;D61&amp;", .\config.ini, Proportions, "&amp;D61</f>
        <v>IniRead, char_pay_inc, .\config.ini, Proportions, char_pay_inc</v>
      </c>
      <c r="L61" s="11" t="str">
        <f t="shared" ref="L61:L64" si="36">"abs_"&amp;D61&amp;" := find_pos("&amp;D61&amp;")"</f>
        <v>abs_char_pay_inc := find_pos(char_pay_inc)</v>
      </c>
      <c r="M61" s="12"/>
    </row>
    <row r="62" spans="1:13" s="11" customFormat="1" x14ac:dyDescent="0.2">
      <c r="B62" s="11" t="s">
        <v>180</v>
      </c>
      <c r="D62" s="11" t="s">
        <v>182</v>
      </c>
      <c r="F62" s="11">
        <v>312</v>
      </c>
      <c r="G62" s="11">
        <v>270</v>
      </c>
      <c r="H62">
        <f t="shared" si="32"/>
        <v>0.39</v>
      </c>
      <c r="I62">
        <f t="shared" si="33"/>
        <v>0.45</v>
      </c>
      <c r="J62" t="str">
        <f t="shared" si="34"/>
        <v>char_pay_dec=0.39,0.45</v>
      </c>
      <c r="K62" s="11" t="str">
        <f t="shared" si="35"/>
        <v>IniRead, char_pay_dec, .\config.ini, Proportions, char_pay_dec</v>
      </c>
      <c r="L62" s="11" t="str">
        <f t="shared" si="36"/>
        <v>abs_char_pay_dec := find_pos(char_pay_dec)</v>
      </c>
      <c r="M62" s="12"/>
    </row>
    <row r="63" spans="1:13" s="11" customFormat="1" x14ac:dyDescent="0.2">
      <c r="B63" s="11" t="s">
        <v>183</v>
      </c>
      <c r="D63" s="11" t="s">
        <v>184</v>
      </c>
      <c r="F63" s="11">
        <v>314</v>
      </c>
      <c r="G63" s="11">
        <v>350</v>
      </c>
      <c r="H63">
        <f t="shared" si="32"/>
        <v>0.39250000000000002</v>
      </c>
      <c r="I63">
        <f t="shared" si="33"/>
        <v>0.58330000000000004</v>
      </c>
      <c r="J63" t="str">
        <f t="shared" si="34"/>
        <v>char_pay_ok=0.3925,0.5833</v>
      </c>
      <c r="K63" s="11" t="str">
        <f t="shared" si="35"/>
        <v>IniRead, char_pay_ok, .\config.ini, Proportions, char_pay_ok</v>
      </c>
      <c r="L63" s="11" t="str">
        <f t="shared" si="36"/>
        <v>abs_char_pay_ok := find_pos(char_pay_ok)</v>
      </c>
      <c r="M63" s="12"/>
    </row>
    <row r="64" spans="1:13" s="11" customFormat="1" x14ac:dyDescent="0.2">
      <c r="H64">
        <f t="shared" si="32"/>
        <v>0</v>
      </c>
      <c r="I64">
        <f t="shared" si="33"/>
        <v>0</v>
      </c>
      <c r="J64" t="str">
        <f t="shared" si="34"/>
        <v>=0,0</v>
      </c>
      <c r="K64" s="11" t="str">
        <f t="shared" si="35"/>
        <v xml:space="preserve">IniRead, , .\config.ini, Proportions, </v>
      </c>
      <c r="L64" s="11" t="str">
        <f t="shared" si="36"/>
        <v>abs_ := find_pos()</v>
      </c>
      <c r="M64" s="12"/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20" zoomScaleNormal="120" workbookViewId="0">
      <selection activeCell="B11" activeCellId="1" sqref="B53:B58 B11"/>
    </sheetView>
  </sheetViews>
  <sheetFormatPr defaultRowHeight="14.25" x14ac:dyDescent="0.2"/>
  <cols>
    <col min="1" max="1" width="8.625" customWidth="1"/>
    <col min="2" max="2" width="21.375" customWidth="1"/>
    <col min="3" max="3" width="16.125" customWidth="1"/>
    <col min="4" max="4" width="8.625" customWidth="1"/>
    <col min="5" max="5" width="22.75" style="1" customWidth="1"/>
    <col min="6" max="6" width="56.75" customWidth="1"/>
    <col min="7" max="7" width="68.75" customWidth="1"/>
    <col min="8" max="8" width="48.5" customWidth="1"/>
    <col min="9" max="9" width="34.875" customWidth="1"/>
    <col min="10" max="1025" width="8.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126</v>
      </c>
      <c r="E1" s="1" t="s">
        <v>8</v>
      </c>
      <c r="F1" t="s">
        <v>11</v>
      </c>
      <c r="G1" t="s">
        <v>11</v>
      </c>
      <c r="H1" t="s">
        <v>11</v>
      </c>
      <c r="I1" t="s">
        <v>11</v>
      </c>
    </row>
    <row r="2" spans="1:9" x14ac:dyDescent="0.2">
      <c r="A2" t="s">
        <v>127</v>
      </c>
      <c r="B2" t="s">
        <v>128</v>
      </c>
      <c r="C2" t="s">
        <v>129</v>
      </c>
      <c r="D2" t="s">
        <v>130</v>
      </c>
      <c r="E2" s="1" t="str">
        <f>"k_"&amp;C2&amp;"="&amp;D2</f>
        <v>k_comb_max_speed=m</v>
      </c>
      <c r="F2" t="str">
        <f>"Iniread, k_"&amp;C2&amp;", .\config.ini, Keys, k_"&amp;C2</f>
        <v>Iniread, k_comb_max_speed, .\config.ini, Keys, k_comb_max_speed</v>
      </c>
      <c r="G2" t="str">
        <f>"click_"&amp;C2&amp;" := Func(""multi_clicks"").Bind("&amp;C2&amp;", if_pos_res)"</f>
        <v>click_comb_max_speed := Func("multi_clicks").Bind(comb_max_speed, if_pos_res)</v>
      </c>
      <c r="H2" t="str">
        <f>"Hotkey, %k_"&amp;C2&amp;"%, % click_"&amp;C2</f>
        <v>Hotkey, %k_comb_max_speed%, % click_comb_max_speed</v>
      </c>
      <c r="I2" t="str">
        <f>B2&amp;": %k_"&amp;C2&amp;"%"</f>
        <v>调整为最大速度: %k_comb_max_speed%</v>
      </c>
    </row>
    <row r="3" spans="1:9" x14ac:dyDescent="0.2">
      <c r="A3" t="s">
        <v>131</v>
      </c>
      <c r="B3" t="s">
        <v>132</v>
      </c>
      <c r="C3" t="s">
        <v>133</v>
      </c>
      <c r="D3" t="s">
        <v>134</v>
      </c>
      <c r="E3" s="1" t="str">
        <f>"k_"&amp;C3&amp;"="&amp;D3</f>
        <v>k_comb_min_speed=n</v>
      </c>
      <c r="F3" t="str">
        <f>"Iniread, k_"&amp;C3&amp;", .\config.ini, Keys, k_"&amp;C3</f>
        <v>Iniread, k_comb_min_speed, .\config.ini, Keys, k_comb_min_speed</v>
      </c>
      <c r="G3" t="str">
        <f>"click_"&amp;C3&amp;" := Func(""multi_clicks"").Bind("&amp;C3&amp;", if_pos_res)"</f>
        <v>click_comb_min_speed := Func("multi_clicks").Bind(comb_min_speed, if_pos_res)</v>
      </c>
      <c r="H3" t="str">
        <f>"Hotkey, %k_"&amp;C3&amp;"%, % click_"&amp;C3</f>
        <v>Hotkey, %k_comb_min_speed%, % click_comb_min_speed</v>
      </c>
      <c r="I3" t="str">
        <f>B3&amp;": %k_"&amp;C3&amp;"%"</f>
        <v>调整为最小速度: %k_comb_min_speed%</v>
      </c>
    </row>
    <row r="4" spans="1:9" x14ac:dyDescent="0.2">
      <c r="A4" t="s">
        <v>135</v>
      </c>
      <c r="B4" t="s">
        <v>135</v>
      </c>
      <c r="C4" t="s">
        <v>136</v>
      </c>
      <c r="D4" t="s">
        <v>137</v>
      </c>
      <c r="E4" s="1" t="str">
        <f>"k_"&amp;C4&amp;"="&amp;D4</f>
        <v>k_comb_quick_save=F3</v>
      </c>
      <c r="F4" t="str">
        <f>"Iniread, k_"&amp;C4&amp;", .\config.ini, Keys, k_"&amp;C4</f>
        <v>Iniread, k_comb_quick_save, .\config.ini, Keys, k_comb_quick_save</v>
      </c>
      <c r="G4" t="str">
        <f>"click_"&amp;C4&amp;" := Func(""multi_clicks"").Bind("&amp;C4&amp;", if_pos_res)"</f>
        <v>click_comb_quick_save := Func("multi_clicks").Bind(comb_quick_save, if_pos_res)</v>
      </c>
      <c r="H4" t="str">
        <f>"Hotkey, %k_"&amp;C4&amp;"%, % click_"&amp;C4</f>
        <v>Hotkey, %k_comb_quick_save%, % click_comb_quick_save</v>
      </c>
      <c r="I4" t="str">
        <f>B4&amp;": %k_"&amp;C4&amp;"%"</f>
        <v>快速保存: %k_comb_quick_save%</v>
      </c>
    </row>
    <row r="5" spans="1:9" x14ac:dyDescent="0.2">
      <c r="A5" t="s">
        <v>138</v>
      </c>
      <c r="B5" t="s">
        <v>138</v>
      </c>
      <c r="C5" t="s">
        <v>139</v>
      </c>
      <c r="D5" t="s">
        <v>140</v>
      </c>
      <c r="E5" s="1" t="str">
        <f>"k_"&amp;C5&amp;"="&amp;D5</f>
        <v>k_comb_quick_load=F4</v>
      </c>
      <c r="F5" t="str">
        <f>"Iniread, k_"&amp;C5&amp;", .\config.ini, Keys, k_"&amp;C5</f>
        <v>Iniread, k_comb_quick_load, .\config.ini, Keys, k_comb_quick_load</v>
      </c>
      <c r="G5" t="str">
        <f>"click_"&amp;C5&amp;" := Func(""multi_clicks"").Bind("&amp;C5&amp;", if_pos_res)"</f>
        <v>click_comb_quick_load := Func("multi_clicks").Bind(comb_quick_load, if_pos_res)</v>
      </c>
      <c r="H5" t="str">
        <f>"Hotkey, %k_"&amp;C5&amp;"%, % click_"&amp;C5</f>
        <v>Hotkey, %k_comb_quick_load%, % click_comb_quick_load</v>
      </c>
      <c r="I5" t="str">
        <f>B5&amp;": %k_"&amp;C5&amp;"%"</f>
        <v>快速读取: %k_comb_quick_load%</v>
      </c>
    </row>
    <row r="6" spans="1:9" s="7" customFormat="1" x14ac:dyDescent="0.2">
      <c r="A6" s="7" t="s">
        <v>57</v>
      </c>
      <c r="B6" s="7" t="s">
        <v>141</v>
      </c>
      <c r="C6" s="7" t="s">
        <v>142</v>
      </c>
      <c r="D6" s="7" t="s">
        <v>143</v>
      </c>
      <c r="E6" s="8" t="str">
        <f>"k_"&amp;C6&amp;"="&amp;D6</f>
        <v>k_comb_backs=Esc</v>
      </c>
      <c r="F6" s="7" t="str">
        <f>"Iniread, k_"&amp;C6&amp;", .\config.ini, Keys, k_"&amp;C6</f>
        <v>Iniread, k_comb_backs, .\config.ini, Keys, k_comb_backs</v>
      </c>
      <c r="G6" s="7" t="str">
        <f>"click_"&amp;C6&amp;" := Func(""multi_clicks"").Bind("&amp;C6&amp;", if_pos_res)"</f>
        <v>click_comb_backs := Func("multi_clicks").Bind(comb_backs, if_pos_res)</v>
      </c>
      <c r="H6" s="7" t="str">
        <f>"Hotkey, %k_"&amp;C6&amp;"%, % click_"&amp;C6</f>
        <v>Hotkey, %k_comb_backs%, % click_comb_backs</v>
      </c>
      <c r="I6" s="7" t="str">
        <f>B6&amp;": %k_"&amp;C6&amp;"%"</f>
        <v>从各子界面返回经营界面: %k_comb_backs%</v>
      </c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3" sqref="A3"/>
    </sheetView>
  </sheetViews>
  <sheetFormatPr defaultRowHeight="14.25" x14ac:dyDescent="0.2"/>
  <cols>
    <col min="1" max="2" width="17.125" customWidth="1"/>
    <col min="3" max="1025" width="11" customWidth="1"/>
  </cols>
  <sheetData/>
  <phoneticPr fontId="2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Positions</vt:lpstr>
      <vt:lpstr>Combinations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E450</dc:creator>
  <dc:description/>
  <cp:lastModifiedBy>福王</cp:lastModifiedBy>
  <cp:revision>32</cp:revision>
  <dcterms:created xsi:type="dcterms:W3CDTF">2018-05-23T12:08:43Z</dcterms:created>
  <dcterms:modified xsi:type="dcterms:W3CDTF">2018-06-02T23:36:52Z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