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sharedStrings.xml" ContentType="application/vnd.openxmlformats-officedocument.spreadsheetml.sharedStrings+xml"/>
  <Override PartName="/xl/_rels/workbook.xml.rels" ContentType="application/vnd.openxmlformats-package.relationship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Positions" sheetId="1" state="visible" r:id="rId2"/>
    <sheet name="Combinations" sheetId="2" state="visible" r:id="rId3"/>
    <sheet name="工作表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<sst xmlns="http://schemas.openxmlformats.org/spreadsheetml/2006/main" count="190" uniqueCount="157">
  <si>
    <t xml:space="preserve">名称</t>
  </si>
  <si>
    <t xml:space="preserve">说明</t>
  </si>
  <si>
    <t xml:space="preserve">ID</t>
  </si>
  <si>
    <t xml:space="preserve">hotkey(direct)</t>
  </si>
  <si>
    <t xml:space="preserve">x_origin</t>
  </si>
  <si>
    <t xml:space="preserve">y_origin</t>
  </si>
  <si>
    <t xml:space="preserve">x_proportion</t>
  </si>
  <si>
    <t xml:space="preserve">y_proportion</t>
  </si>
  <si>
    <t xml:space="preserve">ini_gen</t>
  </si>
  <si>
    <t xml:space="preserve">script_gen</t>
  </si>
  <si>
    <t xml:space="preserve">script_gen2</t>
  </si>
  <si>
    <t xml:space="preserve">gen</t>
  </si>
  <si>
    <t xml:space="preserve">经营界面</t>
  </si>
  <si>
    <t xml:space="preserve">历史</t>
  </si>
  <si>
    <t xml:space="preserve">op_history</t>
  </si>
  <si>
    <t xml:space="preserve">F1</t>
  </si>
  <si>
    <t xml:space="preserve">分析</t>
  </si>
  <si>
    <t xml:space="preserve">op_analyze</t>
  </si>
  <si>
    <t xml:space="preserve">F2</t>
  </si>
  <si>
    <t xml:space="preserve">系统</t>
  </si>
  <si>
    <t xml:space="preserve">op_system</t>
  </si>
  <si>
    <t xml:space="preserve">s</t>
  </si>
  <si>
    <t xml:space="preserve">人物</t>
  </si>
  <si>
    <t xml:space="preserve">op_characters</t>
  </si>
  <si>
    <t xml:space="preserve">c</t>
  </si>
  <si>
    <t xml:space="preserve">建筑</t>
  </si>
  <si>
    <t xml:space="preserve">op_buildings</t>
  </si>
  <si>
    <t xml:space="preserve">b</t>
  </si>
  <si>
    <t xml:space="preserve">交易</t>
  </si>
  <si>
    <t xml:space="preserve">op_market</t>
  </si>
  <si>
    <t xml:space="preserve">e</t>
  </si>
  <si>
    <t xml:space="preserve">移动</t>
  </si>
  <si>
    <t xml:space="preserve">op_move</t>
  </si>
  <si>
    <t xml:space="preserve">z</t>
  </si>
  <si>
    <t xml:space="preserve">出击</t>
  </si>
  <si>
    <t xml:space="preserve">op_attack</t>
  </si>
  <si>
    <t xml:space="preserve">x</t>
  </si>
  <si>
    <t xml:space="preserve">侦察</t>
  </si>
  <si>
    <t xml:space="preserve">op_scout</t>
  </si>
  <si>
    <t xml:space="preserve">v</t>
  </si>
  <si>
    <t xml:space="preserve">交涉</t>
  </si>
  <si>
    <t xml:space="preserve">op_negotiate</t>
  </si>
  <si>
    <t xml:space="preserve">q</t>
  </si>
  <si>
    <t xml:space="preserve">情报</t>
  </si>
  <si>
    <t xml:space="preserve">op_info</t>
  </si>
  <si>
    <t xml:space="preserve">r</t>
  </si>
  <si>
    <t xml:space="preserve">任命</t>
  </si>
  <si>
    <t xml:space="preserve">op_assign</t>
  </si>
  <si>
    <t xml:space="preserve">a</t>
  </si>
  <si>
    <t xml:space="preserve">传闻</t>
  </si>
  <si>
    <t xml:space="preserve">op_incident</t>
  </si>
  <si>
    <t xml:space="preserve">f</t>
  </si>
  <si>
    <t xml:space="preserve">系统菜单</t>
  </si>
  <si>
    <t xml:space="preserve">存储</t>
  </si>
  <si>
    <t xml:space="preserve">sys_save</t>
  </si>
  <si>
    <t xml:space="preserve">读取</t>
  </si>
  <si>
    <t xml:space="preserve">sys_load</t>
  </si>
  <si>
    <t xml:space="preserve">返回</t>
  </si>
  <si>
    <t xml:space="preserve">sys_resume</t>
  </si>
  <si>
    <t xml:space="preserve">!s</t>
  </si>
  <si>
    <t xml:space="preserve">离开</t>
  </si>
  <si>
    <t xml:space="preserve">sys_exit</t>
  </si>
  <si>
    <t xml:space="preserve">速度1</t>
  </si>
  <si>
    <t xml:space="preserve">sys_speed1</t>
  </si>
  <si>
    <t xml:space="preserve">速度5</t>
  </si>
  <si>
    <t xml:space="preserve">sys_speed5</t>
  </si>
  <si>
    <t xml:space="preserve">速度-</t>
  </si>
  <si>
    <t xml:space="preserve">sys_speed0</t>
  </si>
  <si>
    <t xml:space="preserve">确定</t>
  </si>
  <si>
    <t xml:space="preserve">离开游戏确定</t>
  </si>
  <si>
    <t xml:space="preserve">sys_exit_ok</t>
  </si>
  <si>
    <t xml:space="preserve">取消</t>
  </si>
  <si>
    <t xml:space="preserve">离开游戏取消</t>
  </si>
  <si>
    <t xml:space="preserve">sys_exit_cancel</t>
  </si>
  <si>
    <t xml:space="preserve">存取界面</t>
  </si>
  <si>
    <t xml:space="preserve">保存/读取</t>
  </si>
  <si>
    <t xml:space="preserve">sl_ok</t>
  </si>
  <si>
    <t xml:space="preserve">取消存取</t>
  </si>
  <si>
    <t xml:space="preserve">sl_cancel</t>
  </si>
  <si>
    <t xml:space="preserve">第10存取位</t>
  </si>
  <si>
    <t xml:space="preserve">用于快速存取</t>
  </si>
  <si>
    <t xml:space="preserve">sl_slot</t>
  </si>
  <si>
    <t xml:space="preserve">子菜单</t>
  </si>
  <si>
    <t xml:space="preserve">开始界面读取</t>
  </si>
  <si>
    <t xml:space="preserve">sub_start_load</t>
  </si>
  <si>
    <t xml:space="preserve">历史返回</t>
  </si>
  <si>
    <t xml:space="preserve">back_op_history</t>
  </si>
  <si>
    <t xml:space="preserve">!F1</t>
  </si>
  <si>
    <t xml:space="preserve">分析返回</t>
  </si>
  <si>
    <t xml:space="preserve">back_op_analyze</t>
  </si>
  <si>
    <t xml:space="preserve">!f2</t>
  </si>
  <si>
    <t xml:space="preserve">系统菜单返回</t>
  </si>
  <si>
    <t xml:space="preserve">人物返回</t>
  </si>
  <si>
    <t xml:space="preserve">back_op_characters</t>
  </si>
  <si>
    <t xml:space="preserve">!c</t>
  </si>
  <si>
    <t xml:space="preserve">建筑返回</t>
  </si>
  <si>
    <t xml:space="preserve">back_op_buildings</t>
  </si>
  <si>
    <t xml:space="preserve">!b</t>
  </si>
  <si>
    <t xml:space="preserve">交易返回</t>
  </si>
  <si>
    <t xml:space="preserve">back_op_market</t>
  </si>
  <si>
    <t xml:space="preserve">!e</t>
  </si>
  <si>
    <t xml:space="preserve">移动返回</t>
  </si>
  <si>
    <t xml:space="preserve">back_op_move</t>
  </si>
  <si>
    <t xml:space="preserve">!z</t>
  </si>
  <si>
    <t xml:space="preserve">出击返回</t>
  </si>
  <si>
    <t xml:space="preserve">back_op_attack</t>
  </si>
  <si>
    <t xml:space="preserve">!x</t>
  </si>
  <si>
    <t xml:space="preserve">侦察返回</t>
  </si>
  <si>
    <t xml:space="preserve">back_op_scout</t>
  </si>
  <si>
    <t xml:space="preserve">!v</t>
  </si>
  <si>
    <t xml:space="preserve">交涉返回</t>
  </si>
  <si>
    <t xml:space="preserve">back_op_negotiate</t>
  </si>
  <si>
    <t xml:space="preserve">!q</t>
  </si>
  <si>
    <t xml:space="preserve">情报返回</t>
  </si>
  <si>
    <t xml:space="preserve">back_op_info</t>
  </si>
  <si>
    <t xml:space="preserve">!r</t>
  </si>
  <si>
    <t xml:space="preserve">任命返回</t>
  </si>
  <si>
    <t xml:space="preserve">back_op_assign</t>
  </si>
  <si>
    <t xml:space="preserve">!a</t>
  </si>
  <si>
    <t xml:space="preserve">传闻返回</t>
  </si>
  <si>
    <t xml:space="preserve">back_op_incident</t>
  </si>
  <si>
    <t xml:space="preserve">!f</t>
  </si>
  <si>
    <t xml:space="preserve">建筑物返回</t>
  </si>
  <si>
    <t xml:space="preserve">sub_back_building</t>
  </si>
  <si>
    <t xml:space="preserve">成果返回</t>
  </si>
  <si>
    <t xml:space="preserve">sub_back_fruit</t>
  </si>
  <si>
    <t xml:space="preserve">Hotkey</t>
  </si>
  <si>
    <t xml:space="preserve">最大速度</t>
  </si>
  <si>
    <t xml:space="preserve">调整为最大速度</t>
  </si>
  <si>
    <t xml:space="preserve">comb_max_speed</t>
  </si>
  <si>
    <t xml:space="preserve">m</t>
  </si>
  <si>
    <t xml:space="preserve">最小速度</t>
  </si>
  <si>
    <t xml:space="preserve">调整为最小速度</t>
  </si>
  <si>
    <t xml:space="preserve">comb_min_speed</t>
  </si>
  <si>
    <t xml:space="preserve">n</t>
  </si>
  <si>
    <t xml:space="preserve">快速保存</t>
  </si>
  <si>
    <t xml:space="preserve">comb_quick_save</t>
  </si>
  <si>
    <t xml:space="preserve">F3</t>
  </si>
  <si>
    <t xml:space="preserve">快速读取</t>
  </si>
  <si>
    <t xml:space="preserve">comb_quick_load</t>
  </si>
  <si>
    <t xml:space="preserve">F4</t>
  </si>
  <si>
    <t xml:space="preserve">从各子界面返回经营界面</t>
  </si>
  <si>
    <t xml:space="preserve">comb_backs</t>
  </si>
  <si>
    <t xml:space="preserve">Esc</t>
  </si>
  <si>
    <t xml:space="preserve">sub_backs_1</t>
  </si>
  <si>
    <t xml:space="preserve">sub_backs_1, </t>
  </si>
  <si>
    <t xml:space="preserve">sub_back_2, </t>
  </si>
  <si>
    <t xml:space="preserve">sub_back_3, </t>
  </si>
  <si>
    <t xml:space="preserve">sub_back_build, </t>
  </si>
  <si>
    <t xml:space="preserve">sub_back_incident, </t>
  </si>
  <si>
    <t xml:space="preserve">sub_back_char, </t>
  </si>
  <si>
    <t xml:space="preserve">sub_back_building, </t>
  </si>
  <si>
    <t xml:space="preserve">sub_back_2</t>
  </si>
  <si>
    <t xml:space="preserve">sub_back_3</t>
  </si>
  <si>
    <t xml:space="preserve">sub_back_build</t>
  </si>
  <si>
    <t xml:space="preserve">sub_back_incident</t>
  </si>
  <si>
    <t xml:space="preserve">sub_back_char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</si>
</sst>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等线"/>
      <family val="2"/>
      <charset val="1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0"/>
      <name val="Arial"/>
      <family val="0"/>
      <charset val="134"/>
    </font>
    <font>
      <sz val="11"/>
      <color rgb="FFCE181E"/>
      <name val="等线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EF413D"/>
        <bgColor rgb="FFCE181E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CE181E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EF413D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R1048576"/>
  <sheetViews>
    <sheetView showFormulas="false" showGridLines="true" showRowColHeaders="true" showZeros="true" rightToLeft="false" tabSelected="true" showOutlineSymbols="true" defaultGridColor="true" view="normal" topLeftCell="O7" colorId="64" zoomScale="120" zoomScaleNormal="120" zoomScalePageLayoutView="100" workbookViewId="0">
      <selection pane="topLeft" activeCell="P28" activeCellId="0" sqref="P28:P40"/>
    </sheetView>
  </sheetViews>
  <sheetFormatPr defaultRowHeight="13.5" zeroHeight="false" outlineLevelRow="0" outlineLevelCol="0"/>
  <cols>
    <col collapsed="false" customWidth="true" hidden="false" outlineLevel="0" max="1" min="1" style="0" width="11"/>
    <col collapsed="false" customWidth="true" hidden="false" outlineLevel="0" max="2" min="2" style="0" width="13.36"/>
    <col collapsed="false" customWidth="true" hidden="false" outlineLevel="0" max="3" min="3" style="0" width="22.66"/>
    <col collapsed="false" customWidth="true" hidden="false" outlineLevel="0" max="4" min="4" style="0" width="17.25"/>
    <col collapsed="false" customWidth="true" hidden="false" outlineLevel="0" max="5" min="5" style="0" width="16.13"/>
    <col collapsed="false" customWidth="true" hidden="false" outlineLevel="0" max="7" min="6" style="0" width="11"/>
    <col collapsed="false" customWidth="true" hidden="false" outlineLevel="0" max="8" min="8" style="0" width="3.84"/>
    <col collapsed="false" customWidth="true" hidden="false" outlineLevel="0" max="9" min="9" style="0" width="6.83"/>
    <col collapsed="false" customWidth="true" hidden="false" outlineLevel="0" max="10" min="10" style="0" width="32.75"/>
    <col collapsed="false" customWidth="true" hidden="false" outlineLevel="0" max="11" min="11" style="0" width="71.62"/>
    <col collapsed="false" customWidth="true" hidden="false" outlineLevel="0" max="12" min="12" style="0" width="53.87"/>
    <col collapsed="false" customWidth="true" hidden="false" outlineLevel="0" max="13" min="13" style="1" width="25.75"/>
    <col collapsed="false" customWidth="true" hidden="false" outlineLevel="0" max="14" min="14" style="0" width="54.46"/>
    <col collapsed="false" customWidth="true" hidden="false" outlineLevel="0" max="15" min="15" style="0" width="83.91"/>
    <col collapsed="false" customWidth="true" hidden="false" outlineLevel="0" max="16" min="16" style="0" width="66.28"/>
    <col collapsed="false" customWidth="true" hidden="false" outlineLevel="0" max="17" min="17" style="0" width="18.68"/>
    <col collapsed="false" customWidth="true" hidden="false" outlineLevel="0" max="18" min="18" style="0" width="14.7"/>
    <col collapsed="false" customWidth="true" hidden="false" outlineLevel="0" max="1025" min="19" style="0" width="11"/>
  </cols>
  <sheetData>
    <row r="1" customFormat="false" ht="13.5" hidden="false" customHeight="true" outlineLevel="0" collapsed="false">
      <c r="B1" s="0" t="s">
        <v>0</v>
      </c>
      <c r="C1" s="0" t="s">
        <v>1</v>
      </c>
      <c r="D1" s="0" t="s">
        <v>2</v>
      </c>
      <c r="E1" s="0" t="s">
        <v>3</v>
      </c>
      <c r="F1" s="0" t="s">
        <v>4</v>
      </c>
      <c r="G1" s="0" t="s">
        <v>5</v>
      </c>
      <c r="H1" s="0" t="s">
        <v>6</v>
      </c>
      <c r="I1" s="0" t="s">
        <v>7</v>
      </c>
      <c r="J1" s="0" t="s">
        <v>8</v>
      </c>
      <c r="K1" s="0" t="s">
        <v>9</v>
      </c>
      <c r="L1" s="0" t="s">
        <v>10</v>
      </c>
      <c r="M1" s="1" t="s">
        <v>11</v>
      </c>
      <c r="N1" s="0" t="s">
        <v>11</v>
      </c>
      <c r="O1" s="0" t="s">
        <v>11</v>
      </c>
      <c r="P1" s="0" t="s">
        <v>11</v>
      </c>
      <c r="Q1" s="0" t="s">
        <v>11</v>
      </c>
    </row>
    <row r="2" customFormat="false" ht="13.5" hidden="false" customHeight="true" outlineLevel="0" collapsed="false">
      <c r="A2" s="0" t="s">
        <v>12</v>
      </c>
      <c r="B2" s="0" t="s">
        <v>13</v>
      </c>
      <c r="D2" s="0" t="s">
        <v>14</v>
      </c>
      <c r="E2" s="0" t="s">
        <v>15</v>
      </c>
      <c r="F2" s="0" t="n">
        <v>683</v>
      </c>
      <c r="G2" s="0" t="n">
        <v>32</v>
      </c>
      <c r="H2" s="0" t="n">
        <f aca="false">ROUND(F2/800,4)</f>
        <v>0.8538</v>
      </c>
      <c r="I2" s="0" t="n">
        <f aca="false">ROUND(G2/600,4)</f>
        <v>0.0533</v>
      </c>
      <c r="J2" s="0" t="str">
        <f aca="false">D2&amp;"="&amp;H2&amp;","&amp;I2</f>
        <v>op_history=0.8538,0.0533</v>
      </c>
      <c r="K2" s="2" t="str">
        <f aca="false">"IniRead, "&amp;D2&amp;", .\config.ini, Proportions, "&amp;D2</f>
        <v>IniRead, op_history, .\config.ini, Proportions, op_history</v>
      </c>
      <c r="L2" s="2" t="str">
        <f aca="false">"abs_"&amp;D2&amp;" := find_pos("&amp;D2&amp;")"</f>
        <v>abs_op_history := find_pos(op_history)</v>
      </c>
      <c r="M2" s="1" t="str">
        <f aca="false">";"&amp;B2&amp;CHAR(10)&amp;"k_"&amp;D2&amp;"="&amp;E2</f>
        <v>;历史
k_op_history=F1</v>
      </c>
      <c r="N2" s="0" t="str">
        <f aca="false">"Iniread, k_"&amp;D2&amp;", .\config.ini, Keys, k_"&amp;D2</f>
        <v>Iniread, k_op_history, .\config.ini, Keys, k_op_history</v>
      </c>
      <c r="O2" s="0" t="str">
        <f aca="false">"click_abs_"&amp;D2&amp;" := Func(""one_click"").Bind(abs_"&amp;D2&amp;", , if_pos_res)"</f>
        <v>click_abs_op_history := Func("one_click").Bind(abs_op_history, , if_pos_res)</v>
      </c>
      <c r="P2" s="0" t="str">
        <f aca="false">"Hotkey, %k_"&amp;D2&amp;"%, % click_abs_"&amp;D2</f>
        <v>Hotkey, %k_op_history%, % click_abs_op_history</v>
      </c>
      <c r="Q2" s="0" t="str">
        <f aca="false">B2&amp;": %k_"&amp;D2&amp;"%"</f>
        <v>历史: %k_op_history%</v>
      </c>
      <c r="R2" s="0" t="str">
        <f aca="false">"back_"&amp;D2</f>
        <v>back_op_history</v>
      </c>
    </row>
    <row r="3" customFormat="false" ht="13.5" hidden="false" customHeight="true" outlineLevel="0" collapsed="false">
      <c r="B3" s="0" t="s">
        <v>16</v>
      </c>
      <c r="D3" s="0" t="s">
        <v>17</v>
      </c>
      <c r="E3" s="0" t="s">
        <v>18</v>
      </c>
      <c r="F3" s="0" t="n">
        <v>733</v>
      </c>
      <c r="G3" s="0" t="n">
        <v>32</v>
      </c>
      <c r="H3" s="0" t="n">
        <f aca="false">ROUND(F3/800,4)</f>
        <v>0.9163</v>
      </c>
      <c r="I3" s="0" t="n">
        <f aca="false">ROUND(G3/600,4)</f>
        <v>0.0533</v>
      </c>
      <c r="J3" s="0" t="str">
        <f aca="false">D3&amp;"="&amp;H3&amp;","&amp;I3</f>
        <v>op_analyze=0.9163,0.0533</v>
      </c>
      <c r="K3" s="2" t="str">
        <f aca="false">"IniRead, "&amp;D3&amp;", .\config.ini, Proportions, "&amp;D3</f>
        <v>IniRead, op_analyze, .\config.ini, Proportions, op_analyze</v>
      </c>
      <c r="L3" s="2" t="str">
        <f aca="false">"abs_"&amp;D3&amp;" := find_pos("&amp;D3&amp;")"</f>
        <v>abs_op_analyze := find_pos(op_analyze)</v>
      </c>
      <c r="M3" s="1" t="str">
        <f aca="false">";"&amp;B3&amp;CHAR(10)&amp;"k_"&amp;D3&amp;"="&amp;E3</f>
        <v>;分析
k_op_analyze=F2</v>
      </c>
      <c r="N3" s="0" t="str">
        <f aca="false">"Iniread, k_"&amp;D3&amp;", .\config.ini, Keys, k_"&amp;D3</f>
        <v>Iniread, k_op_analyze, .\config.ini, Keys, k_op_analyze</v>
      </c>
      <c r="O3" s="0" t="str">
        <f aca="false">"click_abs_"&amp;D3&amp;" := Func(""one_click"").Bind(abs_"&amp;D3&amp;", , if_pos_res)"</f>
        <v>click_abs_op_analyze := Func("one_click").Bind(abs_op_analyze, , if_pos_res)</v>
      </c>
      <c r="P3" s="0" t="str">
        <f aca="false">"Hotkey, %k_"&amp;D3&amp;"%, % click_abs_"&amp;D3</f>
        <v>Hotkey, %k_op_analyze%, % click_abs_op_analyze</v>
      </c>
      <c r="Q3" s="0" t="str">
        <f aca="false">B3&amp;": %k_"&amp;D3&amp;"%"</f>
        <v>分析: %k_op_analyze%</v>
      </c>
      <c r="R3" s="0" t="str">
        <f aca="false">"back_"&amp;D3</f>
        <v>back_op_analyze</v>
      </c>
    </row>
    <row r="4" customFormat="false" ht="13.5" hidden="false" customHeight="true" outlineLevel="0" collapsed="false">
      <c r="B4" s="0" t="s">
        <v>19</v>
      </c>
      <c r="D4" s="0" t="s">
        <v>20</v>
      </c>
      <c r="E4" s="0" t="s">
        <v>21</v>
      </c>
      <c r="F4" s="0" t="n">
        <v>772</v>
      </c>
      <c r="G4" s="0" t="n">
        <v>32</v>
      </c>
      <c r="H4" s="0" t="n">
        <f aca="false">ROUND(F4/800,4)</f>
        <v>0.965</v>
      </c>
      <c r="I4" s="0" t="n">
        <f aca="false">ROUND(G4/600,4)</f>
        <v>0.0533</v>
      </c>
      <c r="J4" s="0" t="str">
        <f aca="false">D4&amp;"="&amp;H4&amp;","&amp;I4</f>
        <v>op_system=0.965,0.0533</v>
      </c>
      <c r="K4" s="2" t="str">
        <f aca="false">"IniRead, "&amp;D4&amp;", .\config.ini, Proportions, "&amp;D4</f>
        <v>IniRead, op_system, .\config.ini, Proportions, op_system</v>
      </c>
      <c r="L4" s="2" t="str">
        <f aca="false">"abs_"&amp;D4&amp;" := find_pos("&amp;D4&amp;")"</f>
        <v>abs_op_system := find_pos(op_system)</v>
      </c>
      <c r="M4" s="1" t="str">
        <f aca="false">";"&amp;B4&amp;CHAR(10)&amp;"k_"&amp;D4&amp;"="&amp;E4</f>
        <v>;系统
k_op_system=s</v>
      </c>
      <c r="N4" s="0" t="str">
        <f aca="false">"Iniread, k_"&amp;D4&amp;", .\config.ini, Keys, k_"&amp;D4</f>
        <v>Iniread, k_op_system, .\config.ini, Keys, k_op_system</v>
      </c>
      <c r="O4" s="0" t="str">
        <f aca="false">"click_abs_"&amp;D4&amp;" := Func(""one_click"").Bind(abs_"&amp;D4&amp;", , if_pos_res)"</f>
        <v>click_abs_op_system := Func("one_click").Bind(abs_op_system, , if_pos_res)</v>
      </c>
      <c r="P4" s="0" t="str">
        <f aca="false">"Hotkey, %k_"&amp;D4&amp;"%, % click_abs_"&amp;D4</f>
        <v>Hotkey, %k_op_system%, % click_abs_op_system</v>
      </c>
      <c r="Q4" s="0" t="str">
        <f aca="false">B4&amp;": %k_"&amp;D4&amp;"%"</f>
        <v>系统: %k_op_system%</v>
      </c>
      <c r="R4" s="0" t="str">
        <f aca="false">"back_"&amp;D4</f>
        <v>back_op_system</v>
      </c>
    </row>
    <row r="5" customFormat="false" ht="13.5" hidden="false" customHeight="true" outlineLevel="0" collapsed="false">
      <c r="B5" s="0" t="s">
        <v>22</v>
      </c>
      <c r="D5" s="0" t="s">
        <v>23</v>
      </c>
      <c r="E5" s="0" t="s">
        <v>24</v>
      </c>
      <c r="F5" s="0" t="n">
        <v>667</v>
      </c>
      <c r="G5" s="0" t="n">
        <v>280</v>
      </c>
      <c r="H5" s="0" t="n">
        <f aca="false">ROUND(F5/800,4)</f>
        <v>0.8338</v>
      </c>
      <c r="I5" s="0" t="n">
        <f aca="false">ROUND(G5/600,4)</f>
        <v>0.4667</v>
      </c>
      <c r="J5" s="0" t="str">
        <f aca="false">D5&amp;"="&amp;H5&amp;","&amp;I5</f>
        <v>op_characters=0.8338,0.4667</v>
      </c>
      <c r="K5" s="2" t="str">
        <f aca="false">"IniRead, "&amp;D5&amp;", .\config.ini, Proportions, "&amp;D5</f>
        <v>IniRead, op_characters, .\config.ini, Proportions, op_characters</v>
      </c>
      <c r="L5" s="2" t="str">
        <f aca="false">"abs_"&amp;D5&amp;" := find_pos("&amp;D5&amp;")"</f>
        <v>abs_op_characters := find_pos(op_characters)</v>
      </c>
      <c r="M5" s="1" t="str">
        <f aca="false">";"&amp;B5&amp;CHAR(10)&amp;"k_"&amp;D5&amp;"="&amp;E5</f>
        <v>;人物
k_op_characters=c</v>
      </c>
      <c r="N5" s="0" t="str">
        <f aca="false">"Iniread, k_"&amp;D5&amp;", .\config.ini, Keys, k_"&amp;D5</f>
        <v>Iniread, k_op_characters, .\config.ini, Keys, k_op_characters</v>
      </c>
      <c r="O5" s="0" t="str">
        <f aca="false">"click_abs_"&amp;D5&amp;" := Func(""one_click"").Bind(abs_"&amp;D5&amp;", , if_pos_res)"</f>
        <v>click_abs_op_characters := Func("one_click").Bind(abs_op_characters, , if_pos_res)</v>
      </c>
      <c r="P5" s="0" t="str">
        <f aca="false">"Hotkey, %k_"&amp;D5&amp;"%, % click_abs_"&amp;D5</f>
        <v>Hotkey, %k_op_characters%, % click_abs_op_characters</v>
      </c>
      <c r="Q5" s="0" t="str">
        <f aca="false">B5&amp;": %k_"&amp;D5&amp;"%"</f>
        <v>人物: %k_op_characters%</v>
      </c>
      <c r="R5" s="0" t="str">
        <f aca="false">"back_"&amp;D5</f>
        <v>back_op_characters</v>
      </c>
    </row>
    <row r="6" customFormat="false" ht="13.5" hidden="false" customHeight="true" outlineLevel="0" collapsed="false">
      <c r="B6" s="0" t="s">
        <v>25</v>
      </c>
      <c r="D6" s="0" t="s">
        <v>26</v>
      </c>
      <c r="E6" s="0" t="s">
        <v>27</v>
      </c>
      <c r="F6" s="0" t="n">
        <v>719</v>
      </c>
      <c r="G6" s="0" t="n">
        <v>280</v>
      </c>
      <c r="H6" s="0" t="n">
        <f aca="false">ROUND(F6/800,4)</f>
        <v>0.8988</v>
      </c>
      <c r="I6" s="0" t="n">
        <f aca="false">ROUND(G6/600,4)</f>
        <v>0.4667</v>
      </c>
      <c r="J6" s="0" t="str">
        <f aca="false">D6&amp;"="&amp;H6&amp;","&amp;I6</f>
        <v>op_buildings=0.8988,0.4667</v>
      </c>
      <c r="K6" s="2" t="str">
        <f aca="false">"IniRead, "&amp;D6&amp;", .\config.ini, Proportions, "&amp;D6</f>
        <v>IniRead, op_buildings, .\config.ini, Proportions, op_buildings</v>
      </c>
      <c r="L6" s="2" t="str">
        <f aca="false">"abs_"&amp;D6&amp;" := find_pos("&amp;D6&amp;")"</f>
        <v>abs_op_buildings := find_pos(op_buildings)</v>
      </c>
      <c r="M6" s="1" t="str">
        <f aca="false">";"&amp;B6&amp;CHAR(10)&amp;"k_"&amp;D6&amp;"="&amp;E6</f>
        <v>;建筑
k_op_buildings=b</v>
      </c>
      <c r="N6" s="0" t="str">
        <f aca="false">"Iniread, k_"&amp;D6&amp;", .\config.ini, Keys, k_"&amp;D6</f>
        <v>Iniread, k_op_buildings, .\config.ini, Keys, k_op_buildings</v>
      </c>
      <c r="O6" s="0" t="str">
        <f aca="false">"click_abs_"&amp;D6&amp;" := Func(""one_click"").Bind(abs_"&amp;D6&amp;", , if_pos_res)"</f>
        <v>click_abs_op_buildings := Func("one_click").Bind(abs_op_buildings, , if_pos_res)</v>
      </c>
      <c r="P6" s="0" t="str">
        <f aca="false">"Hotkey, %k_"&amp;D6&amp;"%, % click_abs_"&amp;D6</f>
        <v>Hotkey, %k_op_buildings%, % click_abs_op_buildings</v>
      </c>
      <c r="Q6" s="0" t="str">
        <f aca="false">B6&amp;": %k_"&amp;D6&amp;"%"</f>
        <v>建筑: %k_op_buildings%</v>
      </c>
      <c r="R6" s="0" t="str">
        <f aca="false">"back_"&amp;D6</f>
        <v>back_op_buildings</v>
      </c>
    </row>
    <row r="7" customFormat="false" ht="13.5" hidden="false" customHeight="true" outlineLevel="0" collapsed="false">
      <c r="B7" s="0" t="s">
        <v>28</v>
      </c>
      <c r="D7" s="0" t="s">
        <v>29</v>
      </c>
      <c r="E7" s="0" t="s">
        <v>30</v>
      </c>
      <c r="F7" s="0" t="n">
        <v>766</v>
      </c>
      <c r="G7" s="0" t="n">
        <v>280</v>
      </c>
      <c r="H7" s="0" t="n">
        <f aca="false">ROUND(F7/800,4)</f>
        <v>0.9575</v>
      </c>
      <c r="I7" s="0" t="n">
        <f aca="false">ROUND(G7/600,4)</f>
        <v>0.4667</v>
      </c>
      <c r="J7" s="0" t="str">
        <f aca="false">D7&amp;"="&amp;H7&amp;","&amp;I7</f>
        <v>op_market=0.9575,0.4667</v>
      </c>
      <c r="K7" s="2" t="str">
        <f aca="false">"IniRead, "&amp;D7&amp;", .\config.ini, Proportions, "&amp;D7</f>
        <v>IniRead, op_market, .\config.ini, Proportions, op_market</v>
      </c>
      <c r="L7" s="2" t="str">
        <f aca="false">"abs_"&amp;D7&amp;" := find_pos("&amp;D7&amp;")"</f>
        <v>abs_op_market := find_pos(op_market)</v>
      </c>
      <c r="M7" s="1" t="str">
        <f aca="false">";"&amp;B7&amp;CHAR(10)&amp;"k_"&amp;D7&amp;"="&amp;E7</f>
        <v>;交易
k_op_market=e</v>
      </c>
      <c r="N7" s="0" t="str">
        <f aca="false">"Iniread, k_"&amp;D7&amp;", .\config.ini, Keys, k_"&amp;D7</f>
        <v>Iniread, k_op_market, .\config.ini, Keys, k_op_market</v>
      </c>
      <c r="O7" s="0" t="str">
        <f aca="false">"click_abs_"&amp;D7&amp;" := Func(""one_click"").Bind(abs_"&amp;D7&amp;", , if_pos_res)"</f>
        <v>click_abs_op_market := Func("one_click").Bind(abs_op_market, , if_pos_res)</v>
      </c>
      <c r="P7" s="0" t="str">
        <f aca="false">"Hotkey, %k_"&amp;D7&amp;"%, % click_abs_"&amp;D7</f>
        <v>Hotkey, %k_op_market%, % click_abs_op_market</v>
      </c>
      <c r="Q7" s="0" t="str">
        <f aca="false">B7&amp;": %k_"&amp;D7&amp;"%"</f>
        <v>交易: %k_op_market%</v>
      </c>
      <c r="R7" s="0" t="str">
        <f aca="false">"back_"&amp;D7</f>
        <v>back_op_market</v>
      </c>
    </row>
    <row r="8" customFormat="false" ht="13.5" hidden="false" customHeight="true" outlineLevel="0" collapsed="false">
      <c r="B8" s="0" t="s">
        <v>31</v>
      </c>
      <c r="D8" s="0" t="s">
        <v>32</v>
      </c>
      <c r="E8" s="0" t="s">
        <v>33</v>
      </c>
      <c r="F8" s="0" t="n">
        <v>656</v>
      </c>
      <c r="G8" s="0" t="n">
        <v>320</v>
      </c>
      <c r="H8" s="0" t="n">
        <f aca="false">ROUND(F8/800,4)</f>
        <v>0.82</v>
      </c>
      <c r="I8" s="0" t="n">
        <f aca="false">ROUND(G8/600,4)</f>
        <v>0.5333</v>
      </c>
      <c r="J8" s="0" t="str">
        <f aca="false">D8&amp;"="&amp;H8&amp;","&amp;I8</f>
        <v>op_move=0.82,0.5333</v>
      </c>
      <c r="K8" s="2" t="str">
        <f aca="false">"IniRead, "&amp;D8&amp;", .\config.ini, Proportions, "&amp;D8</f>
        <v>IniRead, op_move, .\config.ini, Proportions, op_move</v>
      </c>
      <c r="L8" s="2" t="str">
        <f aca="false">"abs_"&amp;D8&amp;" := find_pos("&amp;D8&amp;")"</f>
        <v>abs_op_move := find_pos(op_move)</v>
      </c>
      <c r="M8" s="1" t="str">
        <f aca="false">";"&amp;B8&amp;CHAR(10)&amp;"k_"&amp;D8&amp;"="&amp;E8</f>
        <v>;移动
k_op_move=z</v>
      </c>
      <c r="N8" s="0" t="str">
        <f aca="false">"Iniread, k_"&amp;D8&amp;", .\config.ini, Keys, k_"&amp;D8</f>
        <v>Iniread, k_op_move, .\config.ini, Keys, k_op_move</v>
      </c>
      <c r="O8" s="0" t="str">
        <f aca="false">"click_abs_"&amp;D8&amp;" := Func(""one_click"").Bind(abs_"&amp;D8&amp;", , if_pos_res)"</f>
        <v>click_abs_op_move := Func("one_click").Bind(abs_op_move, , if_pos_res)</v>
      </c>
      <c r="P8" s="0" t="str">
        <f aca="false">"Hotkey, %k_"&amp;D8&amp;"%, % click_abs_"&amp;D8</f>
        <v>Hotkey, %k_op_move%, % click_abs_op_move</v>
      </c>
      <c r="Q8" s="0" t="str">
        <f aca="false">B8&amp;": %k_"&amp;D8&amp;"%"</f>
        <v>移动: %k_op_move%</v>
      </c>
      <c r="R8" s="0" t="str">
        <f aca="false">"back_"&amp;D8</f>
        <v>back_op_move</v>
      </c>
    </row>
    <row r="9" customFormat="false" ht="13.5" hidden="false" customHeight="true" outlineLevel="0" collapsed="false">
      <c r="B9" s="0" t="s">
        <v>34</v>
      </c>
      <c r="D9" s="0" t="s">
        <v>35</v>
      </c>
      <c r="E9" s="0" t="s">
        <v>36</v>
      </c>
      <c r="F9" s="0" t="n">
        <v>681</v>
      </c>
      <c r="G9" s="0" t="n">
        <v>320</v>
      </c>
      <c r="H9" s="0" t="n">
        <f aca="false">ROUND(F9/800,4)</f>
        <v>0.8513</v>
      </c>
      <c r="I9" s="0" t="n">
        <f aca="false">ROUND(G9/600,4)</f>
        <v>0.5333</v>
      </c>
      <c r="J9" s="0" t="str">
        <f aca="false">D9&amp;"="&amp;H9&amp;","&amp;I9</f>
        <v>op_attack=0.8513,0.5333</v>
      </c>
      <c r="K9" s="2" t="str">
        <f aca="false">"IniRead, "&amp;D9&amp;", .\config.ini, Proportions, "&amp;D9</f>
        <v>IniRead, op_attack, .\config.ini, Proportions, op_attack</v>
      </c>
      <c r="L9" s="2" t="str">
        <f aca="false">"abs_"&amp;D9&amp;" := find_pos("&amp;D9&amp;")"</f>
        <v>abs_op_attack := find_pos(op_attack)</v>
      </c>
      <c r="M9" s="1" t="str">
        <f aca="false">";"&amp;B9&amp;CHAR(10)&amp;"k_"&amp;D9&amp;"="&amp;E9</f>
        <v>;出击
k_op_attack=x</v>
      </c>
      <c r="N9" s="0" t="str">
        <f aca="false">"Iniread, k_"&amp;D9&amp;", .\config.ini, Keys, k_"&amp;D9</f>
        <v>Iniread, k_op_attack, .\config.ini, Keys, k_op_attack</v>
      </c>
      <c r="O9" s="0" t="str">
        <f aca="false">"click_abs_"&amp;D9&amp;" := Func(""one_click"").Bind(abs_"&amp;D9&amp;", , if_pos_res)"</f>
        <v>click_abs_op_attack := Func("one_click").Bind(abs_op_attack, , if_pos_res)</v>
      </c>
      <c r="P9" s="0" t="str">
        <f aca="false">"Hotkey, %k_"&amp;D9&amp;"%, % click_abs_"&amp;D9</f>
        <v>Hotkey, %k_op_attack%, % click_abs_op_attack</v>
      </c>
      <c r="Q9" s="0" t="str">
        <f aca="false">B9&amp;": %k_"&amp;D9&amp;"%"</f>
        <v>出击: %k_op_attack%</v>
      </c>
      <c r="R9" s="0" t="str">
        <f aca="false">"back_"&amp;D9</f>
        <v>back_op_attack</v>
      </c>
    </row>
    <row r="10" customFormat="false" ht="13.5" hidden="false" customHeight="true" outlineLevel="0" collapsed="false">
      <c r="B10" s="0" t="s">
        <v>37</v>
      </c>
      <c r="D10" s="0" t="s">
        <v>38</v>
      </c>
      <c r="E10" s="0" t="s">
        <v>39</v>
      </c>
      <c r="F10" s="0" t="n">
        <v>706</v>
      </c>
      <c r="G10" s="0" t="n">
        <v>320</v>
      </c>
      <c r="H10" s="0" t="n">
        <f aca="false">ROUND(F10/800,4)</f>
        <v>0.8825</v>
      </c>
      <c r="I10" s="0" t="n">
        <f aca="false">ROUND(G10/600,4)</f>
        <v>0.5333</v>
      </c>
      <c r="J10" s="0" t="str">
        <f aca="false">D10&amp;"="&amp;H10&amp;","&amp;I10</f>
        <v>op_scout=0.8825,0.5333</v>
      </c>
      <c r="K10" s="2" t="str">
        <f aca="false">"IniRead, "&amp;D10&amp;", .\config.ini, Proportions, "&amp;D10</f>
        <v>IniRead, op_scout, .\config.ini, Proportions, op_scout</v>
      </c>
      <c r="L10" s="2" t="str">
        <f aca="false">"abs_"&amp;D10&amp;" := find_pos("&amp;D10&amp;")"</f>
        <v>abs_op_scout := find_pos(op_scout)</v>
      </c>
      <c r="M10" s="1" t="str">
        <f aca="false">";"&amp;B10&amp;CHAR(10)&amp;"k_"&amp;D10&amp;"="&amp;E10</f>
        <v>;侦察
k_op_scout=v</v>
      </c>
      <c r="N10" s="0" t="str">
        <f aca="false">"Iniread, k_"&amp;D10&amp;", .\config.ini, Keys, k_"&amp;D10</f>
        <v>Iniread, k_op_scout, .\config.ini, Keys, k_op_scout</v>
      </c>
      <c r="O10" s="0" t="str">
        <f aca="false">"click_abs_"&amp;D10&amp;" := Func(""one_click"").Bind(abs_"&amp;D10&amp;", , if_pos_res)"</f>
        <v>click_abs_op_scout := Func("one_click").Bind(abs_op_scout, , if_pos_res)</v>
      </c>
      <c r="P10" s="0" t="str">
        <f aca="false">"Hotkey, %k_"&amp;D10&amp;"%, % click_abs_"&amp;D10</f>
        <v>Hotkey, %k_op_scout%, % click_abs_op_scout</v>
      </c>
      <c r="Q10" s="0" t="str">
        <f aca="false">B10&amp;": %k_"&amp;D10&amp;"%"</f>
        <v>侦察: %k_op_scout%</v>
      </c>
      <c r="R10" s="0" t="str">
        <f aca="false">"back_"&amp;D10</f>
        <v>back_op_scout</v>
      </c>
    </row>
    <row r="11" customFormat="false" ht="13.5" hidden="false" customHeight="true" outlineLevel="0" collapsed="false">
      <c r="B11" s="0" t="s">
        <v>40</v>
      </c>
      <c r="D11" s="0" t="s">
        <v>41</v>
      </c>
      <c r="E11" s="0" t="s">
        <v>42</v>
      </c>
      <c r="F11" s="0" t="n">
        <v>732</v>
      </c>
      <c r="G11" s="0" t="n">
        <v>320</v>
      </c>
      <c r="H11" s="0" t="n">
        <f aca="false">ROUND(F11/800,4)</f>
        <v>0.915</v>
      </c>
      <c r="I11" s="0" t="n">
        <f aca="false">ROUND(G11/600,4)</f>
        <v>0.5333</v>
      </c>
      <c r="J11" s="0" t="str">
        <f aca="false">D11&amp;"="&amp;H11&amp;","&amp;I11</f>
        <v>op_negotiate=0.915,0.5333</v>
      </c>
      <c r="K11" s="2" t="str">
        <f aca="false">"IniRead, "&amp;D11&amp;", .\config.ini, Proportions, "&amp;D11</f>
        <v>IniRead, op_negotiate, .\config.ini, Proportions, op_negotiate</v>
      </c>
      <c r="L11" s="2" t="str">
        <f aca="false">"abs_"&amp;D11&amp;" := find_pos("&amp;D11&amp;")"</f>
        <v>abs_op_negotiate := find_pos(op_negotiate)</v>
      </c>
      <c r="M11" s="1" t="str">
        <f aca="false">";"&amp;B11&amp;CHAR(10)&amp;"k_"&amp;D11&amp;"="&amp;E11</f>
        <v>;交涉
k_op_negotiate=q</v>
      </c>
      <c r="N11" s="0" t="str">
        <f aca="false">"Iniread, k_"&amp;D11&amp;", .\config.ini, Keys, k_"&amp;D11</f>
        <v>Iniread, k_op_negotiate, .\config.ini, Keys, k_op_negotiate</v>
      </c>
      <c r="O11" s="0" t="str">
        <f aca="false">"click_abs_"&amp;D11&amp;" := Func(""one_click"").Bind(abs_"&amp;D11&amp;", , if_pos_res)"</f>
        <v>click_abs_op_negotiate := Func("one_click").Bind(abs_op_negotiate, , if_pos_res)</v>
      </c>
      <c r="P11" s="0" t="str">
        <f aca="false">"Hotkey, %k_"&amp;D11&amp;"%, % click_abs_"&amp;D11</f>
        <v>Hotkey, %k_op_negotiate%, % click_abs_op_negotiate</v>
      </c>
      <c r="Q11" s="0" t="str">
        <f aca="false">B11&amp;": %k_"&amp;D11&amp;"%"</f>
        <v>交涉: %k_op_negotiate%</v>
      </c>
      <c r="R11" s="0" t="str">
        <f aca="false">"back_"&amp;D11</f>
        <v>back_op_negotiate</v>
      </c>
    </row>
    <row r="12" customFormat="false" ht="13.5" hidden="false" customHeight="true" outlineLevel="0" collapsed="false">
      <c r="B12" s="0" t="s">
        <v>43</v>
      </c>
      <c r="D12" s="0" t="s">
        <v>44</v>
      </c>
      <c r="E12" s="0" t="s">
        <v>45</v>
      </c>
      <c r="F12" s="0" t="n">
        <v>758</v>
      </c>
      <c r="G12" s="0" t="n">
        <v>320</v>
      </c>
      <c r="H12" s="0" t="n">
        <f aca="false">ROUND(F12/800,4)</f>
        <v>0.9475</v>
      </c>
      <c r="I12" s="0" t="n">
        <f aca="false">ROUND(G12/600,4)</f>
        <v>0.5333</v>
      </c>
      <c r="J12" s="0" t="str">
        <f aca="false">D12&amp;"="&amp;H12&amp;","&amp;I12</f>
        <v>op_info=0.9475,0.5333</v>
      </c>
      <c r="K12" s="2" t="str">
        <f aca="false">"IniRead, "&amp;D12&amp;", .\config.ini, Proportions, "&amp;D12</f>
        <v>IniRead, op_info, .\config.ini, Proportions, op_info</v>
      </c>
      <c r="L12" s="2" t="str">
        <f aca="false">"abs_"&amp;D12&amp;" := find_pos("&amp;D12&amp;")"</f>
        <v>abs_op_info := find_pos(op_info)</v>
      </c>
      <c r="M12" s="1" t="str">
        <f aca="false">";"&amp;B12&amp;CHAR(10)&amp;"k_"&amp;D12&amp;"="&amp;E12</f>
        <v>;情报
k_op_info=r</v>
      </c>
      <c r="N12" s="0" t="str">
        <f aca="false">"Iniread, k_"&amp;D12&amp;", .\config.ini, Keys, k_"&amp;D12</f>
        <v>Iniread, k_op_info, .\config.ini, Keys, k_op_info</v>
      </c>
      <c r="O12" s="0" t="str">
        <f aca="false">"click_abs_"&amp;D12&amp;" := Func(""one_click"").Bind(abs_"&amp;D12&amp;", , if_pos_res)"</f>
        <v>click_abs_op_info := Func("one_click").Bind(abs_op_info, , if_pos_res)</v>
      </c>
      <c r="P12" s="0" t="str">
        <f aca="false">"Hotkey, %k_"&amp;D12&amp;"%, % click_abs_"&amp;D12</f>
        <v>Hotkey, %k_op_info%, % click_abs_op_info</v>
      </c>
      <c r="Q12" s="0" t="str">
        <f aca="false">B12&amp;": %k_"&amp;D12&amp;"%"</f>
        <v>情报: %k_op_info%</v>
      </c>
      <c r="R12" s="0" t="str">
        <f aca="false">"back_"&amp;D12</f>
        <v>back_op_info</v>
      </c>
    </row>
    <row r="13" customFormat="false" ht="13.5" hidden="false" customHeight="true" outlineLevel="0" collapsed="false">
      <c r="B13" s="0" t="s">
        <v>46</v>
      </c>
      <c r="D13" s="0" t="s">
        <v>47</v>
      </c>
      <c r="E13" s="0" t="s">
        <v>48</v>
      </c>
      <c r="F13" s="0" t="n">
        <v>782</v>
      </c>
      <c r="G13" s="0" t="n">
        <v>320</v>
      </c>
      <c r="H13" s="0" t="n">
        <f aca="false">ROUND(F13/800,4)</f>
        <v>0.9775</v>
      </c>
      <c r="I13" s="0" t="n">
        <f aca="false">ROUND(G13/600,4)</f>
        <v>0.5333</v>
      </c>
      <c r="J13" s="0" t="str">
        <f aca="false">D13&amp;"="&amp;H13&amp;","&amp;I13</f>
        <v>op_assign=0.9775,0.5333</v>
      </c>
      <c r="K13" s="2" t="str">
        <f aca="false">"IniRead, "&amp;D13&amp;", .\config.ini, Proportions, "&amp;D13</f>
        <v>IniRead, op_assign, .\config.ini, Proportions, op_assign</v>
      </c>
      <c r="L13" s="2" t="str">
        <f aca="false">"abs_"&amp;D13&amp;" := find_pos("&amp;D13&amp;")"</f>
        <v>abs_op_assign := find_pos(op_assign)</v>
      </c>
      <c r="M13" s="1" t="str">
        <f aca="false">";"&amp;B13&amp;CHAR(10)&amp;"k_"&amp;D13&amp;"="&amp;E13</f>
        <v>;任命
k_op_assign=a</v>
      </c>
      <c r="N13" s="0" t="str">
        <f aca="false">"Iniread, k_"&amp;D13&amp;", .\config.ini, Keys, k_"&amp;D13</f>
        <v>Iniread, k_op_assign, .\config.ini, Keys, k_op_assign</v>
      </c>
      <c r="O13" s="0" t="str">
        <f aca="false">"click_abs_"&amp;D13&amp;" := Func(""one_click"").Bind(abs_"&amp;D13&amp;", , if_pos_res)"</f>
        <v>click_abs_op_assign := Func("one_click").Bind(abs_op_assign, , if_pos_res)</v>
      </c>
      <c r="P13" s="0" t="str">
        <f aca="false">"Hotkey, %k_"&amp;D13&amp;"%, % click_abs_"&amp;D13</f>
        <v>Hotkey, %k_op_assign%, % click_abs_op_assign</v>
      </c>
      <c r="Q13" s="0" t="str">
        <f aca="false">B13&amp;": %k_"&amp;D13&amp;"%"</f>
        <v>任命: %k_op_assign%</v>
      </c>
      <c r="R13" s="0" t="str">
        <f aca="false">"back_"&amp;D13</f>
        <v>back_op_assign</v>
      </c>
    </row>
    <row r="14" customFormat="false" ht="13.5" hidden="false" customHeight="true" outlineLevel="0" collapsed="false">
      <c r="B14" s="0" t="s">
        <v>49</v>
      </c>
      <c r="D14" s="0" t="s">
        <v>50</v>
      </c>
      <c r="E14" s="0" t="s">
        <v>51</v>
      </c>
      <c r="F14" s="0" t="n">
        <v>763</v>
      </c>
      <c r="G14" s="0" t="n">
        <v>60</v>
      </c>
      <c r="H14" s="0" t="n">
        <f aca="false">ROUND(F14/800,4)</f>
        <v>0.9538</v>
      </c>
      <c r="I14" s="0" t="n">
        <f aca="false">ROUND(G14/600,4)</f>
        <v>0.1</v>
      </c>
      <c r="J14" s="0" t="str">
        <f aca="false">D14&amp;"="&amp;H14&amp;","&amp;I14</f>
        <v>op_incident=0.9538,0.1</v>
      </c>
      <c r="K14" s="2" t="str">
        <f aca="false">"IniRead, "&amp;D14&amp;", .\config.ini, Proportions, "&amp;D14</f>
        <v>IniRead, op_incident, .\config.ini, Proportions, op_incident</v>
      </c>
      <c r="L14" s="2" t="str">
        <f aca="false">"abs_"&amp;D14&amp;" := find_pos("&amp;D14&amp;")"</f>
        <v>abs_op_incident := find_pos(op_incident)</v>
      </c>
      <c r="M14" s="1" t="str">
        <f aca="false">";"&amp;B14&amp;CHAR(10)&amp;"k_"&amp;D14&amp;"="&amp;E14</f>
        <v>;传闻
k_op_incident=f</v>
      </c>
      <c r="N14" s="0" t="str">
        <f aca="false">"Iniread, k_"&amp;D14&amp;", .\config.ini, Keys, k_"&amp;D14</f>
        <v>Iniread, k_op_incident, .\config.ini, Keys, k_op_incident</v>
      </c>
      <c r="O14" s="0" t="str">
        <f aca="false">"click_abs_"&amp;D14&amp;" := Func(""one_click"").Bind(abs_"&amp;D14&amp;", , if_pos_res)"</f>
        <v>click_abs_op_incident := Func("one_click").Bind(abs_op_incident, , if_pos_res)</v>
      </c>
      <c r="P14" s="0" t="str">
        <f aca="false">"Hotkey, %k_"&amp;D14&amp;"%, % click_abs_"&amp;D14</f>
        <v>Hotkey, %k_op_incident%, % click_abs_op_incident</v>
      </c>
      <c r="R14" s="0" t="str">
        <f aca="false">"back_"&amp;D14</f>
        <v>back_op_incident</v>
      </c>
    </row>
    <row r="15" customFormat="false" ht="13.5" hidden="false" customHeight="true" outlineLevel="0" collapsed="false">
      <c r="A15" s="0" t="s">
        <v>52</v>
      </c>
      <c r="B15" s="0" t="s">
        <v>53</v>
      </c>
      <c r="D15" s="0" t="s">
        <v>54</v>
      </c>
      <c r="F15" s="0" t="n">
        <v>400</v>
      </c>
      <c r="G15" s="0" t="n">
        <v>371</v>
      </c>
      <c r="H15" s="0" t="n">
        <f aca="false">ROUND(F15/800,4)</f>
        <v>0.5</v>
      </c>
      <c r="I15" s="0" t="n">
        <f aca="false">ROUND(G15/600,4)</f>
        <v>0.6183</v>
      </c>
      <c r="J15" s="0" t="str">
        <f aca="false">D15&amp;"="&amp;H15&amp;","&amp;I15</f>
        <v>sys_save=0.5,0.6183</v>
      </c>
      <c r="K15" s="2" t="str">
        <f aca="false">"IniRead, "&amp;D15&amp;", .\config.ini, Proportions, "&amp;D15</f>
        <v>IniRead, sys_save, .\config.ini, Proportions, sys_save</v>
      </c>
      <c r="L15" s="2" t="str">
        <f aca="false">"abs_"&amp;D15&amp;" := find_pos("&amp;D15&amp;")"</f>
        <v>abs_sys_save := find_pos(sys_save)</v>
      </c>
    </row>
    <row r="16" customFormat="false" ht="13.5" hidden="false" customHeight="true" outlineLevel="0" collapsed="false">
      <c r="B16" s="0" t="s">
        <v>55</v>
      </c>
      <c r="D16" s="0" t="s">
        <v>56</v>
      </c>
      <c r="F16" s="0" t="n">
        <v>400</v>
      </c>
      <c r="G16" s="0" t="n">
        <v>407</v>
      </c>
      <c r="H16" s="0" t="n">
        <f aca="false">ROUND(F16/800,4)</f>
        <v>0.5</v>
      </c>
      <c r="I16" s="0" t="n">
        <f aca="false">ROUND(G16/600,4)</f>
        <v>0.6783</v>
      </c>
      <c r="J16" s="0" t="str">
        <f aca="false">D16&amp;"="&amp;H16&amp;","&amp;I16</f>
        <v>sys_load=0.5,0.6783</v>
      </c>
      <c r="K16" s="2" t="str">
        <f aca="false">"IniRead, "&amp;D16&amp;", .\config.ini, Proportions, "&amp;D16</f>
        <v>IniRead, sys_load, .\config.ini, Proportions, sys_load</v>
      </c>
      <c r="L16" s="2" t="str">
        <f aca="false">"abs_"&amp;D16&amp;" := find_pos("&amp;D16&amp;")"</f>
        <v>abs_sys_load := find_pos(sys_load)</v>
      </c>
    </row>
    <row r="17" customFormat="false" ht="13.5" hidden="false" customHeight="true" outlineLevel="0" collapsed="false">
      <c r="B17" s="3" t="s">
        <v>57</v>
      </c>
      <c r="D17" s="0" t="s">
        <v>58</v>
      </c>
      <c r="E17" s="0" t="s">
        <v>59</v>
      </c>
      <c r="F17" s="0" t="n">
        <v>400</v>
      </c>
      <c r="G17" s="0" t="n">
        <v>440</v>
      </c>
      <c r="H17" s="0" t="n">
        <f aca="false">ROUND(F17/800,4)</f>
        <v>0.5</v>
      </c>
      <c r="I17" s="0" t="n">
        <f aca="false">ROUND(G17/600,4)</f>
        <v>0.7333</v>
      </c>
      <c r="J17" s="0" t="str">
        <f aca="false">D17&amp;"="&amp;H17&amp;","&amp;I17</f>
        <v>sys_resume=0.5,0.7333</v>
      </c>
      <c r="K17" s="2" t="str">
        <f aca="false">"IniRead, "&amp;D17&amp;", .\config.ini, Proportions, "&amp;D17</f>
        <v>IniRead, sys_resume, .\config.ini, Proportions, sys_resume</v>
      </c>
      <c r="L17" s="2" t="str">
        <f aca="false">"abs_"&amp;D17&amp;" := find_pos("&amp;D17&amp;")"</f>
        <v>abs_sys_resume := find_pos(sys_resume)</v>
      </c>
    </row>
    <row r="18" customFormat="false" ht="13.5" hidden="false" customHeight="true" outlineLevel="0" collapsed="false">
      <c r="B18" s="0" t="s">
        <v>60</v>
      </c>
      <c r="D18" s="0" t="s">
        <v>61</v>
      </c>
      <c r="F18" s="0" t="n">
        <v>400</v>
      </c>
      <c r="G18" s="0" t="n">
        <v>474</v>
      </c>
      <c r="H18" s="0" t="n">
        <f aca="false">ROUND(F18/800,4)</f>
        <v>0.5</v>
      </c>
      <c r="I18" s="0" t="n">
        <f aca="false">ROUND(G18/600,4)</f>
        <v>0.79</v>
      </c>
      <c r="J18" s="0" t="str">
        <f aca="false">D18&amp;"="&amp;H18&amp;","&amp;I18</f>
        <v>sys_exit=0.5,0.79</v>
      </c>
      <c r="K18" s="2" t="str">
        <f aca="false">"IniRead, "&amp;D18&amp;", .\config.ini, Proportions, "&amp;D18</f>
        <v>IniRead, sys_exit, .\config.ini, Proportions, sys_exit</v>
      </c>
      <c r="L18" s="2" t="str">
        <f aca="false">"abs_"&amp;D18&amp;" := find_pos("&amp;D18&amp;")"</f>
        <v>abs_sys_exit := find_pos(sys_exit)</v>
      </c>
    </row>
    <row r="19" customFormat="false" ht="13.5" hidden="false" customHeight="true" outlineLevel="0" collapsed="false">
      <c r="B19" s="0" t="s">
        <v>62</v>
      </c>
      <c r="D19" s="0" t="s">
        <v>63</v>
      </c>
      <c r="F19" s="0" t="n">
        <v>397</v>
      </c>
      <c r="G19" s="0" t="n">
        <v>288</v>
      </c>
      <c r="H19" s="0" t="n">
        <f aca="false">ROUND(F19/800,4)</f>
        <v>0.4963</v>
      </c>
      <c r="I19" s="0" t="n">
        <f aca="false">ROUND(G19/600,4)</f>
        <v>0.48</v>
      </c>
      <c r="J19" s="0" t="str">
        <f aca="false">D19&amp;"="&amp;H19&amp;","&amp;I19</f>
        <v>sys_speed1=0.4963,0.48</v>
      </c>
      <c r="K19" s="2" t="str">
        <f aca="false">"IniRead, "&amp;D19&amp;", .\config.ini, Proportions, "&amp;D19</f>
        <v>IniRead, sys_speed1, .\config.ini, Proportions, sys_speed1</v>
      </c>
      <c r="L19" s="2" t="str">
        <f aca="false">"abs_"&amp;D19&amp;" := find_pos("&amp;D19&amp;")"</f>
        <v>abs_sys_speed1 := find_pos(sys_speed1)</v>
      </c>
    </row>
    <row r="20" customFormat="false" ht="13.5" hidden="false" customHeight="true" outlineLevel="0" collapsed="false">
      <c r="B20" s="0" t="s">
        <v>64</v>
      </c>
      <c r="D20" s="0" t="s">
        <v>65</v>
      </c>
      <c r="F20" s="0" t="n">
        <v>470</v>
      </c>
      <c r="G20" s="0" t="n">
        <v>288</v>
      </c>
      <c r="H20" s="0" t="n">
        <f aca="false">ROUND(F20/800,4)</f>
        <v>0.5875</v>
      </c>
      <c r="I20" s="0" t="n">
        <f aca="false">ROUND(G20/600,4)</f>
        <v>0.48</v>
      </c>
      <c r="J20" s="0" t="str">
        <f aca="false">D20&amp;"="&amp;H20&amp;","&amp;I20</f>
        <v>sys_speed5=0.5875,0.48</v>
      </c>
      <c r="K20" s="2" t="str">
        <f aca="false">"IniRead, "&amp;D20&amp;", .\config.ini, Proportions, "&amp;D20</f>
        <v>IniRead, sys_speed5, .\config.ini, Proportions, sys_speed5</v>
      </c>
      <c r="L20" s="2" t="str">
        <f aca="false">"abs_"&amp;D20&amp;" := find_pos("&amp;D20&amp;")"</f>
        <v>abs_sys_speed5 := find_pos(sys_speed5)</v>
      </c>
    </row>
    <row r="21" customFormat="false" ht="13.5" hidden="false" customHeight="true" outlineLevel="0" collapsed="false">
      <c r="B21" s="0" t="s">
        <v>66</v>
      </c>
      <c r="D21" s="0" t="s">
        <v>67</v>
      </c>
      <c r="F21" s="0" t="n">
        <v>379</v>
      </c>
      <c r="G21" s="0" t="n">
        <v>288</v>
      </c>
      <c r="H21" s="0" t="n">
        <f aca="false">ROUND(F21/800,4)</f>
        <v>0.4738</v>
      </c>
      <c r="I21" s="0" t="n">
        <f aca="false">ROUND(G21/600,4)</f>
        <v>0.48</v>
      </c>
      <c r="J21" s="0" t="str">
        <f aca="false">D21&amp;"="&amp;H21&amp;","&amp;I21</f>
        <v>sys_speed0=0.4738,0.48</v>
      </c>
      <c r="K21" s="2" t="str">
        <f aca="false">"IniRead, "&amp;D21&amp;", .\config.ini, Proportions, "&amp;D21</f>
        <v>IniRead, sys_speed0, .\config.ini, Proportions, sys_speed0</v>
      </c>
      <c r="L21" s="2" t="str">
        <f aca="false">"abs_"&amp;D21&amp;" := find_pos("&amp;D21&amp;")"</f>
        <v>abs_sys_speed0 := find_pos(sys_speed0)</v>
      </c>
    </row>
    <row r="22" customFormat="false" ht="13.5" hidden="false" customHeight="true" outlineLevel="0" collapsed="false">
      <c r="B22" s="0" t="s">
        <v>68</v>
      </c>
      <c r="C22" s="0" t="s">
        <v>69</v>
      </c>
      <c r="D22" s="0" t="s">
        <v>70</v>
      </c>
      <c r="F22" s="0" t="n">
        <v>368</v>
      </c>
      <c r="G22" s="0" t="n">
        <v>352</v>
      </c>
      <c r="H22" s="0" t="n">
        <f aca="false">ROUND(F22/800,4)</f>
        <v>0.46</v>
      </c>
      <c r="I22" s="0" t="n">
        <f aca="false">ROUND(G22/600,4)</f>
        <v>0.5867</v>
      </c>
      <c r="J22" s="0" t="str">
        <f aca="false">D22&amp;"="&amp;H22&amp;","&amp;I22</f>
        <v>sys_exit_ok=0.46,0.5867</v>
      </c>
      <c r="K22" s="2" t="str">
        <f aca="false">"IniRead, "&amp;D22&amp;", .\config.ini, Proportions, "&amp;D22</f>
        <v>IniRead, sys_exit_ok, .\config.ini, Proportions, sys_exit_ok</v>
      </c>
      <c r="L22" s="2" t="str">
        <f aca="false">"abs_"&amp;D22&amp;" := find_pos("&amp;D22&amp;")"</f>
        <v>abs_sys_exit_ok := find_pos(sys_exit_ok)</v>
      </c>
    </row>
    <row r="23" customFormat="false" ht="13.5" hidden="false" customHeight="true" outlineLevel="0" collapsed="false">
      <c r="B23" s="0" t="s">
        <v>71</v>
      </c>
      <c r="C23" s="0" t="s">
        <v>72</v>
      </c>
      <c r="D23" s="0" t="s">
        <v>73</v>
      </c>
      <c r="F23" s="0" t="n">
        <v>429</v>
      </c>
      <c r="G23" s="0" t="n">
        <v>352</v>
      </c>
      <c r="H23" s="0" t="n">
        <f aca="false">ROUND(F23/800,4)</f>
        <v>0.5363</v>
      </c>
      <c r="I23" s="0" t="n">
        <f aca="false">ROUND(G23/600,4)</f>
        <v>0.5867</v>
      </c>
      <c r="J23" s="0" t="str">
        <f aca="false">D23&amp;"="&amp;H23&amp;","&amp;I23</f>
        <v>sys_exit_cancel=0.5363,0.5867</v>
      </c>
      <c r="K23" s="2" t="str">
        <f aca="false">"IniRead, "&amp;D23&amp;", .\config.ini, Proportions, "&amp;D23</f>
        <v>IniRead, sys_exit_cancel, .\config.ini, Proportions, sys_exit_cancel</v>
      </c>
      <c r="L23" s="2" t="str">
        <f aca="false">"abs_"&amp;D23&amp;" := find_pos("&amp;D23&amp;")"</f>
        <v>abs_sys_exit_cancel := find_pos(sys_exit_cancel)</v>
      </c>
    </row>
    <row r="24" customFormat="false" ht="13.5" hidden="false" customHeight="true" outlineLevel="0" collapsed="false">
      <c r="A24" s="0" t="s">
        <v>74</v>
      </c>
      <c r="B24" s="0" t="s">
        <v>68</v>
      </c>
      <c r="C24" s="0" t="s">
        <v>75</v>
      </c>
      <c r="D24" s="0" t="s">
        <v>76</v>
      </c>
      <c r="F24" s="0" t="n">
        <v>370</v>
      </c>
      <c r="G24" s="0" t="n">
        <v>465</v>
      </c>
      <c r="H24" s="0" t="n">
        <f aca="false">ROUND(F24/800,4)</f>
        <v>0.4625</v>
      </c>
      <c r="I24" s="0" t="n">
        <f aca="false">ROUND(G24/600,4)</f>
        <v>0.775</v>
      </c>
      <c r="J24" s="0" t="str">
        <f aca="false">D24&amp;"="&amp;H24&amp;","&amp;I24</f>
        <v>sl_ok=0.4625,0.775</v>
      </c>
      <c r="K24" s="2" t="str">
        <f aca="false">"IniRead, "&amp;D24&amp;", .\config.ini, Proportions, "&amp;D24</f>
        <v>IniRead, sl_ok, .\config.ini, Proportions, sl_ok</v>
      </c>
      <c r="L24" s="2" t="str">
        <f aca="false">"abs_"&amp;D24&amp;" := find_pos("&amp;D24&amp;")"</f>
        <v>abs_sl_ok := find_pos(sl_ok)</v>
      </c>
    </row>
    <row r="25" customFormat="false" ht="13.5" hidden="false" customHeight="true" outlineLevel="0" collapsed="false">
      <c r="B25" s="0" t="s">
        <v>71</v>
      </c>
      <c r="C25" s="0" t="s">
        <v>77</v>
      </c>
      <c r="D25" s="0" t="s">
        <v>78</v>
      </c>
      <c r="F25" s="0" t="n">
        <v>433</v>
      </c>
      <c r="G25" s="0" t="n">
        <v>465</v>
      </c>
      <c r="H25" s="0" t="n">
        <f aca="false">ROUND(F25/800,4)</f>
        <v>0.5413</v>
      </c>
      <c r="I25" s="0" t="n">
        <f aca="false">ROUND(G25/600,4)</f>
        <v>0.775</v>
      </c>
      <c r="J25" s="0" t="str">
        <f aca="false">D25&amp;"="&amp;H25&amp;","&amp;I25</f>
        <v>sl_cancel=0.5413,0.775</v>
      </c>
      <c r="K25" s="2" t="str">
        <f aca="false">"IniRead, "&amp;D25&amp;", .\config.ini, Proportions, "&amp;D25</f>
        <v>IniRead, sl_cancel, .\config.ini, Proportions, sl_cancel</v>
      </c>
      <c r="L25" s="2" t="str">
        <f aca="false">"abs_"&amp;D25&amp;" := find_pos("&amp;D25&amp;")"</f>
        <v>abs_sl_cancel := find_pos(sl_cancel)</v>
      </c>
    </row>
    <row r="26" customFormat="false" ht="13.5" hidden="false" customHeight="true" outlineLevel="0" collapsed="false">
      <c r="B26" s="0" t="s">
        <v>79</v>
      </c>
      <c r="C26" s="0" t="s">
        <v>80</v>
      </c>
      <c r="D26" s="0" t="s">
        <v>81</v>
      </c>
      <c r="F26" s="0" t="n">
        <v>400</v>
      </c>
      <c r="G26" s="0" t="n">
        <v>389</v>
      </c>
      <c r="H26" s="0" t="n">
        <f aca="false">ROUND(F26/800,4)</f>
        <v>0.5</v>
      </c>
      <c r="I26" s="0" t="n">
        <f aca="false">ROUND(G26/600,4)</f>
        <v>0.6483</v>
      </c>
      <c r="J26" s="0" t="str">
        <f aca="false">D26&amp;"="&amp;H26&amp;","&amp;I26</f>
        <v>sl_slot=0.5,0.6483</v>
      </c>
      <c r="K26" s="2" t="str">
        <f aca="false">"IniRead, "&amp;D26&amp;", .\config.ini, Proportions, "&amp;D26</f>
        <v>IniRead, sl_slot, .\config.ini, Proportions, sl_slot</v>
      </c>
      <c r="L26" s="2" t="str">
        <f aca="false">"abs_"&amp;D26&amp;" := find_pos("&amp;D26&amp;")"</f>
        <v>abs_sl_slot := find_pos(sl_slot)</v>
      </c>
    </row>
    <row r="27" customFormat="false" ht="13.8" hidden="false" customHeight="false" outlineLevel="0" collapsed="false">
      <c r="A27" s="0" t="s">
        <v>82</v>
      </c>
      <c r="B27" s="0" t="s">
        <v>83</v>
      </c>
      <c r="D27" s="0" t="s">
        <v>84</v>
      </c>
      <c r="F27" s="0" t="n">
        <v>482</v>
      </c>
      <c r="G27" s="0" t="n">
        <v>322</v>
      </c>
      <c r="H27" s="0" t="n">
        <f aca="false">ROUND(F27/800,4)</f>
        <v>0.6025</v>
      </c>
      <c r="I27" s="0" t="n">
        <f aca="false">ROUND(G27/600,4)</f>
        <v>0.5367</v>
      </c>
      <c r="J27" s="0" t="str">
        <f aca="false">D27&amp;"="&amp;H27&amp;","&amp;I27</f>
        <v>sub_start_load=0.6025,0.5367</v>
      </c>
      <c r="K27" s="2" t="str">
        <f aca="false">"IniRead, "&amp;D27&amp;", .\config.ini, Proportions, "&amp;D27</f>
        <v>IniRead, sub_start_load, .\config.ini, Proportions, sub_start_load</v>
      </c>
      <c r="L27" s="2" t="str">
        <f aca="false">"abs_"&amp;D27&amp;" := find_pos("&amp;D27&amp;")"</f>
        <v>abs_sub_start_load := find_pos(sub_start_load)</v>
      </c>
    </row>
    <row r="28" s="4" customFormat="true" ht="13.8" hidden="false" customHeight="false" outlineLevel="0" collapsed="false">
      <c r="B28" s="4" t="s">
        <v>85</v>
      </c>
      <c r="D28" s="4" t="s">
        <v>86</v>
      </c>
      <c r="E28" s="4" t="s">
        <v>87</v>
      </c>
      <c r="F28" s="4" t="n">
        <v>400</v>
      </c>
      <c r="G28" s="4" t="n">
        <v>566</v>
      </c>
      <c r="H28" s="4" t="n">
        <f aca="false">ROUND(F28/800,4)</f>
        <v>0.5</v>
      </c>
      <c r="I28" s="4" t="n">
        <f aca="false">ROUND(G28/600,4)</f>
        <v>0.9433</v>
      </c>
      <c r="J28" s="4" t="str">
        <f aca="false">D28&amp;"="&amp;H28&amp;","&amp;I28</f>
        <v>back_op_history=0.5,0.9433</v>
      </c>
      <c r="K28" s="5" t="str">
        <f aca="false">"IniRead, "&amp;D28&amp;", .\config.ini, Proportions, "&amp;D28</f>
        <v>IniRead, back_op_history, .\config.ini, Proportions, back_op_history</v>
      </c>
      <c r="L28" s="5" t="str">
        <f aca="false">"abs_"&amp;D28&amp;" := find_pos("&amp;D28&amp;")"</f>
        <v>abs_back_op_history := find_pos(back_op_history)</v>
      </c>
      <c r="M28" s="6"/>
      <c r="N28" s="0" t="s">
        <v>14</v>
      </c>
      <c r="O28" s="0" t="str">
        <f aca="false">"click_abs_"&amp;D28&amp;" := Func(""one_click"").Bind(abs_"&amp;D28&amp;", , if_pos_res)"</f>
        <v>click_abs_back_op_history := Func("one_click").Bind(abs_back_op_history, , if_pos_res)</v>
      </c>
      <c r="P28" s="0" t="str">
        <f aca="false">"Hotkey, %k_op_backs%%k_"&amp;N28&amp;"%, % click_abs_"&amp;D28</f>
        <v>Hotkey, %k_op_backs%%k_op_history%, % click_abs_back_op_history</v>
      </c>
    </row>
    <row r="29" s="4" customFormat="true" ht="13.8" hidden="false" customHeight="false" outlineLevel="0" collapsed="false">
      <c r="B29" s="4" t="s">
        <v>88</v>
      </c>
      <c r="D29" s="4" t="s">
        <v>89</v>
      </c>
      <c r="E29" s="4" t="s">
        <v>90</v>
      </c>
      <c r="F29" s="4" t="n">
        <v>400</v>
      </c>
      <c r="G29" s="4" t="n">
        <v>566</v>
      </c>
      <c r="H29" s="4" t="n">
        <f aca="false">ROUND(F29/800,4)</f>
        <v>0.5</v>
      </c>
      <c r="I29" s="4" t="n">
        <f aca="false">ROUND(G29/600,4)</f>
        <v>0.9433</v>
      </c>
      <c r="J29" s="4" t="str">
        <f aca="false">D29&amp;"="&amp;H29&amp;","&amp;I29</f>
        <v>back_op_analyze=0.5,0.9433</v>
      </c>
      <c r="K29" s="5" t="str">
        <f aca="false">"IniRead, "&amp;D29&amp;", .\config.ini, Proportions, "&amp;D29</f>
        <v>IniRead, back_op_analyze, .\config.ini, Proportions, back_op_analyze</v>
      </c>
      <c r="L29" s="5" t="str">
        <f aca="false">"abs_"&amp;D29&amp;" := find_pos("&amp;D29&amp;")"</f>
        <v>abs_back_op_analyze := find_pos(back_op_analyze)</v>
      </c>
      <c r="M29" s="6"/>
      <c r="N29" s="0" t="s">
        <v>17</v>
      </c>
      <c r="O29" s="0" t="str">
        <f aca="false">"click_abs_"&amp;D29&amp;" := Func(""one_click"").Bind(abs_"&amp;D29&amp;", , if_pos_res)"</f>
        <v>click_abs_back_op_analyze := Func("one_click").Bind(abs_back_op_analyze, , if_pos_res)</v>
      </c>
      <c r="P29" s="0" t="str">
        <f aca="false">"Hotkey, %k_op_backs%%k_"&amp;N29&amp;"%, % click_abs_"&amp;D29</f>
        <v>Hotkey, %k_op_backs%%k_op_analyze%, % click_abs_back_op_analyze</v>
      </c>
    </row>
    <row r="30" customFormat="false" ht="13.8" hidden="false" customHeight="false" outlineLevel="0" collapsed="false">
      <c r="B30" s="3" t="s">
        <v>91</v>
      </c>
      <c r="D30" s="0" t="s">
        <v>58</v>
      </c>
      <c r="E30" s="0" t="s">
        <v>59</v>
      </c>
      <c r="F30" s="0" t="n">
        <v>400</v>
      </c>
      <c r="G30" s="0" t="n">
        <v>440</v>
      </c>
      <c r="H30" s="0" t="n">
        <f aca="false">ROUND(F30/800,4)</f>
        <v>0.5</v>
      </c>
      <c r="I30" s="0" t="n">
        <f aca="false">ROUND(G30/600,4)</f>
        <v>0.7333</v>
      </c>
      <c r="J30" s="0" t="str">
        <f aca="false">D30&amp;"="&amp;H30&amp;","&amp;I30</f>
        <v>sys_resume=0.5,0.7333</v>
      </c>
      <c r="K30" s="2" t="str">
        <f aca="false">"IniRead, "&amp;D30&amp;", .\config.ini, Proportions, "&amp;D30</f>
        <v>IniRead, sys_resume, .\config.ini, Proportions, sys_resume</v>
      </c>
      <c r="L30" s="2" t="str">
        <f aca="false">"abs_"&amp;D30&amp;" := find_pos("&amp;D30&amp;")"</f>
        <v>abs_sys_resume := find_pos(sys_resume)</v>
      </c>
      <c r="N30" s="0" t="s">
        <v>20</v>
      </c>
      <c r="O30" s="0" t="str">
        <f aca="false">"click_abs_"&amp;D30&amp;" := Func(""one_click"").Bind(abs_"&amp;D30&amp;", , if_pos_res)"</f>
        <v>click_abs_sys_resume := Func("one_click").Bind(abs_sys_resume, , if_pos_res)</v>
      </c>
      <c r="P30" s="0" t="str">
        <f aca="false">"Hotkey, %k_op_backs%%k_"&amp;N30&amp;"%, % click_abs_"&amp;D30</f>
        <v>Hotkey, %k_op_backs%%k_op_system%, % click_abs_sys_resume</v>
      </c>
    </row>
    <row r="31" customFormat="false" ht="13.8" hidden="false" customHeight="false" outlineLevel="0" collapsed="false">
      <c r="A31" s="7"/>
      <c r="B31" s="7" t="s">
        <v>92</v>
      </c>
      <c r="C31" s="7"/>
      <c r="D31" s="7" t="s">
        <v>93</v>
      </c>
      <c r="E31" s="0" t="s">
        <v>94</v>
      </c>
      <c r="F31" s="0" t="n">
        <v>552</v>
      </c>
      <c r="G31" s="0" t="n">
        <v>490</v>
      </c>
      <c r="H31" s="4" t="n">
        <f aca="false">ROUND(F31/800,4)</f>
        <v>0.69</v>
      </c>
      <c r="I31" s="4" t="n">
        <f aca="false">ROUND(G31/600,4)</f>
        <v>0.8167</v>
      </c>
      <c r="J31" s="4" t="str">
        <f aca="false">D31&amp;"="&amp;H31&amp;","&amp;I31</f>
        <v>back_op_characters=0.69,0.8167</v>
      </c>
      <c r="K31" s="5" t="str">
        <f aca="false">"IniRead, "&amp;D31&amp;", .\config.ini, Proportions, "&amp;D31</f>
        <v>IniRead, back_op_characters, .\config.ini, Proportions, back_op_characters</v>
      </c>
      <c r="L31" s="5" t="str">
        <f aca="false">"abs_"&amp;D31&amp;" := find_pos("&amp;D31&amp;")"</f>
        <v>abs_back_op_characters := find_pos(back_op_characters)</v>
      </c>
      <c r="N31" s="0" t="s">
        <v>23</v>
      </c>
      <c r="O31" s="0" t="str">
        <f aca="false">"click_abs_"&amp;D31&amp;" := Func(""one_click"").Bind(abs_"&amp;D31&amp;", , if_pos_res)"</f>
        <v>click_abs_back_op_characters := Func("one_click").Bind(abs_back_op_characters, , if_pos_res)</v>
      </c>
      <c r="P31" s="0" t="str">
        <f aca="false">"Hotkey, %k_op_backs%%k_"&amp;N31&amp;"%, % click_abs_"&amp;D31</f>
        <v>Hotkey, %k_op_backs%%k_op_characters%, % click_abs_back_op_characters</v>
      </c>
    </row>
    <row r="32" customFormat="false" ht="13.8" hidden="false" customHeight="false" outlineLevel="0" collapsed="false">
      <c r="A32" s="7"/>
      <c r="B32" s="7" t="s">
        <v>95</v>
      </c>
      <c r="C32" s="7"/>
      <c r="D32" s="7" t="s">
        <v>96</v>
      </c>
      <c r="E32" s="0" t="s">
        <v>97</v>
      </c>
      <c r="F32" s="0" t="n">
        <v>442</v>
      </c>
      <c r="G32" s="0" t="n">
        <v>441</v>
      </c>
      <c r="H32" s="4" t="n">
        <f aca="false">ROUND(F32/800,4)</f>
        <v>0.5525</v>
      </c>
      <c r="I32" s="4" t="n">
        <f aca="false">ROUND(G32/600,4)</f>
        <v>0.735</v>
      </c>
      <c r="J32" s="4" t="str">
        <f aca="false">D32&amp;"="&amp;H32&amp;","&amp;I32</f>
        <v>back_op_buildings=0.5525,0.735</v>
      </c>
      <c r="K32" s="5" t="str">
        <f aca="false">"IniRead, "&amp;D32&amp;", .\config.ini, Proportions, "&amp;D32</f>
        <v>IniRead, back_op_buildings, .\config.ini, Proportions, back_op_buildings</v>
      </c>
      <c r="L32" s="5" t="str">
        <f aca="false">"abs_"&amp;D32&amp;" := find_pos("&amp;D32&amp;")"</f>
        <v>abs_back_op_buildings := find_pos(back_op_buildings)</v>
      </c>
      <c r="N32" s="0" t="s">
        <v>26</v>
      </c>
      <c r="O32" s="0" t="str">
        <f aca="false">"click_abs_"&amp;D32&amp;" := Func(""one_click"").Bind(abs_"&amp;D32&amp;", , if_pos_res)"</f>
        <v>click_abs_back_op_buildings := Func("one_click").Bind(abs_back_op_buildings, , if_pos_res)</v>
      </c>
      <c r="P32" s="0" t="str">
        <f aca="false">"Hotkey, %k_op_backs%%k_"&amp;N32&amp;"%, % click_abs_"&amp;D32</f>
        <v>Hotkey, %k_op_backs%%k_op_buildings%, % click_abs_back_op_buildings</v>
      </c>
    </row>
    <row r="33" s="4" customFormat="true" ht="13.8" hidden="false" customHeight="false" outlineLevel="0" collapsed="false">
      <c r="B33" s="4" t="s">
        <v>98</v>
      </c>
      <c r="D33" s="4" t="s">
        <v>99</v>
      </c>
      <c r="E33" s="4" t="s">
        <v>100</v>
      </c>
      <c r="F33" s="4" t="n">
        <v>400</v>
      </c>
      <c r="G33" s="4" t="n">
        <v>566</v>
      </c>
      <c r="H33" s="4" t="n">
        <f aca="false">ROUND(F33/800,4)</f>
        <v>0.5</v>
      </c>
      <c r="I33" s="4" t="n">
        <f aca="false">ROUND(G33/600,4)</f>
        <v>0.9433</v>
      </c>
      <c r="J33" s="4" t="str">
        <f aca="false">D33&amp;"="&amp;H33&amp;","&amp;I33</f>
        <v>back_op_market=0.5,0.9433</v>
      </c>
      <c r="K33" s="5" t="str">
        <f aca="false">"IniRead, "&amp;D33&amp;", .\config.ini, Proportions, "&amp;D33</f>
        <v>IniRead, back_op_market, .\config.ini, Proportions, back_op_market</v>
      </c>
      <c r="L33" s="5" t="str">
        <f aca="false">"abs_"&amp;D33&amp;" := find_pos("&amp;D33&amp;")"</f>
        <v>abs_back_op_market := find_pos(back_op_market)</v>
      </c>
      <c r="M33" s="6"/>
      <c r="N33" s="0" t="s">
        <v>29</v>
      </c>
      <c r="O33" s="0" t="str">
        <f aca="false">"click_abs_"&amp;D33&amp;" := Func(""one_click"").Bind(abs_"&amp;D33&amp;", , if_pos_res)"</f>
        <v>click_abs_back_op_market := Func("one_click").Bind(abs_back_op_market, , if_pos_res)</v>
      </c>
      <c r="P33" s="0" t="str">
        <f aca="false">"Hotkey, %k_op_backs%%k_"&amp;N33&amp;"%, % click_abs_"&amp;D33</f>
        <v>Hotkey, %k_op_backs%%k_op_market%, % click_abs_back_op_market</v>
      </c>
    </row>
    <row r="34" s="4" customFormat="true" ht="13.8" hidden="false" customHeight="false" outlineLevel="0" collapsed="false">
      <c r="B34" s="4" t="s">
        <v>101</v>
      </c>
      <c r="D34" s="4" t="s">
        <v>102</v>
      </c>
      <c r="E34" s="4" t="s">
        <v>103</v>
      </c>
      <c r="F34" s="4" t="n">
        <v>485</v>
      </c>
      <c r="G34" s="4" t="n">
        <v>522</v>
      </c>
      <c r="H34" s="4" t="n">
        <f aca="false">ROUND(F34/800,4)</f>
        <v>0.6063</v>
      </c>
      <c r="I34" s="4" t="n">
        <f aca="false">ROUND(G34/600,4)</f>
        <v>0.87</v>
      </c>
      <c r="J34" s="4" t="str">
        <f aca="false">D34&amp;"="&amp;H34&amp;","&amp;I34</f>
        <v>back_op_move=0.6063,0.87</v>
      </c>
      <c r="K34" s="5" t="str">
        <f aca="false">"IniRead, "&amp;D34&amp;", .\config.ini, Proportions, "&amp;D34</f>
        <v>IniRead, back_op_move, .\config.ini, Proportions, back_op_move</v>
      </c>
      <c r="L34" s="5" t="str">
        <f aca="false">"abs_"&amp;D34&amp;" := find_pos("&amp;D34&amp;")"</f>
        <v>abs_back_op_move := find_pos(back_op_move)</v>
      </c>
      <c r="M34" s="6"/>
      <c r="N34" s="0" t="s">
        <v>32</v>
      </c>
      <c r="O34" s="0" t="str">
        <f aca="false">"click_abs_"&amp;D34&amp;" := Func(""one_click"").Bind(abs_"&amp;D34&amp;", , if_pos_res)"</f>
        <v>click_abs_back_op_move := Func("one_click").Bind(abs_back_op_move, , if_pos_res)</v>
      </c>
      <c r="P34" s="0" t="str">
        <f aca="false">"Hotkey, %k_op_backs%%k_"&amp;N34&amp;"%, % click_abs_"&amp;D34</f>
        <v>Hotkey, %k_op_backs%%k_op_move%, % click_abs_back_op_move</v>
      </c>
    </row>
    <row r="35" s="4" customFormat="true" ht="13.8" hidden="false" customHeight="false" outlineLevel="0" collapsed="false">
      <c r="B35" s="4" t="s">
        <v>104</v>
      </c>
      <c r="D35" s="4" t="s">
        <v>105</v>
      </c>
      <c r="E35" s="4" t="s">
        <v>106</v>
      </c>
      <c r="F35" s="4" t="n">
        <v>485</v>
      </c>
      <c r="G35" s="4" t="n">
        <v>522</v>
      </c>
      <c r="H35" s="4" t="n">
        <f aca="false">ROUND(F35/800,4)</f>
        <v>0.6063</v>
      </c>
      <c r="I35" s="4" t="n">
        <f aca="false">ROUND(G35/600,4)</f>
        <v>0.87</v>
      </c>
      <c r="J35" s="4" t="str">
        <f aca="false">D35&amp;"="&amp;H35&amp;","&amp;I35</f>
        <v>back_op_attack=0.6063,0.87</v>
      </c>
      <c r="K35" s="5" t="str">
        <f aca="false">"IniRead, "&amp;D35&amp;", .\config.ini, Proportions, "&amp;D35</f>
        <v>IniRead, back_op_attack, .\config.ini, Proportions, back_op_attack</v>
      </c>
      <c r="L35" s="5" t="str">
        <f aca="false">"abs_"&amp;D35&amp;" := find_pos("&amp;D35&amp;")"</f>
        <v>abs_back_op_attack := find_pos(back_op_attack)</v>
      </c>
      <c r="M35" s="6"/>
      <c r="N35" s="0" t="s">
        <v>35</v>
      </c>
      <c r="O35" s="0" t="str">
        <f aca="false">"click_abs_"&amp;D35&amp;" := Func(""one_click"").Bind(abs_"&amp;D35&amp;", , if_pos_res)"</f>
        <v>click_abs_back_op_attack := Func("one_click").Bind(abs_back_op_attack, , if_pos_res)</v>
      </c>
      <c r="P35" s="0" t="str">
        <f aca="false">"Hotkey, %k_op_backs%%k_"&amp;N35&amp;"%, % click_abs_"&amp;D35</f>
        <v>Hotkey, %k_op_backs%%k_op_attack%, % click_abs_back_op_attack</v>
      </c>
    </row>
    <row r="36" s="4" customFormat="true" ht="13.8" hidden="false" customHeight="false" outlineLevel="0" collapsed="false">
      <c r="B36" s="4" t="s">
        <v>107</v>
      </c>
      <c r="D36" s="4" t="s">
        <v>108</v>
      </c>
      <c r="E36" s="4" t="s">
        <v>109</v>
      </c>
      <c r="F36" s="4" t="n">
        <v>485</v>
      </c>
      <c r="G36" s="4" t="n">
        <v>522</v>
      </c>
      <c r="H36" s="4" t="n">
        <f aca="false">ROUND(F36/800,4)</f>
        <v>0.6063</v>
      </c>
      <c r="I36" s="4" t="n">
        <f aca="false">ROUND(G36/600,4)</f>
        <v>0.87</v>
      </c>
      <c r="J36" s="4" t="str">
        <f aca="false">D36&amp;"="&amp;H36&amp;","&amp;I36</f>
        <v>back_op_scout=0.6063,0.87</v>
      </c>
      <c r="K36" s="5" t="str">
        <f aca="false">"IniRead, "&amp;D36&amp;", .\config.ini, Proportions, "&amp;D36</f>
        <v>IniRead, back_op_scout, .\config.ini, Proportions, back_op_scout</v>
      </c>
      <c r="L36" s="5" t="str">
        <f aca="false">"abs_"&amp;D36&amp;" := find_pos("&amp;D36&amp;")"</f>
        <v>abs_back_op_scout := find_pos(back_op_scout)</v>
      </c>
      <c r="M36" s="6"/>
      <c r="N36" s="0" t="s">
        <v>38</v>
      </c>
      <c r="O36" s="0" t="str">
        <f aca="false">"click_abs_"&amp;D36&amp;" := Func(""one_click"").Bind(abs_"&amp;D36&amp;", , if_pos_res)"</f>
        <v>click_abs_back_op_scout := Func("one_click").Bind(abs_back_op_scout, , if_pos_res)</v>
      </c>
      <c r="P36" s="0" t="str">
        <f aca="false">"Hotkey, %k_op_backs%%k_"&amp;N36&amp;"%, % click_abs_"&amp;D36</f>
        <v>Hotkey, %k_op_backs%%k_op_scout%, % click_abs_back_op_scout</v>
      </c>
    </row>
    <row r="37" s="4" customFormat="true" ht="13.8" hidden="false" customHeight="false" outlineLevel="0" collapsed="false">
      <c r="B37" s="4" t="s">
        <v>110</v>
      </c>
      <c r="D37" s="4" t="s">
        <v>111</v>
      </c>
      <c r="E37" s="4" t="s">
        <v>112</v>
      </c>
      <c r="F37" s="4" t="n">
        <v>485</v>
      </c>
      <c r="G37" s="4" t="n">
        <v>522</v>
      </c>
      <c r="H37" s="4" t="n">
        <f aca="false">ROUND(F37/800,4)</f>
        <v>0.6063</v>
      </c>
      <c r="I37" s="4" t="n">
        <f aca="false">ROUND(G37/600,4)</f>
        <v>0.87</v>
      </c>
      <c r="J37" s="4" t="str">
        <f aca="false">D37&amp;"="&amp;H37&amp;","&amp;I37</f>
        <v>back_op_negotiate=0.6063,0.87</v>
      </c>
      <c r="K37" s="5" t="str">
        <f aca="false">"IniRead, "&amp;D37&amp;", .\config.ini, Proportions, "&amp;D37</f>
        <v>IniRead, back_op_negotiate, .\config.ini, Proportions, back_op_negotiate</v>
      </c>
      <c r="L37" s="5" t="str">
        <f aca="false">"abs_"&amp;D37&amp;" := find_pos("&amp;D37&amp;")"</f>
        <v>abs_back_op_negotiate := find_pos(back_op_negotiate)</v>
      </c>
      <c r="M37" s="6"/>
      <c r="N37" s="0" t="s">
        <v>41</v>
      </c>
      <c r="O37" s="0" t="str">
        <f aca="false">"click_abs_"&amp;D37&amp;" := Func(""one_click"").Bind(abs_"&amp;D37&amp;", , if_pos_res)"</f>
        <v>click_abs_back_op_negotiate := Func("one_click").Bind(abs_back_op_negotiate, , if_pos_res)</v>
      </c>
      <c r="P37" s="0" t="str">
        <f aca="false">"Hotkey, %k_op_backs%%k_"&amp;N37&amp;"%, % click_abs_"&amp;D37</f>
        <v>Hotkey, %k_op_backs%%k_op_negotiate%, % click_abs_back_op_negotiate</v>
      </c>
    </row>
    <row r="38" s="4" customFormat="true" ht="13.8" hidden="false" customHeight="false" outlineLevel="0" collapsed="false">
      <c r="B38" s="4" t="s">
        <v>113</v>
      </c>
      <c r="D38" s="4" t="s">
        <v>114</v>
      </c>
      <c r="E38" s="4" t="s">
        <v>115</v>
      </c>
      <c r="F38" s="4" t="n">
        <v>400</v>
      </c>
      <c r="G38" s="4" t="n">
        <v>508</v>
      </c>
      <c r="H38" s="4" t="n">
        <f aca="false">ROUND(F38/800,4)</f>
        <v>0.5</v>
      </c>
      <c r="I38" s="4" t="n">
        <f aca="false">ROUND(G38/600,4)</f>
        <v>0.8467</v>
      </c>
      <c r="J38" s="4" t="str">
        <f aca="false">D38&amp;"="&amp;H38&amp;","&amp;I38</f>
        <v>back_op_info=0.5,0.8467</v>
      </c>
      <c r="K38" s="5" t="str">
        <f aca="false">"IniRead, "&amp;D38&amp;", .\config.ini, Proportions, "&amp;D38</f>
        <v>IniRead, back_op_info, .\config.ini, Proportions, back_op_info</v>
      </c>
      <c r="L38" s="5" t="str">
        <f aca="false">"abs_"&amp;D38&amp;" := find_pos("&amp;D38&amp;")"</f>
        <v>abs_back_op_info := find_pos(back_op_info)</v>
      </c>
      <c r="M38" s="6"/>
      <c r="N38" s="0" t="s">
        <v>44</v>
      </c>
      <c r="O38" s="0" t="str">
        <f aca="false">"click_abs_"&amp;D38&amp;" := Func(""one_click"").Bind(abs_"&amp;D38&amp;", , if_pos_res)"</f>
        <v>click_abs_back_op_info := Func("one_click").Bind(abs_back_op_info, , if_pos_res)</v>
      </c>
      <c r="P38" s="0" t="str">
        <f aca="false">"Hotkey, %k_op_backs%%k_"&amp;N38&amp;"%, % click_abs_"&amp;D38</f>
        <v>Hotkey, %k_op_backs%%k_op_info%, % click_abs_back_op_info</v>
      </c>
    </row>
    <row r="39" s="4" customFormat="true" ht="13.8" hidden="false" customHeight="false" outlineLevel="0" collapsed="false">
      <c r="B39" s="4" t="s">
        <v>116</v>
      </c>
      <c r="D39" s="4" t="s">
        <v>117</v>
      </c>
      <c r="E39" s="4" t="s">
        <v>118</v>
      </c>
      <c r="F39" s="4" t="n">
        <v>400</v>
      </c>
      <c r="G39" s="4" t="n">
        <v>566</v>
      </c>
      <c r="H39" s="4" t="n">
        <f aca="false">ROUND(F39/800,4)</f>
        <v>0.5</v>
      </c>
      <c r="I39" s="4" t="n">
        <f aca="false">ROUND(G39/600,4)</f>
        <v>0.9433</v>
      </c>
      <c r="J39" s="4" t="str">
        <f aca="false">D39&amp;"="&amp;H39&amp;","&amp;I39</f>
        <v>back_op_assign=0.5,0.9433</v>
      </c>
      <c r="K39" s="5" t="str">
        <f aca="false">"IniRead, "&amp;D39&amp;", .\config.ini, Proportions, "&amp;D39</f>
        <v>IniRead, back_op_assign, .\config.ini, Proportions, back_op_assign</v>
      </c>
      <c r="L39" s="5" t="str">
        <f aca="false">"abs_"&amp;D39&amp;" := find_pos("&amp;D39&amp;")"</f>
        <v>abs_back_op_assign := find_pos(back_op_assign)</v>
      </c>
      <c r="M39" s="6"/>
      <c r="N39" s="0" t="s">
        <v>47</v>
      </c>
      <c r="O39" s="0" t="str">
        <f aca="false">"click_abs_"&amp;D39&amp;" := Func(""one_click"").Bind(abs_"&amp;D39&amp;", , if_pos_res)"</f>
        <v>click_abs_back_op_assign := Func("one_click").Bind(abs_back_op_assign, , if_pos_res)</v>
      </c>
      <c r="P39" s="0" t="str">
        <f aca="false">"Hotkey, %k_op_backs%%k_"&amp;N39&amp;"%, % click_abs_"&amp;D39</f>
        <v>Hotkey, %k_op_backs%%k_op_assign%, % click_abs_back_op_assign</v>
      </c>
    </row>
    <row r="40" customFormat="false" ht="13.8" hidden="false" customHeight="false" outlineLevel="0" collapsed="false">
      <c r="A40" s="7"/>
      <c r="B40" s="7" t="s">
        <v>119</v>
      </c>
      <c r="C40" s="7"/>
      <c r="D40" s="7" t="s">
        <v>120</v>
      </c>
      <c r="E40" s="0" t="s">
        <v>121</v>
      </c>
      <c r="F40" s="0" t="n">
        <v>434</v>
      </c>
      <c r="G40" s="0" t="n">
        <v>406</v>
      </c>
      <c r="H40" s="4" t="n">
        <f aca="false">ROUND(F40/800,4)</f>
        <v>0.5425</v>
      </c>
      <c r="I40" s="4" t="n">
        <f aca="false">ROUND(G40/600,4)</f>
        <v>0.6767</v>
      </c>
      <c r="J40" s="4" t="str">
        <f aca="false">D40&amp;"="&amp;H40&amp;","&amp;I40</f>
        <v>back_op_incident=0.5425,0.6767</v>
      </c>
      <c r="K40" s="5" t="str">
        <f aca="false">"IniRead, "&amp;D40&amp;", .\config.ini, Proportions, "&amp;D40</f>
        <v>IniRead, back_op_incident, .\config.ini, Proportions, back_op_incident</v>
      </c>
      <c r="L40" s="5" t="str">
        <f aca="false">"abs_"&amp;D40&amp;" := find_pos("&amp;D40&amp;")"</f>
        <v>abs_back_op_incident := find_pos(back_op_incident)</v>
      </c>
      <c r="N40" s="0" t="s">
        <v>50</v>
      </c>
      <c r="O40" s="0" t="str">
        <f aca="false">"click_abs_"&amp;D40&amp;" := Func(""one_click"").Bind(abs_"&amp;D40&amp;", , if_pos_res)"</f>
        <v>click_abs_back_op_incident := Func("one_click").Bind(abs_back_op_incident, , if_pos_res)</v>
      </c>
      <c r="P40" s="0" t="str">
        <f aca="false">"Hotkey, %k_op_backs%%k_"&amp;N40&amp;"%, % click_abs_"&amp;D40</f>
        <v>Hotkey, %k_op_backs%%k_op_incident%, % click_abs_back_op_incident</v>
      </c>
    </row>
    <row r="44" customFormat="false" ht="13.8" hidden="false" customHeight="false" outlineLevel="0" collapsed="false">
      <c r="K44" s="2"/>
      <c r="L44" s="2"/>
    </row>
    <row r="45" customFormat="false" ht="13.8" hidden="false" customHeight="false" outlineLevel="0" collapsed="false"/>
    <row r="46" customFormat="false" ht="13.8" hidden="false" customHeight="false" outlineLevel="0" collapsed="false">
      <c r="A46" s="7"/>
      <c r="B46" s="7" t="s">
        <v>122</v>
      </c>
      <c r="C46" s="7"/>
      <c r="D46" s="0" t="s">
        <v>123</v>
      </c>
      <c r="F46" s="0" t="n">
        <v>400</v>
      </c>
      <c r="G46" s="0" t="n">
        <v>476</v>
      </c>
      <c r="H46" s="4" t="n">
        <f aca="false">ROUND(F46/800,4)</f>
        <v>0.5</v>
      </c>
      <c r="I46" s="4" t="n">
        <f aca="false">ROUND(G46/600,4)</f>
        <v>0.7933</v>
      </c>
      <c r="J46" s="4" t="str">
        <f aca="false">D46&amp;"="&amp;H46&amp;","&amp;I46</f>
        <v>sub_back_building=0.5,0.7933</v>
      </c>
      <c r="K46" s="5" t="str">
        <f aca="false">"IniRead, "&amp;D46&amp;", .\config.ini, Proportions, "&amp;D46</f>
        <v>IniRead, sub_back_building, .\config.ini, Proportions, sub_back_building</v>
      </c>
      <c r="L46" s="5" t="str">
        <f aca="false">"abs_"&amp;D46&amp;" := find_pos("&amp;D46&amp;")"</f>
        <v>abs_sub_back_building := find_pos(sub_back_building)</v>
      </c>
    </row>
    <row r="47" s="4" customFormat="true" ht="13.8" hidden="false" customHeight="false" outlineLevel="0" collapsed="false">
      <c r="B47" s="4" t="s">
        <v>124</v>
      </c>
      <c r="D47" s="4" t="s">
        <v>125</v>
      </c>
      <c r="F47" s="4" t="n">
        <v>400</v>
      </c>
      <c r="G47" s="4" t="n">
        <v>508</v>
      </c>
      <c r="H47" s="4" t="n">
        <f aca="false">ROUND(F47/800,4)</f>
        <v>0.5</v>
      </c>
      <c r="I47" s="4" t="n">
        <f aca="false">ROUND(G47/600,4)</f>
        <v>0.8467</v>
      </c>
      <c r="J47" s="4" t="str">
        <f aca="false">D47&amp;"="&amp;H47&amp;","&amp;I47</f>
        <v>sub_back_fruit=0.5,0.8467</v>
      </c>
      <c r="K47" s="5" t="str">
        <f aca="false">"IniRead, "&amp;D47&amp;", .\config.ini, Proportions, "&amp;D47</f>
        <v>IniRead, sub_back_fruit, .\config.ini, Proportions, sub_back_fruit</v>
      </c>
      <c r="L47" s="5" t="str">
        <f aca="false">"abs_"&amp;D47&amp;" := find_pos("&amp;D47&amp;")"</f>
        <v>abs_sub_back_fruit := find_pos(sub_back_fruit)</v>
      </c>
      <c r="M47" s="6"/>
    </row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6"/>
  <sheetViews>
    <sheetView showFormulas="false" showGridLines="true" showRowColHeaders="true" showZeros="true" rightToLeft="false" tabSelected="false" showOutlineSymbols="true" defaultGridColor="true" view="normal" topLeftCell="A1" colorId="64" zoomScale="120" zoomScaleNormal="120" zoomScalePageLayoutView="100" workbookViewId="0">
      <selection pane="topLeft" activeCell="B11" activeCellId="1" sqref="P28:P40 B11"/>
    </sheetView>
  </sheetViews>
  <sheetFormatPr defaultRowHeight="13.8" zeroHeight="false" outlineLevelRow="0" outlineLevelCol="0"/>
  <cols>
    <col collapsed="false" customWidth="true" hidden="false" outlineLevel="0" max="1" min="1" style="0" width="8.65"/>
    <col collapsed="false" customWidth="true" hidden="false" outlineLevel="0" max="2" min="2" style="0" width="21.34"/>
    <col collapsed="false" customWidth="true" hidden="false" outlineLevel="0" max="3" min="3" style="0" width="16.13"/>
    <col collapsed="false" customWidth="true" hidden="false" outlineLevel="0" max="4" min="4" style="0" width="8.65"/>
    <col collapsed="false" customWidth="true" hidden="false" outlineLevel="0" max="5" min="5" style="1" width="22.75"/>
    <col collapsed="false" customWidth="true" hidden="false" outlineLevel="0" max="6" min="6" style="0" width="56.76"/>
    <col collapsed="false" customWidth="true" hidden="false" outlineLevel="0" max="7" min="7" style="0" width="68.71"/>
    <col collapsed="false" customWidth="true" hidden="false" outlineLevel="0" max="8" min="8" style="0" width="48.46"/>
    <col collapsed="false" customWidth="true" hidden="false" outlineLevel="0" max="9" min="9" style="0" width="34.84"/>
    <col collapsed="false" customWidth="true" hidden="false" outlineLevel="0" max="1025" min="10" style="0" width="8.65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0" t="s">
        <v>126</v>
      </c>
      <c r="E1" s="1" t="s">
        <v>8</v>
      </c>
      <c r="F1" s="0" t="s">
        <v>11</v>
      </c>
      <c r="G1" s="0" t="s">
        <v>11</v>
      </c>
      <c r="H1" s="0" t="s">
        <v>11</v>
      </c>
      <c r="I1" s="0" t="s">
        <v>11</v>
      </c>
    </row>
    <row r="2" customFormat="false" ht="13.8" hidden="false" customHeight="false" outlineLevel="0" collapsed="false">
      <c r="A2" s="0" t="s">
        <v>127</v>
      </c>
      <c r="B2" s="0" t="s">
        <v>128</v>
      </c>
      <c r="C2" s="0" t="s">
        <v>129</v>
      </c>
      <c r="D2" s="0" t="s">
        <v>130</v>
      </c>
      <c r="E2" s="1" t="str">
        <f aca="false">"k_"&amp;C2&amp;"="&amp;D2</f>
        <v>k_comb_max_speed=m</v>
      </c>
      <c r="F2" s="0" t="str">
        <f aca="false">"Iniread, k_"&amp;C2&amp;", .\config.ini, Keys, k_"&amp;C2</f>
        <v>Iniread, k_comb_max_speed, .\config.ini, Keys, k_comb_max_speed</v>
      </c>
      <c r="G2" s="0" t="str">
        <f aca="false">"click_"&amp;C2&amp;" := Func(""multi_clicks"").Bind("&amp;C2&amp;", if_pos_res)"</f>
        <v>click_comb_max_speed := Func("multi_clicks").Bind(comb_max_speed, if_pos_res)</v>
      </c>
      <c r="H2" s="0" t="str">
        <f aca="false">"Hotkey, %k_"&amp;C2&amp;"%, % click_"&amp;C2</f>
        <v>Hotkey, %k_comb_max_speed%, % click_comb_max_speed</v>
      </c>
      <c r="I2" s="0" t="str">
        <f aca="false">B2&amp;": %k_"&amp;C2&amp;"%"</f>
        <v>调整为最大速度: %k_comb_max_speed%</v>
      </c>
    </row>
    <row r="3" customFormat="false" ht="13.8" hidden="false" customHeight="false" outlineLevel="0" collapsed="false">
      <c r="A3" s="0" t="s">
        <v>131</v>
      </c>
      <c r="B3" s="0" t="s">
        <v>132</v>
      </c>
      <c r="C3" s="0" t="s">
        <v>133</v>
      </c>
      <c r="D3" s="0" t="s">
        <v>134</v>
      </c>
      <c r="E3" s="1" t="str">
        <f aca="false">"k_"&amp;C3&amp;"="&amp;D3</f>
        <v>k_comb_min_speed=n</v>
      </c>
      <c r="F3" s="0" t="str">
        <f aca="false">"Iniread, k_"&amp;C3&amp;", .\config.ini, Keys, k_"&amp;C3</f>
        <v>Iniread, k_comb_min_speed, .\config.ini, Keys, k_comb_min_speed</v>
      </c>
      <c r="G3" s="0" t="str">
        <f aca="false">"click_"&amp;C3&amp;" := Func(""multi_clicks"").Bind("&amp;C3&amp;", if_pos_res)"</f>
        <v>click_comb_min_speed := Func("multi_clicks").Bind(comb_min_speed, if_pos_res)</v>
      </c>
      <c r="H3" s="0" t="str">
        <f aca="false">"Hotkey, %k_"&amp;C3&amp;"%, % click_"&amp;C3</f>
        <v>Hotkey, %k_comb_min_speed%, % click_comb_min_speed</v>
      </c>
      <c r="I3" s="0" t="str">
        <f aca="false">B3&amp;": %k_"&amp;C3&amp;"%"</f>
        <v>调整为最小速度: %k_comb_min_speed%</v>
      </c>
    </row>
    <row r="4" customFormat="false" ht="13.8" hidden="false" customHeight="false" outlineLevel="0" collapsed="false">
      <c r="A4" s="0" t="s">
        <v>135</v>
      </c>
      <c r="B4" s="0" t="s">
        <v>135</v>
      </c>
      <c r="C4" s="0" t="s">
        <v>136</v>
      </c>
      <c r="D4" s="0" t="s">
        <v>137</v>
      </c>
      <c r="E4" s="1" t="str">
        <f aca="false">"k_"&amp;C4&amp;"="&amp;D4</f>
        <v>k_comb_quick_save=F3</v>
      </c>
      <c r="F4" s="0" t="str">
        <f aca="false">"Iniread, k_"&amp;C4&amp;", .\config.ini, Keys, k_"&amp;C4</f>
        <v>Iniread, k_comb_quick_save, .\config.ini, Keys, k_comb_quick_save</v>
      </c>
      <c r="G4" s="0" t="str">
        <f aca="false">"click_"&amp;C4&amp;" := Func(""multi_clicks"").Bind("&amp;C4&amp;", if_pos_res)"</f>
        <v>click_comb_quick_save := Func("multi_clicks").Bind(comb_quick_save, if_pos_res)</v>
      </c>
      <c r="H4" s="0" t="str">
        <f aca="false">"Hotkey, %k_"&amp;C4&amp;"%, % click_"&amp;C4</f>
        <v>Hotkey, %k_comb_quick_save%, % click_comb_quick_save</v>
      </c>
      <c r="I4" s="0" t="str">
        <f aca="false">B4&amp;": %k_"&amp;C4&amp;"%"</f>
        <v>快速保存: %k_comb_quick_save%</v>
      </c>
    </row>
    <row r="5" customFormat="false" ht="13.8" hidden="false" customHeight="false" outlineLevel="0" collapsed="false">
      <c r="A5" s="0" t="s">
        <v>138</v>
      </c>
      <c r="B5" s="0" t="s">
        <v>138</v>
      </c>
      <c r="C5" s="0" t="s">
        <v>139</v>
      </c>
      <c r="D5" s="0" t="s">
        <v>140</v>
      </c>
      <c r="E5" s="1" t="str">
        <f aca="false">"k_"&amp;C5&amp;"="&amp;D5</f>
        <v>k_comb_quick_load=F4</v>
      </c>
      <c r="F5" s="0" t="str">
        <f aca="false">"Iniread, k_"&amp;C5&amp;", .\config.ini, Keys, k_"&amp;C5</f>
        <v>Iniread, k_comb_quick_load, .\config.ini, Keys, k_comb_quick_load</v>
      </c>
      <c r="G5" s="0" t="str">
        <f aca="false">"click_"&amp;C5&amp;" := Func(""multi_clicks"").Bind("&amp;C5&amp;", if_pos_res)"</f>
        <v>click_comb_quick_load := Func("multi_clicks").Bind(comb_quick_load, if_pos_res)</v>
      </c>
      <c r="H5" s="0" t="str">
        <f aca="false">"Hotkey, %k_"&amp;C5&amp;"%, % click_"&amp;C5</f>
        <v>Hotkey, %k_comb_quick_load%, % click_comb_quick_load</v>
      </c>
      <c r="I5" s="0" t="str">
        <f aca="false">B5&amp;": %k_"&amp;C5&amp;"%"</f>
        <v>快速读取: %k_comb_quick_load%</v>
      </c>
    </row>
    <row r="6" s="8" customFormat="true" ht="13.8" hidden="false" customHeight="false" outlineLevel="0" collapsed="false">
      <c r="A6" s="8" t="s">
        <v>57</v>
      </c>
      <c r="B6" s="8" t="s">
        <v>141</v>
      </c>
      <c r="C6" s="8" t="s">
        <v>142</v>
      </c>
      <c r="D6" s="8" t="s">
        <v>143</v>
      </c>
      <c r="E6" s="9" t="str">
        <f aca="false">"k_"&amp;C6&amp;"="&amp;D6</f>
        <v>k_comb_backs=Esc</v>
      </c>
      <c r="F6" s="8" t="str">
        <f aca="false">"Iniread, k_"&amp;C6&amp;", .\config.ini, Keys, k_"&amp;C6</f>
        <v>Iniread, k_comb_backs, .\config.ini, Keys, k_comb_backs</v>
      </c>
      <c r="G6" s="8" t="str">
        <f aca="false">"click_"&amp;C6&amp;" := Func(""multi_clicks"").Bind("&amp;C6&amp;", if_pos_res)"</f>
        <v>click_comb_backs := Func("multi_clicks").Bind(comb_backs, if_pos_res)</v>
      </c>
      <c r="H6" s="8" t="str">
        <f aca="false">"Hotkey, %k_"&amp;C6&amp;"%, % click_"&amp;C6</f>
        <v>Hotkey, %k_comb_backs%, % click_comb_backs</v>
      </c>
      <c r="I6" s="8" t="str">
        <f aca="false">B6&amp;": %k_"&amp;C6&amp;"%"</f>
        <v>从各子界面返回经营界面: %k_comb_backs%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8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" activeCellId="1" sqref="P28:P40 C1"/>
    </sheetView>
  </sheetViews>
  <sheetFormatPr defaultRowHeight="12.8" zeroHeight="false" outlineLevelRow="0" outlineLevelCol="0"/>
  <cols>
    <col collapsed="false" customWidth="true" hidden="false" outlineLevel="0" max="2" min="1" style="0" width="17.18"/>
    <col collapsed="false" customWidth="true" hidden="false" outlineLevel="0" max="1025" min="3" style="0" width="11.01"/>
  </cols>
  <sheetData>
    <row r="1" customFormat="false" ht="13.8" hidden="false" customHeight="false" outlineLevel="0" collapsed="false">
      <c r="A1" s="0" t="s">
        <v>144</v>
      </c>
      <c r="B1" s="0" t="str">
        <f aca="false">A1&amp;", "</f>
        <v>sub_backs_1, </v>
      </c>
      <c r="C1" s="0" t="s">
        <v>145</v>
      </c>
      <c r="D1" s="0" t="s">
        <v>146</v>
      </c>
      <c r="E1" s="0" t="s">
        <v>147</v>
      </c>
      <c r="F1" s="0" t="s">
        <v>148</v>
      </c>
      <c r="G1" s="0" t="s">
        <v>149</v>
      </c>
      <c r="H1" s="0" t="s">
        <v>150</v>
      </c>
      <c r="I1" s="0" t="s">
        <v>151</v>
      </c>
    </row>
    <row r="2" customFormat="false" ht="13.8" hidden="false" customHeight="false" outlineLevel="0" collapsed="false">
      <c r="A2" s="0" t="s">
        <v>152</v>
      </c>
      <c r="B2" s="0" t="str">
        <f aca="false">A2&amp;", "</f>
        <v>sub_back_2, </v>
      </c>
    </row>
    <row r="3" customFormat="false" ht="13.8" hidden="false" customHeight="false" outlineLevel="0" collapsed="false">
      <c r="A3" s="0" t="s">
        <v>153</v>
      </c>
      <c r="B3" s="0" t="str">
        <f aca="false">A3&amp;", "</f>
        <v>sub_back_3, </v>
      </c>
    </row>
    <row r="4" customFormat="false" ht="13.8" hidden="false" customHeight="false" outlineLevel="0" collapsed="false">
      <c r="A4" s="0" t="s">
        <v>154</v>
      </c>
      <c r="B4" s="0" t="str">
        <f aca="false">A4&amp;", "</f>
        <v>sub_back_build, </v>
      </c>
    </row>
    <row r="5" customFormat="false" ht="13.8" hidden="false" customHeight="false" outlineLevel="0" collapsed="false">
      <c r="A5" s="0" t="s">
        <v>155</v>
      </c>
      <c r="B5" s="0" t="str">
        <f aca="false">A5&amp;", "</f>
        <v>sub_back_incident, </v>
      </c>
    </row>
    <row r="6" customFormat="false" ht="13.8" hidden="false" customHeight="false" outlineLevel="0" collapsed="false">
      <c r="A6" s="0" t="s">
        <v>156</v>
      </c>
      <c r="B6" s="0" t="str">
        <f aca="false">A6&amp;", "</f>
        <v>sub_back_char, </v>
      </c>
    </row>
    <row r="7" customFormat="false" ht="13.8" hidden="false" customHeight="false" outlineLevel="0" collapsed="false">
      <c r="A7" s="0" t="s">
        <v>123</v>
      </c>
      <c r="B7" s="0" t="str">
        <f aca="false">A7&amp;", "</f>
        <v>sub_back_building, </v>
      </c>
    </row>
    <row r="8" customFormat="false" ht="13.8" hidden="false" customHeight="false" outlineLevel="0" collapsed="false"/>
    <row r="9" customFormat="false" ht="13.8" hidden="false" customHeight="false" outlineLevel="0" collapsed="false"/>
    <row r="10" customFormat="false" ht="13.8" hidden="false" customHeight="false" outlineLevel="0" collapsed="false"/>
    <row r="11" customFormat="false" ht="13.8" hidden="false" customHeight="false" outlineLevel="0" collapsed="false"/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Roman,标准"&amp;12&amp;A</oddHeader>
    <oddFooter>&amp;C&amp;"Times New Roman,标准"&amp;12页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463</TotalTime>
  <Application>LibreOffice/5.4.7.2$Windows_X86_64 LibreOffice_project/c838ef25c16710f8838b1faec480ebba495259d0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2018-05-23T12:08:43Z</dcterms:created>
  <dc:creator>E450</dc:creator>
  <dc:description/>
  <dc:language>zh-CN</dc:language>
  <cp:lastModifiedBy/>
  <dcterms:modified xsi:type="dcterms:W3CDTF">2018-05-26T18:12:49Z</dcterms:modified>
  <cp:revision>30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