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MK_Hotkeys\"/>
    </mc:Choice>
  </mc:AlternateContent>
  <bookViews>
    <workbookView xWindow="0" yWindow="0" windowWidth="16380" windowHeight="8190" tabRatio="500" activeTab="1"/>
  </bookViews>
  <sheets>
    <sheet name="Positions" sheetId="1" r:id="rId1"/>
    <sheet name="Positions_new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2" i="2"/>
  <c r="P4" i="2"/>
  <c r="P5" i="2"/>
  <c r="P6" i="2"/>
  <c r="P7" i="2"/>
  <c r="P8" i="2"/>
  <c r="P9" i="2"/>
  <c r="P10" i="2"/>
  <c r="P11" i="2"/>
  <c r="P12" i="2"/>
  <c r="P13" i="2"/>
  <c r="P14" i="2"/>
  <c r="P3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2" i="2"/>
  <c r="M26" i="2"/>
  <c r="L26" i="2"/>
  <c r="J26" i="2"/>
  <c r="I26" i="2"/>
  <c r="K26" i="2" s="1"/>
  <c r="M25" i="2"/>
  <c r="L25" i="2"/>
  <c r="J25" i="2"/>
  <c r="I25" i="2"/>
  <c r="K25" i="2" s="1"/>
  <c r="M24" i="2"/>
  <c r="L24" i="2"/>
  <c r="J24" i="2"/>
  <c r="I24" i="2"/>
  <c r="K24" i="2" s="1"/>
  <c r="M23" i="2"/>
  <c r="L23" i="2"/>
  <c r="J23" i="2"/>
  <c r="I23" i="2"/>
  <c r="M22" i="2"/>
  <c r="L22" i="2"/>
  <c r="J22" i="2"/>
  <c r="I22" i="2"/>
  <c r="K22" i="2" s="1"/>
  <c r="M21" i="2"/>
  <c r="L21" i="2"/>
  <c r="J21" i="2"/>
  <c r="I21" i="2"/>
  <c r="K21" i="2" s="1"/>
  <c r="M20" i="2"/>
  <c r="L20" i="2"/>
  <c r="J20" i="2"/>
  <c r="I20" i="2"/>
  <c r="K20" i="2" s="1"/>
  <c r="M19" i="2"/>
  <c r="L19" i="2"/>
  <c r="J19" i="2"/>
  <c r="I19" i="2"/>
  <c r="M18" i="2"/>
  <c r="L18" i="2"/>
  <c r="J18" i="2"/>
  <c r="K18" i="2" s="1"/>
  <c r="I18" i="2"/>
  <c r="M17" i="2"/>
  <c r="L17" i="2"/>
  <c r="J17" i="2"/>
  <c r="I17" i="2"/>
  <c r="M16" i="2"/>
  <c r="L16" i="2"/>
  <c r="J16" i="2"/>
  <c r="I16" i="2"/>
  <c r="M15" i="2"/>
  <c r="L15" i="2"/>
  <c r="J15" i="2"/>
  <c r="K15" i="2" s="1"/>
  <c r="I15" i="2"/>
  <c r="M14" i="2"/>
  <c r="L14" i="2"/>
  <c r="K14" i="2"/>
  <c r="J14" i="2"/>
  <c r="I14" i="2"/>
  <c r="M13" i="2"/>
  <c r="L13" i="2"/>
  <c r="J13" i="2"/>
  <c r="I13" i="2"/>
  <c r="M12" i="2"/>
  <c r="L12" i="2"/>
  <c r="J12" i="2"/>
  <c r="I12" i="2"/>
  <c r="M11" i="2"/>
  <c r="L11" i="2"/>
  <c r="J11" i="2"/>
  <c r="K11" i="2" s="1"/>
  <c r="I11" i="2"/>
  <c r="M10" i="2"/>
  <c r="L10" i="2"/>
  <c r="J10" i="2"/>
  <c r="I10" i="2"/>
  <c r="K10" i="2" s="1"/>
  <c r="M9" i="2"/>
  <c r="L9" i="2"/>
  <c r="J9" i="2"/>
  <c r="I9" i="2"/>
  <c r="K9" i="2" s="1"/>
  <c r="M8" i="2"/>
  <c r="L8" i="2"/>
  <c r="J8" i="2"/>
  <c r="I8" i="2"/>
  <c r="K8" i="2" s="1"/>
  <c r="M7" i="2"/>
  <c r="L7" i="2"/>
  <c r="J7" i="2"/>
  <c r="I7" i="2"/>
  <c r="M6" i="2"/>
  <c r="L6" i="2"/>
  <c r="J6" i="2"/>
  <c r="I6" i="2"/>
  <c r="K6" i="2" s="1"/>
  <c r="M5" i="2"/>
  <c r="L5" i="2"/>
  <c r="J5" i="2"/>
  <c r="I5" i="2"/>
  <c r="K5" i="2" s="1"/>
  <c r="M4" i="2"/>
  <c r="L4" i="2"/>
  <c r="J4" i="2"/>
  <c r="I4" i="2"/>
  <c r="K4" i="2" s="1"/>
  <c r="M3" i="2"/>
  <c r="L3" i="2"/>
  <c r="J3" i="2"/>
  <c r="I3" i="2"/>
  <c r="M2" i="2"/>
  <c r="L2" i="2"/>
  <c r="J2" i="2"/>
  <c r="K2" i="2" s="1"/>
  <c r="I2" i="2"/>
  <c r="L9" i="1"/>
  <c r="K9" i="1"/>
  <c r="I9" i="1"/>
  <c r="J9" i="1" s="1"/>
  <c r="L8" i="1"/>
  <c r="K8" i="1"/>
  <c r="I8" i="1"/>
  <c r="J8" i="1" s="1"/>
  <c r="L7" i="1"/>
  <c r="K7" i="1"/>
  <c r="I7" i="1"/>
  <c r="J7" i="1" s="1"/>
  <c r="L6" i="1"/>
  <c r="K6" i="1"/>
  <c r="I6" i="1"/>
  <c r="J6" i="1" s="1"/>
  <c r="L5" i="1"/>
  <c r="K5" i="1"/>
  <c r="I5" i="1"/>
  <c r="J5" i="1" s="1"/>
  <c r="L4" i="1"/>
  <c r="K4" i="1"/>
  <c r="I4" i="1"/>
  <c r="J4" i="1" s="1"/>
  <c r="L3" i="1"/>
  <c r="K3" i="1"/>
  <c r="I3" i="1"/>
  <c r="J3" i="1" s="1"/>
  <c r="L2" i="1"/>
  <c r="K2" i="1"/>
  <c r="I2" i="1"/>
  <c r="J2" i="1" s="1"/>
  <c r="K7" i="2" l="1"/>
  <c r="K12" i="2"/>
  <c r="K13" i="2"/>
  <c r="K23" i="2"/>
  <c r="K3" i="2"/>
  <c r="K19" i="2"/>
  <c r="K16" i="2"/>
  <c r="K17" i="2"/>
</calcChain>
</file>

<file path=xl/sharedStrings.xml><?xml version="1.0" encoding="utf-8"?>
<sst xmlns="http://schemas.openxmlformats.org/spreadsheetml/2006/main" count="128" uniqueCount="120">
  <si>
    <t>命名</t>
  </si>
  <si>
    <t>说明</t>
  </si>
  <si>
    <t>x1</t>
  </si>
  <si>
    <t>y1</t>
  </si>
  <si>
    <t>x2</t>
  </si>
  <si>
    <t>y2</t>
  </si>
  <si>
    <t>行列数</t>
  </si>
  <si>
    <t>合并</t>
  </si>
  <si>
    <t>添加条目</t>
  </si>
  <si>
    <t>代码生成1</t>
  </si>
  <si>
    <t>代码生成2</t>
  </si>
  <si>
    <t>主界面</t>
  </si>
  <si>
    <t>main_1</t>
  </si>
  <si>
    <t>右上</t>
  </si>
  <si>
    <t>1,3</t>
  </si>
  <si>
    <t>main_2</t>
  </si>
  <si>
    <t>第一行</t>
  </si>
  <si>
    <t>main_3</t>
  </si>
  <si>
    <t>第二行</t>
  </si>
  <si>
    <t>1,6</t>
  </si>
  <si>
    <t>main_4</t>
  </si>
  <si>
    <t>传闻</t>
  </si>
  <si>
    <t>1,1</t>
  </si>
  <si>
    <t>系统菜单</t>
  </si>
  <si>
    <t>sys_1</t>
  </si>
  <si>
    <t>选项</t>
  </si>
  <si>
    <t>4,1</t>
  </si>
  <si>
    <t>sys_2</t>
  </si>
  <si>
    <t>速度（包括调整）</t>
  </si>
  <si>
    <t>1,7</t>
  </si>
  <si>
    <t>存取</t>
  </si>
  <si>
    <t>sl_1</t>
  </si>
  <si>
    <t>条目</t>
  </si>
  <si>
    <t>11,1</t>
  </si>
  <si>
    <t>sl_2</t>
  </si>
  <si>
    <t>确认</t>
  </si>
  <si>
    <t>1,2</t>
  </si>
  <si>
    <t>名称</t>
  </si>
  <si>
    <t>ID</t>
  </si>
  <si>
    <t>x_origin</t>
  </si>
  <si>
    <t>y_origin</t>
  </si>
  <si>
    <t>x_proportion</t>
  </si>
  <si>
    <t>y_proportion</t>
  </si>
  <si>
    <t>script_gen</t>
  </si>
  <si>
    <t>script_gen2</t>
  </si>
  <si>
    <t>经营界面</t>
  </si>
  <si>
    <t>历史</t>
  </si>
  <si>
    <t>op_history</t>
  </si>
  <si>
    <t>分析</t>
  </si>
  <si>
    <t>op_analyze</t>
  </si>
  <si>
    <t>系统</t>
  </si>
  <si>
    <t>op_system</t>
  </si>
  <si>
    <t>人物</t>
  </si>
  <si>
    <t>op_characters</t>
  </si>
  <si>
    <t>建筑</t>
  </si>
  <si>
    <t>op_buildings</t>
  </si>
  <si>
    <t>交易</t>
  </si>
  <si>
    <t>op_market</t>
  </si>
  <si>
    <t>移动</t>
  </si>
  <si>
    <t>op_move</t>
  </si>
  <si>
    <t>出击</t>
  </si>
  <si>
    <t>op_attack</t>
  </si>
  <si>
    <t>侦察</t>
  </si>
  <si>
    <t>op_scout</t>
  </si>
  <si>
    <t>交涉</t>
  </si>
  <si>
    <t>op_negotiate</t>
  </si>
  <si>
    <t>情报</t>
  </si>
  <si>
    <t>op_info</t>
  </si>
  <si>
    <t>任命</t>
  </si>
  <si>
    <t>op_assign</t>
  </si>
  <si>
    <t>op_incident</t>
  </si>
  <si>
    <t>存储</t>
  </si>
  <si>
    <t>sys_save</t>
  </si>
  <si>
    <t>读取</t>
  </si>
  <si>
    <t>sys_load</t>
  </si>
  <si>
    <t>返回</t>
  </si>
  <si>
    <t>sys_resume</t>
  </si>
  <si>
    <t>离开</t>
  </si>
  <si>
    <t>sys_exit</t>
  </si>
  <si>
    <t>速度1</t>
  </si>
  <si>
    <t>sys_speed1</t>
  </si>
  <si>
    <t>速度5</t>
  </si>
  <si>
    <t>sys_speed5</t>
  </si>
  <si>
    <t>速度-</t>
  </si>
  <si>
    <t>sys_speed0</t>
  </si>
  <si>
    <t>确定</t>
  </si>
  <si>
    <t>离开游戏确定</t>
  </si>
  <si>
    <t>sys_exit_ok</t>
  </si>
  <si>
    <t>取消</t>
  </si>
  <si>
    <t>离开游戏取消</t>
  </si>
  <si>
    <t>sys_exit_cancel</t>
  </si>
  <si>
    <t>存取界面</t>
  </si>
  <si>
    <t>保存/读取</t>
  </si>
  <si>
    <t>sl_ok</t>
  </si>
  <si>
    <t>取消存取</t>
  </si>
  <si>
    <t>sl_cancel</t>
  </si>
  <si>
    <t>第10存取位</t>
  </si>
  <si>
    <t>用于快速存取</t>
  </si>
  <si>
    <t>sl_slot</t>
  </si>
  <si>
    <t>F1</t>
    <phoneticPr fontId="1" type="noConversion"/>
  </si>
  <si>
    <t>F2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</si>
  <si>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</si>
  <si>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</si>
  <si>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</si>
  <si>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s</t>
    <phoneticPr fontId="1" type="noConversion"/>
  </si>
  <si>
    <t>f</t>
    <phoneticPr fontId="1" type="noConversion"/>
  </si>
  <si>
    <t>z</t>
    <phoneticPr fontId="1" type="noConversion"/>
  </si>
  <si>
    <t>x</t>
    <phoneticPr fontId="1" type="noConversion"/>
  </si>
  <si>
    <t>q</t>
    <phoneticPr fontId="1" type="noConversion"/>
  </si>
  <si>
    <t>r</t>
    <phoneticPr fontId="1" type="noConversion"/>
  </si>
  <si>
    <t>v</t>
    <phoneticPr fontId="1" type="noConversion"/>
  </si>
  <si>
    <t>hotkey(direct)</t>
    <phoneticPr fontId="1" type="noConversion"/>
  </si>
  <si>
    <t>hotkey(combine)</t>
    <phoneticPr fontId="1" type="noConversion"/>
  </si>
  <si>
    <t>S</t>
    <phoneticPr fontId="1" type="noConversion"/>
  </si>
  <si>
    <t>L</t>
    <phoneticPr fontId="1" type="noConversion"/>
  </si>
  <si>
    <t>{Tab}</t>
    <phoneticPr fontId="1" type="noConversion"/>
  </si>
  <si>
    <t>e</t>
    <phoneticPr fontId="1" type="noConversion"/>
  </si>
  <si>
    <t>ini_gen</t>
    <phoneticPr fontId="1" type="noConversion"/>
  </si>
  <si>
    <t>gen</t>
    <phoneticPr fontId="1" type="noConversion"/>
  </si>
  <si>
    <t>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</si>
</sst>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D11" activeCellId="1" sqref="K2:K26 D11"/>
    </sheetView>
  </sheetViews>
  <sheetFormatPr defaultRowHeight="13.5"/>
  <cols>
    <col min="1" max="1" width="9" style="1" customWidth="1"/>
    <col min="2" max="2" width="7.5" style="1" customWidth="1"/>
    <col min="3" max="3" width="17.25" style="1" customWidth="1"/>
    <col min="4" max="8" width="9" style="1" customWidth="1"/>
    <col min="9" max="9" width="22.75" style="1" customWidth="1"/>
    <col min="10" max="10" width="30" style="1" customWidth="1"/>
    <col min="11" max="11" width="52.75" style="1" customWidth="1"/>
    <col min="12" max="12" width="33.875" style="1" customWidth="1"/>
    <col min="13" max="1025" width="9" style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 t="s">
        <v>12</v>
      </c>
      <c r="C2" s="1" t="s">
        <v>13</v>
      </c>
      <c r="D2" s="1">
        <v>684</v>
      </c>
      <c r="E2" s="1">
        <v>33</v>
      </c>
      <c r="F2" s="1">
        <v>773</v>
      </c>
      <c r="G2" s="1">
        <v>32</v>
      </c>
      <c r="H2" s="1" t="s">
        <v>14</v>
      </c>
      <c r="I2" s="1" t="str">
        <f t="shared" ref="I2:I9" si="0">D2&amp;","&amp;E2&amp;","&amp;F2&amp;","&amp;G2&amp;","&amp;H2</f>
        <v>684,33,773,32,1,3</v>
      </c>
      <c r="J2" s="1" t="str">
        <f t="shared" ref="J2:J9" si="1">B2&amp;"="&amp;I2</f>
        <v>main_1=684,33,773,32,1,3</v>
      </c>
      <c r="K2" s="1" t="str">
        <f t="shared" ref="K2:K9" si="2">"IniRead, "&amp;B2&amp;", .\config.ini, Position, "&amp;B2</f>
        <v>IniRead, main_1, .\config.ini, Position, main_1</v>
      </c>
      <c r="L2" s="1" t="str">
        <f t="shared" ref="L2:L9" si="3">"abs_"&amp;B2&amp;" := find_pos("&amp;B2&amp;")"</f>
        <v>abs_main_1 := find_pos(main_1)</v>
      </c>
    </row>
    <row r="3" spans="1:12">
      <c r="B3" s="1" t="s">
        <v>15</v>
      </c>
      <c r="C3" s="1" t="s">
        <v>16</v>
      </c>
      <c r="D3" s="1">
        <v>666</v>
      </c>
      <c r="E3" s="1">
        <v>281</v>
      </c>
      <c r="F3" s="1">
        <v>769</v>
      </c>
      <c r="G3" s="1">
        <v>278</v>
      </c>
      <c r="H3" s="1" t="s">
        <v>14</v>
      </c>
      <c r="I3" s="1" t="str">
        <f t="shared" si="0"/>
        <v>666,281,769,278,1,3</v>
      </c>
      <c r="J3" s="1" t="str">
        <f t="shared" si="1"/>
        <v>main_2=666,281,769,278,1,3</v>
      </c>
      <c r="K3" s="1" t="str">
        <f t="shared" si="2"/>
        <v>IniRead, main_2, .\config.ini, Position, main_2</v>
      </c>
      <c r="L3" s="1" t="str">
        <f t="shared" si="3"/>
        <v>abs_main_2 := find_pos(main_2)</v>
      </c>
    </row>
    <row r="4" spans="1:12">
      <c r="B4" s="1" t="s">
        <v>17</v>
      </c>
      <c r="C4" s="1" t="s">
        <v>18</v>
      </c>
      <c r="D4" s="1">
        <v>655</v>
      </c>
      <c r="E4" s="1">
        <v>318</v>
      </c>
      <c r="F4" s="1">
        <v>782</v>
      </c>
      <c r="G4" s="1">
        <v>321</v>
      </c>
      <c r="H4" s="1" t="s">
        <v>19</v>
      </c>
      <c r="I4" s="1" t="str">
        <f t="shared" si="0"/>
        <v>655,318,782,321,1,6</v>
      </c>
      <c r="J4" s="1" t="str">
        <f t="shared" si="1"/>
        <v>main_3=655,318,782,321,1,6</v>
      </c>
      <c r="K4" s="1" t="str">
        <f t="shared" si="2"/>
        <v>IniRead, main_3, .\config.ini, Position, main_3</v>
      </c>
      <c r="L4" s="1" t="str">
        <f t="shared" si="3"/>
        <v>abs_main_3 := find_pos(main_3)</v>
      </c>
    </row>
    <row r="5" spans="1:12">
      <c r="B5" s="1" t="s">
        <v>20</v>
      </c>
      <c r="C5" s="1" t="s">
        <v>21</v>
      </c>
      <c r="D5" s="1">
        <v>764</v>
      </c>
      <c r="E5" s="1">
        <v>58</v>
      </c>
      <c r="F5" s="1">
        <v>764</v>
      </c>
      <c r="G5" s="1">
        <v>58</v>
      </c>
      <c r="H5" s="1" t="s">
        <v>22</v>
      </c>
      <c r="I5" s="1" t="str">
        <f t="shared" si="0"/>
        <v>764,58,764,58,1,1</v>
      </c>
      <c r="J5" s="1" t="str">
        <f t="shared" si="1"/>
        <v>main_4=764,58,764,58,1,1</v>
      </c>
      <c r="K5" s="1" t="str">
        <f t="shared" si="2"/>
        <v>IniRead, main_4, .\config.ini, Position, main_4</v>
      </c>
      <c r="L5" s="1" t="str">
        <f t="shared" si="3"/>
        <v>abs_main_4 := find_pos(main_4)</v>
      </c>
    </row>
    <row r="6" spans="1:12">
      <c r="A6" s="1" t="s">
        <v>23</v>
      </c>
      <c r="B6" s="1" t="s">
        <v>24</v>
      </c>
      <c r="C6" s="1" t="s">
        <v>25</v>
      </c>
      <c r="D6" s="1">
        <v>400</v>
      </c>
      <c r="E6" s="1">
        <v>373</v>
      </c>
      <c r="F6" s="1">
        <v>400</v>
      </c>
      <c r="G6" s="1">
        <v>478</v>
      </c>
      <c r="H6" s="1" t="s">
        <v>26</v>
      </c>
      <c r="I6" s="1" t="str">
        <f t="shared" si="0"/>
        <v>400,373,400,478,4,1</v>
      </c>
      <c r="J6" s="1" t="str">
        <f t="shared" si="1"/>
        <v>sys_1=400,373,400,478,4,1</v>
      </c>
      <c r="K6" s="1" t="str">
        <f t="shared" si="2"/>
        <v>IniRead, sys_1, .\config.ini, Position, sys_1</v>
      </c>
      <c r="L6" s="1" t="str">
        <f t="shared" si="3"/>
        <v>abs_sys_1 := find_pos(sys_1)</v>
      </c>
    </row>
    <row r="7" spans="1:12">
      <c r="B7" s="1" t="s">
        <v>27</v>
      </c>
      <c r="C7" s="1" t="s">
        <v>28</v>
      </c>
      <c r="D7" s="1">
        <v>378</v>
      </c>
      <c r="E7" s="1">
        <v>288</v>
      </c>
      <c r="F7" s="1">
        <v>489</v>
      </c>
      <c r="G7" s="1">
        <v>287</v>
      </c>
      <c r="H7" s="1" t="s">
        <v>29</v>
      </c>
      <c r="I7" s="1" t="str">
        <f t="shared" si="0"/>
        <v>378,288,489,287,1,7</v>
      </c>
      <c r="J7" s="1" t="str">
        <f t="shared" si="1"/>
        <v>sys_2=378,288,489,287,1,7</v>
      </c>
      <c r="K7" s="1" t="str">
        <f t="shared" si="2"/>
        <v>IniRead, sys_2, .\config.ini, Position, sys_2</v>
      </c>
      <c r="L7" s="1" t="str">
        <f t="shared" si="3"/>
        <v>abs_sys_2 := find_pos(sys_2)</v>
      </c>
    </row>
    <row r="8" spans="1:12">
      <c r="A8" s="1" t="s">
        <v>30</v>
      </c>
      <c r="B8" s="1" t="s">
        <v>31</v>
      </c>
      <c r="C8" s="1" t="s">
        <v>32</v>
      </c>
      <c r="D8" s="1">
        <v>396</v>
      </c>
      <c r="E8" s="1">
        <v>176</v>
      </c>
      <c r="F8" s="1">
        <v>398</v>
      </c>
      <c r="G8" s="1">
        <v>415</v>
      </c>
      <c r="H8" s="1" t="s">
        <v>33</v>
      </c>
      <c r="I8" s="1" t="str">
        <f t="shared" si="0"/>
        <v>396,176,398,415,11,1</v>
      </c>
      <c r="J8" s="1" t="str">
        <f t="shared" si="1"/>
        <v>sl_1=396,176,398,415,11,1</v>
      </c>
      <c r="K8" s="1" t="str">
        <f t="shared" si="2"/>
        <v>IniRead, sl_1, .\config.ini, Position, sl_1</v>
      </c>
      <c r="L8" s="1" t="str">
        <f t="shared" si="3"/>
        <v>abs_sl_1 := find_pos(sl_1)</v>
      </c>
    </row>
    <row r="9" spans="1:12">
      <c r="B9" s="1" t="s">
        <v>34</v>
      </c>
      <c r="C9" s="1" t="s">
        <v>35</v>
      </c>
      <c r="D9" s="1">
        <v>369</v>
      </c>
      <c r="E9" s="1">
        <v>465</v>
      </c>
      <c r="F9" s="1">
        <v>432</v>
      </c>
      <c r="G9" s="1">
        <v>466</v>
      </c>
      <c r="H9" s="1" t="s">
        <v>36</v>
      </c>
      <c r="I9" s="1" t="str">
        <f t="shared" si="0"/>
        <v>369,465,432,466,1,2</v>
      </c>
      <c r="J9" s="1" t="str">
        <f t="shared" si="1"/>
        <v>sl_2=369,465,432,466,1,2</v>
      </c>
      <c r="K9" s="1" t="str">
        <f t="shared" si="2"/>
        <v>IniRead, sl_2, .\config.ini, Position, sl_2</v>
      </c>
      <c r="L9" s="1" t="str">
        <f t="shared" si="3"/>
        <v>abs_sl_2 := find_pos(sl_2)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B1" zoomScaleNormal="100" workbookViewId="0">
      <selection activeCell="Q15" sqref="Q15"/>
    </sheetView>
  </sheetViews>
  <sheetFormatPr defaultRowHeight="13.5"/>
  <cols>
    <col min="1" max="1" width="11" customWidth="1"/>
    <col min="2" max="2" width="11.625" customWidth="1"/>
    <col min="3" max="3" width="13.5" customWidth="1"/>
    <col min="4" max="4" width="17.25" bestFit="1" customWidth="1"/>
    <col min="5" max="5" width="16.125" bestFit="1" customWidth="1"/>
    <col min="6" max="6" width="17.25" bestFit="1" customWidth="1"/>
    <col min="7" max="8" width="11" hidden="1" customWidth="1"/>
    <col min="9" max="10" width="12.625" hidden="1" customWidth="1"/>
    <col min="11" max="11" width="32.75" hidden="1" customWidth="1"/>
    <col min="12" max="12" width="71.625" hidden="1" customWidth="1"/>
    <col min="13" max="13" width="53.875" hidden="1" customWidth="1"/>
    <col min="14" max="14" width="25.75" hidden="1" customWidth="1"/>
    <col min="15" max="15" width="61.625" hidden="1" customWidth="1"/>
    <col min="16" max="16" width="81.5" hidden="1" customWidth="1"/>
    <col min="17" max="17" width="51.625" bestFit="1" customWidth="1"/>
    <col min="18" max="1027" width="11" customWidth="1"/>
  </cols>
  <sheetData>
    <row r="1" spans="1:17">
      <c r="B1" t="s">
        <v>37</v>
      </c>
      <c r="C1" t="s">
        <v>1</v>
      </c>
      <c r="D1" t="s">
        <v>38</v>
      </c>
      <c r="E1" t="s">
        <v>111</v>
      </c>
      <c r="F1" t="s">
        <v>112</v>
      </c>
      <c r="G1" t="s">
        <v>39</v>
      </c>
      <c r="H1" t="s">
        <v>40</v>
      </c>
      <c r="I1" t="s">
        <v>41</v>
      </c>
      <c r="J1" t="s">
        <v>42</v>
      </c>
      <c r="K1" t="s">
        <v>117</v>
      </c>
      <c r="L1" t="s">
        <v>43</v>
      </c>
      <c r="M1" t="s">
        <v>44</v>
      </c>
      <c r="N1" t="s">
        <v>118</v>
      </c>
      <c r="O1" t="s">
        <v>119</v>
      </c>
      <c r="P1" t="s">
        <v>118</v>
      </c>
      <c r="Q1" t="s">
        <v>118</v>
      </c>
    </row>
    <row r="2" spans="1:17">
      <c r="A2" t="s">
        <v>45</v>
      </c>
      <c r="B2" t="s">
        <v>46</v>
      </c>
      <c r="D2" t="s">
        <v>47</v>
      </c>
      <c r="E2" t="s">
        <v>99</v>
      </c>
      <c r="G2">
        <v>683</v>
      </c>
      <c r="H2">
        <v>32</v>
      </c>
      <c r="I2">
        <f t="shared" ref="I2:I26" si="0">ROUND(G2/800,4)</f>
        <v>0.8538</v>
      </c>
      <c r="J2">
        <f t="shared" ref="J2:J26" si="1">ROUND(H2/600,4)</f>
        <v>5.33E-2</v>
      </c>
      <c r="K2" t="str">
        <f>D2&amp;"="&amp;I2&amp;","&amp;J2</f>
        <v>op_history=0.8538,0.0533</v>
      </c>
      <c r="L2" s="2" t="str">
        <f>"IniRead, "&amp;D2&amp;", .\config.ini, Proportions, "&amp;D2</f>
        <v>IniRead, op_history, .\config.ini, Proportions, op_history</v>
      </c>
      <c r="M2" s="2" t="str">
        <f>"abs_"&amp;D2&amp;" := find_pos("&amp;D2&amp;")"</f>
        <v>abs_op_history := find_pos(op_history)</v>
      </c>
      <c r="N2" t="str">
        <f>"k_"&amp;D2&amp;"="&amp;E2&amp;" ;"&amp;B2</f>
        <v>k_op_history=F1 ;历史</v>
      </c>
      <c r="O2" t="str">
        <f>"Iniread, k_"&amp;D2&amp;", .\config.ini, Keys, k_"&amp;D2</f>
        <v>Iniread, k_op_history, .\config.ini, Keys, k_op_history</v>
      </c>
      <c r="P2" t="str">
        <f>"click_abs_"&amp;D2&amp;" := Func(""to_click"").Bind(abs_"&amp;D2&amp;", if_pos_res)"</f>
        <v>click_abs_op_history := Func("to_click").Bind(abs_op_history, if_pos_res)</v>
      </c>
      <c r="Q2" t="str">
        <f>"Hotkey, %k_"&amp;D2&amp;"%, % click_abs_"&amp;D2</f>
        <v>Hotkey, %k_op_history%, % click_abs_op_history</v>
      </c>
    </row>
    <row r="3" spans="1:17">
      <c r="B3" t="s">
        <v>48</v>
      </c>
      <c r="D3" t="s">
        <v>49</v>
      </c>
      <c r="E3" t="s">
        <v>100</v>
      </c>
      <c r="G3">
        <v>733</v>
      </c>
      <c r="H3">
        <v>32</v>
      </c>
      <c r="I3">
        <f t="shared" si="0"/>
        <v>0.9163</v>
      </c>
      <c r="J3">
        <f t="shared" si="1"/>
        <v>5.33E-2</v>
      </c>
      <c r="K3" t="str">
        <f>D3&amp;"="&amp;I3&amp;","&amp;J3</f>
        <v>op_analyze=0.9163,0.0533</v>
      </c>
      <c r="L3" s="2" t="str">
        <f>"IniRead, "&amp;D3&amp;", .\config.ini, Proportions, "&amp;D3</f>
        <v>IniRead, op_analyze, .\config.ini, Proportions, op_analyze</v>
      </c>
      <c r="M3" s="2" t="str">
        <f>"abs_"&amp;D3&amp;" := find_pos("&amp;D3&amp;")"</f>
        <v>abs_op_analyze := find_pos(op_analyze)</v>
      </c>
      <c r="N3" t="str">
        <f t="shared" ref="N3:N14" si="2">"k_"&amp;D3&amp;"="&amp;E3&amp;" ;"&amp;B3</f>
        <v>k_op_analyze=F2 ;分析</v>
      </c>
      <c r="O3" t="str">
        <f t="shared" ref="O3:O14" si="3">"Iniread, k_"&amp;D3&amp;", .\config.ini, Keys, k_"&amp;D3</f>
        <v>Iniread, k_op_analyze, .\config.ini, Keys, k_op_analyze</v>
      </c>
      <c r="P3" t="str">
        <f>"click_abs_"&amp;D3&amp;" := Func(""to_click"").Bind(abs_"&amp;D3&amp;", if_pos_res)"</f>
        <v>click_abs_op_analyze := Func("to_click").Bind(abs_op_analyze, if_pos_res)</v>
      </c>
      <c r="Q3" t="str">
        <f t="shared" ref="Q3:Q14" si="4">"Hotkey, %k_"&amp;D3&amp;"%, % click_abs_"&amp;D3</f>
        <v>Hotkey, %k_op_analyze%, % click_abs_op_analyze</v>
      </c>
    </row>
    <row r="4" spans="1:17">
      <c r="B4" t="s">
        <v>50</v>
      </c>
      <c r="D4" t="s">
        <v>51</v>
      </c>
      <c r="E4" t="s">
        <v>104</v>
      </c>
      <c r="G4">
        <v>772</v>
      </c>
      <c r="H4">
        <v>32</v>
      </c>
      <c r="I4">
        <f t="shared" si="0"/>
        <v>0.96499999999999997</v>
      </c>
      <c r="J4">
        <f t="shared" si="1"/>
        <v>5.33E-2</v>
      </c>
      <c r="K4" t="str">
        <f>D4&amp;"="&amp;I4&amp;","&amp;J4</f>
        <v>op_system=0.965,0.0533</v>
      </c>
      <c r="L4" s="2" t="str">
        <f>"IniRead, "&amp;D4&amp;", .\config.ini, Proportions, "&amp;D4</f>
        <v>IniRead, op_system, .\config.ini, Proportions, op_system</v>
      </c>
      <c r="M4" s="2" t="str">
        <f>"abs_"&amp;D4&amp;" := find_pos("&amp;D4&amp;")"</f>
        <v>abs_op_system := find_pos(op_system)</v>
      </c>
      <c r="N4" t="str">
        <f t="shared" si="2"/>
        <v>k_op_system=s ;系统</v>
      </c>
      <c r="O4" t="str">
        <f t="shared" si="3"/>
        <v>Iniread, k_op_system, .\config.ini, Keys, k_op_system</v>
      </c>
      <c r="P4" t="str">
        <f t="shared" ref="P4:P14" si="5">"click_abs_"&amp;D4&amp;" := Func(""to_click"").Bind(abs_"&amp;D4&amp;", if_pos_res)"</f>
        <v>click_abs_op_system := Func("to_click").Bind(abs_op_system, if_pos_res)</v>
      </c>
      <c r="Q4" t="str">
        <f t="shared" si="4"/>
        <v>Hotkey, %k_op_system%, % click_abs_op_system</v>
      </c>
    </row>
    <row r="5" spans="1:17">
      <c r="B5" t="s">
        <v>52</v>
      </c>
      <c r="D5" t="s">
        <v>53</v>
      </c>
      <c r="E5" t="s">
        <v>101</v>
      </c>
      <c r="G5">
        <v>667</v>
      </c>
      <c r="H5">
        <v>280</v>
      </c>
      <c r="I5">
        <f t="shared" si="0"/>
        <v>0.83379999999999999</v>
      </c>
      <c r="J5">
        <f t="shared" si="1"/>
        <v>0.4667</v>
      </c>
      <c r="K5" t="str">
        <f>D5&amp;"="&amp;I5&amp;","&amp;J5</f>
        <v>op_characters=0.8338,0.4667</v>
      </c>
      <c r="L5" s="2" t="str">
        <f>"IniRead, "&amp;D5&amp;", .\config.ini, Proportions, "&amp;D5</f>
        <v>IniRead, op_characters, .\config.ini, Proportions, op_characters</v>
      </c>
      <c r="M5" s="2" t="str">
        <f>"abs_"&amp;D5&amp;" := find_pos("&amp;D5&amp;")"</f>
        <v>abs_op_characters := find_pos(op_characters)</v>
      </c>
      <c r="N5" t="str">
        <f t="shared" si="2"/>
        <v>k_op_characters=c ;人物</v>
      </c>
      <c r="O5" t="str">
        <f t="shared" si="3"/>
        <v>Iniread, k_op_characters, .\config.ini, Keys, k_op_characters</v>
      </c>
      <c r="P5" t="str">
        <f t="shared" si="5"/>
        <v>click_abs_op_characters := Func("to_click").Bind(abs_op_characters, if_pos_res)</v>
      </c>
      <c r="Q5" t="str">
        <f t="shared" si="4"/>
        <v>Hotkey, %k_op_characters%, % click_abs_op_characters</v>
      </c>
    </row>
    <row r="6" spans="1:17">
      <c r="B6" t="s">
        <v>54</v>
      </c>
      <c r="D6" t="s">
        <v>55</v>
      </c>
      <c r="E6" t="s">
        <v>103</v>
      </c>
      <c r="G6">
        <v>719</v>
      </c>
      <c r="H6">
        <v>280</v>
      </c>
      <c r="I6">
        <f t="shared" si="0"/>
        <v>0.89880000000000004</v>
      </c>
      <c r="J6">
        <f t="shared" si="1"/>
        <v>0.4667</v>
      </c>
      <c r="K6" t="str">
        <f>D6&amp;"="&amp;I6&amp;","&amp;J6</f>
        <v>op_buildings=0.8988,0.4667</v>
      </c>
      <c r="L6" s="2" t="str">
        <f>"IniRead, "&amp;D6&amp;", .\config.ini, Proportions, "&amp;D6</f>
        <v>IniRead, op_buildings, .\config.ini, Proportions, op_buildings</v>
      </c>
      <c r="M6" s="2" t="str">
        <f>"abs_"&amp;D6&amp;" := find_pos("&amp;D6&amp;")"</f>
        <v>abs_op_buildings := find_pos(op_buildings)</v>
      </c>
      <c r="N6" t="str">
        <f t="shared" si="2"/>
        <v>k_op_buildings=b ;建筑</v>
      </c>
      <c r="O6" t="str">
        <f t="shared" si="3"/>
        <v>Iniread, k_op_buildings, .\config.ini, Keys, k_op_buildings</v>
      </c>
      <c r="P6" t="str">
        <f t="shared" si="5"/>
        <v>click_abs_op_buildings := Func("to_click").Bind(abs_op_buildings, if_pos_res)</v>
      </c>
      <c r="Q6" t="str">
        <f t="shared" si="4"/>
        <v>Hotkey, %k_op_buildings%, % click_abs_op_buildings</v>
      </c>
    </row>
    <row r="7" spans="1:17">
      <c r="B7" t="s">
        <v>56</v>
      </c>
      <c r="D7" t="s">
        <v>57</v>
      </c>
      <c r="E7" t="s">
        <v>116</v>
      </c>
      <c r="G7">
        <v>766</v>
      </c>
      <c r="H7">
        <v>280</v>
      </c>
      <c r="I7">
        <f t="shared" si="0"/>
        <v>0.95750000000000002</v>
      </c>
      <c r="J7">
        <f t="shared" si="1"/>
        <v>0.4667</v>
      </c>
      <c r="K7" t="str">
        <f>D7&amp;"="&amp;I7&amp;","&amp;J7</f>
        <v>op_market=0.9575,0.4667</v>
      </c>
      <c r="L7" s="2" t="str">
        <f>"IniRead, "&amp;D7&amp;", .\config.ini, Proportions, "&amp;D7</f>
        <v>IniRead, op_market, .\config.ini, Proportions, op_market</v>
      </c>
      <c r="M7" s="2" t="str">
        <f>"abs_"&amp;D7&amp;" := find_pos("&amp;D7&amp;")"</f>
        <v>abs_op_market := find_pos(op_market)</v>
      </c>
      <c r="N7" t="str">
        <f t="shared" si="2"/>
        <v>k_op_market=e ;交易</v>
      </c>
      <c r="O7" t="str">
        <f t="shared" si="3"/>
        <v>Iniread, k_op_market, .\config.ini, Keys, k_op_market</v>
      </c>
      <c r="P7" t="str">
        <f t="shared" si="5"/>
        <v>click_abs_op_market := Func("to_click").Bind(abs_op_market, if_pos_res)</v>
      </c>
      <c r="Q7" t="str">
        <f t="shared" si="4"/>
        <v>Hotkey, %k_op_market%, % click_abs_op_market</v>
      </c>
    </row>
    <row r="8" spans="1:17">
      <c r="B8" t="s">
        <v>58</v>
      </c>
      <c r="D8" t="s">
        <v>59</v>
      </c>
      <c r="E8" t="s">
        <v>106</v>
      </c>
      <c r="G8">
        <v>656</v>
      </c>
      <c r="H8">
        <v>320</v>
      </c>
      <c r="I8">
        <f t="shared" si="0"/>
        <v>0.82</v>
      </c>
      <c r="J8">
        <f t="shared" si="1"/>
        <v>0.5333</v>
      </c>
      <c r="K8" t="str">
        <f>D8&amp;"="&amp;I8&amp;","&amp;J8</f>
        <v>op_move=0.82,0.5333</v>
      </c>
      <c r="L8" s="2" t="str">
        <f>"IniRead, "&amp;D8&amp;", .\config.ini, Proportions, "&amp;D8</f>
        <v>IniRead, op_move, .\config.ini, Proportions, op_move</v>
      </c>
      <c r="M8" s="2" t="str">
        <f>"abs_"&amp;D8&amp;" := find_pos("&amp;D8&amp;")"</f>
        <v>abs_op_move := find_pos(op_move)</v>
      </c>
      <c r="N8" t="str">
        <f t="shared" si="2"/>
        <v>k_op_move=z ;移动</v>
      </c>
      <c r="O8" t="str">
        <f t="shared" si="3"/>
        <v>Iniread, k_op_move, .\config.ini, Keys, k_op_move</v>
      </c>
      <c r="P8" t="str">
        <f t="shared" si="5"/>
        <v>click_abs_op_move := Func("to_click").Bind(abs_op_move, if_pos_res)</v>
      </c>
      <c r="Q8" t="str">
        <f t="shared" si="4"/>
        <v>Hotkey, %k_op_move%, % click_abs_op_move</v>
      </c>
    </row>
    <row r="9" spans="1:17">
      <c r="B9" t="s">
        <v>60</v>
      </c>
      <c r="D9" t="s">
        <v>61</v>
      </c>
      <c r="E9" t="s">
        <v>107</v>
      </c>
      <c r="G9">
        <v>681</v>
      </c>
      <c r="H9">
        <v>320</v>
      </c>
      <c r="I9">
        <f t="shared" si="0"/>
        <v>0.85129999999999995</v>
      </c>
      <c r="J9">
        <f t="shared" si="1"/>
        <v>0.5333</v>
      </c>
      <c r="K9" t="str">
        <f>D9&amp;"="&amp;I9&amp;","&amp;J9</f>
        <v>op_attack=0.8513,0.5333</v>
      </c>
      <c r="L9" s="2" t="str">
        <f>"IniRead, "&amp;D9&amp;", .\config.ini, Proportions, "&amp;D9</f>
        <v>IniRead, op_attack, .\config.ini, Proportions, op_attack</v>
      </c>
      <c r="M9" s="2" t="str">
        <f>"abs_"&amp;D9&amp;" := find_pos("&amp;D9&amp;")"</f>
        <v>abs_op_attack := find_pos(op_attack)</v>
      </c>
      <c r="N9" t="str">
        <f t="shared" si="2"/>
        <v>k_op_attack=x ;出击</v>
      </c>
      <c r="O9" t="str">
        <f t="shared" si="3"/>
        <v>Iniread, k_op_attack, .\config.ini, Keys, k_op_attack</v>
      </c>
      <c r="P9" t="str">
        <f t="shared" si="5"/>
        <v>click_abs_op_attack := Func("to_click").Bind(abs_op_attack, if_pos_res)</v>
      </c>
      <c r="Q9" t="str">
        <f t="shared" si="4"/>
        <v>Hotkey, %k_op_attack%, % click_abs_op_attack</v>
      </c>
    </row>
    <row r="10" spans="1:17">
      <c r="B10" t="s">
        <v>62</v>
      </c>
      <c r="D10" t="s">
        <v>63</v>
      </c>
      <c r="E10" t="s">
        <v>110</v>
      </c>
      <c r="G10">
        <v>706</v>
      </c>
      <c r="H10">
        <v>320</v>
      </c>
      <c r="I10">
        <f t="shared" si="0"/>
        <v>0.88249999999999995</v>
      </c>
      <c r="J10">
        <f t="shared" si="1"/>
        <v>0.5333</v>
      </c>
      <c r="K10" t="str">
        <f>D10&amp;"="&amp;I10&amp;","&amp;J10</f>
        <v>op_scout=0.8825,0.5333</v>
      </c>
      <c r="L10" s="2" t="str">
        <f>"IniRead, "&amp;D10&amp;", .\config.ini, Proportions, "&amp;D10</f>
        <v>IniRead, op_scout, .\config.ini, Proportions, op_scout</v>
      </c>
      <c r="M10" s="2" t="str">
        <f>"abs_"&amp;D10&amp;" := find_pos("&amp;D10&amp;")"</f>
        <v>abs_op_scout := find_pos(op_scout)</v>
      </c>
      <c r="N10" t="str">
        <f t="shared" si="2"/>
        <v>k_op_scout=v ;侦察</v>
      </c>
      <c r="O10" t="str">
        <f t="shared" si="3"/>
        <v>Iniread, k_op_scout, .\config.ini, Keys, k_op_scout</v>
      </c>
      <c r="P10" t="str">
        <f t="shared" si="5"/>
        <v>click_abs_op_scout := Func("to_click").Bind(abs_op_scout, if_pos_res)</v>
      </c>
      <c r="Q10" t="str">
        <f t="shared" si="4"/>
        <v>Hotkey, %k_op_scout%, % click_abs_op_scout</v>
      </c>
    </row>
    <row r="11" spans="1:17">
      <c r="B11" t="s">
        <v>64</v>
      </c>
      <c r="D11" t="s">
        <v>65</v>
      </c>
      <c r="E11" t="s">
        <v>108</v>
      </c>
      <c r="G11">
        <v>732</v>
      </c>
      <c r="H11">
        <v>320</v>
      </c>
      <c r="I11">
        <f t="shared" si="0"/>
        <v>0.91500000000000004</v>
      </c>
      <c r="J11">
        <f t="shared" si="1"/>
        <v>0.5333</v>
      </c>
      <c r="K11" t="str">
        <f>D11&amp;"="&amp;I11&amp;","&amp;J11</f>
        <v>op_negotiate=0.915,0.5333</v>
      </c>
      <c r="L11" s="2" t="str">
        <f>"IniRead, "&amp;D11&amp;", .\config.ini, Proportions, "&amp;D11</f>
        <v>IniRead, op_negotiate, .\config.ini, Proportions, op_negotiate</v>
      </c>
      <c r="M11" s="2" t="str">
        <f>"abs_"&amp;D11&amp;" := find_pos("&amp;D11&amp;")"</f>
        <v>abs_op_negotiate := find_pos(op_negotiate)</v>
      </c>
      <c r="N11" t="str">
        <f t="shared" si="2"/>
        <v>k_op_negotiate=q ;交涉</v>
      </c>
      <c r="O11" t="str">
        <f t="shared" si="3"/>
        <v>Iniread, k_op_negotiate, .\config.ini, Keys, k_op_negotiate</v>
      </c>
      <c r="P11" t="str">
        <f t="shared" si="5"/>
        <v>click_abs_op_negotiate := Func("to_click").Bind(abs_op_negotiate, if_pos_res)</v>
      </c>
      <c r="Q11" t="str">
        <f t="shared" si="4"/>
        <v>Hotkey, %k_op_negotiate%, % click_abs_op_negotiate</v>
      </c>
    </row>
    <row r="12" spans="1:17">
      <c r="B12" t="s">
        <v>66</v>
      </c>
      <c r="D12" t="s">
        <v>67</v>
      </c>
      <c r="E12" t="s">
        <v>109</v>
      </c>
      <c r="G12">
        <v>758</v>
      </c>
      <c r="H12">
        <v>320</v>
      </c>
      <c r="I12">
        <f t="shared" si="0"/>
        <v>0.94750000000000001</v>
      </c>
      <c r="J12">
        <f t="shared" si="1"/>
        <v>0.5333</v>
      </c>
      <c r="K12" t="str">
        <f>D12&amp;"="&amp;I12&amp;","&amp;J12</f>
        <v>op_info=0.9475,0.5333</v>
      </c>
      <c r="L12" s="2" t="str">
        <f>"IniRead, "&amp;D12&amp;", .\config.ini, Proportions, "&amp;D12</f>
        <v>IniRead, op_info, .\config.ini, Proportions, op_info</v>
      </c>
      <c r="M12" s="2" t="str">
        <f>"abs_"&amp;D12&amp;" := find_pos("&amp;D12&amp;")"</f>
        <v>abs_op_info := find_pos(op_info)</v>
      </c>
      <c r="N12" t="str">
        <f t="shared" si="2"/>
        <v>k_op_info=r ;情报</v>
      </c>
      <c r="O12" t="str">
        <f t="shared" si="3"/>
        <v>Iniread, k_op_info, .\config.ini, Keys, k_op_info</v>
      </c>
      <c r="P12" t="str">
        <f t="shared" si="5"/>
        <v>click_abs_op_info := Func("to_click").Bind(abs_op_info, if_pos_res)</v>
      </c>
      <c r="Q12" t="str">
        <f t="shared" si="4"/>
        <v>Hotkey, %k_op_info%, % click_abs_op_info</v>
      </c>
    </row>
    <row r="13" spans="1:17">
      <c r="B13" t="s">
        <v>68</v>
      </c>
      <c r="D13" t="s">
        <v>69</v>
      </c>
      <c r="E13" t="s">
        <v>102</v>
      </c>
      <c r="G13">
        <v>782</v>
      </c>
      <c r="H13">
        <v>320</v>
      </c>
      <c r="I13">
        <f t="shared" si="0"/>
        <v>0.97750000000000004</v>
      </c>
      <c r="J13">
        <f t="shared" si="1"/>
        <v>0.5333</v>
      </c>
      <c r="K13" t="str">
        <f>D13&amp;"="&amp;I13&amp;","&amp;J13</f>
        <v>op_assign=0.9775,0.5333</v>
      </c>
      <c r="L13" s="2" t="str">
        <f>"IniRead, "&amp;D13&amp;", .\config.ini, Proportions, "&amp;D13</f>
        <v>IniRead, op_assign, .\config.ini, Proportions, op_assign</v>
      </c>
      <c r="M13" s="2" t="str">
        <f>"abs_"&amp;D13&amp;" := find_pos("&amp;D13&amp;")"</f>
        <v>abs_op_assign := find_pos(op_assign)</v>
      </c>
      <c r="N13" t="str">
        <f t="shared" si="2"/>
        <v>k_op_assign=a ;任命</v>
      </c>
      <c r="O13" t="str">
        <f t="shared" si="3"/>
        <v>Iniread, k_op_assign, .\config.ini, Keys, k_op_assign</v>
      </c>
      <c r="P13" t="str">
        <f t="shared" si="5"/>
        <v>click_abs_op_assign := Func("to_click").Bind(abs_op_assign, if_pos_res)</v>
      </c>
      <c r="Q13" t="str">
        <f t="shared" si="4"/>
        <v>Hotkey, %k_op_assign%, % click_abs_op_assign</v>
      </c>
    </row>
    <row r="14" spans="1:17">
      <c r="B14" t="s">
        <v>21</v>
      </c>
      <c r="D14" t="s">
        <v>70</v>
      </c>
      <c r="E14" t="s">
        <v>105</v>
      </c>
      <c r="G14">
        <v>763</v>
      </c>
      <c r="H14">
        <v>60</v>
      </c>
      <c r="I14">
        <f t="shared" si="0"/>
        <v>0.95379999999999998</v>
      </c>
      <c r="J14">
        <f t="shared" si="1"/>
        <v>0.1</v>
      </c>
      <c r="K14" t="str">
        <f>D14&amp;"="&amp;I14&amp;","&amp;J14</f>
        <v>op_incident=0.9538,0.1</v>
      </c>
      <c r="L14" s="2" t="str">
        <f>"IniRead, "&amp;D14&amp;", .\config.ini, Proportions, "&amp;D14</f>
        <v>IniRead, op_incident, .\config.ini, Proportions, op_incident</v>
      </c>
      <c r="M14" s="2" t="str">
        <f>"abs_"&amp;D14&amp;" := find_pos("&amp;D14&amp;")"</f>
        <v>abs_op_incident := find_pos(op_incident)</v>
      </c>
      <c r="N14" t="str">
        <f t="shared" si="2"/>
        <v>k_op_incident=f ;传闻</v>
      </c>
      <c r="O14" t="str">
        <f t="shared" si="3"/>
        <v>Iniread, k_op_incident, .\config.ini, Keys, k_op_incident</v>
      </c>
      <c r="P14" t="str">
        <f t="shared" si="5"/>
        <v>click_abs_op_incident := Func("to_click").Bind(abs_op_incident, if_pos_res)</v>
      </c>
      <c r="Q14" t="str">
        <f t="shared" si="4"/>
        <v>Hotkey, %k_op_incident%, % click_abs_op_incident</v>
      </c>
    </row>
    <row r="15" spans="1:17">
      <c r="A15" t="s">
        <v>23</v>
      </c>
      <c r="B15" t="s">
        <v>71</v>
      </c>
      <c r="D15" t="s">
        <v>72</v>
      </c>
      <c r="F15" t="s">
        <v>113</v>
      </c>
      <c r="G15">
        <v>400</v>
      </c>
      <c r="H15">
        <v>371</v>
      </c>
      <c r="I15">
        <f t="shared" si="0"/>
        <v>0.5</v>
      </c>
      <c r="J15">
        <f t="shared" si="1"/>
        <v>0.61829999999999996</v>
      </c>
      <c r="K15" t="str">
        <f>D15&amp;"="&amp;I15&amp;","&amp;J15</f>
        <v>sys_save=0.5,0.6183</v>
      </c>
      <c r="L15" s="2" t="str">
        <f>"IniRead, "&amp;D15&amp;", .\config.ini, Proportions, "&amp;D15</f>
        <v>IniRead, sys_save, .\config.ini, Proportions, sys_save</v>
      </c>
      <c r="M15" s="2" t="str">
        <f>"abs_"&amp;D15&amp;" := find_pos("&amp;D15&amp;")"</f>
        <v>abs_sys_save := find_pos(sys_save)</v>
      </c>
    </row>
    <row r="16" spans="1:17">
      <c r="B16" t="s">
        <v>73</v>
      </c>
      <c r="D16" t="s">
        <v>74</v>
      </c>
      <c r="F16" t="s">
        <v>114</v>
      </c>
      <c r="G16">
        <v>400</v>
      </c>
      <c r="H16">
        <v>407</v>
      </c>
      <c r="I16">
        <f t="shared" si="0"/>
        <v>0.5</v>
      </c>
      <c r="J16">
        <f t="shared" si="1"/>
        <v>0.67830000000000001</v>
      </c>
      <c r="K16" t="str">
        <f>D16&amp;"="&amp;I16&amp;","&amp;J16</f>
        <v>sys_load=0.5,0.6783</v>
      </c>
      <c r="L16" s="2" t="str">
        <f>"IniRead, "&amp;D16&amp;", .\config.ini, Proportions, "&amp;D16</f>
        <v>IniRead, sys_load, .\config.ini, Proportions, sys_load</v>
      </c>
      <c r="M16" s="2" t="str">
        <f>"abs_"&amp;D16&amp;" := find_pos("&amp;D16&amp;")"</f>
        <v>abs_sys_load := find_pos(sys_load)</v>
      </c>
    </row>
    <row r="17" spans="1:13">
      <c r="B17" t="s">
        <v>75</v>
      </c>
      <c r="D17" t="s">
        <v>76</v>
      </c>
      <c r="F17" t="s">
        <v>115</v>
      </c>
      <c r="G17">
        <v>400</v>
      </c>
      <c r="H17">
        <v>440</v>
      </c>
      <c r="I17">
        <f t="shared" si="0"/>
        <v>0.5</v>
      </c>
      <c r="J17">
        <f t="shared" si="1"/>
        <v>0.73329999999999995</v>
      </c>
      <c r="K17" t="str">
        <f>D17&amp;"="&amp;I17&amp;","&amp;J17</f>
        <v>sys_resume=0.5,0.7333</v>
      </c>
      <c r="L17" s="2" t="str">
        <f>"IniRead, "&amp;D17&amp;", .\config.ini, Proportions, "&amp;D17</f>
        <v>IniRead, sys_resume, .\config.ini, Proportions, sys_resume</v>
      </c>
      <c r="M17" s="2" t="str">
        <f>"abs_"&amp;D17&amp;" := find_pos("&amp;D17&amp;")"</f>
        <v>abs_sys_resume := find_pos(sys_resume)</v>
      </c>
    </row>
    <row r="18" spans="1:13">
      <c r="B18" t="s">
        <v>77</v>
      </c>
      <c r="D18" t="s">
        <v>78</v>
      </c>
      <c r="G18">
        <v>400</v>
      </c>
      <c r="H18">
        <v>474</v>
      </c>
      <c r="I18">
        <f t="shared" si="0"/>
        <v>0.5</v>
      </c>
      <c r="J18">
        <f t="shared" si="1"/>
        <v>0.79</v>
      </c>
      <c r="K18" t="str">
        <f>D18&amp;"="&amp;I18&amp;","&amp;J18</f>
        <v>sys_exit=0.5,0.79</v>
      </c>
      <c r="L18" s="2" t="str">
        <f>"IniRead, "&amp;D18&amp;", .\config.ini, Proportions, "&amp;D18</f>
        <v>IniRead, sys_exit, .\config.ini, Proportions, sys_exit</v>
      </c>
      <c r="M18" s="2" t="str">
        <f>"abs_"&amp;D18&amp;" := find_pos("&amp;D18&amp;")"</f>
        <v>abs_sys_exit := find_pos(sys_exit)</v>
      </c>
    </row>
    <row r="19" spans="1:13">
      <c r="B19" t="s">
        <v>79</v>
      </c>
      <c r="D19" t="s">
        <v>80</v>
      </c>
      <c r="G19">
        <v>397</v>
      </c>
      <c r="H19">
        <v>288</v>
      </c>
      <c r="I19">
        <f t="shared" si="0"/>
        <v>0.49630000000000002</v>
      </c>
      <c r="J19">
        <f t="shared" si="1"/>
        <v>0.48</v>
      </c>
      <c r="K19" t="str">
        <f>D19&amp;"="&amp;I19&amp;","&amp;J19</f>
        <v>sys_speed1=0.4963,0.48</v>
      </c>
      <c r="L19" s="2" t="str">
        <f>"IniRead, "&amp;D19&amp;", .\config.ini, Proportions, "&amp;D19</f>
        <v>IniRead, sys_speed1, .\config.ini, Proportions, sys_speed1</v>
      </c>
      <c r="M19" s="2" t="str">
        <f>"abs_"&amp;D19&amp;" := find_pos("&amp;D19&amp;")"</f>
        <v>abs_sys_speed1 := find_pos(sys_speed1)</v>
      </c>
    </row>
    <row r="20" spans="1:13">
      <c r="B20" t="s">
        <v>81</v>
      </c>
      <c r="D20" t="s">
        <v>82</v>
      </c>
      <c r="G20">
        <v>470</v>
      </c>
      <c r="H20">
        <v>288</v>
      </c>
      <c r="I20">
        <f t="shared" si="0"/>
        <v>0.58750000000000002</v>
      </c>
      <c r="J20">
        <f t="shared" si="1"/>
        <v>0.48</v>
      </c>
      <c r="K20" t="str">
        <f>D20&amp;"="&amp;I20&amp;","&amp;J20</f>
        <v>sys_speed5=0.5875,0.48</v>
      </c>
      <c r="L20" s="2" t="str">
        <f>"IniRead, "&amp;D20&amp;", .\config.ini, Proportions, "&amp;D20</f>
        <v>IniRead, sys_speed5, .\config.ini, Proportions, sys_speed5</v>
      </c>
      <c r="M20" s="2" t="str">
        <f>"abs_"&amp;D20&amp;" := find_pos("&amp;D20&amp;")"</f>
        <v>abs_sys_speed5 := find_pos(sys_speed5)</v>
      </c>
    </row>
    <row r="21" spans="1:13">
      <c r="B21" t="s">
        <v>83</v>
      </c>
      <c r="D21" t="s">
        <v>84</v>
      </c>
      <c r="G21">
        <v>379</v>
      </c>
      <c r="H21">
        <v>288</v>
      </c>
      <c r="I21">
        <f t="shared" si="0"/>
        <v>0.4738</v>
      </c>
      <c r="J21">
        <f t="shared" si="1"/>
        <v>0.48</v>
      </c>
      <c r="K21" t="str">
        <f>D21&amp;"="&amp;I21&amp;","&amp;J21</f>
        <v>sys_speed0=0.4738,0.48</v>
      </c>
      <c r="L21" s="2" t="str">
        <f>"IniRead, "&amp;D21&amp;", .\config.ini, Proportions, "&amp;D21</f>
        <v>IniRead, sys_speed0, .\config.ini, Proportions, sys_speed0</v>
      </c>
      <c r="M21" s="2" t="str">
        <f>"abs_"&amp;D21&amp;" := find_pos("&amp;D21&amp;")"</f>
        <v>abs_sys_speed0 := find_pos(sys_speed0)</v>
      </c>
    </row>
    <row r="22" spans="1:13">
      <c r="B22" t="s">
        <v>85</v>
      </c>
      <c r="C22" t="s">
        <v>86</v>
      </c>
      <c r="D22" t="s">
        <v>87</v>
      </c>
      <c r="G22">
        <v>368</v>
      </c>
      <c r="H22">
        <v>352</v>
      </c>
      <c r="I22">
        <f t="shared" si="0"/>
        <v>0.46</v>
      </c>
      <c r="J22">
        <f t="shared" si="1"/>
        <v>0.5867</v>
      </c>
      <c r="K22" t="str">
        <f>D22&amp;"="&amp;I22&amp;","&amp;J22</f>
        <v>sys_exit_ok=0.46,0.5867</v>
      </c>
      <c r="L22" s="2" t="str">
        <f>"IniRead, "&amp;D22&amp;", .\config.ini, Proportions, "&amp;D22</f>
        <v>IniRead, sys_exit_ok, .\config.ini, Proportions, sys_exit_ok</v>
      </c>
      <c r="M22" s="2" t="str">
        <f>"abs_"&amp;D22&amp;" := find_pos("&amp;D22&amp;")"</f>
        <v>abs_sys_exit_ok := find_pos(sys_exit_ok)</v>
      </c>
    </row>
    <row r="23" spans="1:13">
      <c r="B23" t="s">
        <v>88</v>
      </c>
      <c r="C23" t="s">
        <v>89</v>
      </c>
      <c r="D23" t="s">
        <v>90</v>
      </c>
      <c r="G23">
        <v>429</v>
      </c>
      <c r="H23">
        <v>352</v>
      </c>
      <c r="I23">
        <f t="shared" si="0"/>
        <v>0.5363</v>
      </c>
      <c r="J23">
        <f t="shared" si="1"/>
        <v>0.5867</v>
      </c>
      <c r="K23" t="str">
        <f>D23&amp;"="&amp;I23&amp;","&amp;J23</f>
        <v>sys_exit_cancel=0.5363,0.5867</v>
      </c>
      <c r="L23" s="2" t="str">
        <f>"IniRead, "&amp;D23&amp;", .\config.ini, Proportions, "&amp;D23</f>
        <v>IniRead, sys_exit_cancel, .\config.ini, Proportions, sys_exit_cancel</v>
      </c>
      <c r="M23" s="2" t="str">
        <f>"abs_"&amp;D23&amp;" := find_pos("&amp;D23&amp;")"</f>
        <v>abs_sys_exit_cancel := find_pos(sys_exit_cancel)</v>
      </c>
    </row>
    <row r="24" spans="1:13">
      <c r="A24" t="s">
        <v>91</v>
      </c>
      <c r="B24" t="s">
        <v>85</v>
      </c>
      <c r="C24" t="s">
        <v>92</v>
      </c>
      <c r="D24" t="s">
        <v>93</v>
      </c>
      <c r="G24">
        <v>370</v>
      </c>
      <c r="H24">
        <v>465</v>
      </c>
      <c r="I24">
        <f t="shared" si="0"/>
        <v>0.46250000000000002</v>
      </c>
      <c r="J24">
        <f t="shared" si="1"/>
        <v>0.77500000000000002</v>
      </c>
      <c r="K24" t="str">
        <f>D24&amp;"="&amp;I24&amp;","&amp;J24</f>
        <v>sl_ok=0.4625,0.775</v>
      </c>
      <c r="L24" s="2" t="str">
        <f>"IniRead, "&amp;D24&amp;", .\config.ini, Proportions, "&amp;D24</f>
        <v>IniRead, sl_ok, .\config.ini, Proportions, sl_ok</v>
      </c>
      <c r="M24" s="2" t="str">
        <f>"abs_"&amp;D24&amp;" := find_pos("&amp;D24&amp;")"</f>
        <v>abs_sl_ok := find_pos(sl_ok)</v>
      </c>
    </row>
    <row r="25" spans="1:13">
      <c r="B25" t="s">
        <v>88</v>
      </c>
      <c r="C25" t="s">
        <v>94</v>
      </c>
      <c r="D25" t="s">
        <v>95</v>
      </c>
      <c r="G25">
        <v>433</v>
      </c>
      <c r="H25">
        <v>465</v>
      </c>
      <c r="I25">
        <f t="shared" si="0"/>
        <v>0.5413</v>
      </c>
      <c r="J25">
        <f t="shared" si="1"/>
        <v>0.77500000000000002</v>
      </c>
      <c r="K25" t="str">
        <f>D25&amp;"="&amp;I25&amp;","&amp;J25</f>
        <v>sl_cancel=0.5413,0.775</v>
      </c>
      <c r="L25" s="2" t="str">
        <f>"IniRead, "&amp;D25&amp;", .\config.ini, Proportions, "&amp;D25</f>
        <v>IniRead, sl_cancel, .\config.ini, Proportions, sl_cancel</v>
      </c>
      <c r="M25" s="2" t="str">
        <f>"abs_"&amp;D25&amp;" := find_pos("&amp;D25&amp;")"</f>
        <v>abs_sl_cancel := find_pos(sl_cancel)</v>
      </c>
    </row>
    <row r="26" spans="1:13">
      <c r="B26" t="s">
        <v>96</v>
      </c>
      <c r="C26" t="s">
        <v>97</v>
      </c>
      <c r="D26" t="s">
        <v>98</v>
      </c>
      <c r="G26">
        <v>400</v>
      </c>
      <c r="H26">
        <v>389</v>
      </c>
      <c r="I26">
        <f t="shared" si="0"/>
        <v>0.5</v>
      </c>
      <c r="J26">
        <f t="shared" si="1"/>
        <v>0.64829999999999999</v>
      </c>
      <c r="K26" t="str">
        <f>D26&amp;"="&amp;I26&amp;","&amp;J26</f>
        <v>sl_slot=0.5,0.6483</v>
      </c>
      <c r="L26" s="2" t="str">
        <f>"IniRead, "&amp;D26&amp;", .\config.ini, Proportions, "&amp;D26</f>
        <v>IniRead, sl_slot, .\config.ini, Proportions, sl_slot</v>
      </c>
      <c r="M26" s="2" t="str">
        <f>"abs_"&amp;D26&amp;" := find_pos("&amp;D26&amp;")"</f>
        <v>abs_sl_slot := find_pos(sl_slot)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Positions</vt:lpstr>
      <vt:lpstr>Positions_new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E450</cp:lastModifiedBy>
  <cp:revision>14</cp:revision>
  <dcterms:created xsi:type="dcterms:W3CDTF">2018-05-23T12:08:43Z</dcterms:created>
  <dcterms:modified xsi:type="dcterms:W3CDTF">2018-05-25T06:18:24Z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