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6"/>
  <workbookPr codeName="ThisWorkbook"/>
  <mc:AlternateContent xmlns:mc="http://schemas.openxmlformats.org/markup-compatibility/2006">
    <mc:Choice Requires="x15">
      <x15ac:absPath xmlns:x15ac="http://schemas.microsoft.com/office/spreadsheetml/2010/11/ac" url="/Users/twcch/Downloads/"/>
    </mc:Choice>
  </mc:AlternateContent>
  <xr:revisionPtr revIDLastSave="0" documentId="13_ncr:1_{54D3D1FD-FA88-C34A-AEFF-636E29A0B022}" xr6:coauthVersionLast="47" xr6:coauthVersionMax="47" xr10:uidLastSave="{00000000-0000-0000-0000-000000000000}"/>
  <bookViews>
    <workbookView xWindow="0" yWindow="500" windowWidth="38400" windowHeight="19400" xr2:uid="{00000000-000D-0000-FFFF-FFFF00000000}"/>
  </bookViews>
  <sheets>
    <sheet name="GanttChart" sheetId="9" r:id="rId1"/>
  </sheets>
  <definedNames>
    <definedName name="prevWBS" localSheetId="0">GanttChart!$A1048576</definedName>
    <definedName name="_xlnm.Print_Area" localSheetId="0">GanttChart!$A$1:$BN$37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7" i="9" l="1"/>
  <c r="I36" i="9"/>
  <c r="F41" i="9" l="1"/>
  <c r="F42" i="9" s="1"/>
  <c r="I42" i="9" s="1"/>
  <c r="F40" i="9"/>
  <c r="I40" i="9" s="1"/>
  <c r="F8" i="9"/>
  <c r="I8" i="9" s="1"/>
  <c r="F30" i="9"/>
  <c r="I30" i="9" s="1"/>
  <c r="F24" i="9"/>
  <c r="I24" i="9" s="1"/>
  <c r="F18" i="9"/>
  <c r="I18" i="9" s="1"/>
  <c r="F43" i="9" l="1"/>
  <c r="I43" i="9" s="1"/>
  <c r="I41" i="9"/>
  <c r="F12" i="9" l="1"/>
  <c r="F9" i="9"/>
  <c r="K6" i="9"/>
  <c r="F15" i="9" l="1"/>
  <c r="I15" i="9" s="1"/>
  <c r="I12" i="9"/>
  <c r="F10" i="9"/>
  <c r="I10" i="9" s="1"/>
  <c r="I9" i="9"/>
  <c r="F16" i="9"/>
  <c r="I16" i="9" s="1"/>
  <c r="K7" i="9"/>
  <c r="K4" i="9"/>
  <c r="A8" i="9"/>
  <c r="A40" i="9"/>
  <c r="A41" i="9" s="1"/>
  <c r="A42" i="9" s="1"/>
  <c r="A43" i="9" s="1"/>
  <c r="F13" i="9" l="1"/>
  <c r="I13" i="9" s="1"/>
  <c r="F14" i="9" l="1"/>
  <c r="I14" i="9" s="1"/>
  <c r="L6" i="9" l="1"/>
  <c r="F20" i="9" l="1"/>
  <c r="I20" i="9" s="1"/>
  <c r="F19" i="9"/>
  <c r="I19" i="9" s="1"/>
  <c r="F26" i="9"/>
  <c r="I26" i="9" s="1"/>
  <c r="F25" i="9"/>
  <c r="I25" i="9" s="1"/>
  <c r="F32" i="9"/>
  <c r="I32" i="9" s="1"/>
  <c r="F31" i="9"/>
  <c r="I31" i="9" s="1"/>
  <c r="M6" i="9"/>
  <c r="F27" i="9"/>
  <c r="I27" i="9" s="1"/>
  <c r="F33" i="9" l="1"/>
  <c r="I33" i="9" s="1"/>
  <c r="N6" i="9"/>
  <c r="F34" i="9" l="1"/>
  <c r="I34" i="9" s="1"/>
  <c r="F28" i="9"/>
  <c r="I28" i="9" s="1"/>
  <c r="O6" i="9"/>
  <c r="F17" i="9"/>
  <c r="I17" i="9" s="1"/>
  <c r="K5" i="9"/>
  <c r="F35" i="9" l="1"/>
  <c r="I35" i="9" s="1"/>
  <c r="F29" i="9"/>
  <c r="I29"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s="1"/>
  <c r="A18" i="9" s="1"/>
  <c r="A19" i="9" s="1"/>
  <c r="A20" i="9" s="1"/>
  <c r="A21" i="9" l="1"/>
  <c r="A22" i="9" s="1"/>
  <c r="A23" i="9" s="1"/>
  <c r="A24" i="9" s="1"/>
  <c r="A25" i="9" s="1"/>
  <c r="A26" i="9" s="1"/>
  <c r="A27" i="9" s="1"/>
  <c r="A28" i="9" s="1"/>
  <c r="F21" i="9" l="1"/>
  <c r="A29" i="9"/>
  <c r="A30" i="9" s="1"/>
  <c r="A31" i="9" s="1"/>
  <c r="A32" i="9" s="1"/>
  <c r="A33" i="9" s="1"/>
  <c r="A34" i="9" s="1"/>
  <c r="A35" i="9" s="1"/>
  <c r="I21" i="9" l="1"/>
  <c r="F22" i="9"/>
  <c r="I22" i="9" l="1"/>
  <c r="F23" i="9"/>
  <c r="I2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<sst xmlns="http://schemas.openxmlformats.org/spreadsheetml/2006/main" count="51" uniqueCount="26">
  <si>
    <t>[Company Name]</t>
  </si>
  <si>
    <t>WBS</t>
  </si>
  <si>
    <t>[Project Name] Project Schedule</t>
  </si>
  <si>
    <t>TEMPLATE ROWS</t>
  </si>
  <si>
    <t>[Task Category]</t>
  </si>
  <si>
    <t>[Task]</t>
  </si>
  <si>
    <t>[Name]</t>
  </si>
  <si>
    <t>See the Help worksheet to learn how to use these rows. You can hide these rows before printing.</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</si>
  <si>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</si>
  <si>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</si>
  <si>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</si>
  <si>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</si>
  <si>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</si>
  <si>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</si>
  <si>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</si>
  <si>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</si>
  <si>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</si>
  <si>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</si>
  <si>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</si>
  <si>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</si>
  <si>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</si>
  <si>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</si>
  <si>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</si>
  <si>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[Sub-task]</t>
  </si>
  <si>
    <t>謝志謙</t>
    <phoneticPr fontId="3" type="noConversion"/>
  </si>
  <si>
    <t>© 2020 - 2024 Chih-Chien Hsieh.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</si>
</sst>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m/d/yyyy\ \(dddd\)"/>
    <numFmt numFmtId="178" formatCode="d"/>
    <numFmt numFmtId="180" formatCode="yyyy\-mm\-dd"/>
    <numFmt numFmtId="183" formatCode="yyyy\-mm\-dd\ \(dddd\)"/>
  </numFmts>
  <fonts count="50">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微軟正黑體"/>
      <family val="2"/>
      <scheme val="minor"/>
    </font>
    <font>
      <sz val="10"/>
      <name val="微軟正黑體"/>
      <family val="1"/>
      <scheme val="major"/>
    </font>
    <font>
      <sz val="11"/>
      <name val="微軟正黑體"/>
      <family val="1"/>
      <scheme val="major"/>
    </font>
    <font>
      <sz val="10"/>
      <name val="微軟正黑體"/>
      <family val="2"/>
      <scheme val="minor"/>
    </font>
    <font>
      <b/>
      <sz val="11"/>
      <name val="微軟正黑體"/>
      <family val="2"/>
      <scheme val="minor"/>
    </font>
    <font>
      <sz val="9"/>
      <color rgb="FF000000"/>
      <name val="微軟正黑體"/>
      <family val="2"/>
      <scheme val="minor"/>
    </font>
    <font>
      <i/>
      <sz val="9"/>
      <name val="微軟正黑體"/>
      <family val="2"/>
      <scheme val="minor"/>
    </font>
    <font>
      <b/>
      <sz val="10"/>
      <color rgb="FF000000"/>
      <name val="微軟正黑體"/>
      <family val="2"/>
      <scheme val="minor"/>
    </font>
    <font>
      <sz val="10"/>
      <color rgb="FF000000"/>
      <name val="微軟正黑體"/>
      <family val="2"/>
      <scheme val="minor"/>
    </font>
    <font>
      <sz val="8"/>
      <name val="微軟正黑體"/>
      <family val="2"/>
      <scheme val="minor"/>
    </font>
    <font>
      <sz val="11"/>
      <name val="微軟正黑體"/>
      <family val="2"/>
      <scheme val="minor"/>
    </font>
    <font>
      <sz val="14"/>
      <name val="微軟正黑體"/>
      <family val="2"/>
      <scheme val="minor"/>
    </font>
    <font>
      <sz val="14"/>
      <color rgb="FF000000"/>
      <name val="微軟正黑體"/>
      <family val="2"/>
      <scheme val="minor"/>
    </font>
    <font>
      <sz val="10"/>
      <name val="微軟正黑體"/>
      <family val="2"/>
      <scheme val="major"/>
    </font>
    <font>
      <b/>
      <sz val="9"/>
      <name val="微軟正黑體"/>
      <family val="2"/>
      <scheme val="major"/>
    </font>
    <font>
      <b/>
      <sz val="8"/>
      <name val="微軟正黑體"/>
      <family val="2"/>
      <scheme val="major"/>
    </font>
    <font>
      <sz val="16"/>
      <color theme="4" tint="-0.249977111117893"/>
      <name val="微軟正黑體"/>
      <family val="1"/>
      <scheme val="major"/>
    </font>
    <font>
      <b/>
      <sz val="11"/>
      <color rgb="FF000000"/>
      <name val="微軟正黑體"/>
      <family val="2"/>
      <scheme val="minor"/>
    </font>
    <font>
      <b/>
      <sz val="9"/>
      <color rgb="FF000000"/>
      <name val="Tahoma"/>
      <family val="2"/>
    </font>
    <font>
      <sz val="9"/>
      <color rgb="FF000000"/>
      <name val="Tahoma"/>
      <family val="2"/>
    </font>
  </fonts>
  <fills count="26">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91">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3" borderId="10" xfId="0" applyFont="1" applyFill="1" applyBorder="1" applyAlignment="1">
      <alignment horizontal="left" vertical="center"/>
    </xf>
    <xf numFmtId="0" fontId="34" fillId="23" borderId="10" xfId="0" applyFont="1" applyFill="1" applyBorder="1" applyAlignment="1">
      <alignment vertical="center"/>
    </xf>
    <xf numFmtId="0" fontId="30" fillId="23" borderId="10" xfId="0" applyFont="1" applyFill="1" applyBorder="1" applyAlignment="1">
      <alignment vertical="center"/>
    </xf>
    <xf numFmtId="0" fontId="30" fillId="23" borderId="10" xfId="0" applyFont="1" applyFill="1" applyBorder="1" applyAlignment="1">
      <alignment horizontal="center" vertical="center"/>
    </xf>
    <xf numFmtId="1" fontId="30" fillId="23" borderId="10" xfId="40" applyNumberFormat="1" applyFont="1" applyFill="1" applyBorder="1" applyAlignment="1" applyProtection="1">
      <alignment horizontal="center" vertical="center"/>
    </xf>
    <xf numFmtId="9" fontId="30" fillId="23" borderId="10" xfId="40" applyFont="1" applyFill="1" applyBorder="1" applyAlignment="1" applyProtection="1">
      <alignment horizontal="center" vertical="center"/>
    </xf>
    <xf numFmtId="1" fontId="30" fillId="23"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5" borderId="12" xfId="0" applyNumberFormat="1" applyFont="1" applyFill="1" applyBorder="1" applyAlignment="1">
      <alignment horizontal="center" vertical="center"/>
    </xf>
    <xf numFmtId="9" fontId="35" fillId="25" borderId="12" xfId="40" applyFont="1" applyFill="1" applyBorder="1" applyAlignment="1" applyProtection="1">
      <alignment horizontal="center" vertical="center"/>
    </xf>
    <xf numFmtId="1" fontId="35" fillId="0" borderId="12" xfId="0" applyNumberFormat="1" applyFont="1" applyBorder="1" applyAlignment="1">
      <alignment horizontal="center" vertical="center"/>
    </xf>
    <xf numFmtId="0" fontId="36" fillId="0" borderId="10" xfId="0" applyFont="1" applyBorder="1" applyAlignment="1">
      <alignment vertical="center"/>
    </xf>
    <xf numFmtId="0" fontId="30" fillId="0" borderId="10" xfId="0" applyFont="1" applyBorder="1" applyAlignment="1">
      <alignment horizontal="center"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1" fontId="30" fillId="0" borderId="10" xfId="0" applyNumberFormat="1" applyFont="1" applyBorder="1" applyAlignment="1">
      <alignment horizontal="center" vertical="center"/>
    </xf>
    <xf numFmtId="0" fontId="30" fillId="0" borderId="0" xfId="0" applyFont="1" applyAlignment="1">
      <alignment vertical="center"/>
    </xf>
    <xf numFmtId="0" fontId="37" fillId="22" borderId="0" xfId="0" applyFont="1" applyFill="1" applyAlignment="1">
      <alignment vertical="center"/>
    </xf>
    <xf numFmtId="0" fontId="33" fillId="23" borderId="0" xfId="0" applyFont="1" applyFill="1" applyAlignment="1">
      <alignment vertical="center"/>
    </xf>
    <xf numFmtId="0" fontId="38" fillId="22" borderId="0" xfId="0" applyFont="1" applyFill="1" applyAlignment="1">
      <alignment vertical="center"/>
    </xf>
    <xf numFmtId="0" fontId="39" fillId="23" borderId="0" xfId="0" applyFont="1" applyFill="1" applyAlignment="1">
      <alignment vertical="center"/>
    </xf>
    <xf numFmtId="0" fontId="39" fillId="0" borderId="0" xfId="0" applyFont="1" applyAlignment="1">
      <alignment vertical="center"/>
    </xf>
    <xf numFmtId="0" fontId="35" fillId="22" borderId="0" xfId="0" applyFont="1" applyFill="1" applyAlignment="1">
      <alignment vertical="center"/>
    </xf>
    <xf numFmtId="0" fontId="30" fillId="23" borderId="0" xfId="0" applyFont="1" applyFill="1" applyAlignment="1">
      <alignment vertical="center"/>
    </xf>
    <xf numFmtId="0" fontId="35" fillId="21" borderId="11" xfId="0" applyFont="1" applyFill="1" applyBorder="1" applyAlignment="1">
      <alignment vertical="center"/>
    </xf>
    <xf numFmtId="0" fontId="35" fillId="0" borderId="12" xfId="0" quotePrefix="1" applyFont="1" applyBorder="1" applyAlignment="1">
      <alignment horizontal="center" vertical="center"/>
    </xf>
    <xf numFmtId="0" fontId="35" fillId="0" borderId="12" xfId="0" applyFont="1" applyBorder="1" applyAlignment="1">
      <alignment vertical="center"/>
    </xf>
    <xf numFmtId="0" fontId="35" fillId="0" borderId="12" xfId="0" applyFont="1" applyBorder="1" applyAlignment="1">
      <alignment horizontal="left" vertical="center"/>
    </xf>
    <xf numFmtId="178" fontId="3" fillId="0" borderId="13" xfId="0" applyNumberFormat="1" applyFont="1" applyBorder="1" applyAlignment="1">
      <alignment horizontal="center" vertical="center" shrinkToFit="1"/>
    </xf>
    <xf numFmtId="0" fontId="34" fillId="23" borderId="14" xfId="0" applyFont="1" applyFill="1" applyBorder="1" applyAlignment="1">
      <alignment horizontal="left" vertical="center"/>
    </xf>
    <xf numFmtId="0" fontId="34" fillId="23" borderId="14" xfId="0" applyFont="1" applyFill="1" applyBorder="1" applyAlignment="1">
      <alignment vertical="center"/>
    </xf>
    <xf numFmtId="0" fontId="30" fillId="23" borderId="14" xfId="0" applyFont="1" applyFill="1" applyBorder="1" applyAlignment="1">
      <alignment vertical="center"/>
    </xf>
    <xf numFmtId="0" fontId="30" fillId="23" borderId="14" xfId="0" applyFont="1" applyFill="1" applyBorder="1" applyAlignment="1">
      <alignment horizontal="center" vertical="center"/>
    </xf>
    <xf numFmtId="1" fontId="30" fillId="23" borderId="14" xfId="40" applyNumberFormat="1" applyFont="1" applyFill="1" applyBorder="1" applyAlignment="1" applyProtection="1">
      <alignment horizontal="center" vertical="center"/>
    </xf>
    <xf numFmtId="9" fontId="30" fillId="23" borderId="14" xfId="40" applyFont="1" applyFill="1" applyBorder="1" applyAlignment="1" applyProtection="1">
      <alignment horizontal="center" vertical="center"/>
    </xf>
    <xf numFmtId="1" fontId="30" fillId="23" borderId="14" xfId="0" applyNumberFormat="1" applyFont="1" applyFill="1" applyBorder="1" applyAlignment="1">
      <alignment horizontal="center" vertical="center"/>
    </xf>
    <xf numFmtId="178" fontId="3" fillId="0" borderId="16" xfId="0" applyNumberFormat="1" applyFont="1" applyBorder="1" applyAlignment="1">
      <alignment horizontal="center" vertical="center" shrinkToFit="1"/>
    </xf>
    <xf numFmtId="178" fontId="3" fillId="0" borderId="17" xfId="0" applyNumberFormat="1" applyFont="1" applyBorder="1" applyAlignment="1">
      <alignment horizontal="center" vertical="center" shrinkToFit="1"/>
    </xf>
    <xf numFmtId="1" fontId="41" fillId="23" borderId="14" xfId="0" applyNumberFormat="1" applyFont="1" applyFill="1" applyBorder="1" applyAlignment="1">
      <alignment horizontal="center" vertical="center"/>
    </xf>
    <xf numFmtId="1" fontId="42" fillId="0" borderId="12" xfId="0" applyNumberFormat="1" applyFont="1" applyBorder="1" applyAlignment="1">
      <alignment horizontal="center" vertical="center"/>
    </xf>
    <xf numFmtId="1" fontId="41" fillId="23" borderId="10" xfId="0" applyNumberFormat="1" applyFont="1" applyFill="1" applyBorder="1" applyAlignment="1">
      <alignment horizontal="center" vertical="center"/>
    </xf>
    <xf numFmtId="1" fontId="41" fillId="0" borderId="10" xfId="0" applyNumberFormat="1" applyFont="1" applyBorder="1" applyAlignment="1">
      <alignment horizontal="center" vertical="center"/>
    </xf>
    <xf numFmtId="0" fontId="41" fillId="23" borderId="0" xfId="0" applyFont="1" applyFill="1" applyAlignment="1">
      <alignment vertical="center"/>
    </xf>
    <xf numFmtId="0" fontId="36" fillId="0" borderId="10" xfId="0" applyFont="1" applyBorder="1" applyAlignment="1">
      <alignment horizontal="center" vertical="center"/>
    </xf>
    <xf numFmtId="0" fontId="38" fillId="22" borderId="0" xfId="0" applyFont="1" applyFill="1" applyAlignment="1">
      <alignment horizontal="center" vertical="center"/>
    </xf>
    <xf numFmtId="0" fontId="30" fillId="23" borderId="0" xfId="0" applyFont="1" applyFill="1" applyAlignment="1">
      <alignment horizontal="center" vertical="center"/>
    </xf>
    <xf numFmtId="0" fontId="30" fillId="23" borderId="14" xfId="0" applyFont="1" applyFill="1" applyBorder="1" applyAlignment="1">
      <alignment horizontal="left" vertical="center"/>
    </xf>
    <xf numFmtId="9" fontId="30" fillId="0" borderId="10" xfId="0" applyNumberFormat="1" applyFont="1" applyBorder="1" applyAlignment="1">
      <alignment horizontal="left" vertical="center"/>
    </xf>
    <xf numFmtId="0" fontId="30" fillId="23" borderId="10" xfId="0" applyFont="1" applyFill="1" applyBorder="1" applyAlignment="1">
      <alignment horizontal="left" vertical="center"/>
    </xf>
    <xf numFmtId="0" fontId="43" fillId="0" borderId="0" xfId="0" applyFont="1"/>
    <xf numFmtId="0" fontId="43" fillId="0" borderId="0" xfId="0" applyFont="1" applyAlignment="1">
      <alignment horizontal="right" vertical="center"/>
    </xf>
    <xf numFmtId="0" fontId="44" fillId="0" borderId="18" xfId="0" applyFont="1" applyBorder="1" applyAlignment="1">
      <alignment horizontal="left" vertical="center"/>
    </xf>
    <xf numFmtId="0" fontId="44" fillId="0" borderId="18" xfId="0" applyFont="1" applyBorder="1" applyAlignment="1">
      <alignment horizontal="center" vertical="center" wrapText="1"/>
    </xf>
    <xf numFmtId="0" fontId="45" fillId="0" borderId="18" xfId="0" applyFont="1" applyBorder="1" applyAlignment="1">
      <alignment horizontal="center" vertical="center" wrapText="1"/>
    </xf>
    <xf numFmtId="0" fontId="44" fillId="0" borderId="18" xfId="0" applyFont="1" applyBorder="1" applyAlignment="1">
      <alignment horizontal="center" vertical="center"/>
    </xf>
    <xf numFmtId="0" fontId="30" fillId="0" borderId="19" xfId="0" applyFont="1" applyBorder="1" applyAlignment="1">
      <alignment horizontal="center" vertical="center" shrinkToFit="1"/>
    </xf>
    <xf numFmtId="0" fontId="30" fillId="0" borderId="20" xfId="0" applyFont="1" applyBorder="1" applyAlignment="1">
      <alignment horizontal="center" vertical="center" shrinkToFit="1"/>
    </xf>
    <xf numFmtId="0" fontId="30" fillId="0" borderId="21" xfId="0" applyFont="1" applyBorder="1" applyAlignment="1">
      <alignment horizontal="center" vertical="center" shrinkToFit="1"/>
    </xf>
    <xf numFmtId="0" fontId="46"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2" xfId="0" applyFont="1" applyBorder="1" applyAlignment="1">
      <alignment horizontal="center" vertical="center"/>
    </xf>
    <xf numFmtId="0" fontId="30" fillId="0" borderId="10" xfId="0" applyFont="1" applyBorder="1" applyAlignment="1">
      <alignment horizontal="left" vertical="center" wrapText="1" indent="1"/>
    </xf>
    <xf numFmtId="0" fontId="33" fillId="0" borderId="22" xfId="0" applyFont="1" applyBorder="1" applyAlignment="1" applyProtection="1">
      <alignment horizontal="center" vertical="center"/>
      <protection locked="0"/>
    </xf>
    <xf numFmtId="0" fontId="34" fillId="0" borderId="10" xfId="0" applyFont="1" applyBorder="1" applyAlignment="1">
      <alignment horizontal="left" vertical="center"/>
    </xf>
    <xf numFmtId="0" fontId="47" fillId="21" borderId="11" xfId="0" applyFont="1" applyFill="1" applyBorder="1" applyAlignment="1">
      <alignment vertical="center"/>
    </xf>
    <xf numFmtId="0" fontId="1" fillId="0" borderId="0" xfId="0" applyFont="1" applyAlignment="1">
      <alignment horizontal="right" vertical="center"/>
    </xf>
    <xf numFmtId="0" fontId="8" fillId="0" borderId="0" xfId="0" applyFont="1" applyProtection="1">
      <protection locked="0"/>
    </xf>
    <xf numFmtId="176" fontId="33" fillId="0" borderId="15" xfId="0" applyNumberFormat="1" applyFont="1" applyBorder="1" applyAlignment="1" applyProtection="1">
      <alignment horizontal="center" vertical="center" shrinkToFit="1"/>
      <protection locked="0"/>
    </xf>
    <xf numFmtId="0" fontId="40" fillId="0" borderId="16" xfId="0" applyFont="1" applyBorder="1" applyAlignment="1">
      <alignment horizontal="center" vertical="center"/>
    </xf>
    <xf numFmtId="0" fontId="40" fillId="0" borderId="13" xfId="0" applyFont="1" applyBorder="1" applyAlignment="1">
      <alignment horizontal="center" vertical="center"/>
    </xf>
    <xf numFmtId="0" fontId="40" fillId="0" borderId="17" xfId="0" applyFont="1" applyBorder="1" applyAlignment="1">
      <alignment horizontal="center" vertical="center"/>
    </xf>
    <xf numFmtId="180" fontId="30" fillId="23" borderId="14" xfId="0" applyNumberFormat="1" applyFont="1" applyFill="1" applyBorder="1" applyAlignment="1">
      <alignment horizontal="right" vertical="center"/>
    </xf>
    <xf numFmtId="180" fontId="30" fillId="23" borderId="14" xfId="0" applyNumberFormat="1" applyFont="1" applyFill="1" applyBorder="1" applyAlignment="1">
      <alignment horizontal="center" vertical="center"/>
    </xf>
    <xf numFmtId="180" fontId="35" fillId="24" borderId="12" xfId="0" applyNumberFormat="1" applyFont="1" applyFill="1" applyBorder="1" applyAlignment="1">
      <alignment horizontal="center" vertical="center"/>
    </xf>
    <xf numFmtId="180" fontId="35" fillId="0" borderId="12" xfId="0" applyNumberFormat="1" applyFont="1" applyBorder="1" applyAlignment="1">
      <alignment horizontal="center" vertical="center"/>
    </xf>
    <xf numFmtId="180" fontId="30" fillId="23" borderId="10" xfId="0" applyNumberFormat="1" applyFont="1" applyFill="1" applyBorder="1" applyAlignment="1">
      <alignment horizontal="center" vertical="center"/>
    </xf>
    <xf numFmtId="183" fontId="33" fillId="0" borderId="22" xfId="0" applyNumberFormat="1" applyFont="1" applyBorder="1" applyAlignment="1" applyProtection="1">
      <alignment horizontal="center" vertical="center" shrinkToFit="1"/>
      <protection locked="0"/>
    </xf>
    <xf numFmtId="0" fontId="2" fillId="0" borderId="0" xfId="34" applyBorder="1" applyAlignment="1" applyProtection="1">
      <alignment horizontal="left" vertical="center"/>
    </xf>
    <xf numFmtId="180" fontId="33" fillId="0" borderId="16" xfId="0" applyNumberFormat="1" applyFont="1" applyBorder="1" applyAlignment="1">
      <alignment horizontal="center" vertical="center"/>
    </xf>
    <xf numFmtId="180" fontId="33" fillId="0" borderId="13" xfId="0" applyNumberFormat="1" applyFont="1" applyBorder="1" applyAlignment="1">
      <alignment horizontal="center" vertical="center"/>
    </xf>
    <xf numFmtId="180" fontId="33" fillId="0" borderId="17" xfId="0" applyNumberFormat="1" applyFont="1" applyBorder="1" applyAlignment="1">
      <alignment horizontal="center" vertical="center"/>
    </xf>
  </cellXfs>
  <cellStyles count="44">
    <cellStyle name="20% - 輔色1" xfId="1" builtinId="30" customBuiltin="1"/>
    <cellStyle name="20% - 輔色2" xfId="2" builtinId="34" customBuiltin="1"/>
    <cellStyle name="20% - 輔色3" xfId="3" builtinId="38" customBuiltin="1"/>
    <cellStyle name="20% - 輔色4" xfId="4" builtinId="42" customBuiltin="1"/>
    <cellStyle name="20% - 輔色5" xfId="5" builtinId="46" customBuiltin="1"/>
    <cellStyle name="20% - 輔色6" xfId="6" builtinId="50" customBuiltin="1"/>
    <cellStyle name="40% - 輔色1" xfId="7" builtinId="31" customBuiltin="1"/>
    <cellStyle name="40% - 輔色2" xfId="8" builtinId="35" customBuiltin="1"/>
    <cellStyle name="40% - 輔色3" xfId="9" builtinId="39" customBuiltin="1"/>
    <cellStyle name="40% - 輔色4" xfId="10" builtinId="43" customBuiltin="1"/>
    <cellStyle name="40% - 輔色5" xfId="11" builtinId="47" customBuiltin="1"/>
    <cellStyle name="40% - 輔色6" xfId="12" builtinId="51" customBuiltin="1"/>
    <cellStyle name="60% - 輔色1" xfId="13" builtinId="32" customBuiltin="1"/>
    <cellStyle name="60% - 輔色2" xfId="14" builtinId="36" customBuiltin="1"/>
    <cellStyle name="60% - 輔色3" xfId="15" builtinId="40" customBuiltin="1"/>
    <cellStyle name="60% - 輔色4" xfId="16" builtinId="44" customBuiltin="1"/>
    <cellStyle name="60% - 輔色5" xfId="17" builtinId="48" customBuiltin="1"/>
    <cellStyle name="60% - 輔色6" xfId="18" builtinId="52" customBuiltin="1"/>
    <cellStyle name="一般" xfId="0" builtinId="0"/>
    <cellStyle name="中等" xfId="37" builtinId="28" customBuiltin="1"/>
    <cellStyle name="合計" xfId="42" builtinId="25" customBuiltin="1"/>
    <cellStyle name="好" xfId="29" builtinId="26" customBuiltin="1"/>
    <cellStyle name="百分比" xfId="40" builtinId="5"/>
    <cellStyle name="計算方式" xfId="26" builtinId="22" customBuiltin="1"/>
    <cellStyle name="連結的儲存格" xfId="36" builtinId="24" customBuiltin="1"/>
    <cellStyle name="備註" xfId="38" builtinId="10" customBuiltin="1"/>
    <cellStyle name="超連結" xfId="34" builtinId="8"/>
    <cellStyle name="說明文字" xfId="28" builtinId="53" customBuiltin="1"/>
    <cellStyle name="輔色1" xfId="19" builtinId="29" customBuiltin="1"/>
    <cellStyle name="輔色2" xfId="20" builtinId="33" customBuiltin="1"/>
    <cellStyle name="輔色3" xfId="21" builtinId="37" customBuiltin="1"/>
    <cellStyle name="輔色4" xfId="22" builtinId="41" customBuiltin="1"/>
    <cellStyle name="輔色5" xfId="23" builtinId="45" customBuiltin="1"/>
    <cellStyle name="輔色6" xfId="24" builtinId="49" customBuiltin="1"/>
    <cellStyle name="標題" xfId="41" builtinId="15" customBuiltin="1"/>
    <cellStyle name="標題 1" xfId="30" builtinId="16" customBuiltin="1"/>
    <cellStyle name="標題 2" xfId="31" builtinId="17" customBuiltin="1"/>
    <cellStyle name="標題 3" xfId="32" builtinId="18" customBuiltin="1"/>
    <cellStyle name="標題 4" xfId="33" builtinId="19" customBuiltin="1"/>
    <cellStyle name="輸入" xfId="35" builtinId="20" customBuiltin="1"/>
    <cellStyle name="輸出" xfId="39" builtinId="21" customBuiltin="1"/>
    <cellStyle name="檢查儲存格" xfId="27" builtinId="23" customBuiltin="1"/>
    <cellStyle name="壞" xfId="25" builtinId="27" customBuiltin="1"/>
    <cellStyle name="警告文字"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999"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chs.tw/"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43"/>
  <sheetViews>
    <sheetView showGridLines="0" tabSelected="1" zoomScaleNormal="100" workbookViewId="0">
      <pane ySplit="7" topLeftCell="A8" activePane="bottomLeft" state="frozen"/>
      <selection pane="bottomLeft" activeCell="I56" sqref="I56"/>
    </sheetView>
  </sheetViews>
  <sheetFormatPr baseColWidth="10" defaultColWidth="9.1640625" defaultRowHeight="13"/>
  <cols>
    <col min="1" max="1" width="6.83203125" customWidth="1"/>
    <col min="2" max="2" width="19" customWidth="1"/>
    <col min="3" max="3" width="7.6640625" customWidth="1"/>
    <col min="4" max="4" width="6.83203125" hidden="1" customWidth="1"/>
    <col min="5" max="6" width="12" customWidth="1"/>
    <col min="7" max="7" width="6" customWidth="1"/>
    <col min="8" max="8" width="6.6640625" customWidth="1"/>
    <col min="9" max="9" width="6.5" customWidth="1"/>
    <col min="10" max="10" width="1.83203125" customWidth="1"/>
    <col min="11" max="66" width="2.5" customWidth="1"/>
  </cols>
  <sheetData>
    <row r="1" spans="1:66" ht="30" customHeight="1">
      <c r="A1" s="68" t="s">
        <v>2</v>
      </c>
      <c r="B1" s="6"/>
      <c r="C1" s="6"/>
      <c r="D1" s="6"/>
      <c r="E1" s="6"/>
      <c r="F1" s="6"/>
      <c r="I1" s="75"/>
      <c r="K1" s="87" t="s">
        <v>25</v>
      </c>
      <c r="L1" s="87"/>
      <c r="M1" s="87"/>
      <c r="N1" s="87"/>
      <c r="O1" s="87"/>
      <c r="P1" s="87"/>
      <c r="Q1" s="87"/>
      <c r="R1" s="87"/>
      <c r="S1" s="87"/>
      <c r="T1" s="87"/>
      <c r="U1" s="87"/>
      <c r="V1" s="87"/>
      <c r="W1" s="87"/>
      <c r="X1" s="87"/>
      <c r="Y1" s="87"/>
      <c r="Z1" s="87"/>
      <c r="AA1" s="87"/>
      <c r="AB1" s="87"/>
      <c r="AC1" s="87"/>
      <c r="AD1" s="87"/>
      <c r="AE1" s="87"/>
    </row>
    <row r="2" spans="1:66" ht="18" customHeight="1">
      <c r="A2" s="8" t="s">
        <v>0</v>
      </c>
      <c r="B2" s="3"/>
      <c r="C2" s="3"/>
      <c r="D2" s="5"/>
      <c r="E2" s="76"/>
      <c r="F2" s="76"/>
      <c r="H2" s="1"/>
    </row>
    <row r="3" spans="1:66" ht="17">
      <c r="A3" s="8"/>
      <c r="B3" s="2"/>
      <c r="H3" s="1"/>
      <c r="K3" s="4"/>
      <c r="L3" s="4"/>
      <c r="M3" s="4"/>
      <c r="N3" s="4"/>
      <c r="O3" s="4"/>
      <c r="P3" s="4"/>
      <c r="Q3" s="4"/>
      <c r="R3" s="4"/>
      <c r="S3" s="4"/>
      <c r="T3" s="4"/>
      <c r="U3" s="4"/>
      <c r="V3" s="4"/>
      <c r="W3" s="4"/>
      <c r="X3" s="4"/>
      <c r="Y3" s="4"/>
      <c r="Z3" s="4"/>
      <c r="AA3" s="4"/>
    </row>
    <row r="4" spans="1:66" ht="17.25" customHeight="1">
      <c r="A4" s="59"/>
      <c r="B4" s="60" t="s">
        <v>20</v>
      </c>
      <c r="C4" s="86">
        <v>43129</v>
      </c>
      <c r="D4" s="86"/>
      <c r="E4" s="86"/>
      <c r="F4" s="59"/>
      <c r="G4" s="60" t="s">
        <v>19</v>
      </c>
      <c r="H4" s="72">
        <v>1</v>
      </c>
      <c r="I4" s="2"/>
      <c r="J4" s="7"/>
      <c r="K4" s="78" t="str">
        <f>"Week "&amp;(K6-($C$4-WEEKDAY($C$4,1)+2))/7+1</f>
        <v>Week 1</v>
      </c>
      <c r="L4" s="79"/>
      <c r="M4" s="79"/>
      <c r="N4" s="79"/>
      <c r="O4" s="79"/>
      <c r="P4" s="79"/>
      <c r="Q4" s="80"/>
      <c r="R4" s="78" t="str">
        <f>"Week "&amp;(R6-($C$4-WEEKDAY($C$4,1)+2))/7+1</f>
        <v>Week 2</v>
      </c>
      <c r="S4" s="79"/>
      <c r="T4" s="79"/>
      <c r="U4" s="79"/>
      <c r="V4" s="79"/>
      <c r="W4" s="79"/>
      <c r="X4" s="80"/>
      <c r="Y4" s="78" t="str">
        <f>"Week "&amp;(Y6-($C$4-WEEKDAY($C$4,1)+2))/7+1</f>
        <v>Week 3</v>
      </c>
      <c r="Z4" s="79"/>
      <c r="AA4" s="79"/>
      <c r="AB4" s="79"/>
      <c r="AC4" s="79"/>
      <c r="AD4" s="79"/>
      <c r="AE4" s="80"/>
      <c r="AF4" s="78" t="str">
        <f>"Week "&amp;(AF6-($C$4-WEEKDAY($C$4,1)+2))/7+1</f>
        <v>Week 4</v>
      </c>
      <c r="AG4" s="79"/>
      <c r="AH4" s="79"/>
      <c r="AI4" s="79"/>
      <c r="AJ4" s="79"/>
      <c r="AK4" s="79"/>
      <c r="AL4" s="80"/>
      <c r="AM4" s="78" t="str">
        <f>"Week "&amp;(AM6-($C$4-WEEKDAY($C$4,1)+2))/7+1</f>
        <v>Week 5</v>
      </c>
      <c r="AN4" s="79"/>
      <c r="AO4" s="79"/>
      <c r="AP4" s="79"/>
      <c r="AQ4" s="79"/>
      <c r="AR4" s="79"/>
      <c r="AS4" s="80"/>
      <c r="AT4" s="78" t="str">
        <f>"Week "&amp;(AT6-($C$4-WEEKDAY($C$4,1)+2))/7+1</f>
        <v>Week 6</v>
      </c>
      <c r="AU4" s="79"/>
      <c r="AV4" s="79"/>
      <c r="AW4" s="79"/>
      <c r="AX4" s="79"/>
      <c r="AY4" s="79"/>
      <c r="AZ4" s="80"/>
      <c r="BA4" s="78" t="str">
        <f>"Week "&amp;(BA6-($C$4-WEEKDAY($C$4,1)+2))/7+1</f>
        <v>Week 7</v>
      </c>
      <c r="BB4" s="79"/>
      <c r="BC4" s="79"/>
      <c r="BD4" s="79"/>
      <c r="BE4" s="79"/>
      <c r="BF4" s="79"/>
      <c r="BG4" s="80"/>
      <c r="BH4" s="78" t="str">
        <f>"Week "&amp;(BH6-($C$4-WEEKDAY($C$4,1)+2))/7+1</f>
        <v>Week 8</v>
      </c>
      <c r="BI4" s="79"/>
      <c r="BJ4" s="79"/>
      <c r="BK4" s="79"/>
      <c r="BL4" s="79"/>
      <c r="BM4" s="79"/>
      <c r="BN4" s="80"/>
    </row>
    <row r="5" spans="1:66" ht="17.25" customHeight="1">
      <c r="A5" s="59"/>
      <c r="B5" s="60" t="s">
        <v>21</v>
      </c>
      <c r="C5" s="77" t="s">
        <v>24</v>
      </c>
      <c r="D5" s="77"/>
      <c r="E5" s="77"/>
      <c r="F5" s="59"/>
      <c r="G5" s="59"/>
      <c r="H5" s="59"/>
      <c r="I5" s="59"/>
      <c r="J5" s="7"/>
      <c r="K5" s="88">
        <f>K6</f>
        <v>43129</v>
      </c>
      <c r="L5" s="89"/>
      <c r="M5" s="89"/>
      <c r="N5" s="89"/>
      <c r="O5" s="89"/>
      <c r="P5" s="89"/>
      <c r="Q5" s="90"/>
      <c r="R5" s="88">
        <f>R6</f>
        <v>43136</v>
      </c>
      <c r="S5" s="89"/>
      <c r="T5" s="89"/>
      <c r="U5" s="89"/>
      <c r="V5" s="89"/>
      <c r="W5" s="89"/>
      <c r="X5" s="90"/>
      <c r="Y5" s="88">
        <f>Y6</f>
        <v>43143</v>
      </c>
      <c r="Z5" s="89"/>
      <c r="AA5" s="89"/>
      <c r="AB5" s="89"/>
      <c r="AC5" s="89"/>
      <c r="AD5" s="89"/>
      <c r="AE5" s="90"/>
      <c r="AF5" s="88">
        <f>AF6</f>
        <v>43150</v>
      </c>
      <c r="AG5" s="89"/>
      <c r="AH5" s="89"/>
      <c r="AI5" s="89"/>
      <c r="AJ5" s="89"/>
      <c r="AK5" s="89"/>
      <c r="AL5" s="90"/>
      <c r="AM5" s="88">
        <f>AM6</f>
        <v>43157</v>
      </c>
      <c r="AN5" s="89"/>
      <c r="AO5" s="89"/>
      <c r="AP5" s="89"/>
      <c r="AQ5" s="89"/>
      <c r="AR5" s="89"/>
      <c r="AS5" s="90"/>
      <c r="AT5" s="88">
        <f>AT6</f>
        <v>43164</v>
      </c>
      <c r="AU5" s="89"/>
      <c r="AV5" s="89"/>
      <c r="AW5" s="89"/>
      <c r="AX5" s="89"/>
      <c r="AY5" s="89"/>
      <c r="AZ5" s="90"/>
      <c r="BA5" s="88">
        <f>BA6</f>
        <v>43171</v>
      </c>
      <c r="BB5" s="89"/>
      <c r="BC5" s="89"/>
      <c r="BD5" s="89"/>
      <c r="BE5" s="89"/>
      <c r="BF5" s="89"/>
      <c r="BG5" s="90"/>
      <c r="BH5" s="88">
        <f>BH6</f>
        <v>43178</v>
      </c>
      <c r="BI5" s="89"/>
      <c r="BJ5" s="89"/>
      <c r="BK5" s="89"/>
      <c r="BL5" s="89"/>
      <c r="BM5" s="89"/>
      <c r="BN5" s="90"/>
    </row>
    <row r="6" spans="1:66" ht="16">
      <c r="A6" s="7"/>
      <c r="B6" s="7"/>
      <c r="C6" s="7"/>
      <c r="D6" s="7"/>
      <c r="E6" s="7"/>
      <c r="F6" s="7"/>
      <c r="G6" s="7"/>
      <c r="H6" s="7"/>
      <c r="I6" s="7"/>
      <c r="J6" s="7"/>
      <c r="K6" s="46">
        <f>C4-WEEKDAY(C4,1)+2+7*(H4-1)</f>
        <v>43129</v>
      </c>
      <c r="L6" s="38">
        <f t="shared" ref="L6:AQ6" si="0">K6+1</f>
        <v>43130</v>
      </c>
      <c r="M6" s="38">
        <f t="shared" si="0"/>
        <v>43131</v>
      </c>
      <c r="N6" s="38">
        <f t="shared" si="0"/>
        <v>43132</v>
      </c>
      <c r="O6" s="38">
        <f t="shared" si="0"/>
        <v>43133</v>
      </c>
      <c r="P6" s="38">
        <f t="shared" si="0"/>
        <v>43134</v>
      </c>
      <c r="Q6" s="47">
        <f t="shared" si="0"/>
        <v>43135</v>
      </c>
      <c r="R6" s="46">
        <f t="shared" si="0"/>
        <v>43136</v>
      </c>
      <c r="S6" s="38">
        <f t="shared" si="0"/>
        <v>43137</v>
      </c>
      <c r="T6" s="38">
        <f t="shared" si="0"/>
        <v>43138</v>
      </c>
      <c r="U6" s="38">
        <f t="shared" si="0"/>
        <v>43139</v>
      </c>
      <c r="V6" s="38">
        <f t="shared" si="0"/>
        <v>43140</v>
      </c>
      <c r="W6" s="38">
        <f t="shared" si="0"/>
        <v>43141</v>
      </c>
      <c r="X6" s="47">
        <f t="shared" si="0"/>
        <v>43142</v>
      </c>
      <c r="Y6" s="46">
        <f t="shared" si="0"/>
        <v>43143</v>
      </c>
      <c r="Z6" s="38">
        <f t="shared" si="0"/>
        <v>43144</v>
      </c>
      <c r="AA6" s="38">
        <f t="shared" si="0"/>
        <v>43145</v>
      </c>
      <c r="AB6" s="38">
        <f t="shared" si="0"/>
        <v>43146</v>
      </c>
      <c r="AC6" s="38">
        <f t="shared" si="0"/>
        <v>43147</v>
      </c>
      <c r="AD6" s="38">
        <f t="shared" si="0"/>
        <v>43148</v>
      </c>
      <c r="AE6" s="47">
        <f t="shared" si="0"/>
        <v>43149</v>
      </c>
      <c r="AF6" s="46">
        <f t="shared" si="0"/>
        <v>43150</v>
      </c>
      <c r="AG6" s="38">
        <f t="shared" si="0"/>
        <v>43151</v>
      </c>
      <c r="AH6" s="38">
        <f t="shared" si="0"/>
        <v>43152</v>
      </c>
      <c r="AI6" s="38">
        <f t="shared" si="0"/>
        <v>43153</v>
      </c>
      <c r="AJ6" s="38">
        <f t="shared" si="0"/>
        <v>43154</v>
      </c>
      <c r="AK6" s="38">
        <f t="shared" si="0"/>
        <v>43155</v>
      </c>
      <c r="AL6" s="47">
        <f t="shared" si="0"/>
        <v>43156</v>
      </c>
      <c r="AM6" s="46">
        <f t="shared" si="0"/>
        <v>43157</v>
      </c>
      <c r="AN6" s="38">
        <f t="shared" si="0"/>
        <v>43158</v>
      </c>
      <c r="AO6" s="38">
        <f t="shared" si="0"/>
        <v>43159</v>
      </c>
      <c r="AP6" s="38">
        <f t="shared" si="0"/>
        <v>43160</v>
      </c>
      <c r="AQ6" s="38">
        <f t="shared" si="0"/>
        <v>43161</v>
      </c>
      <c r="AR6" s="38">
        <f t="shared" ref="AR6:BN6" si="1">AQ6+1</f>
        <v>43162</v>
      </c>
      <c r="AS6" s="47">
        <f t="shared" si="1"/>
        <v>43163</v>
      </c>
      <c r="AT6" s="46">
        <f t="shared" si="1"/>
        <v>43164</v>
      </c>
      <c r="AU6" s="38">
        <f t="shared" si="1"/>
        <v>43165</v>
      </c>
      <c r="AV6" s="38">
        <f t="shared" si="1"/>
        <v>43166</v>
      </c>
      <c r="AW6" s="38">
        <f t="shared" si="1"/>
        <v>43167</v>
      </c>
      <c r="AX6" s="38">
        <f t="shared" si="1"/>
        <v>43168</v>
      </c>
      <c r="AY6" s="38">
        <f t="shared" si="1"/>
        <v>43169</v>
      </c>
      <c r="AZ6" s="47">
        <f t="shared" si="1"/>
        <v>43170</v>
      </c>
      <c r="BA6" s="46">
        <f t="shared" si="1"/>
        <v>43171</v>
      </c>
      <c r="BB6" s="38">
        <f t="shared" si="1"/>
        <v>43172</v>
      </c>
      <c r="BC6" s="38">
        <f t="shared" si="1"/>
        <v>43173</v>
      </c>
      <c r="BD6" s="38">
        <f t="shared" si="1"/>
        <v>43174</v>
      </c>
      <c r="BE6" s="38">
        <f t="shared" si="1"/>
        <v>43175</v>
      </c>
      <c r="BF6" s="38">
        <f t="shared" si="1"/>
        <v>43176</v>
      </c>
      <c r="BG6" s="47">
        <f t="shared" si="1"/>
        <v>43177</v>
      </c>
      <c r="BH6" s="46">
        <f t="shared" si="1"/>
        <v>43178</v>
      </c>
      <c r="BI6" s="38">
        <f t="shared" si="1"/>
        <v>43179</v>
      </c>
      <c r="BJ6" s="38">
        <f t="shared" si="1"/>
        <v>43180</v>
      </c>
      <c r="BK6" s="38">
        <f t="shared" si="1"/>
        <v>43181</v>
      </c>
      <c r="BL6" s="38">
        <f t="shared" si="1"/>
        <v>43182</v>
      </c>
      <c r="BM6" s="38">
        <f t="shared" si="1"/>
        <v>43183</v>
      </c>
      <c r="BN6" s="47">
        <f t="shared" si="1"/>
        <v>43184</v>
      </c>
    </row>
    <row r="7" spans="1:66" s="2" customFormat="1" ht="31" thickBot="1">
      <c r="A7" s="61" t="s">
        <v>1</v>
      </c>
      <c r="B7" s="61" t="s">
        <v>11</v>
      </c>
      <c r="C7" s="62" t="s">
        <v>12</v>
      </c>
      <c r="D7" s="63" t="s">
        <v>18</v>
      </c>
      <c r="E7" s="64" t="s">
        <v>13</v>
      </c>
      <c r="F7" s="64" t="s">
        <v>14</v>
      </c>
      <c r="G7" s="62" t="s">
        <v>15</v>
      </c>
      <c r="H7" s="62" t="s">
        <v>16</v>
      </c>
      <c r="I7" s="62" t="s">
        <v>17</v>
      </c>
      <c r="J7" s="62"/>
      <c r="K7" s="65" t="str">
        <f t="shared" ref="K7:AP7" si="2">CHOOSE(WEEKDAY(K6,1),"S","M","T","W","T","F","S")</f>
        <v>M</v>
      </c>
      <c r="L7" s="66" t="str">
        <f t="shared" si="2"/>
        <v>T</v>
      </c>
      <c r="M7" s="66" t="str">
        <f t="shared" si="2"/>
        <v>W</v>
      </c>
      <c r="N7" s="66" t="str">
        <f t="shared" si="2"/>
        <v>T</v>
      </c>
      <c r="O7" s="66" t="str">
        <f t="shared" si="2"/>
        <v>F</v>
      </c>
      <c r="P7" s="66" t="str">
        <f t="shared" si="2"/>
        <v>S</v>
      </c>
      <c r="Q7" s="67" t="str">
        <f t="shared" si="2"/>
        <v>S</v>
      </c>
      <c r="R7" s="65" t="str">
        <f t="shared" si="2"/>
        <v>M</v>
      </c>
      <c r="S7" s="66" t="str">
        <f t="shared" si="2"/>
        <v>T</v>
      </c>
      <c r="T7" s="66" t="str">
        <f t="shared" si="2"/>
        <v>W</v>
      </c>
      <c r="U7" s="66" t="str">
        <f t="shared" si="2"/>
        <v>T</v>
      </c>
      <c r="V7" s="66" t="str">
        <f t="shared" si="2"/>
        <v>F</v>
      </c>
      <c r="W7" s="66" t="str">
        <f t="shared" si="2"/>
        <v>S</v>
      </c>
      <c r="X7" s="67" t="str">
        <f t="shared" si="2"/>
        <v>S</v>
      </c>
      <c r="Y7" s="65" t="str">
        <f t="shared" si="2"/>
        <v>M</v>
      </c>
      <c r="Z7" s="66" t="str">
        <f t="shared" si="2"/>
        <v>T</v>
      </c>
      <c r="AA7" s="66" t="str">
        <f t="shared" si="2"/>
        <v>W</v>
      </c>
      <c r="AB7" s="66" t="str">
        <f t="shared" si="2"/>
        <v>T</v>
      </c>
      <c r="AC7" s="66" t="str">
        <f t="shared" si="2"/>
        <v>F</v>
      </c>
      <c r="AD7" s="66" t="str">
        <f t="shared" si="2"/>
        <v>S</v>
      </c>
      <c r="AE7" s="67" t="str">
        <f t="shared" si="2"/>
        <v>S</v>
      </c>
      <c r="AF7" s="65" t="str">
        <f t="shared" si="2"/>
        <v>M</v>
      </c>
      <c r="AG7" s="66" t="str">
        <f t="shared" si="2"/>
        <v>T</v>
      </c>
      <c r="AH7" s="66" t="str">
        <f t="shared" si="2"/>
        <v>W</v>
      </c>
      <c r="AI7" s="66" t="str">
        <f t="shared" si="2"/>
        <v>T</v>
      </c>
      <c r="AJ7" s="66" t="str">
        <f t="shared" si="2"/>
        <v>F</v>
      </c>
      <c r="AK7" s="66" t="str">
        <f t="shared" si="2"/>
        <v>S</v>
      </c>
      <c r="AL7" s="67" t="str">
        <f t="shared" si="2"/>
        <v>S</v>
      </c>
      <c r="AM7" s="65" t="str">
        <f t="shared" si="2"/>
        <v>M</v>
      </c>
      <c r="AN7" s="66" t="str">
        <f t="shared" si="2"/>
        <v>T</v>
      </c>
      <c r="AO7" s="66" t="str">
        <f t="shared" si="2"/>
        <v>W</v>
      </c>
      <c r="AP7" s="66" t="str">
        <f t="shared" si="2"/>
        <v>T</v>
      </c>
      <c r="AQ7" s="66" t="str">
        <f t="shared" ref="AQ7:BN7" si="3">CHOOSE(WEEKDAY(AQ6,1),"S","M","T","W","T","F","S")</f>
        <v>F</v>
      </c>
      <c r="AR7" s="66" t="str">
        <f t="shared" si="3"/>
        <v>S</v>
      </c>
      <c r="AS7" s="67" t="str">
        <f t="shared" si="3"/>
        <v>S</v>
      </c>
      <c r="AT7" s="65" t="str">
        <f t="shared" si="3"/>
        <v>M</v>
      </c>
      <c r="AU7" s="66" t="str">
        <f t="shared" si="3"/>
        <v>T</v>
      </c>
      <c r="AV7" s="66" t="str">
        <f t="shared" si="3"/>
        <v>W</v>
      </c>
      <c r="AW7" s="66" t="str">
        <f t="shared" si="3"/>
        <v>T</v>
      </c>
      <c r="AX7" s="66" t="str">
        <f t="shared" si="3"/>
        <v>F</v>
      </c>
      <c r="AY7" s="66" t="str">
        <f t="shared" si="3"/>
        <v>S</v>
      </c>
      <c r="AZ7" s="67" t="str">
        <f t="shared" si="3"/>
        <v>S</v>
      </c>
      <c r="BA7" s="65" t="str">
        <f t="shared" si="3"/>
        <v>M</v>
      </c>
      <c r="BB7" s="66" t="str">
        <f t="shared" si="3"/>
        <v>T</v>
      </c>
      <c r="BC7" s="66" t="str">
        <f t="shared" si="3"/>
        <v>W</v>
      </c>
      <c r="BD7" s="66" t="str">
        <f t="shared" si="3"/>
        <v>T</v>
      </c>
      <c r="BE7" s="66" t="str">
        <f t="shared" si="3"/>
        <v>F</v>
      </c>
      <c r="BF7" s="66" t="str">
        <f t="shared" si="3"/>
        <v>S</v>
      </c>
      <c r="BG7" s="67" t="str">
        <f t="shared" si="3"/>
        <v>S</v>
      </c>
      <c r="BH7" s="65" t="str">
        <f t="shared" si="3"/>
        <v>M</v>
      </c>
      <c r="BI7" s="66" t="str">
        <f t="shared" si="3"/>
        <v>T</v>
      </c>
      <c r="BJ7" s="66" t="str">
        <f t="shared" si="3"/>
        <v>W</v>
      </c>
      <c r="BK7" s="66" t="str">
        <f t="shared" si="3"/>
        <v>T</v>
      </c>
      <c r="BL7" s="66" t="str">
        <f t="shared" si="3"/>
        <v>F</v>
      </c>
      <c r="BM7" s="66" t="str">
        <f t="shared" si="3"/>
        <v>S</v>
      </c>
      <c r="BN7" s="67" t="str">
        <f t="shared" si="3"/>
        <v>S</v>
      </c>
    </row>
    <row r="8" spans="1:66" s="11" customFormat="1" ht="21">
      <c r="A8" s="39" t="str">
        <f>IF(ISERROR(VALUE(SUBSTITUTE(prevWBS,".",""))),"1",IF(ISERROR(FIND("`",SUBSTITUTE(prevWBS,".","`",1))),TEXT(VALUE(prevWBS)+1,"#"),TEXT(VALUE(LEFT(prevWBS,FIND("`",SUBSTITUTE(prevWBS,".","`",1))-1))+1,"#")))</f>
        <v>1</v>
      </c>
      <c r="B8" s="40" t="s">
        <v>4</v>
      </c>
      <c r="C8" s="41"/>
      <c r="D8" s="42"/>
      <c r="E8" s="81"/>
      <c r="F8" s="82" t="str">
        <f>IF(ISBLANK(E8)," - ",IF(G8=0,E8,E8+G8-1))</f>
        <v xml:space="preserve"> - </v>
      </c>
      <c r="G8" s="43"/>
      <c r="H8" s="44"/>
      <c r="I8" s="45" t="str">
        <f t="shared" ref="I8:I37" si="4">IF(OR(F8=0,E8=0)," - ",NETWORKDAYS(E8,F8))</f>
        <v xml:space="preserve"> - </v>
      </c>
      <c r="J8" s="48"/>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row>
    <row r="9" spans="1:66" s="17" customFormat="1" ht="21">
      <c r="A9" s="16" t="str">
        <f t="shared" ref="A9:A17"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9" t="s">
        <v>5</v>
      </c>
      <c r="C9" s="17" t="s">
        <v>6</v>
      </c>
      <c r="D9" s="70"/>
      <c r="E9" s="83">
        <v>43129</v>
      </c>
      <c r="F9" s="84">
        <f>IF(ISBLANK(E9)," - ",IF(G9=0,E9,E9+G9-1))</f>
        <v>43133</v>
      </c>
      <c r="G9" s="18">
        <v>5</v>
      </c>
      <c r="H9" s="19">
        <v>1</v>
      </c>
      <c r="I9" s="20">
        <f t="shared" si="4"/>
        <v>5</v>
      </c>
      <c r="J9" s="49"/>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row>
    <row r="10" spans="1:66" s="17" customFormat="1" ht="21">
      <c r="A10" s="16" t="str">
        <f t="shared" si="5"/>
        <v>1.2</v>
      </c>
      <c r="B10" s="69" t="s">
        <v>5</v>
      </c>
      <c r="D10" s="70"/>
      <c r="E10" s="83">
        <v>43134</v>
      </c>
      <c r="F10" s="84">
        <f t="shared" ref="F10:F35" si="6">IF(ISBLANK(E10)," - ",IF(G10=0,E10,E10+G10-1))</f>
        <v>43138</v>
      </c>
      <c r="G10" s="18">
        <v>5</v>
      </c>
      <c r="H10" s="19">
        <v>0.6</v>
      </c>
      <c r="I10" s="20">
        <f t="shared" si="4"/>
        <v>3</v>
      </c>
      <c r="J10" s="49"/>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row>
    <row r="11" spans="1:66" s="17" customFormat="1" ht="21">
      <c r="A11" s="16" t="str">
        <f t="shared" si="5"/>
        <v>1.3</v>
      </c>
      <c r="B11" s="69" t="s">
        <v>5</v>
      </c>
      <c r="D11" s="70"/>
      <c r="E11" s="83">
        <v>43139</v>
      </c>
      <c r="F11" s="84">
        <f t="shared" si="6"/>
        <v>43142</v>
      </c>
      <c r="G11" s="18">
        <v>4</v>
      </c>
      <c r="H11" s="19">
        <v>0</v>
      </c>
      <c r="I11" s="20">
        <f t="shared" si="4"/>
        <v>2</v>
      </c>
      <c r="J11" s="49"/>
      <c r="K11" s="16"/>
      <c r="L11" s="16"/>
      <c r="M11" s="57"/>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row>
    <row r="12" spans="1:66" s="17" customFormat="1" ht="21">
      <c r="A12" s="16" t="str">
        <f t="shared" si="5"/>
        <v>1.4</v>
      </c>
      <c r="B12" s="69" t="s">
        <v>5</v>
      </c>
      <c r="D12" s="70"/>
      <c r="E12" s="83">
        <v>43132</v>
      </c>
      <c r="F12" s="84">
        <f t="shared" si="6"/>
        <v>43135</v>
      </c>
      <c r="G12" s="18">
        <v>4</v>
      </c>
      <c r="H12" s="19">
        <v>0.75</v>
      </c>
      <c r="I12" s="20">
        <f t="shared" si="4"/>
        <v>2</v>
      </c>
      <c r="J12" s="49"/>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row>
    <row r="13" spans="1:66" s="17" customFormat="1" ht="21">
      <c r="A13" s="1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71" t="s">
        <v>23</v>
      </c>
      <c r="D13" s="70"/>
      <c r="E13" s="83">
        <v>43133</v>
      </c>
      <c r="F13" s="84">
        <f t="shared" si="6"/>
        <v>43134</v>
      </c>
      <c r="G13" s="18">
        <v>2</v>
      </c>
      <c r="H13" s="19">
        <v>0.5</v>
      </c>
      <c r="I13" s="20">
        <f t="shared" si="4"/>
        <v>1</v>
      </c>
      <c r="J13" s="49"/>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row>
    <row r="14" spans="1:66" s="17" customFormat="1" ht="21">
      <c r="A14" s="1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71" t="s">
        <v>23</v>
      </c>
      <c r="D14" s="70"/>
      <c r="E14" s="83">
        <v>43135</v>
      </c>
      <c r="F14" s="84">
        <f t="shared" si="6"/>
        <v>43137</v>
      </c>
      <c r="G14" s="18">
        <v>3</v>
      </c>
      <c r="H14" s="19">
        <v>0.5</v>
      </c>
      <c r="I14" s="20">
        <f t="shared" si="4"/>
        <v>2</v>
      </c>
      <c r="J14" s="49"/>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row>
    <row r="15" spans="1:66" s="17" customFormat="1" ht="21">
      <c r="A15" s="16" t="str">
        <f t="shared" si="5"/>
        <v>1.5</v>
      </c>
      <c r="B15" s="69" t="s">
        <v>5</v>
      </c>
      <c r="D15" s="70"/>
      <c r="E15" s="83">
        <v>43136</v>
      </c>
      <c r="F15" s="84">
        <f t="shared" si="6"/>
        <v>43140</v>
      </c>
      <c r="G15" s="18">
        <v>5</v>
      </c>
      <c r="H15" s="19">
        <v>0</v>
      </c>
      <c r="I15" s="20">
        <f t="shared" si="4"/>
        <v>5</v>
      </c>
      <c r="J15" s="49"/>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row>
    <row r="16" spans="1:66" s="17" customFormat="1" ht="21">
      <c r="A16" s="16" t="str">
        <f t="shared" si="5"/>
        <v>1.6</v>
      </c>
      <c r="B16" s="69" t="s">
        <v>5</v>
      </c>
      <c r="D16" s="70"/>
      <c r="E16" s="83">
        <v>43134</v>
      </c>
      <c r="F16" s="84">
        <f t="shared" si="6"/>
        <v>43140</v>
      </c>
      <c r="G16" s="18">
        <v>7</v>
      </c>
      <c r="H16" s="19">
        <v>0</v>
      </c>
      <c r="I16" s="20">
        <f t="shared" si="4"/>
        <v>5</v>
      </c>
      <c r="J16" s="49"/>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row>
    <row r="17" spans="1:66" s="17" customFormat="1" ht="21">
      <c r="A17" s="16" t="str">
        <f t="shared" si="5"/>
        <v>1.7</v>
      </c>
      <c r="B17" s="69" t="s">
        <v>5</v>
      </c>
      <c r="D17" s="70"/>
      <c r="E17" s="83">
        <v>43141</v>
      </c>
      <c r="F17" s="84">
        <f t="shared" si="6"/>
        <v>43147</v>
      </c>
      <c r="G17" s="18">
        <v>7</v>
      </c>
      <c r="H17" s="19">
        <v>0</v>
      </c>
      <c r="I17" s="20">
        <f t="shared" si="4"/>
        <v>5</v>
      </c>
      <c r="J17" s="49"/>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row>
    <row r="18" spans="1:66" s="11" customFormat="1" ht="21">
      <c r="A18" s="9" t="str">
        <f>IF(ISERROR(VALUE(SUBSTITUTE(prevWBS,".",""))),"1",IF(ISERROR(FIND("`",SUBSTITUTE(prevWBS,".","`",1))),TEXT(VALUE(prevWBS)+1,"#"),TEXT(VALUE(LEFT(prevWBS,FIND("`",SUBSTITUTE(prevWBS,".","`",1))-1))+1,"#")))</f>
        <v>2</v>
      </c>
      <c r="B18" s="10" t="s">
        <v>4</v>
      </c>
      <c r="D18" s="12"/>
      <c r="E18" s="85"/>
      <c r="F18" s="85" t="str">
        <f t="shared" si="6"/>
        <v xml:space="preserve"> - </v>
      </c>
      <c r="G18" s="13"/>
      <c r="H18" s="14"/>
      <c r="I18" s="15" t="str">
        <f t="shared" si="4"/>
        <v xml:space="preserve"> - </v>
      </c>
      <c r="J18" s="50"/>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row>
    <row r="19" spans="1:66" s="17" customFormat="1" ht="21">
      <c r="A19"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9" s="69" t="s">
        <v>5</v>
      </c>
      <c r="D19" s="70"/>
      <c r="E19" s="83">
        <v>43141</v>
      </c>
      <c r="F19" s="84">
        <f t="shared" si="6"/>
        <v>43144</v>
      </c>
      <c r="G19" s="18">
        <v>4</v>
      </c>
      <c r="H19" s="19">
        <v>0</v>
      </c>
      <c r="I19" s="20">
        <f t="shared" si="4"/>
        <v>2</v>
      </c>
      <c r="J19" s="49"/>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row>
    <row r="20" spans="1:66" s="17" customFormat="1" ht="21">
      <c r="A20"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0" s="69" t="s">
        <v>5</v>
      </c>
      <c r="D20" s="70"/>
      <c r="E20" s="83">
        <v>43145</v>
      </c>
      <c r="F20" s="84">
        <f t="shared" si="6"/>
        <v>43147</v>
      </c>
      <c r="G20" s="18">
        <v>3</v>
      </c>
      <c r="H20" s="19">
        <v>0</v>
      </c>
      <c r="I20" s="20">
        <f t="shared" si="4"/>
        <v>3</v>
      </c>
      <c r="J20" s="49"/>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row>
    <row r="21" spans="1:66" s="17" customFormat="1" ht="21">
      <c r="A21"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1" s="69" t="s">
        <v>5</v>
      </c>
      <c r="D21" s="70"/>
      <c r="E21" s="83">
        <v>43145</v>
      </c>
      <c r="F21" s="84">
        <f t="shared" si="6"/>
        <v>43147</v>
      </c>
      <c r="G21" s="18">
        <v>3</v>
      </c>
      <c r="H21" s="19">
        <v>0</v>
      </c>
      <c r="I21" s="20">
        <f t="shared" si="4"/>
        <v>3</v>
      </c>
      <c r="J21" s="49"/>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row>
    <row r="22" spans="1:66" s="17" customFormat="1" ht="21">
      <c r="A22"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2" s="69" t="s">
        <v>5</v>
      </c>
      <c r="D22" s="70"/>
      <c r="E22" s="83">
        <v>43148</v>
      </c>
      <c r="F22" s="84">
        <f t="shared" si="6"/>
        <v>43153</v>
      </c>
      <c r="G22" s="18">
        <v>6</v>
      </c>
      <c r="H22" s="19">
        <v>0</v>
      </c>
      <c r="I22" s="20">
        <f t="shared" si="4"/>
        <v>4</v>
      </c>
      <c r="J22" s="49"/>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row>
    <row r="23" spans="1:66" s="17" customFormat="1" ht="21">
      <c r="A23"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3" s="69" t="s">
        <v>5</v>
      </c>
      <c r="D23" s="70"/>
      <c r="E23" s="83">
        <v>43154</v>
      </c>
      <c r="F23" s="84">
        <f t="shared" si="6"/>
        <v>43156</v>
      </c>
      <c r="G23" s="18">
        <v>3</v>
      </c>
      <c r="H23" s="19">
        <v>0</v>
      </c>
      <c r="I23" s="20">
        <f t="shared" si="4"/>
        <v>1</v>
      </c>
      <c r="J23" s="49"/>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row>
    <row r="24" spans="1:66" s="11" customFormat="1" ht="21">
      <c r="A24" s="9" t="str">
        <f>IF(ISERROR(VALUE(SUBSTITUTE(prevWBS,".",""))),"1",IF(ISERROR(FIND("`",SUBSTITUTE(prevWBS,".","`",1))),TEXT(VALUE(prevWBS)+1,"#"),TEXT(VALUE(LEFT(prevWBS,FIND("`",SUBSTITUTE(prevWBS,".","`",1))-1))+1,"#")))</f>
        <v>3</v>
      </c>
      <c r="B24" s="10" t="s">
        <v>4</v>
      </c>
      <c r="D24" s="12"/>
      <c r="E24" s="85"/>
      <c r="F24" s="85" t="str">
        <f t="shared" si="6"/>
        <v xml:space="preserve"> - </v>
      </c>
      <c r="G24" s="13"/>
      <c r="H24" s="14"/>
      <c r="I24" s="15" t="str">
        <f t="shared" si="4"/>
        <v xml:space="preserve"> - </v>
      </c>
      <c r="J24" s="50"/>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row>
    <row r="25" spans="1:66" s="17" customFormat="1" ht="21">
      <c r="A25"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5" s="69" t="s">
        <v>5</v>
      </c>
      <c r="D25" s="70"/>
      <c r="E25" s="83">
        <v>43141</v>
      </c>
      <c r="F25" s="84">
        <f t="shared" si="6"/>
        <v>43144</v>
      </c>
      <c r="G25" s="18">
        <v>4</v>
      </c>
      <c r="H25" s="19">
        <v>0</v>
      </c>
      <c r="I25" s="20">
        <f t="shared" si="4"/>
        <v>2</v>
      </c>
      <c r="J25" s="49"/>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row>
    <row r="26" spans="1:66" s="17" customFormat="1" ht="21">
      <c r="A26"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69" t="s">
        <v>5</v>
      </c>
      <c r="D26" s="70"/>
      <c r="E26" s="83">
        <v>43145</v>
      </c>
      <c r="F26" s="84">
        <f t="shared" si="6"/>
        <v>43147</v>
      </c>
      <c r="G26" s="18">
        <v>3</v>
      </c>
      <c r="H26" s="19">
        <v>0</v>
      </c>
      <c r="I26" s="20">
        <f t="shared" si="4"/>
        <v>3</v>
      </c>
      <c r="J26" s="49"/>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row>
    <row r="27" spans="1:66" s="17" customFormat="1" ht="21">
      <c r="A27"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69" t="s">
        <v>5</v>
      </c>
      <c r="D27" s="70"/>
      <c r="E27" s="83">
        <v>43145</v>
      </c>
      <c r="F27" s="84">
        <f t="shared" si="6"/>
        <v>43147</v>
      </c>
      <c r="G27" s="18">
        <v>3</v>
      </c>
      <c r="H27" s="19">
        <v>0</v>
      </c>
      <c r="I27" s="20">
        <f t="shared" si="4"/>
        <v>3</v>
      </c>
      <c r="J27" s="49"/>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row>
    <row r="28" spans="1:66" s="17" customFormat="1" ht="21">
      <c r="A28"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8" s="69" t="s">
        <v>5</v>
      </c>
      <c r="D28" s="70"/>
      <c r="E28" s="83">
        <v>43148</v>
      </c>
      <c r="F28" s="84">
        <f t="shared" si="6"/>
        <v>43153</v>
      </c>
      <c r="G28" s="18">
        <v>6</v>
      </c>
      <c r="H28" s="19">
        <v>0</v>
      </c>
      <c r="I28" s="20">
        <f t="shared" si="4"/>
        <v>4</v>
      </c>
      <c r="J28" s="49"/>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row>
    <row r="29" spans="1:66" s="17" customFormat="1" ht="21">
      <c r="A29"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9" s="69" t="s">
        <v>5</v>
      </c>
      <c r="D29" s="70"/>
      <c r="E29" s="83">
        <v>43154</v>
      </c>
      <c r="F29" s="84">
        <f t="shared" si="6"/>
        <v>43156</v>
      </c>
      <c r="G29" s="18">
        <v>3</v>
      </c>
      <c r="H29" s="19">
        <v>0</v>
      </c>
      <c r="I29" s="20">
        <f t="shared" si="4"/>
        <v>1</v>
      </c>
      <c r="J29" s="49"/>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row>
    <row r="30" spans="1:66" s="11" customFormat="1" ht="21">
      <c r="A30" s="9" t="str">
        <f>IF(ISERROR(VALUE(SUBSTITUTE(prevWBS,".",""))),"1",IF(ISERROR(FIND("`",SUBSTITUTE(prevWBS,".","`",1))),TEXT(VALUE(prevWBS)+1,"#"),TEXT(VALUE(LEFT(prevWBS,FIND("`",SUBSTITUTE(prevWBS,".","`",1))-1))+1,"#")))</f>
        <v>4</v>
      </c>
      <c r="B30" s="10" t="s">
        <v>4</v>
      </c>
      <c r="D30" s="12"/>
      <c r="E30" s="85"/>
      <c r="F30" s="85" t="str">
        <f t="shared" si="6"/>
        <v xml:space="preserve"> - </v>
      </c>
      <c r="G30" s="13"/>
      <c r="H30" s="14"/>
      <c r="I30" s="15" t="str">
        <f t="shared" si="4"/>
        <v xml:space="preserve"> - </v>
      </c>
      <c r="J30" s="50"/>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row>
    <row r="31" spans="1:66" s="17" customFormat="1" ht="21">
      <c r="A31"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1" s="69" t="s">
        <v>5</v>
      </c>
      <c r="D31" s="70"/>
      <c r="E31" s="83">
        <v>43129</v>
      </c>
      <c r="F31" s="84">
        <f t="shared" si="6"/>
        <v>43129</v>
      </c>
      <c r="G31" s="18">
        <v>1</v>
      </c>
      <c r="H31" s="19">
        <v>0</v>
      </c>
      <c r="I31" s="20">
        <f t="shared" si="4"/>
        <v>1</v>
      </c>
      <c r="J31" s="49"/>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row>
    <row r="32" spans="1:66" s="17" customFormat="1" ht="21">
      <c r="A32"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2" s="69" t="s">
        <v>5</v>
      </c>
      <c r="D32" s="70"/>
      <c r="E32" s="83">
        <v>43130</v>
      </c>
      <c r="F32" s="84">
        <f t="shared" si="6"/>
        <v>43130</v>
      </c>
      <c r="G32" s="18">
        <v>1</v>
      </c>
      <c r="H32" s="19">
        <v>0</v>
      </c>
      <c r="I32" s="20">
        <f t="shared" si="4"/>
        <v>1</v>
      </c>
      <c r="J32" s="49"/>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row>
    <row r="33" spans="1:66" s="17" customFormat="1" ht="21">
      <c r="A33"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69" t="s">
        <v>5</v>
      </c>
      <c r="D33" s="70"/>
      <c r="E33" s="83">
        <v>43131</v>
      </c>
      <c r="F33" s="84">
        <f t="shared" si="6"/>
        <v>43131</v>
      </c>
      <c r="G33" s="18">
        <v>1</v>
      </c>
      <c r="H33" s="19">
        <v>0</v>
      </c>
      <c r="I33" s="20">
        <f t="shared" si="4"/>
        <v>1</v>
      </c>
      <c r="J33" s="49"/>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row>
    <row r="34" spans="1:66" s="17" customFormat="1" ht="21">
      <c r="A34"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4" s="69" t="s">
        <v>5</v>
      </c>
      <c r="D34" s="70"/>
      <c r="E34" s="83">
        <v>43132</v>
      </c>
      <c r="F34" s="84">
        <f t="shared" si="6"/>
        <v>43132</v>
      </c>
      <c r="G34" s="18">
        <v>1</v>
      </c>
      <c r="H34" s="19">
        <v>0</v>
      </c>
      <c r="I34" s="20">
        <f t="shared" si="4"/>
        <v>1</v>
      </c>
      <c r="J34" s="49"/>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row>
    <row r="35" spans="1:66" s="17" customFormat="1" ht="21">
      <c r="A35"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5" s="69" t="s">
        <v>5</v>
      </c>
      <c r="D35" s="70"/>
      <c r="E35" s="83">
        <v>43133</v>
      </c>
      <c r="F35" s="84">
        <f t="shared" si="6"/>
        <v>43133</v>
      </c>
      <c r="G35" s="18">
        <v>1</v>
      </c>
      <c r="H35" s="19">
        <v>0</v>
      </c>
      <c r="I35" s="20">
        <f t="shared" si="4"/>
        <v>1</v>
      </c>
      <c r="J35" s="49"/>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row>
    <row r="36" spans="1:66" s="26" customFormat="1" ht="21">
      <c r="A36" s="16"/>
      <c r="B36" s="21"/>
      <c r="C36" s="21"/>
      <c r="D36" s="22"/>
      <c r="E36" s="53"/>
      <c r="F36" s="53"/>
      <c r="G36" s="23"/>
      <c r="H36" s="24"/>
      <c r="I36" s="25" t="str">
        <f t="shared" si="4"/>
        <v xml:space="preserve"> - </v>
      </c>
      <c r="J36" s="51"/>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row>
    <row r="37" spans="1:66" s="26" customFormat="1" ht="21">
      <c r="A37" s="16"/>
      <c r="B37" s="21"/>
      <c r="C37" s="21"/>
      <c r="D37" s="22"/>
      <c r="E37" s="53"/>
      <c r="F37" s="53"/>
      <c r="G37" s="23"/>
      <c r="H37" s="24"/>
      <c r="I37" s="25" t="str">
        <f t="shared" si="4"/>
        <v xml:space="preserve"> - </v>
      </c>
      <c r="J37" s="51"/>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row>
    <row r="38" spans="1:66" s="31" customFormat="1" ht="21">
      <c r="A38" s="27" t="s">
        <v>3</v>
      </c>
      <c r="B38" s="28"/>
      <c r="C38" s="29"/>
      <c r="D38" s="29"/>
      <c r="E38" s="54"/>
      <c r="F38" s="54"/>
      <c r="G38" s="30"/>
      <c r="H38" s="30"/>
      <c r="I38" s="30"/>
      <c r="J38" s="52"/>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row>
    <row r="39" spans="1:66" s="26" customFormat="1" ht="21">
      <c r="A39" s="32" t="s">
        <v>7</v>
      </c>
      <c r="B39" s="33"/>
      <c r="C39" s="33"/>
      <c r="D39" s="33"/>
      <c r="E39" s="55"/>
      <c r="F39" s="55"/>
      <c r="G39" s="33"/>
      <c r="H39" s="33"/>
      <c r="I39" s="33"/>
      <c r="J39" s="52"/>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row>
    <row r="40" spans="1:66" s="26" customFormat="1" ht="21">
      <c r="A40" s="73" t="str">
        <f>IF(ISERROR(VALUE(SUBSTITUTE(prevWBS,".",""))),"1",IF(ISERROR(FIND("`",SUBSTITUTE(prevWBS,".","`",1))),TEXT(VALUE(prevWBS)+1,"#"),TEXT(VALUE(LEFT(prevWBS,FIND("`",SUBSTITUTE(prevWBS,".","`",1))-1))+1,"#")))</f>
        <v>1</v>
      </c>
      <c r="B40" s="74" t="s">
        <v>22</v>
      </c>
      <c r="C40" s="34"/>
      <c r="D40" s="35"/>
      <c r="E40" s="83"/>
      <c r="F40" s="84" t="str">
        <f t="shared" ref="F40:F43" si="7">IF(ISBLANK(E40)," - ",IF(G40=0,E40,E40+G40-1))</f>
        <v xml:space="preserve"> - </v>
      </c>
      <c r="G40" s="18"/>
      <c r="H40" s="19"/>
      <c r="I40" s="20" t="str">
        <f>IF(OR(F40=0,E40=0)," - ",NETWORKDAYS(E40,F40))</f>
        <v xml:space="preserve"> - </v>
      </c>
      <c r="J40" s="49"/>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row>
    <row r="41" spans="1:66" s="26" customFormat="1" ht="21">
      <c r="A41" s="1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1" s="36" t="s">
        <v>8</v>
      </c>
      <c r="C41" s="36"/>
      <c r="D41" s="35"/>
      <c r="E41" s="83"/>
      <c r="F41" s="84" t="str">
        <f t="shared" si="7"/>
        <v xml:space="preserve"> - </v>
      </c>
      <c r="G41" s="18"/>
      <c r="H41" s="19"/>
      <c r="I41" s="20" t="str">
        <f t="shared" ref="I41:I43" si="8">IF(OR(F41=0,E41=0)," - ",NETWORKDAYS(E41,F41))</f>
        <v xml:space="preserve"> - </v>
      </c>
      <c r="J41" s="49"/>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row>
    <row r="42" spans="1:66" s="26" customFormat="1" ht="21">
      <c r="A42" s="1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2" s="37" t="s">
        <v>9</v>
      </c>
      <c r="C42" s="36"/>
      <c r="D42" s="35"/>
      <c r="E42" s="83"/>
      <c r="F42" s="84" t="str">
        <f t="shared" si="7"/>
        <v xml:space="preserve"> - </v>
      </c>
      <c r="G42" s="18"/>
      <c r="H42" s="19"/>
      <c r="I42" s="20" t="str">
        <f t="shared" si="8"/>
        <v xml:space="preserve"> - </v>
      </c>
      <c r="J42" s="49"/>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row>
    <row r="43" spans="1:66" s="26" customFormat="1" ht="21">
      <c r="A43" s="1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3" s="37" t="s">
        <v>10</v>
      </c>
      <c r="C43" s="36"/>
      <c r="D43" s="35"/>
      <c r="E43" s="83"/>
      <c r="F43" s="84" t="str">
        <f t="shared" si="7"/>
        <v xml:space="preserve"> - </v>
      </c>
      <c r="G43" s="18"/>
      <c r="H43" s="19"/>
      <c r="I43" s="20" t="str">
        <f t="shared" si="8"/>
        <v xml:space="preserve"> - </v>
      </c>
      <c r="J43" s="49"/>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43">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6:BN43">
    <cfRule type="expression" dxfId="2" priority="8">
      <formula>K$6=TODAY()</formula>
    </cfRule>
  </conditionalFormatting>
  <conditionalFormatting sqref="K8:BN43">
    <cfRule type="expression" dxfId="1" priority="48">
      <formula>AND($E8&lt;=K$6,ROUNDDOWN(($F8-$E8+1)*$H8,0)+$E8-1&gt;=K$6)</formula>
    </cfRule>
    <cfRule type="expression" dxfId="0" priority="49">
      <formula>AND(NOT(ISBLANK($E8)),$E8&lt;=K$6,$F8&gt;=K$6)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 2020 - 2024 Chih-Chien Hsieh." xr:uid="{00000000-0004-0000-0000-000000000000}"/>
  </hyperlinks>
  <pageMargins left="0.25" right="0.25" top="0.5" bottom="0.5" header="0.5" footer="0.25"/>
  <pageSetup scale="63" fitToHeight="0" orientation="landscape" r:id="rId2"/>
  <headerFooter alignWithMargins="0"/>
  <ignoredErrors>
    <ignoredError sqref="H9 A36:B37 B31 B32:B34 B25:B28 B19:B22 G13:H13 G12 G16 G14:H14 A39:B39 B38 E18 E24 E30 E36:H39 G15 G11 G10 G18:H18 G24:H24 G30:H34 H22 G40 G41:G42 G43 H20 H21 H25:H28" unlockedFormula="1"/>
    <ignoredError sqref="A30 A24 A18"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志謙 謝</cp:lastModifiedBy>
  <cp:lastPrinted>2018-02-12T20:25:38Z</cp:lastPrinted>
  <dcterms:created xsi:type="dcterms:W3CDTF">2010-06-09T16:05:03Z</dcterms:created>
  <dcterms:modified xsi:type="dcterms:W3CDTF">2024-10-19T09:40:51Z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