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pivotTables/pivotTable36.xml" ContentType="application/vnd.openxmlformats-officedocument.spreadsheetml.pivotTable+xml"/>
  <Override PartName="/xl/drawings/drawing8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drawings/drawing9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dobson/work/repos/matress/"/>
    </mc:Choice>
  </mc:AlternateContent>
  <xr:revisionPtr revIDLastSave="0" documentId="13_ncr:1_{3D2B7089-98E1-5D45-9FDB-97AD54B2743C}" xr6:coauthVersionLast="47" xr6:coauthVersionMax="47" xr10:uidLastSave="{00000000-0000-0000-0000-000000000000}"/>
  <bookViews>
    <workbookView xWindow="0" yWindow="500" windowWidth="33600" windowHeight="18740" xr2:uid="{6C727757-9789-CA4D-80E9-25CEAA3E8040}"/>
  </bookViews>
  <sheets>
    <sheet name="0_matress_brand_index_interest" sheetId="7" r:id="rId1"/>
    <sheet name="1_benchmark" sheetId="8" r:id="rId2"/>
    <sheet name="date_time" sheetId="10" r:id="rId3"/>
    <sheet name="weather" sheetId="12" r:id="rId4"/>
    <sheet name="3_strore" sheetId="11" r:id="rId5"/>
    <sheet name="bed_mattress" sheetId="13" r:id="rId6"/>
    <sheet name="top_n_proportions" sheetId="1" r:id="rId7"/>
    <sheet name="own_vs_other" sheetId="2" r:id="rId8"/>
    <sheet name="seal_brand_proportions" sheetId="3" r:id="rId9"/>
    <sheet name="Absolute" sheetId="4" r:id="rId10"/>
    <sheet name="store_interest_by_year" sheetId="5" r:id="rId11"/>
    <sheet name="Sheet2" sheetId="6" r:id="rId12"/>
  </sheets>
  <definedNames>
    <definedName name="_xlnm._FilterDatabase" localSheetId="0" hidden="1">'0_matress_brand_index_interest'!$S$120:$T$129</definedName>
    <definedName name="_xlnm._FilterDatabase" localSheetId="4" hidden="1">'3_strore'!$R$84:$X$88</definedName>
  </definedNames>
  <calcPr calcId="191029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  <pivotCache cacheId="7" r:id="rId20"/>
    <pivotCache cacheId="8" r:id="rId21"/>
    <pivotCache cacheId="9" r:id="rId22"/>
    <pivotCache cacheId="10" r:id="rId23"/>
    <pivotCache cacheId="11" r:id="rId24"/>
    <pivotCache cacheId="12" r:id="rId2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4" i="8" l="1"/>
  <c r="AE15" i="8"/>
  <c r="AE16" i="8"/>
  <c r="AE17" i="8"/>
  <c r="AE18" i="8"/>
  <c r="AE19" i="8"/>
  <c r="AE13" i="8"/>
  <c r="AD19" i="8"/>
  <c r="AC19" i="8"/>
  <c r="S68" i="11"/>
  <c r="S69" i="11"/>
  <c r="S70" i="11"/>
  <c r="S71" i="11"/>
  <c r="S85" i="11"/>
  <c r="S86" i="11"/>
  <c r="S87" i="11"/>
  <c r="S88" i="11"/>
  <c r="S49" i="11"/>
  <c r="S50" i="11"/>
  <c r="S51" i="11"/>
  <c r="S52" i="11"/>
  <c r="S53" i="11"/>
  <c r="S54" i="11"/>
  <c r="AG48" i="11"/>
  <c r="AF37" i="11"/>
  <c r="AH33" i="11"/>
  <c r="T53" i="11"/>
  <c r="U52" i="11"/>
  <c r="V52" i="11"/>
  <c r="W52" i="11"/>
  <c r="X52" i="11"/>
  <c r="T52" i="11"/>
  <c r="AH55" i="11"/>
  <c r="AG55" i="11"/>
  <c r="AH54" i="11"/>
  <c r="AG54" i="11"/>
  <c r="AH53" i="11"/>
  <c r="AG53" i="11"/>
  <c r="AH52" i="11"/>
  <c r="AG52" i="11"/>
  <c r="AH51" i="11"/>
  <c r="AG51" i="11"/>
  <c r="AH50" i="11"/>
  <c r="AG50" i="11"/>
  <c r="AH49" i="11"/>
  <c r="AG49" i="11"/>
  <c r="AF49" i="11"/>
  <c r="AF50" i="11" s="1"/>
  <c r="AF51" i="11" s="1"/>
  <c r="AF52" i="11" s="1"/>
  <c r="AF53" i="11" s="1"/>
  <c r="AF54" i="11" s="1"/>
  <c r="AF55" i="11" s="1"/>
  <c r="AH48" i="11"/>
  <c r="AH22" i="11"/>
  <c r="AH23" i="11"/>
  <c r="AH24" i="11"/>
  <c r="AH25" i="11"/>
  <c r="AH26" i="11"/>
  <c r="AH27" i="11"/>
  <c r="AH28" i="11"/>
  <c r="AH29" i="11"/>
  <c r="AH30" i="11"/>
  <c r="AH31" i="11"/>
  <c r="AH32" i="11"/>
  <c r="AH34" i="11"/>
  <c r="AH35" i="11"/>
  <c r="AH36" i="11"/>
  <c r="AH37" i="11"/>
  <c r="AH38" i="11"/>
  <c r="AH39" i="11"/>
  <c r="AH21" i="11"/>
  <c r="AF22" i="11"/>
  <c r="AF23" i="11" s="1"/>
  <c r="AF24" i="11" s="1"/>
  <c r="AF25" i="11" s="1"/>
  <c r="AF26" i="11" s="1"/>
  <c r="AF27" i="11" s="1"/>
  <c r="AF28" i="11" s="1"/>
  <c r="AF29" i="11" s="1"/>
  <c r="AF30" i="11" s="1"/>
  <c r="AF31" i="11" s="1"/>
  <c r="AF32" i="11" s="1"/>
  <c r="AF33" i="11" s="1"/>
  <c r="AF34" i="11" s="1"/>
  <c r="AF35" i="11" s="1"/>
  <c r="AF36" i="11" s="1"/>
  <c r="AF38" i="11" s="1"/>
  <c r="AF39" i="11" s="1"/>
  <c r="AG22" i="11"/>
  <c r="AG23" i="11"/>
  <c r="AG24" i="11"/>
  <c r="AG25" i="11"/>
  <c r="AG26" i="11"/>
  <c r="AG27" i="11"/>
  <c r="AG28" i="11"/>
  <c r="AG29" i="11"/>
  <c r="AG30" i="11"/>
  <c r="AG31" i="11"/>
  <c r="AG32" i="11"/>
  <c r="AG34" i="11"/>
  <c r="AG35" i="11"/>
  <c r="AG36" i="11"/>
  <c r="AG37" i="11"/>
  <c r="AG38" i="11"/>
  <c r="AG39" i="11"/>
  <c r="AG21" i="11"/>
  <c r="U7" i="11"/>
  <c r="O3" i="13"/>
  <c r="P3" i="13"/>
  <c r="O4" i="13"/>
  <c r="P4" i="13"/>
  <c r="O5" i="13"/>
  <c r="P5" i="13"/>
  <c r="P2" i="13"/>
  <c r="O2" i="13"/>
  <c r="P1" i="13"/>
  <c r="O1" i="13"/>
  <c r="F3" i="13"/>
  <c r="G3" i="13" s="1"/>
  <c r="F4" i="13"/>
  <c r="G4" i="13" s="1"/>
  <c r="I4" i="13" s="1"/>
  <c r="F5" i="13"/>
  <c r="G5" i="13" s="1"/>
  <c r="I5" i="13" s="1"/>
  <c r="F6" i="13"/>
  <c r="G6" i="13" s="1"/>
  <c r="I6" i="13" s="1"/>
  <c r="F2" i="13"/>
  <c r="G2" i="13" s="1"/>
  <c r="AC325" i="8"/>
  <c r="AC304" i="8"/>
  <c r="X304" i="8"/>
  <c r="Y304" i="8"/>
  <c r="Z304" i="8"/>
  <c r="AA304" i="8"/>
  <c r="W304" i="8"/>
  <c r="AB297" i="8"/>
  <c r="AB298" i="8"/>
  <c r="AB299" i="8"/>
  <c r="AB300" i="8"/>
  <c r="AB301" i="8"/>
  <c r="AB302" i="8"/>
  <c r="AB296" i="8"/>
  <c r="X302" i="8"/>
  <c r="Y302" i="8"/>
  <c r="Z302" i="8"/>
  <c r="AA302" i="8"/>
  <c r="W302" i="8"/>
  <c r="AB277" i="8"/>
  <c r="AB276" i="8"/>
  <c r="W277" i="8"/>
  <c r="X277" i="8"/>
  <c r="Y277" i="8"/>
  <c r="Z277" i="8"/>
  <c r="AA277" i="8"/>
  <c r="V277" i="8"/>
  <c r="W276" i="8"/>
  <c r="X276" i="8"/>
  <c r="Y276" i="8"/>
  <c r="Z276" i="8"/>
  <c r="AA276" i="8"/>
  <c r="V276" i="8"/>
  <c r="AC274" i="8"/>
  <c r="X274" i="8"/>
  <c r="Y274" i="8"/>
  <c r="Z274" i="8"/>
  <c r="AA274" i="8"/>
  <c r="W274" i="8"/>
  <c r="AB268" i="8"/>
  <c r="AB269" i="8"/>
  <c r="AB270" i="8"/>
  <c r="AB271" i="8"/>
  <c r="AB272" i="8"/>
  <c r="AB267" i="8"/>
  <c r="AC95" i="8"/>
  <c r="AC96" i="8"/>
  <c r="AC97" i="8"/>
  <c r="AC98" i="8"/>
  <c r="AC99" i="8"/>
  <c r="AC100" i="8"/>
  <c r="AC94" i="8"/>
  <c r="AC104" i="8"/>
  <c r="Y103" i="8"/>
  <c r="Z103" i="8"/>
  <c r="AA103" i="8"/>
  <c r="AB103" i="8"/>
  <c r="X103" i="8"/>
  <c r="AC83" i="8"/>
  <c r="AC84" i="8"/>
  <c r="AC85" i="8"/>
  <c r="AC82" i="8"/>
  <c r="AP246" i="8"/>
  <c r="AP247" i="8"/>
  <c r="AP248" i="8"/>
  <c r="AP249" i="8"/>
  <c r="AP245" i="8"/>
  <c r="AC242" i="8"/>
  <c r="AD242" i="8"/>
  <c r="AE242" i="8"/>
  <c r="AF242" i="8"/>
  <c r="AB242" i="8"/>
  <c r="X185" i="8"/>
  <c r="Y185" i="8"/>
  <c r="Z185" i="8"/>
  <c r="AA185" i="8"/>
  <c r="X186" i="8"/>
  <c r="Y186" i="8"/>
  <c r="Z186" i="8"/>
  <c r="AA186" i="8"/>
  <c r="W186" i="8"/>
  <c r="W185" i="8"/>
  <c r="I2" i="10"/>
  <c r="Q175" i="7"/>
  <c r="Q176" i="7"/>
  <c r="Q177" i="7"/>
  <c r="Q174" i="7"/>
  <c r="R175" i="7"/>
  <c r="R176" i="7"/>
  <c r="R177" i="7"/>
  <c r="R174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18" i="7"/>
  <c r="X87" i="11"/>
  <c r="W87" i="11"/>
  <c r="V87" i="11"/>
  <c r="U87" i="11"/>
  <c r="T87" i="11"/>
  <c r="X86" i="11"/>
  <c r="W86" i="11"/>
  <c r="V86" i="11"/>
  <c r="U86" i="11"/>
  <c r="T86" i="11"/>
  <c r="X85" i="11"/>
  <c r="W85" i="11"/>
  <c r="V85" i="11"/>
  <c r="U85" i="11"/>
  <c r="T85" i="11"/>
  <c r="X88" i="11"/>
  <c r="W88" i="11"/>
  <c r="V88" i="11"/>
  <c r="U88" i="11"/>
  <c r="T88" i="11"/>
  <c r="X84" i="11"/>
  <c r="W84" i="11"/>
  <c r="V84" i="11"/>
  <c r="U84" i="11"/>
  <c r="T84" i="11"/>
  <c r="S84" i="11"/>
  <c r="T67" i="11"/>
  <c r="U67" i="11"/>
  <c r="V67" i="11"/>
  <c r="W67" i="11"/>
  <c r="X67" i="11"/>
  <c r="T71" i="11"/>
  <c r="U71" i="11"/>
  <c r="V71" i="11"/>
  <c r="W71" i="11"/>
  <c r="X71" i="11"/>
  <c r="T68" i="11"/>
  <c r="U68" i="11"/>
  <c r="V68" i="11"/>
  <c r="W68" i="11"/>
  <c r="X68" i="11"/>
  <c r="T69" i="11"/>
  <c r="U69" i="11"/>
  <c r="V69" i="11"/>
  <c r="W69" i="11"/>
  <c r="X69" i="11"/>
  <c r="T70" i="11"/>
  <c r="U70" i="11"/>
  <c r="V70" i="11"/>
  <c r="W70" i="11"/>
  <c r="X70" i="11"/>
  <c r="S67" i="11"/>
  <c r="AM5" i="11"/>
  <c r="AN5" i="11"/>
  <c r="AO5" i="11"/>
  <c r="AP5" i="11"/>
  <c r="AM6" i="11"/>
  <c r="AN6" i="11"/>
  <c r="AO6" i="11"/>
  <c r="AP6" i="11"/>
  <c r="AP8" i="11" s="1"/>
  <c r="AL5" i="11"/>
  <c r="AL6" i="11"/>
  <c r="X54" i="11"/>
  <c r="W54" i="11"/>
  <c r="V54" i="11"/>
  <c r="U54" i="11"/>
  <c r="T54" i="11"/>
  <c r="X53" i="11"/>
  <c r="W53" i="11"/>
  <c r="V53" i="11"/>
  <c r="U53" i="11"/>
  <c r="X51" i="11"/>
  <c r="W51" i="11"/>
  <c r="V51" i="11"/>
  <c r="U51" i="11"/>
  <c r="T51" i="11"/>
  <c r="X50" i="11"/>
  <c r="W50" i="11"/>
  <c r="V50" i="11"/>
  <c r="U50" i="11"/>
  <c r="T50" i="11"/>
  <c r="X49" i="11"/>
  <c r="W49" i="11"/>
  <c r="V49" i="11"/>
  <c r="U49" i="11"/>
  <c r="T49" i="11"/>
  <c r="X48" i="11"/>
  <c r="W48" i="11"/>
  <c r="V48" i="11"/>
  <c r="U48" i="11"/>
  <c r="T48" i="11"/>
  <c r="S48" i="11"/>
  <c r="X47" i="11"/>
  <c r="W47" i="11"/>
  <c r="V47" i="11"/>
  <c r="U47" i="11"/>
  <c r="T47" i="11"/>
  <c r="S47" i="11"/>
  <c r="T20" i="11"/>
  <c r="U20" i="11"/>
  <c r="V20" i="11"/>
  <c r="W20" i="11"/>
  <c r="X20" i="11"/>
  <c r="T21" i="11"/>
  <c r="U21" i="11"/>
  <c r="V21" i="11"/>
  <c r="W21" i="11"/>
  <c r="X21" i="11"/>
  <c r="T22" i="11"/>
  <c r="U22" i="11"/>
  <c r="V22" i="11"/>
  <c r="W22" i="11"/>
  <c r="X22" i="11"/>
  <c r="T23" i="11"/>
  <c r="U23" i="11"/>
  <c r="V23" i="11"/>
  <c r="W23" i="11"/>
  <c r="X23" i="11"/>
  <c r="T24" i="11"/>
  <c r="U24" i="11"/>
  <c r="V24" i="11"/>
  <c r="W24" i="11"/>
  <c r="X24" i="11"/>
  <c r="T25" i="11"/>
  <c r="U25" i="11"/>
  <c r="V25" i="11"/>
  <c r="W25" i="11"/>
  <c r="X25" i="11"/>
  <c r="T26" i="11"/>
  <c r="U26" i="11"/>
  <c r="V26" i="11"/>
  <c r="W26" i="11"/>
  <c r="X26" i="11"/>
  <c r="T27" i="11"/>
  <c r="U27" i="11"/>
  <c r="V27" i="11"/>
  <c r="W27" i="11"/>
  <c r="X27" i="11"/>
  <c r="T28" i="11"/>
  <c r="U28" i="11"/>
  <c r="V28" i="11"/>
  <c r="W28" i="11"/>
  <c r="X28" i="11"/>
  <c r="T29" i="11"/>
  <c r="U29" i="11"/>
  <c r="V29" i="11"/>
  <c r="W29" i="11"/>
  <c r="X29" i="11"/>
  <c r="S28" i="11"/>
  <c r="S29" i="11"/>
  <c r="S21" i="11"/>
  <c r="S22" i="11"/>
  <c r="S23" i="11"/>
  <c r="S24" i="11"/>
  <c r="S25" i="11"/>
  <c r="S26" i="11"/>
  <c r="S27" i="11"/>
  <c r="S20" i="11"/>
  <c r="T4" i="11"/>
  <c r="U4" i="11"/>
  <c r="V4" i="11"/>
  <c r="W4" i="11"/>
  <c r="T5" i="11"/>
  <c r="U5" i="11"/>
  <c r="V5" i="11"/>
  <c r="V7" i="11" s="1"/>
  <c r="W5" i="11"/>
  <c r="W7" i="11" s="1"/>
  <c r="S5" i="11"/>
  <c r="S4" i="11"/>
  <c r="AA351" i="8"/>
  <c r="Z351" i="8"/>
  <c r="Y351" i="8"/>
  <c r="X351" i="8"/>
  <c r="W351" i="8"/>
  <c r="V351" i="8"/>
  <c r="AA350" i="8"/>
  <c r="Z350" i="8"/>
  <c r="Y350" i="8"/>
  <c r="X350" i="8"/>
  <c r="W350" i="8"/>
  <c r="V350" i="8"/>
  <c r="AA325" i="8"/>
  <c r="Z325" i="8"/>
  <c r="Y325" i="8"/>
  <c r="X325" i="8"/>
  <c r="W325" i="8"/>
  <c r="V325" i="8"/>
  <c r="AA301" i="8"/>
  <c r="Z301" i="8"/>
  <c r="Y301" i="8"/>
  <c r="X301" i="8"/>
  <c r="W301" i="8"/>
  <c r="V301" i="8"/>
  <c r="W272" i="8"/>
  <c r="X272" i="8"/>
  <c r="Y272" i="8"/>
  <c r="Z272" i="8"/>
  <c r="AA272" i="8"/>
  <c r="V272" i="8"/>
  <c r="AA349" i="8"/>
  <c r="Z349" i="8"/>
  <c r="Y349" i="8"/>
  <c r="X349" i="8"/>
  <c r="W349" i="8"/>
  <c r="V349" i="8"/>
  <c r="AA348" i="8"/>
  <c r="Z348" i="8"/>
  <c r="Y348" i="8"/>
  <c r="X348" i="8"/>
  <c r="W348" i="8"/>
  <c r="AA347" i="8"/>
  <c r="Z347" i="8"/>
  <c r="Y347" i="8"/>
  <c r="X347" i="8"/>
  <c r="W347" i="8"/>
  <c r="V347" i="8"/>
  <c r="AA346" i="8"/>
  <c r="Z346" i="8"/>
  <c r="Y346" i="8"/>
  <c r="X346" i="8"/>
  <c r="W346" i="8"/>
  <c r="V346" i="8"/>
  <c r="AA345" i="8"/>
  <c r="Z345" i="8"/>
  <c r="Y345" i="8"/>
  <c r="X345" i="8"/>
  <c r="W345" i="8"/>
  <c r="V345" i="8"/>
  <c r="AA324" i="8"/>
  <c r="Z324" i="8"/>
  <c r="Y324" i="8"/>
  <c r="X324" i="8"/>
  <c r="W324" i="8"/>
  <c r="V324" i="8"/>
  <c r="AA323" i="8"/>
  <c r="Z323" i="8"/>
  <c r="Y323" i="8"/>
  <c r="X323" i="8"/>
  <c r="W323" i="8"/>
  <c r="V323" i="8"/>
  <c r="AA322" i="8"/>
  <c r="Z322" i="8"/>
  <c r="Y322" i="8"/>
  <c r="X322" i="8"/>
  <c r="W322" i="8"/>
  <c r="AA321" i="8"/>
  <c r="Z321" i="8"/>
  <c r="Y321" i="8"/>
  <c r="X321" i="8"/>
  <c r="W321" i="8"/>
  <c r="V321" i="8"/>
  <c r="AA320" i="8"/>
  <c r="Z320" i="8"/>
  <c r="Y320" i="8"/>
  <c r="X320" i="8"/>
  <c r="W320" i="8"/>
  <c r="V320" i="8"/>
  <c r="AA319" i="8"/>
  <c r="Z319" i="8"/>
  <c r="Y319" i="8"/>
  <c r="X319" i="8"/>
  <c r="W319" i="8"/>
  <c r="V319" i="8"/>
  <c r="AA300" i="8"/>
  <c r="Z300" i="8"/>
  <c r="Y300" i="8"/>
  <c r="X300" i="8"/>
  <c r="W300" i="8"/>
  <c r="V300" i="8"/>
  <c r="AA299" i="8"/>
  <c r="Z299" i="8"/>
  <c r="Y299" i="8"/>
  <c r="X299" i="8"/>
  <c r="W299" i="8"/>
  <c r="V299" i="8"/>
  <c r="AA298" i="8"/>
  <c r="Z298" i="8"/>
  <c r="Y298" i="8"/>
  <c r="X298" i="8"/>
  <c r="W298" i="8"/>
  <c r="AA297" i="8"/>
  <c r="Z297" i="8"/>
  <c r="Y297" i="8"/>
  <c r="X297" i="8"/>
  <c r="W297" i="8"/>
  <c r="V297" i="8"/>
  <c r="AA296" i="8"/>
  <c r="Z296" i="8"/>
  <c r="Y296" i="8"/>
  <c r="X296" i="8"/>
  <c r="W296" i="8"/>
  <c r="V296" i="8"/>
  <c r="AA295" i="8"/>
  <c r="Z295" i="8"/>
  <c r="Y295" i="8"/>
  <c r="X295" i="8"/>
  <c r="W295" i="8"/>
  <c r="V295" i="8"/>
  <c r="W266" i="8"/>
  <c r="X266" i="8"/>
  <c r="Y266" i="8"/>
  <c r="Z266" i="8"/>
  <c r="AA266" i="8"/>
  <c r="W267" i="8"/>
  <c r="X267" i="8"/>
  <c r="Y267" i="8"/>
  <c r="Z267" i="8"/>
  <c r="AA267" i="8"/>
  <c r="W268" i="8"/>
  <c r="X268" i="8"/>
  <c r="Y268" i="8"/>
  <c r="Z268" i="8"/>
  <c r="AA268" i="8"/>
  <c r="W269" i="8"/>
  <c r="X269" i="8"/>
  <c r="Y269" i="8"/>
  <c r="Z269" i="8"/>
  <c r="AA269" i="8"/>
  <c r="W270" i="8"/>
  <c r="X270" i="8"/>
  <c r="Y270" i="8"/>
  <c r="Z270" i="8"/>
  <c r="AA270" i="8"/>
  <c r="W271" i="8"/>
  <c r="X271" i="8"/>
  <c r="Y271" i="8"/>
  <c r="Z271" i="8"/>
  <c r="AA271" i="8"/>
  <c r="V267" i="8"/>
  <c r="V268" i="8"/>
  <c r="V270" i="8"/>
  <c r="V271" i="8"/>
  <c r="V266" i="8"/>
  <c r="AH238" i="8"/>
  <c r="AH239" i="8"/>
  <c r="AH240" i="8"/>
  <c r="AH241" i="8"/>
  <c r="AH237" i="8"/>
  <c r="AJ237" i="8"/>
  <c r="AK237" i="8"/>
  <c r="AL237" i="8"/>
  <c r="AJ238" i="8"/>
  <c r="AK238" i="8"/>
  <c r="AL238" i="8"/>
  <c r="AJ239" i="8"/>
  <c r="AK239" i="8"/>
  <c r="AL239" i="8"/>
  <c r="AJ240" i="8"/>
  <c r="AK240" i="8"/>
  <c r="AL240" i="8"/>
  <c r="AJ241" i="8"/>
  <c r="AK241" i="8"/>
  <c r="AL241" i="8"/>
  <c r="AI237" i="8"/>
  <c r="AI241" i="8"/>
  <c r="AI239" i="8"/>
  <c r="AI240" i="8"/>
  <c r="AI238" i="8"/>
  <c r="AJ236" i="8"/>
  <c r="AK236" i="8"/>
  <c r="AL236" i="8"/>
  <c r="AI236" i="8"/>
  <c r="AB237" i="8"/>
  <c r="AF237" i="8"/>
  <c r="AC237" i="8"/>
  <c r="AD237" i="8"/>
  <c r="AE237" i="8"/>
  <c r="AB238" i="8"/>
  <c r="AF238" i="8"/>
  <c r="AC238" i="8"/>
  <c r="AD238" i="8"/>
  <c r="AE238" i="8"/>
  <c r="AB239" i="8"/>
  <c r="AF239" i="8"/>
  <c r="AC239" i="8"/>
  <c r="AD239" i="8"/>
  <c r="AE239" i="8"/>
  <c r="AB240" i="8"/>
  <c r="AF240" i="8"/>
  <c r="AC240" i="8"/>
  <c r="AD240" i="8"/>
  <c r="AE240" i="8"/>
  <c r="AB241" i="8"/>
  <c r="AF241" i="8"/>
  <c r="AC241" i="8"/>
  <c r="AD241" i="8"/>
  <c r="AE241" i="8"/>
  <c r="AA237" i="8"/>
  <c r="AA238" i="8"/>
  <c r="AA240" i="8"/>
  <c r="AA241" i="8"/>
  <c r="AA236" i="8"/>
  <c r="X6" i="10"/>
  <c r="X7" i="10"/>
  <c r="X8" i="10"/>
  <c r="X9" i="10"/>
  <c r="X10" i="10"/>
  <c r="X11" i="10"/>
  <c r="X12" i="10"/>
  <c r="X13" i="10"/>
  <c r="X14" i="10"/>
  <c r="X15" i="10"/>
  <c r="X16" i="10"/>
  <c r="X5" i="10"/>
  <c r="V185" i="8"/>
  <c r="Z184" i="8"/>
  <c r="AA184" i="8"/>
  <c r="V184" i="8"/>
  <c r="Y199" i="8"/>
  <c r="Z199" i="8"/>
  <c r="Y200" i="8"/>
  <c r="X193" i="8"/>
  <c r="X198" i="8" s="1"/>
  <c r="V196" i="8"/>
  <c r="Y182" i="8"/>
  <c r="AA182" i="8"/>
  <c r="AA200" i="8" s="1"/>
  <c r="AA179" i="8"/>
  <c r="AA193" i="8" s="1"/>
  <c r="AA198" i="8" s="1"/>
  <c r="AA180" i="8"/>
  <c r="AA181" i="8"/>
  <c r="W179" i="8"/>
  <c r="W184" i="8" s="1"/>
  <c r="X179" i="8"/>
  <c r="X184" i="8" s="1"/>
  <c r="Y179" i="8"/>
  <c r="Y193" i="8" s="1"/>
  <c r="Y198" i="8" s="1"/>
  <c r="Z179" i="8"/>
  <c r="Z193" i="8" s="1"/>
  <c r="Z198" i="8" s="1"/>
  <c r="W180" i="8"/>
  <c r="W194" i="8" s="1"/>
  <c r="X180" i="8"/>
  <c r="X182" i="8" s="1"/>
  <c r="Y180" i="8"/>
  <c r="Z180" i="8"/>
  <c r="Z182" i="8" s="1"/>
  <c r="Z200" i="8" s="1"/>
  <c r="W181" i="8"/>
  <c r="Y195" i="8" s="1"/>
  <c r="X181" i="8"/>
  <c r="Y181" i="8"/>
  <c r="Z181" i="8"/>
  <c r="V180" i="8"/>
  <c r="V194" i="8" s="1"/>
  <c r="V179" i="8"/>
  <c r="V193" i="8" s="1"/>
  <c r="V198" i="8" s="1"/>
  <c r="W131" i="8"/>
  <c r="X131" i="8"/>
  <c r="Y131" i="8"/>
  <c r="Z131" i="8"/>
  <c r="AA131" i="8"/>
  <c r="AB131" i="8"/>
  <c r="W132" i="8"/>
  <c r="X132" i="8"/>
  <c r="Y132" i="8"/>
  <c r="Z132" i="8"/>
  <c r="AA132" i="8"/>
  <c r="AB132" i="8"/>
  <c r="W133" i="8"/>
  <c r="X133" i="8"/>
  <c r="Y133" i="8"/>
  <c r="Z133" i="8"/>
  <c r="AA133" i="8"/>
  <c r="AB133" i="8"/>
  <c r="AB130" i="8"/>
  <c r="AA130" i="8"/>
  <c r="Z130" i="8"/>
  <c r="Y130" i="8"/>
  <c r="X130" i="8"/>
  <c r="W130" i="8"/>
  <c r="AB129" i="8"/>
  <c r="AA129" i="8"/>
  <c r="Z129" i="8"/>
  <c r="Y129" i="8"/>
  <c r="X129" i="8"/>
  <c r="W129" i="8"/>
  <c r="AB128" i="8"/>
  <c r="AA128" i="8"/>
  <c r="Z128" i="8"/>
  <c r="Y128" i="8"/>
  <c r="X128" i="8"/>
  <c r="AB127" i="8"/>
  <c r="AA127" i="8"/>
  <c r="Z127" i="8"/>
  <c r="Y127" i="8"/>
  <c r="X127" i="8"/>
  <c r="W127" i="8"/>
  <c r="AB126" i="8"/>
  <c r="AA126" i="8"/>
  <c r="Z126" i="8"/>
  <c r="Y126" i="8"/>
  <c r="X126" i="8"/>
  <c r="W126" i="8"/>
  <c r="V148" i="8"/>
  <c r="W148" i="8"/>
  <c r="X148" i="8"/>
  <c r="Y148" i="8"/>
  <c r="Z148" i="8"/>
  <c r="AA148" i="8"/>
  <c r="V143" i="8"/>
  <c r="W143" i="8"/>
  <c r="X143" i="8"/>
  <c r="Y143" i="8"/>
  <c r="Z143" i="8"/>
  <c r="AA143" i="8"/>
  <c r="V144" i="8"/>
  <c r="W144" i="8"/>
  <c r="X144" i="8"/>
  <c r="Y144" i="8"/>
  <c r="Z144" i="8"/>
  <c r="AA144" i="8"/>
  <c r="V145" i="8"/>
  <c r="W145" i="8"/>
  <c r="X145" i="8"/>
  <c r="Y145" i="8"/>
  <c r="Z145" i="8"/>
  <c r="AA145" i="8"/>
  <c r="AB145" i="8" s="1"/>
  <c r="V146" i="8"/>
  <c r="W146" i="8"/>
  <c r="X146" i="8"/>
  <c r="Y146" i="8"/>
  <c r="Z146" i="8"/>
  <c r="AA146" i="8"/>
  <c r="V147" i="8"/>
  <c r="W147" i="8"/>
  <c r="X147" i="8"/>
  <c r="Y147" i="8"/>
  <c r="Z147" i="8"/>
  <c r="AA147" i="8"/>
  <c r="AB147" i="8" s="1"/>
  <c r="X111" i="8"/>
  <c r="Y111" i="8"/>
  <c r="Z111" i="8"/>
  <c r="AA111" i="8"/>
  <c r="AB111" i="8"/>
  <c r="X112" i="8"/>
  <c r="Y112" i="8"/>
  <c r="Z112" i="8"/>
  <c r="AA112" i="8"/>
  <c r="AB112" i="8"/>
  <c r="X113" i="8"/>
  <c r="Y113" i="8"/>
  <c r="Z113" i="8"/>
  <c r="AA113" i="8"/>
  <c r="AB113" i="8"/>
  <c r="X114" i="8"/>
  <c r="Y114" i="8"/>
  <c r="Z114" i="8"/>
  <c r="AA114" i="8"/>
  <c r="AB114" i="8"/>
  <c r="X115" i="8"/>
  <c r="Y115" i="8"/>
  <c r="Z115" i="8"/>
  <c r="AA115" i="8"/>
  <c r="AB115" i="8"/>
  <c r="W112" i="8"/>
  <c r="W113" i="8"/>
  <c r="W111" i="8"/>
  <c r="X93" i="8"/>
  <c r="Y93" i="8"/>
  <c r="Z93" i="8"/>
  <c r="AA93" i="8"/>
  <c r="AB93" i="8"/>
  <c r="X94" i="8"/>
  <c r="Y94" i="8"/>
  <c r="Z94" i="8"/>
  <c r="AA94" i="8"/>
  <c r="AB94" i="8"/>
  <c r="X95" i="8"/>
  <c r="Y95" i="8"/>
  <c r="Z95" i="8"/>
  <c r="AA95" i="8"/>
  <c r="AB95" i="8"/>
  <c r="X96" i="8"/>
  <c r="Y96" i="8"/>
  <c r="Z96" i="8"/>
  <c r="AA96" i="8"/>
  <c r="AB96" i="8"/>
  <c r="X97" i="8"/>
  <c r="Y97" i="8"/>
  <c r="Z97" i="8"/>
  <c r="AA97" i="8"/>
  <c r="AB97" i="8"/>
  <c r="X98" i="8"/>
  <c r="Y98" i="8"/>
  <c r="Z98" i="8"/>
  <c r="AA98" i="8"/>
  <c r="AB98" i="8"/>
  <c r="X99" i="8"/>
  <c r="Y99" i="8"/>
  <c r="Z99" i="8"/>
  <c r="AA99" i="8"/>
  <c r="AB99" i="8"/>
  <c r="X100" i="8"/>
  <c r="Y100" i="8"/>
  <c r="Z100" i="8"/>
  <c r="AA100" i="8"/>
  <c r="AB100" i="8"/>
  <c r="W94" i="8"/>
  <c r="W96" i="8"/>
  <c r="W97" i="8"/>
  <c r="W98" i="8"/>
  <c r="W99" i="8"/>
  <c r="W100" i="8"/>
  <c r="W93" i="8"/>
  <c r="X82" i="8"/>
  <c r="Y82" i="8"/>
  <c r="Z82" i="8"/>
  <c r="AA82" i="8"/>
  <c r="AB82" i="8"/>
  <c r="X83" i="8"/>
  <c r="Y83" i="8"/>
  <c r="Z83" i="8"/>
  <c r="AA83" i="8"/>
  <c r="AB83" i="8"/>
  <c r="X84" i="8"/>
  <c r="Y84" i="8"/>
  <c r="Z84" i="8"/>
  <c r="AA84" i="8"/>
  <c r="AB84" i="8"/>
  <c r="X85" i="8"/>
  <c r="Y85" i="8"/>
  <c r="Z85" i="8"/>
  <c r="AA85" i="8"/>
  <c r="AB85" i="8"/>
  <c r="W83" i="8"/>
  <c r="W82" i="8"/>
  <c r="X81" i="8"/>
  <c r="Y81" i="8"/>
  <c r="Z81" i="8"/>
  <c r="AA81" i="8"/>
  <c r="AB81" i="8"/>
  <c r="W81" i="8"/>
  <c r="X67" i="8"/>
  <c r="Y67" i="8"/>
  <c r="Z67" i="8"/>
  <c r="AA67" i="8"/>
  <c r="W67" i="8"/>
  <c r="Y66" i="8"/>
  <c r="W62" i="8"/>
  <c r="V63" i="8"/>
  <c r="X50" i="8"/>
  <c r="X62" i="8" s="1"/>
  <c r="Y50" i="8"/>
  <c r="Y62" i="8" s="1"/>
  <c r="Z50" i="8"/>
  <c r="Z62" i="8" s="1"/>
  <c r="AA50" i="8"/>
  <c r="AA62" i="8" s="1"/>
  <c r="X51" i="8"/>
  <c r="Y51" i="8"/>
  <c r="Y63" i="8" s="1"/>
  <c r="Z51" i="8"/>
  <c r="AA51" i="8"/>
  <c r="AA63" i="8" s="1"/>
  <c r="X52" i="8"/>
  <c r="X64" i="8" s="1"/>
  <c r="Y52" i="8"/>
  <c r="Y64" i="8" s="1"/>
  <c r="Z52" i="8"/>
  <c r="Z64" i="8" s="1"/>
  <c r="AA52" i="8"/>
  <c r="AA64" i="8" s="1"/>
  <c r="X53" i="8"/>
  <c r="X65" i="8" s="1"/>
  <c r="Y53" i="8"/>
  <c r="Y65" i="8" s="1"/>
  <c r="Z53" i="8"/>
  <c r="Z65" i="8" s="1"/>
  <c r="AA53" i="8"/>
  <c r="AA65" i="8" s="1"/>
  <c r="X54" i="8"/>
  <c r="X66" i="8" s="1"/>
  <c r="Y54" i="8"/>
  <c r="Z54" i="8"/>
  <c r="Z66" i="8" s="1"/>
  <c r="AA54" i="8"/>
  <c r="AA66" i="8" s="1"/>
  <c r="X55" i="8"/>
  <c r="Y55" i="8"/>
  <c r="Z55" i="8"/>
  <c r="AA55" i="8"/>
  <c r="X56" i="8"/>
  <c r="Y56" i="8"/>
  <c r="Z56" i="8"/>
  <c r="AA56" i="8"/>
  <c r="X57" i="8"/>
  <c r="Y57" i="8"/>
  <c r="Z57" i="8"/>
  <c r="AA57" i="8"/>
  <c r="X58" i="8"/>
  <c r="Y58" i="8"/>
  <c r="Z58" i="8"/>
  <c r="AA58" i="8"/>
  <c r="W58" i="8"/>
  <c r="V58" i="8"/>
  <c r="W51" i="8"/>
  <c r="W63" i="8" s="1"/>
  <c r="W52" i="8"/>
  <c r="W64" i="8" s="1"/>
  <c r="W53" i="8"/>
  <c r="W65" i="8" s="1"/>
  <c r="W54" i="8"/>
  <c r="W66" i="8" s="1"/>
  <c r="W55" i="8"/>
  <c r="W56" i="8"/>
  <c r="W57" i="8"/>
  <c r="W50" i="8"/>
  <c r="X49" i="8"/>
  <c r="X61" i="8" s="1"/>
  <c r="Y49" i="8"/>
  <c r="Y61" i="8" s="1"/>
  <c r="Z49" i="8"/>
  <c r="Z61" i="8" s="1"/>
  <c r="AA49" i="8"/>
  <c r="AA61" i="8" s="1"/>
  <c r="W49" i="8"/>
  <c r="W61" i="8" s="1"/>
  <c r="V50" i="8"/>
  <c r="V62" i="8" s="1"/>
  <c r="V51" i="8"/>
  <c r="V53" i="8"/>
  <c r="V65" i="8" s="1"/>
  <c r="V54" i="8"/>
  <c r="V66" i="8" s="1"/>
  <c r="V55" i="8"/>
  <c r="V56" i="8"/>
  <c r="V57" i="8"/>
  <c r="V49" i="8"/>
  <c r="V61" i="8" s="1"/>
  <c r="AB14" i="8"/>
  <c r="AB15" i="8" s="1"/>
  <c r="AB16" i="8" s="1"/>
  <c r="AB17" i="8" s="1"/>
  <c r="AB18" i="8" s="1"/>
  <c r="AC4" i="8"/>
  <c r="AC13" i="8"/>
  <c r="AD6" i="8"/>
  <c r="AB5" i="8"/>
  <c r="AB4" i="8"/>
  <c r="AC31" i="8"/>
  <c r="AC38" i="8"/>
  <c r="AD25" i="8"/>
  <c r="W25" i="8"/>
  <c r="AC25" i="8" s="1"/>
  <c r="X25" i="8"/>
  <c r="Y25" i="8"/>
  <c r="AE25" i="8" s="1"/>
  <c r="Z25" i="8"/>
  <c r="AA25" i="8"/>
  <c r="W26" i="8"/>
  <c r="X26" i="8"/>
  <c r="AC26" i="8" s="1"/>
  <c r="Y26" i="8"/>
  <c r="AD26" i="8" s="1"/>
  <c r="Z26" i="8"/>
  <c r="AE26" i="8" s="1"/>
  <c r="AA26" i="8"/>
  <c r="W27" i="8"/>
  <c r="X27" i="8"/>
  <c r="Y27" i="8"/>
  <c r="AE27" i="8" s="1"/>
  <c r="Z27" i="8"/>
  <c r="AA27" i="8"/>
  <c r="AF27" i="8" s="1"/>
  <c r="W28" i="8"/>
  <c r="X28" i="8"/>
  <c r="AC28" i="8" s="1"/>
  <c r="Y28" i="8"/>
  <c r="AE28" i="8" s="1"/>
  <c r="Z28" i="8"/>
  <c r="AA28" i="8"/>
  <c r="AF28" i="8" s="1"/>
  <c r="W29" i="8"/>
  <c r="X29" i="8"/>
  <c r="Y29" i="8"/>
  <c r="AD29" i="8" s="1"/>
  <c r="Z29" i="8"/>
  <c r="AA29" i="8"/>
  <c r="AF29" i="8" s="1"/>
  <c r="W30" i="8"/>
  <c r="X30" i="8"/>
  <c r="AC30" i="8" s="1"/>
  <c r="Y30" i="8"/>
  <c r="AD30" i="8" s="1"/>
  <c r="Z30" i="8"/>
  <c r="AE30" i="8" s="1"/>
  <c r="AA30" i="8"/>
  <c r="W31" i="8"/>
  <c r="X31" i="8"/>
  <c r="Y31" i="8"/>
  <c r="AE31" i="8" s="1"/>
  <c r="Z31" i="8"/>
  <c r="AA31" i="8"/>
  <c r="AF31" i="8" s="1"/>
  <c r="W32" i="8"/>
  <c r="X32" i="8"/>
  <c r="AC32" i="8" s="1"/>
  <c r="Y32" i="8"/>
  <c r="Z32" i="8"/>
  <c r="AE32" i="8" s="1"/>
  <c r="AA32" i="8"/>
  <c r="AF32" i="8" s="1"/>
  <c r="W33" i="8"/>
  <c r="X33" i="8"/>
  <c r="AC33" i="8" s="1"/>
  <c r="Y33" i="8"/>
  <c r="Z33" i="8"/>
  <c r="AE33" i="8" s="1"/>
  <c r="AA33" i="8"/>
  <c r="AF33" i="8" s="1"/>
  <c r="W34" i="8"/>
  <c r="X34" i="8"/>
  <c r="AC34" i="8" s="1"/>
  <c r="Y34" i="8"/>
  <c r="Z34" i="8"/>
  <c r="AE34" i="8" s="1"/>
  <c r="AA34" i="8"/>
  <c r="W35" i="8"/>
  <c r="X35" i="8"/>
  <c r="AC35" i="8" s="1"/>
  <c r="Y35" i="8"/>
  <c r="AE35" i="8" s="1"/>
  <c r="Z35" i="8"/>
  <c r="AA35" i="8"/>
  <c r="AF35" i="8" s="1"/>
  <c r="W36" i="8"/>
  <c r="X36" i="8"/>
  <c r="AD36" i="8" s="1"/>
  <c r="Y36" i="8"/>
  <c r="Z36" i="8"/>
  <c r="AE36" i="8" s="1"/>
  <c r="AA36" i="8"/>
  <c r="W37" i="8"/>
  <c r="AC37" i="8" s="1"/>
  <c r="X37" i="8"/>
  <c r="Y37" i="8"/>
  <c r="AD37" i="8" s="1"/>
  <c r="Z37" i="8"/>
  <c r="AE37" i="8" s="1"/>
  <c r="AA37" i="8"/>
  <c r="AF37" i="8" s="1"/>
  <c r="W38" i="8"/>
  <c r="X38" i="8"/>
  <c r="Y38" i="8"/>
  <c r="AD38" i="8" s="1"/>
  <c r="Z38" i="8"/>
  <c r="AE38" i="8" s="1"/>
  <c r="AA38" i="8"/>
  <c r="W39" i="8"/>
  <c r="X39" i="8"/>
  <c r="Y39" i="8"/>
  <c r="AE39" i="8" s="1"/>
  <c r="Z39" i="8"/>
  <c r="AA39" i="8"/>
  <c r="AF39" i="8" s="1"/>
  <c r="W40" i="8"/>
  <c r="X40" i="8"/>
  <c r="AC40" i="8" s="1"/>
  <c r="Y40" i="8"/>
  <c r="Z40" i="8"/>
  <c r="AE40" i="8" s="1"/>
  <c r="AA40" i="8"/>
  <c r="AF40" i="8" s="1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25" i="8"/>
  <c r="V7" i="8"/>
  <c r="V8" i="8" s="1"/>
  <c r="V9" i="8" s="1"/>
  <c r="V10" i="8" s="1"/>
  <c r="V11" i="8" s="1"/>
  <c r="V12" i="8" s="1"/>
  <c r="V13" i="8" s="1"/>
  <c r="V14" i="8" s="1"/>
  <c r="V15" i="8" s="1"/>
  <c r="V6" i="8"/>
  <c r="W5" i="8"/>
  <c r="AC5" i="8" s="1"/>
  <c r="Y6" i="8"/>
  <c r="Y7" i="8"/>
  <c r="AD13" i="8" s="1"/>
  <c r="Y8" i="8"/>
  <c r="AD14" i="8" s="1"/>
  <c r="Y9" i="8"/>
  <c r="AD15" i="8" s="1"/>
  <c r="Y10" i="8"/>
  <c r="AD16" i="8" s="1"/>
  <c r="Y11" i="8"/>
  <c r="AD17" i="8" s="1"/>
  <c r="Y12" i="8"/>
  <c r="Y13" i="8"/>
  <c r="AD7" i="8" s="1"/>
  <c r="Y14" i="8"/>
  <c r="AD8" i="8" s="1"/>
  <c r="Y15" i="8"/>
  <c r="AD18" i="8" s="1"/>
  <c r="Y5" i="8"/>
  <c r="AD5" i="8" s="1"/>
  <c r="W6" i="8"/>
  <c r="W8" i="8"/>
  <c r="AC15" i="8" s="1"/>
  <c r="W9" i="8"/>
  <c r="AC16" i="8" s="1"/>
  <c r="W10" i="8"/>
  <c r="AC17" i="8" s="1"/>
  <c r="W11" i="8"/>
  <c r="AC18" i="8" s="1"/>
  <c r="W12" i="8"/>
  <c r="AC6" i="8" s="1"/>
  <c r="W15" i="8"/>
  <c r="Z135" i="7"/>
  <c r="Z136" i="7"/>
  <c r="Z137" i="7"/>
  <c r="Z138" i="7"/>
  <c r="Z139" i="7"/>
  <c r="Z140" i="7"/>
  <c r="Z141" i="7"/>
  <c r="Z142" i="7"/>
  <c r="Z143" i="7"/>
  <c r="U135" i="7"/>
  <c r="V135" i="7"/>
  <c r="W135" i="7"/>
  <c r="X135" i="7"/>
  <c r="Y135" i="7"/>
  <c r="U136" i="7"/>
  <c r="V136" i="7"/>
  <c r="W136" i="7"/>
  <c r="X136" i="7"/>
  <c r="Y136" i="7"/>
  <c r="U137" i="7"/>
  <c r="V137" i="7"/>
  <c r="W137" i="7"/>
  <c r="X137" i="7"/>
  <c r="Y137" i="7"/>
  <c r="U138" i="7"/>
  <c r="V138" i="7"/>
  <c r="W138" i="7"/>
  <c r="X138" i="7"/>
  <c r="Y138" i="7"/>
  <c r="U139" i="7"/>
  <c r="V139" i="7"/>
  <c r="W139" i="7"/>
  <c r="X139" i="7"/>
  <c r="Y139" i="7"/>
  <c r="U140" i="7"/>
  <c r="V140" i="7"/>
  <c r="W140" i="7"/>
  <c r="X140" i="7"/>
  <c r="Y140" i="7"/>
  <c r="U141" i="7"/>
  <c r="V141" i="7"/>
  <c r="W141" i="7"/>
  <c r="X141" i="7"/>
  <c r="Y141" i="7"/>
  <c r="U142" i="7"/>
  <c r="V142" i="7"/>
  <c r="W142" i="7"/>
  <c r="X142" i="7"/>
  <c r="Y142" i="7"/>
  <c r="U143" i="7"/>
  <c r="V143" i="7"/>
  <c r="W143" i="7"/>
  <c r="X143" i="7"/>
  <c r="Y143" i="7"/>
  <c r="T136" i="7"/>
  <c r="T137" i="7"/>
  <c r="T138" i="7"/>
  <c r="T139" i="7"/>
  <c r="T140" i="7"/>
  <c r="T141" i="7"/>
  <c r="T142" i="7"/>
  <c r="T143" i="7"/>
  <c r="T135" i="7"/>
  <c r="S168" i="7"/>
  <c r="S169" i="7"/>
  <c r="S170" i="7"/>
  <c r="S167" i="7"/>
  <c r="S158" i="7"/>
  <c r="S159" i="7"/>
  <c r="S160" i="7"/>
  <c r="S157" i="7"/>
  <c r="U166" i="7"/>
  <c r="V166" i="7"/>
  <c r="W166" i="7"/>
  <c r="X166" i="7"/>
  <c r="U167" i="7"/>
  <c r="V167" i="7"/>
  <c r="W167" i="7"/>
  <c r="X167" i="7"/>
  <c r="U168" i="7"/>
  <c r="V168" i="7"/>
  <c r="W168" i="7"/>
  <c r="X168" i="7"/>
  <c r="U169" i="7"/>
  <c r="V169" i="7"/>
  <c r="W169" i="7"/>
  <c r="X169" i="7"/>
  <c r="U170" i="7"/>
  <c r="V170" i="7"/>
  <c r="W170" i="7"/>
  <c r="X170" i="7"/>
  <c r="T167" i="7"/>
  <c r="T168" i="7"/>
  <c r="T169" i="7"/>
  <c r="T170" i="7"/>
  <c r="T166" i="7"/>
  <c r="U156" i="7"/>
  <c r="V156" i="7"/>
  <c r="W156" i="7"/>
  <c r="X156" i="7"/>
  <c r="U157" i="7"/>
  <c r="V157" i="7"/>
  <c r="W157" i="7"/>
  <c r="X157" i="7"/>
  <c r="U158" i="7"/>
  <c r="V158" i="7"/>
  <c r="W158" i="7"/>
  <c r="X158" i="7"/>
  <c r="U159" i="7"/>
  <c r="V159" i="7"/>
  <c r="W159" i="7"/>
  <c r="X159" i="7"/>
  <c r="U160" i="7"/>
  <c r="V160" i="7"/>
  <c r="W160" i="7"/>
  <c r="X160" i="7"/>
  <c r="T157" i="7"/>
  <c r="T158" i="7"/>
  <c r="T159" i="7"/>
  <c r="T160" i="7"/>
  <c r="T156" i="7"/>
  <c r="U96" i="7"/>
  <c r="V96" i="7"/>
  <c r="AA96" i="7" s="1"/>
  <c r="W96" i="7"/>
  <c r="AB96" i="7" s="1"/>
  <c r="X96" i="7"/>
  <c r="AC96" i="7" s="1"/>
  <c r="Y96" i="7"/>
  <c r="AD96" i="7" s="1"/>
  <c r="T96" i="7"/>
  <c r="Y95" i="7"/>
  <c r="T95" i="7"/>
  <c r="U92" i="7"/>
  <c r="V92" i="7"/>
  <c r="AA92" i="7" s="1"/>
  <c r="W92" i="7"/>
  <c r="AB92" i="7" s="1"/>
  <c r="X92" i="7"/>
  <c r="AD92" i="7" s="1"/>
  <c r="Y92" i="7"/>
  <c r="T92" i="7"/>
  <c r="U91" i="7"/>
  <c r="V91" i="7"/>
  <c r="AA91" i="7" s="1"/>
  <c r="W91" i="7"/>
  <c r="AB91" i="7" s="1"/>
  <c r="X91" i="7"/>
  <c r="AC91" i="7" s="1"/>
  <c r="Y91" i="7"/>
  <c r="AD91" i="7" s="1"/>
  <c r="T91" i="7"/>
  <c r="U90" i="7"/>
  <c r="V90" i="7"/>
  <c r="AA90" i="7" s="1"/>
  <c r="W90" i="7"/>
  <c r="AB90" i="7" s="1"/>
  <c r="X90" i="7"/>
  <c r="AC90" i="7" s="1"/>
  <c r="Y90" i="7"/>
  <c r="AD90" i="7" s="1"/>
  <c r="T90" i="7"/>
  <c r="Y89" i="7"/>
  <c r="AD89" i="7" s="1"/>
  <c r="Y88" i="7"/>
  <c r="V88" i="7"/>
  <c r="AB88" i="7" s="1"/>
  <c r="W88" i="7"/>
  <c r="AC88" i="7" s="1"/>
  <c r="X88" i="7"/>
  <c r="AD88" i="7" s="1"/>
  <c r="U88" i="7"/>
  <c r="AA88" i="7" s="1"/>
  <c r="U89" i="7"/>
  <c r="V89" i="7"/>
  <c r="AA89" i="7" s="1"/>
  <c r="W89" i="7"/>
  <c r="AB89" i="7" s="1"/>
  <c r="X89" i="7"/>
  <c r="AC89" i="7" s="1"/>
  <c r="T89" i="7"/>
  <c r="T88" i="7"/>
  <c r="S123" i="7"/>
  <c r="S129" i="7"/>
  <c r="S128" i="7"/>
  <c r="S125" i="7"/>
  <c r="S124" i="7"/>
  <c r="S122" i="7"/>
  <c r="S121" i="7"/>
  <c r="S127" i="7"/>
  <c r="S126" i="7"/>
  <c r="T126" i="7"/>
  <c r="T123" i="7"/>
  <c r="T129" i="7"/>
  <c r="T128" i="7"/>
  <c r="T125" i="7"/>
  <c r="T124" i="7"/>
  <c r="T122" i="7"/>
  <c r="T121" i="7"/>
  <c r="T127" i="7"/>
  <c r="T120" i="7"/>
  <c r="K76" i="7"/>
  <c r="M76" i="7"/>
  <c r="N76" i="7"/>
  <c r="O76" i="7"/>
  <c r="P76" i="7"/>
  <c r="Q76" i="7"/>
  <c r="K77" i="7"/>
  <c r="M77" i="7"/>
  <c r="N77" i="7"/>
  <c r="O77" i="7"/>
  <c r="P77" i="7"/>
  <c r="Q77" i="7"/>
  <c r="M75" i="7"/>
  <c r="N75" i="7"/>
  <c r="O75" i="7"/>
  <c r="P75" i="7"/>
  <c r="Q75" i="7"/>
  <c r="K75" i="7"/>
  <c r="M81" i="7"/>
  <c r="N81" i="7"/>
  <c r="O81" i="7"/>
  <c r="M82" i="7"/>
  <c r="N82" i="7"/>
  <c r="O82" i="7"/>
  <c r="M83" i="7"/>
  <c r="N83" i="7"/>
  <c r="O83" i="7"/>
  <c r="L83" i="7"/>
  <c r="L82" i="7"/>
  <c r="L81" i="7"/>
  <c r="K82" i="7"/>
  <c r="K83" i="7"/>
  <c r="K81" i="7"/>
  <c r="Q7" i="7"/>
  <c r="R7" i="7"/>
  <c r="W7" i="7" s="1"/>
  <c r="S7" i="7"/>
  <c r="X7" i="7" s="1"/>
  <c r="T7" i="7"/>
  <c r="U7" i="7"/>
  <c r="P7" i="7"/>
  <c r="Q6" i="7"/>
  <c r="R6" i="7"/>
  <c r="S6" i="7"/>
  <c r="T6" i="7"/>
  <c r="U6" i="7"/>
  <c r="P6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R25" i="7"/>
  <c r="S25" i="7"/>
  <c r="T25" i="7"/>
  <c r="U25" i="7"/>
  <c r="Q25" i="7"/>
  <c r="P26" i="7"/>
  <c r="P27" i="7"/>
  <c r="P28" i="7"/>
  <c r="P29" i="7"/>
  <c r="P30" i="7"/>
  <c r="P31" i="7"/>
  <c r="P32" i="7"/>
  <c r="P33" i="7"/>
  <c r="P34" i="7"/>
  <c r="P25" i="7"/>
  <c r="P76" i="2"/>
  <c r="O76" i="2"/>
  <c r="N76" i="2"/>
  <c r="P77" i="2"/>
  <c r="P78" i="2"/>
  <c r="P79" i="2"/>
  <c r="P80" i="2"/>
  <c r="P81" i="2"/>
  <c r="P82" i="2"/>
  <c r="P83" i="2"/>
  <c r="P84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N77" i="2"/>
  <c r="O77" i="2"/>
  <c r="M77" i="2"/>
  <c r="M76" i="2"/>
  <c r="T28" i="2"/>
  <c r="S28" i="2"/>
  <c r="T27" i="2"/>
  <c r="S27" i="2"/>
  <c r="H5" i="5"/>
  <c r="H6" i="5"/>
  <c r="H4" i="5"/>
  <c r="G4" i="5"/>
  <c r="G5" i="5"/>
  <c r="G6" i="5"/>
  <c r="G3" i="5"/>
  <c r="E6" i="5"/>
  <c r="E5" i="5"/>
  <c r="T23" i="5"/>
  <c r="U23" i="5"/>
  <c r="T24" i="5"/>
  <c r="U24" i="5"/>
  <c r="T25" i="5"/>
  <c r="U25" i="5"/>
  <c r="T26" i="5"/>
  <c r="U26" i="5"/>
  <c r="T27" i="5"/>
  <c r="U27" i="5"/>
  <c r="AA27" i="5" s="1"/>
  <c r="T28" i="5"/>
  <c r="U28" i="5"/>
  <c r="T29" i="5"/>
  <c r="U29" i="5"/>
  <c r="T30" i="5"/>
  <c r="U30" i="5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S24" i="5"/>
  <c r="S25" i="5"/>
  <c r="Z25" i="5" s="1"/>
  <c r="S26" i="5"/>
  <c r="S27" i="5"/>
  <c r="S28" i="5"/>
  <c r="S29" i="5"/>
  <c r="S30" i="5"/>
  <c r="S31" i="5"/>
  <c r="S32" i="5"/>
  <c r="S33" i="5"/>
  <c r="S34" i="5"/>
  <c r="S35" i="5"/>
  <c r="S36" i="5"/>
  <c r="S37" i="5"/>
  <c r="S23" i="5"/>
  <c r="R24" i="5"/>
  <c r="Y24" i="5" s="1"/>
  <c r="R25" i="5"/>
  <c r="Y25" i="5" s="1"/>
  <c r="R26" i="5"/>
  <c r="Y26" i="5" s="1"/>
  <c r="R27" i="5"/>
  <c r="Y27" i="5" s="1"/>
  <c r="R28" i="5"/>
  <c r="Y28" i="5" s="1"/>
  <c r="R29" i="5"/>
  <c r="Y29" i="5" s="1"/>
  <c r="R30" i="5"/>
  <c r="Y30" i="5" s="1"/>
  <c r="R31" i="5"/>
  <c r="Y31" i="5" s="1"/>
  <c r="R32" i="5"/>
  <c r="Y32" i="5" s="1"/>
  <c r="R33" i="5"/>
  <c r="Y33" i="5" s="1"/>
  <c r="R34" i="5"/>
  <c r="Y34" i="5" s="1"/>
  <c r="R35" i="5"/>
  <c r="Y35" i="5" s="1"/>
  <c r="R36" i="5"/>
  <c r="Y36" i="5" s="1"/>
  <c r="R37" i="5"/>
  <c r="Y37" i="5" s="1"/>
  <c r="R23" i="5"/>
  <c r="Y23" i="5" s="1"/>
  <c r="T22" i="5"/>
  <c r="U22" i="5"/>
  <c r="S22" i="5"/>
  <c r="N7" i="4"/>
  <c r="O7" i="4"/>
  <c r="P7" i="4"/>
  <c r="Q7" i="4"/>
  <c r="T7" i="4" s="1"/>
  <c r="R7" i="4"/>
  <c r="U7" i="4" s="1"/>
  <c r="N8" i="4"/>
  <c r="O8" i="4"/>
  <c r="P8" i="4"/>
  <c r="Q8" i="4"/>
  <c r="T8" i="4" s="1"/>
  <c r="R8" i="4"/>
  <c r="N9" i="4"/>
  <c r="O9" i="4"/>
  <c r="P9" i="4"/>
  <c r="Q9" i="4"/>
  <c r="T9" i="4" s="1"/>
  <c r="R9" i="4"/>
  <c r="U9" i="4" s="1"/>
  <c r="N10" i="4"/>
  <c r="O10" i="4"/>
  <c r="P10" i="4"/>
  <c r="Q10" i="4"/>
  <c r="R10" i="4"/>
  <c r="U10" i="4"/>
  <c r="N11" i="4"/>
  <c r="O11" i="4"/>
  <c r="P11" i="4"/>
  <c r="Q11" i="4"/>
  <c r="T11" i="4" s="1"/>
  <c r="R11" i="4"/>
  <c r="U11" i="4" s="1"/>
  <c r="N12" i="4"/>
  <c r="O12" i="4"/>
  <c r="P12" i="4"/>
  <c r="Q12" i="4"/>
  <c r="R12" i="4"/>
  <c r="U12" i="4"/>
  <c r="N13" i="4"/>
  <c r="O13" i="4"/>
  <c r="P13" i="4"/>
  <c r="Q13" i="4"/>
  <c r="R13" i="4"/>
  <c r="U13" i="4" s="1"/>
  <c r="T13" i="4"/>
  <c r="N14" i="4"/>
  <c r="O14" i="4"/>
  <c r="P14" i="4"/>
  <c r="T14" i="4" s="1"/>
  <c r="Q14" i="4"/>
  <c r="R14" i="4"/>
  <c r="U14" i="4"/>
  <c r="N15" i="4"/>
  <c r="O15" i="4"/>
  <c r="P15" i="4"/>
  <c r="Q15" i="4"/>
  <c r="T15" i="4" s="1"/>
  <c r="R15" i="4"/>
  <c r="N16" i="4"/>
  <c r="O16" i="4"/>
  <c r="P16" i="4"/>
  <c r="T16" i="4" s="1"/>
  <c r="Q16" i="4"/>
  <c r="R16" i="4"/>
  <c r="U16" i="4" s="1"/>
  <c r="N17" i="4"/>
  <c r="O17" i="4"/>
  <c r="P17" i="4"/>
  <c r="Q17" i="4"/>
  <c r="R17" i="4"/>
  <c r="U17" i="4" s="1"/>
  <c r="T17" i="4"/>
  <c r="N18" i="4"/>
  <c r="O18" i="4"/>
  <c r="P18" i="4"/>
  <c r="Q18" i="4"/>
  <c r="R18" i="4"/>
  <c r="U18" i="4"/>
  <c r="N19" i="4"/>
  <c r="O19" i="4"/>
  <c r="P19" i="4"/>
  <c r="Q19" i="4"/>
  <c r="R19" i="4"/>
  <c r="T19" i="4"/>
  <c r="U19" i="4"/>
  <c r="N20" i="4"/>
  <c r="O20" i="4"/>
  <c r="P20" i="4"/>
  <c r="Q20" i="4"/>
  <c r="T20" i="4" s="1"/>
  <c r="R20" i="4"/>
  <c r="U20" i="4" s="1"/>
  <c r="N21" i="4"/>
  <c r="O21" i="4"/>
  <c r="P21" i="4"/>
  <c r="Q21" i="4"/>
  <c r="R21" i="4"/>
  <c r="T21" i="4"/>
  <c r="U21" i="4"/>
  <c r="N22" i="4"/>
  <c r="O22" i="4"/>
  <c r="P22" i="4"/>
  <c r="Q22" i="4"/>
  <c r="R22" i="4"/>
  <c r="U22" i="4"/>
  <c r="N23" i="4"/>
  <c r="O23" i="4"/>
  <c r="P23" i="4"/>
  <c r="Q23" i="4"/>
  <c r="T23" i="4" s="1"/>
  <c r="R23" i="4"/>
  <c r="U23" i="4" s="1"/>
  <c r="N24" i="4"/>
  <c r="O24" i="4"/>
  <c r="P24" i="4"/>
  <c r="Q24" i="4"/>
  <c r="R24" i="4"/>
  <c r="U24" i="4"/>
  <c r="U5" i="4"/>
  <c r="Q4" i="4"/>
  <c r="R4" i="4"/>
  <c r="Q5" i="4"/>
  <c r="T5" i="4" s="1"/>
  <c r="R5" i="4"/>
  <c r="Q6" i="4"/>
  <c r="T6" i="4" s="1"/>
  <c r="R6" i="4"/>
  <c r="U6" i="4" s="1"/>
  <c r="N4" i="4"/>
  <c r="P4" i="4"/>
  <c r="O4" i="4"/>
  <c r="T4" i="4" s="1"/>
  <c r="O5" i="4"/>
  <c r="P5" i="4"/>
  <c r="O6" i="4"/>
  <c r="P6" i="4"/>
  <c r="N6" i="4"/>
  <c r="N5" i="4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P5" i="3"/>
  <c r="P6" i="3"/>
  <c r="P7" i="3"/>
  <c r="P8" i="3"/>
  <c r="P4" i="3"/>
  <c r="N55" i="2"/>
  <c r="P55" i="2" s="1"/>
  <c r="O55" i="2"/>
  <c r="N56" i="2"/>
  <c r="O56" i="2"/>
  <c r="N57" i="2"/>
  <c r="P57" i="2" s="1"/>
  <c r="O57" i="2"/>
  <c r="N58" i="2"/>
  <c r="P58" i="2" s="1"/>
  <c r="O58" i="2"/>
  <c r="N59" i="2"/>
  <c r="P59" i="2" s="1"/>
  <c r="O59" i="2"/>
  <c r="N60" i="2"/>
  <c r="O60" i="2"/>
  <c r="N61" i="2"/>
  <c r="P61" i="2" s="1"/>
  <c r="O61" i="2"/>
  <c r="N62" i="2"/>
  <c r="P62" i="2" s="1"/>
  <c r="O62" i="2"/>
  <c r="N63" i="2"/>
  <c r="P63" i="2" s="1"/>
  <c r="O63" i="2"/>
  <c r="M56" i="2"/>
  <c r="M57" i="2"/>
  <c r="M58" i="2"/>
  <c r="M59" i="2"/>
  <c r="M60" i="2"/>
  <c r="M61" i="2"/>
  <c r="M62" i="2"/>
  <c r="M63" i="2"/>
  <c r="M55" i="2"/>
  <c r="O27" i="2"/>
  <c r="P27" i="2"/>
  <c r="N27" i="2"/>
  <c r="N29" i="2"/>
  <c r="O29" i="2"/>
  <c r="P29" i="2"/>
  <c r="O28" i="2"/>
  <c r="P28" i="2"/>
  <c r="N28" i="2"/>
  <c r="AO8" i="11" l="1"/>
  <c r="AN8" i="11"/>
  <c r="AM8" i="11"/>
  <c r="T7" i="11"/>
  <c r="I3" i="13"/>
  <c r="X95" i="7"/>
  <c r="AD95" i="7" s="1"/>
  <c r="W95" i="7"/>
  <c r="AC95" i="7" s="1"/>
  <c r="U95" i="7"/>
  <c r="AC92" i="7"/>
  <c r="Z6" i="7"/>
  <c r="V95" i="7"/>
  <c r="AB95" i="7" s="1"/>
  <c r="X199" i="8"/>
  <c r="X200" i="8"/>
  <c r="AD31" i="8"/>
  <c r="AD33" i="8"/>
  <c r="AC36" i="8"/>
  <c r="AA199" i="8"/>
  <c r="AF25" i="8"/>
  <c r="Z195" i="8"/>
  <c r="W193" i="8"/>
  <c r="W198" i="8" s="1"/>
  <c r="AE8" i="8"/>
  <c r="AC39" i="8"/>
  <c r="AF36" i="8"/>
  <c r="AD34" i="8"/>
  <c r="AE29" i="8"/>
  <c r="AC27" i="8"/>
  <c r="Y184" i="8"/>
  <c r="Y68" i="8"/>
  <c r="AA194" i="8"/>
  <c r="AD35" i="8"/>
  <c r="AF38" i="8"/>
  <c r="AC29" i="8"/>
  <c r="AF26" i="8"/>
  <c r="W68" i="8"/>
  <c r="X68" i="8"/>
  <c r="AE7" i="8"/>
  <c r="AE5" i="8"/>
  <c r="AE6" i="8"/>
  <c r="AA68" i="8"/>
  <c r="Z194" i="8"/>
  <c r="AA59" i="8"/>
  <c r="AB146" i="8"/>
  <c r="AB144" i="8"/>
  <c r="AB148" i="8"/>
  <c r="W182" i="8"/>
  <c r="Y194" i="8"/>
  <c r="AD40" i="8"/>
  <c r="AD32" i="8"/>
  <c r="AD28" i="8"/>
  <c r="Z59" i="8"/>
  <c r="X194" i="8"/>
  <c r="W195" i="8"/>
  <c r="X59" i="8"/>
  <c r="AA195" i="8"/>
  <c r="AD27" i="8"/>
  <c r="AF34" i="8"/>
  <c r="AF30" i="8"/>
  <c r="Z63" i="8"/>
  <c r="Z68" i="8" s="1"/>
  <c r="X195" i="8"/>
  <c r="W59" i="8"/>
  <c r="X63" i="8"/>
  <c r="AD39" i="8"/>
  <c r="Y59" i="8"/>
  <c r="W6" i="7"/>
  <c r="Y6" i="7"/>
  <c r="Z7" i="7"/>
  <c r="X6" i="7"/>
  <c r="Y7" i="7"/>
  <c r="AA33" i="5"/>
  <c r="Z34" i="5"/>
  <c r="Z31" i="5"/>
  <c r="Z28" i="5"/>
  <c r="AA37" i="5"/>
  <c r="AA31" i="5"/>
  <c r="AA25" i="5"/>
  <c r="Z26" i="5"/>
  <c r="Z33" i="5"/>
  <c r="Z24" i="5"/>
  <c r="Z32" i="5"/>
  <c r="AA22" i="5"/>
  <c r="AA32" i="5"/>
  <c r="AA26" i="5"/>
  <c r="Z30" i="5"/>
  <c r="Z36" i="5"/>
  <c r="Z37" i="5"/>
  <c r="Z27" i="5"/>
  <c r="AA36" i="5"/>
  <c r="AA30" i="5"/>
  <c r="AA24" i="5"/>
  <c r="AA35" i="5"/>
  <c r="Z29" i="5"/>
  <c r="AA23" i="5"/>
  <c r="AA34" i="5"/>
  <c r="AA28" i="5"/>
  <c r="Z23" i="5"/>
  <c r="Z22" i="5"/>
  <c r="AA29" i="5"/>
  <c r="Z35" i="5"/>
  <c r="U8" i="4"/>
  <c r="T24" i="4"/>
  <c r="T22" i="4"/>
  <c r="T18" i="4"/>
  <c r="T12" i="4"/>
  <c r="T10" i="4"/>
  <c r="P60" i="2"/>
  <c r="P56" i="2"/>
  <c r="U15" i="4"/>
  <c r="U4" i="4"/>
  <c r="AA95" i="7" l="1"/>
  <c r="W200" i="8"/>
  <c r="W199" i="8"/>
  <c r="W196" i="8"/>
  <c r="Y196" i="8"/>
  <c r="X196" i="8"/>
  <c r="Z196" i="8"/>
  <c r="AA196" i="8"/>
</calcChain>
</file>

<file path=xl/sharedStrings.xml><?xml version="1.0" encoding="utf-8"?>
<sst xmlns="http://schemas.openxmlformats.org/spreadsheetml/2006/main" count="4520" uniqueCount="212">
  <si>
    <t>year</t>
  </si>
  <si>
    <t>area</t>
  </si>
  <si>
    <t>top_n</t>
  </si>
  <si>
    <t>brands</t>
  </si>
  <si>
    <t>proportion_of_interest</t>
  </si>
  <si>
    <t>ZA</t>
  </si>
  <si>
    <t>ZA-EC</t>
  </si>
  <si>
    <t>ZA-FS</t>
  </si>
  <si>
    <t>ZA-GT</t>
  </si>
  <si>
    <t>ZA-LP</t>
  </si>
  <si>
    <t>ZA-MP</t>
  </si>
  <si>
    <t>ZA-NL</t>
  </si>
  <si>
    <t>ZA-NW</t>
  </si>
  <si>
    <t>ZA-WC</t>
  </si>
  <si>
    <t>Sum of proportion_of_interest</t>
  </si>
  <si>
    <t>FALSE</t>
  </si>
  <si>
    <t>TRUE</t>
  </si>
  <si>
    <t>own_brands</t>
  </si>
  <si>
    <t>Other</t>
  </si>
  <si>
    <t>Bravo</t>
  </si>
  <si>
    <t>Index</t>
  </si>
  <si>
    <t>brand</t>
  </si>
  <si>
    <t>total_year_proportion</t>
  </si>
  <si>
    <t>Edblo</t>
  </si>
  <si>
    <t>King Koil - combined</t>
  </si>
  <si>
    <t>Sealy</t>
  </si>
  <si>
    <t>Slumberland - combined</t>
  </si>
  <si>
    <t>interest</t>
  </si>
  <si>
    <t>bed</t>
  </si>
  <si>
    <t>ZA-NC</t>
  </si>
  <si>
    <t>mattress</t>
  </si>
  <si>
    <t>Sum of interest</t>
  </si>
  <si>
    <t>estimated_interest</t>
  </si>
  <si>
    <t>first_year_interest</t>
  </si>
  <si>
    <t>indexed_interest</t>
  </si>
  <si>
    <t>Beares</t>
  </si>
  <si>
    <t>Bradlows</t>
  </si>
  <si>
    <t>Dial a Bed</t>
  </si>
  <si>
    <t>House &amp; Home</t>
  </si>
  <si>
    <t>Lewis</t>
  </si>
  <si>
    <t>Mattress Gallery</t>
  </si>
  <si>
    <t>Mattress Warehouse</t>
  </si>
  <si>
    <t>OK Furniture</t>
  </si>
  <si>
    <t>Rochester</t>
  </si>
  <si>
    <t>Russells</t>
  </si>
  <si>
    <t>Sleepmasters</t>
  </si>
  <si>
    <t>Tafelberg</t>
  </si>
  <si>
    <t>The Bed Centre</t>
  </si>
  <si>
    <t>The Bed Shop</t>
  </si>
  <si>
    <t>The Mattress King</t>
  </si>
  <si>
    <t>Column Labels</t>
  </si>
  <si>
    <t>Grand Total</t>
  </si>
  <si>
    <t>Row Labels</t>
  </si>
  <si>
    <t>Sum of indexed_interest</t>
  </si>
  <si>
    <t>index_interest</t>
  </si>
  <si>
    <t>Total furniture store interest by year</t>
  </si>
  <si>
    <t>Rest</t>
  </si>
  <si>
    <t>first_year_total_interest</t>
  </si>
  <si>
    <t>Eastern Cape</t>
  </si>
  <si>
    <t>Free State</t>
  </si>
  <si>
    <t>Gauteng</t>
  </si>
  <si>
    <t>KwaZulu-Natal</t>
  </si>
  <si>
    <t>Limpopo</t>
  </si>
  <si>
    <t>Mpumalanga</t>
  </si>
  <si>
    <t>National</t>
  </si>
  <si>
    <t>North West</t>
  </si>
  <si>
    <t>Northern Cape</t>
  </si>
  <si>
    <t>Western Cape</t>
  </si>
  <si>
    <t>Sum of index_interest</t>
  </si>
  <si>
    <t>Output 1</t>
  </si>
  <si>
    <t>Output 2</t>
  </si>
  <si>
    <t>super_brand</t>
  </si>
  <si>
    <t>competitor_brand</t>
  </si>
  <si>
    <t>own</t>
  </si>
  <si>
    <t>Rest of market</t>
  </si>
  <si>
    <t>Brand</t>
  </si>
  <si>
    <t>year_total_interest</t>
  </si>
  <si>
    <t>Output 3</t>
  </si>
  <si>
    <t>Output 4</t>
  </si>
  <si>
    <t>year_interest</t>
  </si>
  <si>
    <t>Province</t>
  </si>
  <si>
    <t>Output 5</t>
  </si>
  <si>
    <t>index_interest_vs_2017</t>
  </si>
  <si>
    <t>Sum of index_interest_vs_2017</t>
  </si>
  <si>
    <t>province_order</t>
  </si>
  <si>
    <t>first_interest_brand_area</t>
  </si>
  <si>
    <t>brand_rank</t>
  </si>
  <si>
    <t>total_interest_area_year</t>
  </si>
  <si>
    <t>Ashleigh's</t>
  </si>
  <si>
    <t>Ashleighs</t>
  </si>
  <si>
    <t>Cloud nine - combined</t>
  </si>
  <si>
    <t>Dreamland</t>
  </si>
  <si>
    <t>inf</t>
  </si>
  <si>
    <t>Dunlopillo</t>
  </si>
  <si>
    <t>Forgeron</t>
  </si>
  <si>
    <t>Rest Assured</t>
  </si>
  <si>
    <t>Restonic</t>
  </si>
  <si>
    <t>Serta</t>
  </si>
  <si>
    <t>Simmons</t>
  </si>
  <si>
    <t>Tempur</t>
  </si>
  <si>
    <t>sealy posturepedic</t>
  </si>
  <si>
    <t>Bravo or other</t>
  </si>
  <si>
    <t>Rank</t>
  </si>
  <si>
    <t>Bravo other</t>
  </si>
  <si>
    <t>All other Sealy interest</t>
  </si>
  <si>
    <t>Sealy Posturepedic</t>
  </si>
  <si>
    <t>month</t>
  </si>
  <si>
    <t>month_name</t>
  </si>
  <si>
    <t>year_month_shorthand</t>
  </si>
  <si>
    <t>April</t>
  </si>
  <si>
    <t>'17-Apr</t>
  </si>
  <si>
    <t>August</t>
  </si>
  <si>
    <t>'17-Aug</t>
  </si>
  <si>
    <t>December</t>
  </si>
  <si>
    <t>'17-Dec</t>
  </si>
  <si>
    <t>February</t>
  </si>
  <si>
    <t>'17-Feb</t>
  </si>
  <si>
    <t>January</t>
  </si>
  <si>
    <t>'17-Jan</t>
  </si>
  <si>
    <t>July</t>
  </si>
  <si>
    <t>'17-Jul</t>
  </si>
  <si>
    <t>June</t>
  </si>
  <si>
    <t>'17-Jun</t>
  </si>
  <si>
    <t>March</t>
  </si>
  <si>
    <t>'17-Mar</t>
  </si>
  <si>
    <t>May</t>
  </si>
  <si>
    <t>'17-May</t>
  </si>
  <si>
    <t>November</t>
  </si>
  <si>
    <t>'17-Nov</t>
  </si>
  <si>
    <t>October</t>
  </si>
  <si>
    <t>'17-Oct</t>
  </si>
  <si>
    <t>September</t>
  </si>
  <si>
    <t>'17-Sep</t>
  </si>
  <si>
    <t>'18-Apr</t>
  </si>
  <si>
    <t>'18-Aug</t>
  </si>
  <si>
    <t>'18-Dec</t>
  </si>
  <si>
    <t>'18-Feb</t>
  </si>
  <si>
    <t>'18-Jan</t>
  </si>
  <si>
    <t>'18-Jul</t>
  </si>
  <si>
    <t>'18-Jun</t>
  </si>
  <si>
    <t>'18-Mar</t>
  </si>
  <si>
    <t>'18-May</t>
  </si>
  <si>
    <t>'18-Nov</t>
  </si>
  <si>
    <t>'18-Oct</t>
  </si>
  <si>
    <t>'18-Sep</t>
  </si>
  <si>
    <t>'19-Apr</t>
  </si>
  <si>
    <t>'19-Aug</t>
  </si>
  <si>
    <t>'19-Dec</t>
  </si>
  <si>
    <t>'19-Feb</t>
  </si>
  <si>
    <t>'19-Jan</t>
  </si>
  <si>
    <t>'19-Jul</t>
  </si>
  <si>
    <t>'19-Jun</t>
  </si>
  <si>
    <t>'19-Mar</t>
  </si>
  <si>
    <t>'19-May</t>
  </si>
  <si>
    <t>'19-Nov</t>
  </si>
  <si>
    <t>'19-Oct</t>
  </si>
  <si>
    <t>'19-Sep</t>
  </si>
  <si>
    <t>'20-Apr</t>
  </si>
  <si>
    <t>'20-Aug</t>
  </si>
  <si>
    <t>'20-Dec</t>
  </si>
  <si>
    <t>'20-Feb</t>
  </si>
  <si>
    <t>'20-Jan</t>
  </si>
  <si>
    <t>'20-Jul</t>
  </si>
  <si>
    <t>'20-Jun</t>
  </si>
  <si>
    <t>'20-Mar</t>
  </si>
  <si>
    <t>'20-May</t>
  </si>
  <si>
    <t>'20-Nov</t>
  </si>
  <si>
    <t>'20-Oct</t>
  </si>
  <si>
    <t>'20-Sep</t>
  </si>
  <si>
    <t>'21-Apr</t>
  </si>
  <si>
    <t>'21-Aug</t>
  </si>
  <si>
    <t>'21-Dec</t>
  </si>
  <si>
    <t>'21-Feb</t>
  </si>
  <si>
    <t>'21-Jan</t>
  </si>
  <si>
    <t>'21-Jul</t>
  </si>
  <si>
    <t>'21-Jun</t>
  </si>
  <si>
    <t>'21-Mar</t>
  </si>
  <si>
    <t>'21-May</t>
  </si>
  <si>
    <t>'21-Nov</t>
  </si>
  <si>
    <t>'21-Oct</t>
  </si>
  <si>
    <t>'21-Sep</t>
  </si>
  <si>
    <t>interest_index</t>
  </si>
  <si>
    <t>average index</t>
  </si>
  <si>
    <t>Kwa-Zulu Natal</t>
  </si>
  <si>
    <t>Bed centre</t>
  </si>
  <si>
    <t>Best Home</t>
  </si>
  <si>
    <t>Best Home &amp; Electric</t>
  </si>
  <si>
    <t>Best Home and Electric</t>
  </si>
  <si>
    <t>Ericssons</t>
  </si>
  <si>
    <t>House and Home</t>
  </si>
  <si>
    <t>store_rank</t>
  </si>
  <si>
    <t>(Multiple Items)</t>
  </si>
  <si>
    <t>Order</t>
  </si>
  <si>
    <t>province order</t>
  </si>
  <si>
    <t>Cloud Nine</t>
  </si>
  <si>
    <t>Other competitors</t>
  </si>
  <si>
    <t>King Koil</t>
  </si>
  <si>
    <t>Slumberland</t>
  </si>
  <si>
    <t>Proportion of Bravo interest</t>
  </si>
  <si>
    <t>Proportion of competitor interest</t>
  </si>
  <si>
    <t>Competitors</t>
  </si>
  <si>
    <t>Share of search interest</t>
  </si>
  <si>
    <t>Johannesburg</t>
  </si>
  <si>
    <t>Cape Town</t>
  </si>
  <si>
    <t>Durban</t>
  </si>
  <si>
    <t>Average temperatures</t>
  </si>
  <si>
    <t>Johannesburg Mins and maxes</t>
  </si>
  <si>
    <t>Min</t>
  </si>
  <si>
    <t>Max</t>
  </si>
  <si>
    <t>sealy</t>
  </si>
  <si>
    <t>Total</t>
  </si>
  <si>
    <t>Share of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</si>
</sst>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0000000000000%"/>
    <numFmt numFmtId="167" formatCode="0.000000000000000%"/>
    <numFmt numFmtId="168" formatCode="0.00000000000000%"/>
    <numFmt numFmtId="169" formatCode="0.00000000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Roboto Light"/>
    </font>
    <font>
      <sz val="14"/>
      <color rgb="FF000000"/>
      <name val="Roboto Medium"/>
    </font>
    <font>
      <sz val="14"/>
      <color rgb="FF202124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8E4"/>
        <bgColor indexed="64"/>
      </patternFill>
    </fill>
  </fills>
  <borders count="4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rgb="FFBCB5AC"/>
      </left>
      <right style="thin">
        <color rgb="FFBCB5AC"/>
      </right>
      <top style="thin">
        <color rgb="FFBCB5AC"/>
      </top>
      <bottom style="medium">
        <color rgb="FF000000"/>
      </bottom>
      <diagonal/>
    </border>
    <border>
      <left style="thin">
        <color rgb="FFBCB5AC"/>
      </left>
      <right style="thin">
        <color rgb="FFBCB5AC"/>
      </right>
      <top style="thin">
        <color rgb="FFBCB5AC"/>
      </top>
      <bottom style="thin">
        <color rgb="FFBCB5A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9" fontId="0" fillId="0" borderId="0" xfId="2" applyFont="1"/>
    <xf numFmtId="164" fontId="0" fillId="0" borderId="0" xfId="2" applyNumberFormat="1" applyFont="1"/>
    <xf numFmtId="0" fontId="0" fillId="2" borderId="0" xfId="0" applyFill="1"/>
    <xf numFmtId="43" fontId="0" fillId="0" borderId="0" xfId="1" applyFont="1"/>
    <xf numFmtId="165" fontId="0" fillId="0" borderId="0" xfId="1" applyNumberFormat="1" applyFont="1"/>
    <xf numFmtId="165" fontId="2" fillId="0" borderId="0" xfId="1" applyNumberFormat="1" applyFont="1"/>
    <xf numFmtId="0" fontId="3" fillId="0" borderId="0" xfId="0" applyFont="1"/>
    <xf numFmtId="0" fontId="3" fillId="2" borderId="0" xfId="0" applyFont="1" applyFill="1"/>
    <xf numFmtId="2" fontId="0" fillId="2" borderId="0" xfId="0" applyNumberFormat="1" applyFill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NumberFormat="1" applyFill="1" applyBorder="1"/>
    <xf numFmtId="9" fontId="0" fillId="2" borderId="1" xfId="2" applyFont="1" applyFill="1" applyBorder="1"/>
    <xf numFmtId="10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0" xfId="0" applyFont="1"/>
    <xf numFmtId="43" fontId="0" fillId="0" borderId="0" xfId="0" applyNumberFormat="1"/>
    <xf numFmtId="9" fontId="0" fillId="0" borderId="0" xfId="0" applyNumberFormat="1"/>
    <xf numFmtId="164" fontId="0" fillId="2" borderId="0" xfId="0" applyNumberFormat="1" applyFill="1"/>
    <xf numFmtId="0" fontId="6" fillId="0" borderId="0" xfId="0" applyFont="1"/>
    <xf numFmtId="1" fontId="0" fillId="0" borderId="0" xfId="0" applyNumberFormat="1"/>
    <xf numFmtId="0" fontId="0" fillId="3" borderId="0" xfId="0" applyFill="1"/>
    <xf numFmtId="43" fontId="0" fillId="0" borderId="0" xfId="1" applyNumberFormat="1" applyFont="1"/>
    <xf numFmtId="2" fontId="0" fillId="0" borderId="0" xfId="1" applyNumberFormat="1" applyFont="1"/>
    <xf numFmtId="2" fontId="0" fillId="0" borderId="0" xfId="2" applyNumberFormat="1" applyFont="1"/>
    <xf numFmtId="0" fontId="7" fillId="4" borderId="3" xfId="0" applyFont="1" applyFill="1" applyBorder="1" applyAlignment="1">
      <alignment horizontal="right" vertical="center" indent="1"/>
    </xf>
    <xf numFmtId="9" fontId="7" fillId="4" borderId="3" xfId="0" applyNumberFormat="1" applyFont="1" applyFill="1" applyBorder="1" applyAlignment="1">
      <alignment horizontal="right" vertical="center" indent="1"/>
    </xf>
    <xf numFmtId="0" fontId="7" fillId="2" borderId="3" xfId="0" applyFont="1" applyFill="1" applyBorder="1" applyAlignment="1">
      <alignment horizontal="right" vertical="center" indent="1"/>
    </xf>
    <xf numFmtId="9" fontId="7" fillId="2" borderId="3" xfId="0" applyNumberFormat="1" applyFont="1" applyFill="1" applyBorder="1" applyAlignment="1">
      <alignment horizontal="right" vertical="center" indent="1"/>
    </xf>
    <xf numFmtId="0" fontId="7" fillId="4" borderId="3" xfId="0" applyFont="1" applyFill="1" applyBorder="1" applyAlignment="1">
      <alignment horizontal="left" vertical="center" indent="1"/>
    </xf>
    <xf numFmtId="0" fontId="7" fillId="2" borderId="3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wrapText="1" indent="1"/>
    </xf>
    <xf numFmtId="0" fontId="8" fillId="3" borderId="2" xfId="0" applyFont="1" applyFill="1" applyBorder="1" applyAlignment="1">
      <alignment horizontal="right" wrapText="1" indent="1"/>
    </xf>
    <xf numFmtId="0" fontId="8" fillId="3" borderId="2" xfId="0" applyFont="1" applyFill="1" applyBorder="1" applyAlignment="1">
      <alignment horizontal="center" wrapText="1"/>
    </xf>
    <xf numFmtId="10" fontId="8" fillId="3" borderId="2" xfId="0" applyNumberFormat="1" applyFont="1" applyFill="1" applyBorder="1" applyAlignment="1">
      <alignment horizontal="center" wrapText="1"/>
    </xf>
    <xf numFmtId="169" fontId="0" fillId="2" borderId="0" xfId="0" applyNumberFormat="1" applyFill="1"/>
    <xf numFmtId="166" fontId="0" fillId="0" borderId="0" xfId="0" applyNumberFormat="1"/>
    <xf numFmtId="167" fontId="0" fillId="0" borderId="0" xfId="0" applyNumberFormat="1"/>
    <xf numFmtId="10" fontId="0" fillId="0" borderId="0" xfId="2" applyNumberFormat="1" applyFont="1"/>
    <xf numFmtId="168" fontId="0" fillId="0" borderId="0" xfId="0" applyNumberFormat="1"/>
    <xf numFmtId="0" fontId="9" fillId="0" borderId="0" xfId="0" applyFont="1"/>
    <xf numFmtId="0" fontId="7" fillId="0" borderId="3" xfId="0" applyFont="1" applyFill="1" applyBorder="1" applyAlignment="1">
      <alignment horizontal="right" vertical="center" indent="1"/>
    </xf>
    <xf numFmtId="0" fontId="7" fillId="0" borderId="3" xfId="0" applyFont="1" applyFill="1" applyBorder="1" applyAlignment="1">
      <alignment horizontal="left" vertical="center" indent="1"/>
    </xf>
    <xf numFmtId="164" fontId="0" fillId="0" borderId="0" xfId="0" applyNumberFormat="1"/>
    <xf numFmtId="164" fontId="7" fillId="0" borderId="3" xfId="0" applyNumberFormat="1" applyFont="1" applyFill="1" applyBorder="1" applyAlignment="1">
      <alignment horizontal="right" vertical="center" indent="1"/>
    </xf>
    <xf numFmtId="164" fontId="7" fillId="4" borderId="3" xfId="0" applyNumberFormat="1" applyFont="1" applyFill="1" applyBorder="1" applyAlignment="1">
      <alignment horizontal="right" vertical="center" indent="1"/>
    </xf>
    <xf numFmtId="0" fontId="8" fillId="3" borderId="0" xfId="0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 cent" xfId="2" builtinId="5"/>
  </cellStyles>
  <dxfs count="58"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0.0%"/>
    </dxf>
    <dxf>
      <numFmt numFmtId="13" formatCode="0%"/>
    </dxf>
    <dxf>
      <numFmt numFmtId="13" formatCode="0%"/>
    </dxf>
    <dxf>
      <numFmt numFmtId="2" formatCode="0.00"/>
    </dxf>
    <dxf>
      <numFmt numFmtId="170" formatCode="0.000000"/>
    </dxf>
    <dxf>
      <numFmt numFmtId="14" formatCode="0.00%"/>
    </dxf>
    <dxf>
      <numFmt numFmtId="170" formatCode="0.000000"/>
    </dxf>
    <dxf>
      <numFmt numFmtId="14" formatCode="0.00%"/>
    </dxf>
    <dxf>
      <numFmt numFmtId="170" formatCode="0.000000"/>
    </dxf>
    <dxf>
      <numFmt numFmtId="14" formatCode="0.00%"/>
    </dxf>
    <dxf>
      <numFmt numFmtId="170" formatCode="0.000000"/>
    </dxf>
    <dxf>
      <numFmt numFmtId="2" formatCode="0.00"/>
    </dxf>
    <dxf>
      <numFmt numFmtId="170" formatCode="0.000000"/>
    </dxf>
    <dxf>
      <numFmt numFmtId="14" formatCode="0.00%"/>
    </dxf>
    <dxf>
      <numFmt numFmtId="170" formatCode="0.000000"/>
    </dxf>
    <dxf>
      <numFmt numFmtId="14" formatCode="0.00%"/>
    </dxf>
    <dxf>
      <numFmt numFmtId="170" formatCode="0.000000"/>
    </dxf>
    <dxf>
      <numFmt numFmtId="14" formatCode="0.00%"/>
    </dxf>
    <dxf>
      <numFmt numFmtId="170" formatCode="0.000000"/>
    </dxf>
    <dxf>
      <numFmt numFmtId="14" formatCode="0.00%"/>
    </dxf>
    <dxf>
      <numFmt numFmtId="170" formatCode="0.000000"/>
    </dxf>
    <dxf>
      <numFmt numFmtId="170" formatCode="0.000000"/>
    </dxf>
    <dxf>
      <numFmt numFmtId="14" formatCode="0.00%"/>
    </dxf>
    <dxf>
      <numFmt numFmtId="170" formatCode="0.000000"/>
    </dxf>
    <dxf>
      <numFmt numFmtId="14" formatCode="0.00%"/>
    </dxf>
    <dxf>
      <numFmt numFmtId="170" formatCode="0.000000"/>
    </dxf>
    <dxf>
      <numFmt numFmtId="2" formatCode="0.00"/>
    </dxf>
    <dxf>
      <numFmt numFmtId="170" formatCode="0.000000"/>
    </dxf>
    <dxf>
      <numFmt numFmtId="2" formatCode="0.00"/>
    </dxf>
    <dxf>
      <numFmt numFmtId="170" formatCode="0.000000"/>
    </dxf>
    <dxf>
      <numFmt numFmtId="0" formatCode="General"/>
    </dxf>
    <dxf>
      <numFmt numFmtId="170" formatCode="0.000000"/>
    </dxf>
    <dxf>
      <numFmt numFmtId="14" formatCode="0.00%"/>
    </dxf>
    <dxf>
      <numFmt numFmtId="170" formatCode="0.000000"/>
    </dxf>
    <dxf>
      <numFmt numFmtId="13" formatCode="0%"/>
    </dxf>
    <dxf>
      <numFmt numFmtId="35" formatCode="_(* #,##0.00_);_(* \(#,##0.00\);_(* &quot;-&quot;??_);_(@_)"/>
    </dxf>
    <dxf>
      <numFmt numFmtId="2" formatCode="0.0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pivotCacheDefinition" Target="pivotCache/pivotCacheDefinition1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ivotCacheDefinition" Target="pivotCache/pivotCacheDefinition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'0_matress_brand_index_interest'!$Q$25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'0_matress_brand_index_interest'!$Q$26:$Q$34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9-1148-AF03-3E99728DA0FC}"/>
            </c:ext>
          </c:extLst>
        </c:ser>
        <c:ser>
          <c:idx val="1"/>
          <c:order val="1"/>
          <c:tx>
            <c:strRef>
              <c:f>'0_matress_brand_index_interest'!$R$25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'0_matress_brand_index_interest'!$R$26:$R$34</c:f>
              <c:numCache>
                <c:formatCode>General</c:formatCode>
                <c:ptCount val="9"/>
                <c:pt idx="0">
                  <c:v>0.53208773354995897</c:v>
                </c:pt>
                <c:pt idx="1">
                  <c:v>1.67654986522911</c:v>
                </c:pt>
                <c:pt idx="2">
                  <c:v>1.1145552560646901</c:v>
                </c:pt>
                <c:pt idx="3">
                  <c:v>1.74968944099378</c:v>
                </c:pt>
                <c:pt idx="4">
                  <c:v>2.0498960498960499</c:v>
                </c:pt>
                <c:pt idx="5">
                  <c:v>1.5767790262172201</c:v>
                </c:pt>
                <c:pt idx="6">
                  <c:v>1.1407991301984199</c:v>
                </c:pt>
                <c:pt idx="7">
                  <c:v>0.7578125</c:v>
                </c:pt>
                <c:pt idx="8">
                  <c:v>1.15222594542843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9-1148-AF03-3E99728DA0FC}"/>
            </c:ext>
          </c:extLst>
        </c:ser>
        <c:ser>
          <c:idx val="2"/>
          <c:order val="2"/>
          <c:tx>
            <c:strRef>
              <c:f>'0_matress_brand_index_interest'!$S$25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'0_matress_brand_index_interest'!$S$26:$S$34</c:f>
              <c:numCache>
                <c:formatCode>General</c:formatCode>
                <c:ptCount val="9"/>
                <c:pt idx="0">
                  <c:v>0.69455727051177896</c:v>
                </c:pt>
                <c:pt idx="1">
                  <c:v>1.23450134770889</c:v>
                </c:pt>
                <c:pt idx="2">
                  <c:v>1.2412398921832799</c:v>
                </c:pt>
                <c:pt idx="3">
                  <c:v>1.64720496894409</c:v>
                </c:pt>
                <c:pt idx="4">
                  <c:v>1.0103950103950099</c:v>
                </c:pt>
                <c:pt idx="5">
                  <c:v>2.2846441947565501</c:v>
                </c:pt>
                <c:pt idx="6">
                  <c:v>1.2881217722207099</c:v>
                </c:pt>
                <c:pt idx="7">
                  <c:v>1.21484375</c:v>
                </c:pt>
                <c:pt idx="8">
                  <c:v>1.0703685974150301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9-1148-AF03-3E99728DA0FC}"/>
            </c:ext>
          </c:extLst>
        </c:ser>
        <c:ser>
          <c:idx val="3"/>
          <c:order val="3"/>
          <c:tx>
            <c:strRef>
              <c:f>'0_matress_brand_index_interest'!$T$25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'0_matress_brand_index_interest'!$T$26:$T$34</c:f>
              <c:numCache>
                <c:formatCode>General</c:formatCode>
                <c:ptCount val="9"/>
                <c:pt idx="0">
                  <c:v>1.02843216896831</c:v>
                </c:pt>
                <c:pt idx="1">
                  <c:v>1.2264150943396199</c:v>
                </c:pt>
                <c:pt idx="2">
                  <c:v>1.4624887690925401</c:v>
                </c:pt>
                <c:pt idx="3">
                  <c:v>2.2478260869565201</c:v>
                </c:pt>
                <c:pt idx="4">
                  <c:v>1.53014553014553</c:v>
                </c:pt>
                <c:pt idx="5">
                  <c:v>1.5880149812733999</c:v>
                </c:pt>
                <c:pt idx="6">
                  <c:v>1.34166893177493</c:v>
                </c:pt>
                <c:pt idx="7">
                  <c:v>0.9609375</c:v>
                </c:pt>
                <c:pt idx="8">
                  <c:v>1.49497367161321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9-1148-AF03-3E99728DA0FC}"/>
            </c:ext>
          </c:extLst>
        </c:ser>
        <c:ser>
          <c:idx val="4"/>
          <c:order val="4"/>
          <c:tx>
            <c:strRef>
              <c:f>'0_matress_brand_index_interest'!$U$25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'0_matress_brand_index_interest'!$U$26:$U$34</c:f>
              <c:numCache>
                <c:formatCode>General</c:formatCode>
                <c:ptCount val="9"/>
                <c:pt idx="0">
                  <c:v>0.78391551584077901</c:v>
                </c:pt>
                <c:pt idx="1">
                  <c:v>1.6630727762803199</c:v>
                </c:pt>
                <c:pt idx="2">
                  <c:v>1.46698113207547</c:v>
                </c:pt>
                <c:pt idx="3">
                  <c:v>2.1118012422360199</c:v>
                </c:pt>
                <c:pt idx="4">
                  <c:v>1.5945945945945901</c:v>
                </c:pt>
                <c:pt idx="5">
                  <c:v>2.86142322097378</c:v>
                </c:pt>
                <c:pt idx="6">
                  <c:v>1.3647730361511199</c:v>
                </c:pt>
                <c:pt idx="7">
                  <c:v>1.38671875</c:v>
                </c:pt>
                <c:pt idx="8">
                  <c:v>1.33652465294399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9-1148-AF03-3E99728DA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141423"/>
        <c:axId val="1278127743"/>
      </c:barChart>
      <c:catAx>
        <c:axId val="127814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27743"/>
        <c:crosses val="autoZero"/>
        <c:auto val="1"/>
        <c:lblAlgn val="ctr"/>
        <c:lblOffset val="100"/>
        <c:noMultiLvlLbl val="0"/>
      </c:catAx>
      <c:valAx>
        <c:axId val="127812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Provincial search interest over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'0_matress_brand_index_interest'!$U$136</c:f>
              <c:strCache>
                <c:ptCount val="1"/>
                <c:pt idx="0">
                  <c:v>Gauteng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'0_matress_brand_index_interest'!$V$136:$Z$136</c:f>
              <c:numCache>
                <c:formatCode>0.00</c:formatCode>
                <c:ptCount val="5"/>
                <c:pt idx="0">
                  <c:v>1</c:v>
                </c:pt>
                <c:pt idx="1">
                  <c:v>1.1145552560646901</c:v>
                </c:pt>
                <c:pt idx="2">
                  <c:v>1.2412398921832799</c:v>
                </c:pt>
                <c:pt idx="3">
                  <c:v>1.4624887690925401</c:v>
                </c:pt>
                <c:pt idx="4">
                  <c:v>1.46698113207547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B-8D47-9EAB-2310DE29E13A}"/>
            </c:ext>
          </c:extLst>
        </c:ser>
        <c:ser>
          <c:idx val="1"/>
          <c:order val="1"/>
          <c:tx>
            <c:strRef>
              <c:f>'0_matress_brand_index_interest'!$U$137</c:f>
              <c:strCache>
                <c:ptCount val="1"/>
                <c:pt idx="0">
                  <c:v>KwaZulu-Natal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'0_matress_brand_index_interest'!$V$137:$Z$137</c:f>
              <c:numCache>
                <c:formatCode>0.00</c:formatCode>
                <c:ptCount val="5"/>
                <c:pt idx="0">
                  <c:v>1</c:v>
                </c:pt>
                <c:pt idx="1">
                  <c:v>1.74968944099378</c:v>
                </c:pt>
                <c:pt idx="2">
                  <c:v>1.64720496894409</c:v>
                </c:pt>
                <c:pt idx="3">
                  <c:v>2.2478260869565201</c:v>
                </c:pt>
                <c:pt idx="4">
                  <c:v>2.1118012422360199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B-8D47-9EAB-2310DE29E13A}"/>
            </c:ext>
          </c:extLst>
        </c:ser>
        <c:ser>
          <c:idx val="2"/>
          <c:order val="2"/>
          <c:tx>
            <c:strRef>
              <c:f>'0_matress_brand_index_interest'!$U$138</c:f>
              <c:strCache>
                <c:ptCount val="1"/>
                <c:pt idx="0">
                  <c:v>Western Cape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'0_matress_brand_index_interest'!$V$138:$Z$138</c:f>
              <c:numCache>
                <c:formatCode>0.00</c:formatCode>
                <c:ptCount val="5"/>
                <c:pt idx="0">
                  <c:v>1</c:v>
                </c:pt>
                <c:pt idx="1">
                  <c:v>1.15222594542843</c:v>
                </c:pt>
                <c:pt idx="2">
                  <c:v>1.0703685974150301</c:v>
                </c:pt>
                <c:pt idx="3">
                  <c:v>1.49497367161321</c:v>
                </c:pt>
                <c:pt idx="4">
                  <c:v>1.33652465294399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B-8D47-9EAB-2310DE29E13A}"/>
            </c:ext>
          </c:extLst>
        </c:ser>
        <c:ser>
          <c:idx val="3"/>
          <c:order val="3"/>
          <c:tx>
            <c:strRef>
              <c:f>'0_matress_brand_index_interest'!$U$139</c:f>
              <c:strCache>
                <c:ptCount val="1"/>
                <c:pt idx="0">
                  <c:v>Eastern Cape</c:v>
                </c:pt>
              </c:strCache>
            </c:strRef>
          </c:tx>
          <c:spPr>
            <a:ln w="50800" cap="rnd">
              <a:solidFill>
                <a:srgbClr val="80DE7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'0_matress_brand_index_interest'!$V$139:$Z$139</c:f>
              <c:numCache>
                <c:formatCode>0.00</c:formatCode>
                <c:ptCount val="5"/>
                <c:pt idx="0">
                  <c:v>1</c:v>
                </c:pt>
                <c:pt idx="1">
                  <c:v>0.53208773354995897</c:v>
                </c:pt>
                <c:pt idx="2">
                  <c:v>0.69455727051177896</c:v>
                </c:pt>
                <c:pt idx="3">
                  <c:v>1.02843216896831</c:v>
                </c:pt>
                <c:pt idx="4">
                  <c:v>0.78391551584077901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B-8D47-9EAB-2310DE29E13A}"/>
            </c:ext>
          </c:extLst>
        </c:ser>
        <c:ser>
          <c:idx val="4"/>
          <c:order val="4"/>
          <c:tx>
            <c:strRef>
              <c:f>'0_matress_brand_index_interest'!$U$140</c:f>
              <c:strCache>
                <c:ptCount val="1"/>
                <c:pt idx="0">
                  <c:v>Limpopo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'0_matress_brand_index_interest'!$V$140:$Z$140</c:f>
              <c:numCache>
                <c:formatCode>0.00</c:formatCode>
                <c:ptCount val="5"/>
                <c:pt idx="0">
                  <c:v>1</c:v>
                </c:pt>
                <c:pt idx="1">
                  <c:v>2.0498960498960499</c:v>
                </c:pt>
                <c:pt idx="2">
                  <c:v>1.0103950103950099</c:v>
                </c:pt>
                <c:pt idx="3">
                  <c:v>1.53014553014553</c:v>
                </c:pt>
                <c:pt idx="4">
                  <c:v>1.5945945945945901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CB-8D47-9EAB-2310DE29E13A}"/>
            </c:ext>
          </c:extLst>
        </c:ser>
        <c:ser>
          <c:idx val="5"/>
          <c:order val="5"/>
          <c:tx>
            <c:strRef>
              <c:f>'0_matress_brand_index_interest'!$U$141</c:f>
              <c:strCache>
                <c:ptCount val="1"/>
                <c:pt idx="0">
                  <c:v>Free State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'0_matress_brand_index_interest'!$V$141:$Z$141</c:f>
              <c:numCache>
                <c:formatCode>0.00</c:formatCode>
                <c:ptCount val="5"/>
                <c:pt idx="0">
                  <c:v>1</c:v>
                </c:pt>
                <c:pt idx="1">
                  <c:v>1.67654986522911</c:v>
                </c:pt>
                <c:pt idx="2">
                  <c:v>1.23450134770889</c:v>
                </c:pt>
                <c:pt idx="3">
                  <c:v>1.2264150943396199</c:v>
                </c:pt>
                <c:pt idx="4">
                  <c:v>1.6630727762803199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CB-8D47-9EAB-2310DE29E13A}"/>
            </c:ext>
          </c:extLst>
        </c:ser>
        <c:ser>
          <c:idx val="6"/>
          <c:order val="6"/>
          <c:tx>
            <c:strRef>
              <c:f>'0_matress_brand_index_interest'!$U$142</c:f>
              <c:strCache>
                <c:ptCount val="1"/>
                <c:pt idx="0">
                  <c:v>Mpumalanga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'0_matress_brand_index_interest'!$V$142:$Z$142</c:f>
              <c:numCache>
                <c:formatCode>0.00</c:formatCode>
                <c:ptCount val="5"/>
                <c:pt idx="0">
                  <c:v>1</c:v>
                </c:pt>
                <c:pt idx="1">
                  <c:v>1.5767790262172201</c:v>
                </c:pt>
                <c:pt idx="2">
                  <c:v>2.2846441947565501</c:v>
                </c:pt>
                <c:pt idx="3">
                  <c:v>1.5880149812733999</c:v>
                </c:pt>
                <c:pt idx="4">
                  <c:v>2.86142322097378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CB-8D47-9EAB-2310DE29E13A}"/>
            </c:ext>
          </c:extLst>
        </c:ser>
        <c:ser>
          <c:idx val="7"/>
          <c:order val="7"/>
          <c:tx>
            <c:strRef>
              <c:f>'0_matress_brand_index_interest'!$U$143</c:f>
              <c:strCache>
                <c:ptCount val="1"/>
                <c:pt idx="0">
                  <c:v>North West</c:v>
                </c:pt>
              </c:strCache>
            </c:strRef>
          </c:tx>
          <c:spPr>
            <a:ln w="50800" cap="rnd">
              <a:solidFill>
                <a:srgbClr val="C96378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'0_matress_brand_index_interest'!$V$143:$Z$143</c:f>
              <c:numCache>
                <c:formatCode>0.00</c:formatCode>
                <c:ptCount val="5"/>
                <c:pt idx="0">
                  <c:v>1</c:v>
                </c:pt>
                <c:pt idx="1">
                  <c:v>0.7578125</c:v>
                </c:pt>
                <c:pt idx="2">
                  <c:v>1.21484375</c:v>
                </c:pt>
                <c:pt idx="3">
                  <c:v>0.9609375</c:v>
                </c:pt>
                <c:pt idx="4">
                  <c:v>1.38671875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CB-8D47-9EAB-2310DE29E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787023"/>
        <c:axId val="1389807103"/>
      </c:lineChart>
      <c:catAx>
        <c:axId val="138978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389807103"/>
        <c:crosses val="autoZero"/>
        <c:auto val="1"/>
        <c:lblAlgn val="ctr"/>
        <c:lblOffset val="100"/>
        <c:noMultiLvlLbl val="0"/>
      </c:catAx>
      <c:valAx>
        <c:axId val="1389807103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38978702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Share of search interest by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'1_benchmark'!$V$62</c:f>
              <c:strCache>
                <c:ptCount val="1"/>
                <c:pt idx="0">
                  <c:v>Sealy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'1_benchmark'!$W$62:$AA$62</c:f>
              <c:numCache>
                <c:formatCode>0%</c:formatCode>
                <c:ptCount val="5"/>
                <c:pt idx="0">
                  <c:v>0.25849415602065778</c:v>
                </c:pt>
                <c:pt idx="1">
                  <c:v>0.25732666190135811</c:v>
                </c:pt>
                <c:pt idx="2">
                  <c:v>0.27178729689807979</c:v>
                </c:pt>
                <c:pt idx="3">
                  <c:v>0.29497568881685576</c:v>
                </c:pt>
                <c:pt idx="4">
                  <c:v>0.31627165903206533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2-754B-947E-24A0108E642B}"/>
            </c:ext>
          </c:extLst>
        </c:ser>
        <c:ser>
          <c:idx val="1"/>
          <c:order val="1"/>
          <c:tx>
            <c:strRef>
              <c:f>'1_benchmark'!$V$63</c:f>
              <c:strCache>
                <c:ptCount val="1"/>
                <c:pt idx="0">
                  <c:v>Restonic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'1_benchmark'!$W$63:$AA$63</c:f>
              <c:numCache>
                <c:formatCode>0%</c:formatCode>
                <c:ptCount val="5"/>
                <c:pt idx="0">
                  <c:v>0.154661592824137</c:v>
                </c:pt>
                <c:pt idx="1">
                  <c:v>0.1937097927090779</c:v>
                </c:pt>
                <c:pt idx="2">
                  <c:v>0.19539987339101075</c:v>
                </c:pt>
                <c:pt idx="3">
                  <c:v>0.20239059967585088</c:v>
                </c:pt>
                <c:pt idx="4">
                  <c:v>0.19557857000597489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2-754B-947E-24A0108E642B}"/>
            </c:ext>
          </c:extLst>
        </c:ser>
        <c:ser>
          <c:idx val="2"/>
          <c:order val="2"/>
          <c:tx>
            <c:strRef>
              <c:f>'1_benchmark'!$V$64</c:f>
              <c:strCache>
                <c:ptCount val="1"/>
                <c:pt idx="0">
                  <c:v>Cloud Nine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'1_benchmark'!$W$64:$AA$64</c:f>
              <c:numCache>
                <c:formatCode>0%</c:formatCode>
                <c:ptCount val="5"/>
                <c:pt idx="0">
                  <c:v>0.1728730633324273</c:v>
                </c:pt>
                <c:pt idx="1">
                  <c:v>0.17703121277102693</c:v>
                </c:pt>
                <c:pt idx="2">
                  <c:v>0.14982063726524583</c:v>
                </c:pt>
                <c:pt idx="3">
                  <c:v>0.16349270664505672</c:v>
                </c:pt>
                <c:pt idx="4">
                  <c:v>0.16570404301931885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2-754B-947E-24A0108E642B}"/>
            </c:ext>
          </c:extLst>
        </c:ser>
        <c:ser>
          <c:idx val="3"/>
          <c:order val="3"/>
          <c:tx>
            <c:strRef>
              <c:f>'1_benchmark'!$V$65</c:f>
              <c:strCache>
                <c:ptCount val="1"/>
                <c:pt idx="0">
                  <c:v>Simmons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'1_benchmark'!$W$65:$AA$65</c:f>
              <c:numCache>
                <c:formatCode>0%</c:formatCode>
                <c:ptCount val="5"/>
                <c:pt idx="0">
                  <c:v>0.10383256319652079</c:v>
                </c:pt>
                <c:pt idx="1">
                  <c:v>0.10340719561591613</c:v>
                </c:pt>
                <c:pt idx="2">
                  <c:v>0.11415910529647605</c:v>
                </c:pt>
                <c:pt idx="3">
                  <c:v>7.4351701782820093E-2</c:v>
                </c:pt>
                <c:pt idx="4">
                  <c:v>6.6321449910376418E-2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2-754B-947E-24A0108E642B}"/>
            </c:ext>
          </c:extLst>
        </c:ser>
        <c:ser>
          <c:idx val="4"/>
          <c:order val="4"/>
          <c:tx>
            <c:strRef>
              <c:f>'1_benchmark'!$V$66</c:f>
              <c:strCache>
                <c:ptCount val="1"/>
                <c:pt idx="0">
                  <c:v>Tempur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'1_benchmark'!$W$66:$AA$66</c:f>
              <c:numCache>
                <c:formatCode>0%</c:formatCode>
                <c:ptCount val="5"/>
                <c:pt idx="0">
                  <c:v>7.6923076923076927E-2</c:v>
                </c:pt>
                <c:pt idx="1">
                  <c:v>8.6252084822492261E-2</c:v>
                </c:pt>
                <c:pt idx="2">
                  <c:v>6.8157839206583665E-2</c:v>
                </c:pt>
                <c:pt idx="3">
                  <c:v>5.0850891410048622E-2</c:v>
                </c:pt>
                <c:pt idx="4">
                  <c:v>5.6363274248157735E-2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2-754B-947E-24A0108E642B}"/>
            </c:ext>
          </c:extLst>
        </c:ser>
        <c:ser>
          <c:idx val="5"/>
          <c:order val="5"/>
          <c:tx>
            <c:strRef>
              <c:f>'1_benchmark'!$V$67</c:f>
              <c:strCache>
                <c:ptCount val="1"/>
                <c:pt idx="0">
                  <c:v>Bravo other</c:v>
                </c:pt>
              </c:strCache>
            </c:strRef>
          </c:tx>
          <c:spPr>
            <a:solidFill>
              <a:srgbClr val="F09C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'1_benchmark'!$W$67:$AA$67</c:f>
              <c:numCache>
                <c:formatCode>0%</c:formatCode>
                <c:ptCount val="5"/>
                <c:pt idx="0">
                  <c:v>8.8339222614840979E-2</c:v>
                </c:pt>
                <c:pt idx="1">
                  <c:v>8.1486776268763411E-2</c:v>
                </c:pt>
                <c:pt idx="2">
                  <c:v>7.5965393542941545E-2</c:v>
                </c:pt>
                <c:pt idx="3">
                  <c:v>9.157212317666126E-2</c:v>
                </c:pt>
                <c:pt idx="4">
                  <c:v>9.0619398526189998E-2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2-754B-947E-24A0108E642B}"/>
            </c:ext>
          </c:extLst>
        </c:ser>
        <c:ser>
          <c:idx val="6"/>
          <c:order val="6"/>
          <c:tx>
            <c:strRef>
              <c:f>'1_benchmark'!$V$68</c:f>
              <c:strCache>
                <c:ptCount val="1"/>
                <c:pt idx="0">
                  <c:v>Other competitors</c:v>
                </c:pt>
              </c:strCache>
            </c:strRef>
          </c:tx>
          <c:spPr>
            <a:solidFill>
              <a:srgbClr val="F063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'1_benchmark'!$W$68:$AA$68</c:f>
              <c:numCache>
                <c:formatCode>0%</c:formatCode>
                <c:ptCount val="5"/>
                <c:pt idx="0">
                  <c:v>0.14487632508833914</c:v>
                </c:pt>
                <c:pt idx="1">
                  <c:v>0.10078627591136524</c:v>
                </c:pt>
                <c:pt idx="2">
                  <c:v>0.12470985439966231</c:v>
                </c:pt>
                <c:pt idx="3">
                  <c:v>0.12236628849270659</c:v>
                </c:pt>
                <c:pt idx="4">
                  <c:v>0.10914160525791683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A2-754B-947E-24A0108E64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455313855"/>
        <c:axId val="495145775"/>
      </c:barChart>
      <c:catAx>
        <c:axId val="4553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95145775"/>
        <c:crosses val="autoZero"/>
        <c:auto val="1"/>
        <c:lblAlgn val="ctr"/>
        <c:lblOffset val="100"/>
        <c:noMultiLvlLbl val="0"/>
      </c:catAx>
      <c:valAx>
        <c:axId val="49514577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5531385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Proportion of competitor's search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67693088368801"/>
          <c:y val="0.15839263812133164"/>
          <c:w val="0.85633506383289493"/>
          <c:h val="0.6495414234381803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'1_benchmark'!$W$94</c:f>
              <c:strCache>
                <c:ptCount val="1"/>
                <c:pt idx="0">
                  <c:v>Restonic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'1_benchmark'!$X$94:$AB$94</c:f>
              <c:numCache>
                <c:formatCode>0%</c:formatCode>
                <c:ptCount val="5"/>
                <c:pt idx="0">
                  <c:v>0.23678734914689969</c:v>
                </c:pt>
                <c:pt idx="1">
                  <c:v>0.29297297297297298</c:v>
                </c:pt>
                <c:pt idx="2">
                  <c:v>0.29957942413458427</c:v>
                </c:pt>
                <c:pt idx="3">
                  <c:v>0.32992073976221931</c:v>
                </c:pt>
                <c:pt idx="4">
                  <c:v>0.3297515110812626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2-004D-B7EA-968C8904F27D}"/>
            </c:ext>
          </c:extLst>
        </c:ser>
        <c:ser>
          <c:idx val="1"/>
          <c:order val="1"/>
          <c:tx>
            <c:strRef>
              <c:f>'1_benchmark'!$W$95</c:f>
              <c:strCache>
                <c:ptCount val="1"/>
                <c:pt idx="0">
                  <c:v>Cloud Nine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'1_benchmark'!$X$95:$AB$95</c:f>
              <c:numCache>
                <c:formatCode>0%</c:formatCode>
                <c:ptCount val="5"/>
                <c:pt idx="0">
                  <c:v>0.26466916354556802</c:v>
                </c:pt>
                <c:pt idx="1">
                  <c:v>0.26774774774774773</c:v>
                </c:pt>
                <c:pt idx="2">
                  <c:v>0.22969912649627952</c:v>
                </c:pt>
                <c:pt idx="3">
                  <c:v>0.26651254953764864</c:v>
                </c:pt>
                <c:pt idx="4">
                  <c:v>0.27938213566151782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2-004D-B7EA-968C8904F27D}"/>
            </c:ext>
          </c:extLst>
        </c:ser>
        <c:ser>
          <c:idx val="2"/>
          <c:order val="2"/>
          <c:tx>
            <c:strRef>
              <c:f>'1_benchmark'!$W$96</c:f>
              <c:strCache>
                <c:ptCount val="1"/>
                <c:pt idx="0">
                  <c:v>Simmons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'1_benchmark'!$X$96:$AB$96</c:f>
              <c:numCache>
                <c:formatCode>0%</c:formatCode>
                <c:ptCount val="5"/>
                <c:pt idx="0">
                  <c:v>0.15896795672076572</c:v>
                </c:pt>
                <c:pt idx="1">
                  <c:v>0.15639639639639641</c:v>
                </c:pt>
                <c:pt idx="2">
                  <c:v>0.17502426399223553</c:v>
                </c:pt>
                <c:pt idx="3">
                  <c:v>0.12120211360634082</c:v>
                </c:pt>
                <c:pt idx="4">
                  <c:v>0.11182001343183344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2-004D-B7EA-968C8904F27D}"/>
            </c:ext>
          </c:extLst>
        </c:ser>
        <c:ser>
          <c:idx val="3"/>
          <c:order val="3"/>
          <c:tx>
            <c:strRef>
              <c:f>'1_benchmark'!$W$97</c:f>
              <c:strCache>
                <c:ptCount val="1"/>
                <c:pt idx="0">
                  <c:v>Tempur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'1_benchmark'!$X$97:$AB$97</c:f>
              <c:numCache>
                <c:formatCode>0%</c:formatCode>
                <c:ptCount val="5"/>
                <c:pt idx="0">
                  <c:v>0.11776945484810654</c:v>
                </c:pt>
                <c:pt idx="1">
                  <c:v>0.13045045045045045</c:v>
                </c:pt>
                <c:pt idx="2">
                  <c:v>0.1044969265609835</c:v>
                </c:pt>
                <c:pt idx="3">
                  <c:v>8.2892998678996035E-2</c:v>
                </c:pt>
                <c:pt idx="4">
                  <c:v>9.5030221625251848E-2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2-004D-B7EA-968C8904F27D}"/>
            </c:ext>
          </c:extLst>
        </c:ser>
        <c:ser>
          <c:idx val="4"/>
          <c:order val="4"/>
          <c:tx>
            <c:strRef>
              <c:f>'1_benchmark'!$W$98</c:f>
              <c:strCache>
                <c:ptCount val="1"/>
                <c:pt idx="0">
                  <c:v>Rest Assured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'1_benchmark'!$X$98:$AB$98</c:f>
              <c:numCache>
                <c:formatCode>0%</c:formatCode>
                <c:ptCount val="5"/>
                <c:pt idx="0">
                  <c:v>9.1552226383687055E-2</c:v>
                </c:pt>
                <c:pt idx="1">
                  <c:v>6.8108108108108106E-2</c:v>
                </c:pt>
                <c:pt idx="2">
                  <c:v>7.5380135878356513E-2</c:v>
                </c:pt>
                <c:pt idx="3">
                  <c:v>9.577278731836196E-2</c:v>
                </c:pt>
                <c:pt idx="4">
                  <c:v>8.629952988582941E-2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2-004D-B7EA-968C8904F27D}"/>
            </c:ext>
          </c:extLst>
        </c:ser>
        <c:ser>
          <c:idx val="5"/>
          <c:order val="5"/>
          <c:tx>
            <c:strRef>
              <c:f>'1_benchmark'!$W$99</c:f>
              <c:strCache>
                <c:ptCount val="1"/>
                <c:pt idx="0">
                  <c:v>Serta</c:v>
                </c:pt>
              </c:strCache>
            </c:strRef>
          </c:tx>
          <c:spPr>
            <a:solidFill>
              <a:srgbClr val="F09C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'1_benchmark'!$X$99:$AB$99</c:f>
              <c:numCache>
                <c:formatCode>0%</c:formatCode>
                <c:ptCount val="5"/>
                <c:pt idx="0">
                  <c:v>9.0719933416562634E-2</c:v>
                </c:pt>
                <c:pt idx="1">
                  <c:v>6.6666666666666666E-2</c:v>
                </c:pt>
                <c:pt idx="2">
                  <c:v>9.4467809770300878E-2</c:v>
                </c:pt>
                <c:pt idx="3">
                  <c:v>8.6856010568031702E-2</c:v>
                </c:pt>
                <c:pt idx="4">
                  <c:v>7.4210879785090667E-2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12-004D-B7EA-968C8904F27D}"/>
            </c:ext>
          </c:extLst>
        </c:ser>
        <c:ser>
          <c:idx val="6"/>
          <c:order val="6"/>
          <c:tx>
            <c:strRef>
              <c:f>'1_benchmark'!$W$100</c:f>
              <c:strCache>
                <c:ptCount val="1"/>
                <c:pt idx="0">
                  <c:v>Dunlopillo</c:v>
                </c:pt>
              </c:strCache>
            </c:strRef>
          </c:tx>
          <c:spPr>
            <a:solidFill>
              <a:srgbClr val="F06347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3539753023657E-17"/>
                  <c:y val="-2.29703024736664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Roboto"/>
                      <a:ea typeface="Roboto"/>
                      <a:cs typeface="Roboto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12-004D-B7EA-968C8904F27D}"/>
                </c:ext>
              </c:extLst>
            </c:dLbl>
            <c:dLbl>
              <c:idx val="1"/>
              <c:layout>
                <c:manualLayout>
                  <c:x val="-5.087079506047314E-17"/>
                  <c:y val="-3.21584234631330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Roboto"/>
                      <a:ea typeface="Roboto"/>
                      <a:cs typeface="Roboto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12-004D-B7EA-968C8904F27D}"/>
                </c:ext>
              </c:extLst>
            </c:dLbl>
            <c:dLbl>
              <c:idx val="2"/>
              <c:layout>
                <c:manualLayout>
                  <c:x val="0"/>
                  <c:y val="-2.29703024736664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Roboto"/>
                      <a:ea typeface="Roboto"/>
                      <a:cs typeface="Roboto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12-004D-B7EA-968C8904F27D}"/>
                </c:ext>
              </c:extLst>
            </c:dLbl>
            <c:dLbl>
              <c:idx val="3"/>
              <c:layout>
                <c:manualLayout>
                  <c:x val="-1.0174159012094628E-16"/>
                  <c:y val="-2.75643629683997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Roboto"/>
                      <a:ea typeface="Roboto"/>
                      <a:cs typeface="Roboto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12-004D-B7EA-968C8904F27D}"/>
                </c:ext>
              </c:extLst>
            </c:dLbl>
            <c:dLbl>
              <c:idx val="4"/>
              <c:layout>
                <c:manualLayout>
                  <c:x val="-2.0348318024189256E-16"/>
                  <c:y val="-1.83762419789331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Roboto"/>
                      <a:ea typeface="Roboto"/>
                      <a:cs typeface="Roboto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12-004D-B7EA-968C8904F2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'1_benchmark'!$X$100:$AB$100</c:f>
              <c:numCache>
                <c:formatCode>0%</c:formatCode>
                <c:ptCount val="5"/>
                <c:pt idx="0">
                  <c:v>3.5788597586350397E-2</c:v>
                </c:pt>
                <c:pt idx="1">
                  <c:v>1.7657657657657658E-2</c:v>
                </c:pt>
                <c:pt idx="2">
                  <c:v>1.1646716273050793E-2</c:v>
                </c:pt>
                <c:pt idx="3">
                  <c:v>1.6842800528401584E-2</c:v>
                </c:pt>
                <c:pt idx="4">
                  <c:v>2.1826729348556079E-2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12-004D-B7EA-968C8904F2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5267711"/>
        <c:axId val="475269359"/>
      </c:barChart>
      <c:catAx>
        <c:axId val="47526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75269359"/>
        <c:crosses val="autoZero"/>
        <c:auto val="1"/>
        <c:lblAlgn val="ctr"/>
        <c:lblOffset val="100"/>
        <c:noMultiLvlLbl val="0"/>
      </c:catAx>
      <c:valAx>
        <c:axId val="475269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Proportion of inteerest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75267711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627335891098148"/>
          <c:y val="0.8900460407460058"/>
          <c:w val="0.63941402674194736"/>
          <c:h val="0.10995395925399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Proportion of Bravo's search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67693088368801"/>
          <c:y val="0.15832639634582329"/>
          <c:w val="0.85633506383289493"/>
          <c:h val="0.6588930126264648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'1_benchmark'!$W$82</c:f>
              <c:strCache>
                <c:ptCount val="1"/>
                <c:pt idx="0">
                  <c:v>Sealy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'1_benchmark'!$X$81:$AB$81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'1_benchmark'!$X$82:$AB$82</c:f>
              <c:numCache>
                <c:formatCode>0%</c:formatCode>
                <c:ptCount val="5"/>
                <c:pt idx="0">
                  <c:v>0.74529780564263326</c:v>
                </c:pt>
                <c:pt idx="1">
                  <c:v>0.759493670886076</c:v>
                </c:pt>
                <c:pt idx="2">
                  <c:v>0.78155339805825241</c:v>
                </c:pt>
                <c:pt idx="3">
                  <c:v>0.76310272536687629</c:v>
                </c:pt>
                <c:pt idx="4">
                  <c:v>0.77728830151737638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9-CF47-BD2A-97C8B957FB28}"/>
            </c:ext>
          </c:extLst>
        </c:ser>
        <c:ser>
          <c:idx val="1"/>
          <c:order val="1"/>
          <c:tx>
            <c:strRef>
              <c:f>'1_benchmark'!$W$83</c:f>
              <c:strCache>
                <c:ptCount val="1"/>
                <c:pt idx="0">
                  <c:v>Edblo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'1_benchmark'!$X$81:$AB$81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'1_benchmark'!$X$83:$AB$83</c:f>
              <c:numCache>
                <c:formatCode>0%</c:formatCode>
                <c:ptCount val="5"/>
                <c:pt idx="0">
                  <c:v>0.12147335423197492</c:v>
                </c:pt>
                <c:pt idx="1">
                  <c:v>0.13431786216596342</c:v>
                </c:pt>
                <c:pt idx="2">
                  <c:v>0.10315533980582524</c:v>
                </c:pt>
                <c:pt idx="3">
                  <c:v>0.11373165618448637</c:v>
                </c:pt>
                <c:pt idx="4">
                  <c:v>9.9853157121879588E-2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9-CF47-BD2A-97C8B957FB28}"/>
            </c:ext>
          </c:extLst>
        </c:ser>
        <c:ser>
          <c:idx val="2"/>
          <c:order val="2"/>
          <c:tx>
            <c:strRef>
              <c:f>'1_benchmark'!$W$84</c:f>
              <c:strCache>
                <c:ptCount val="1"/>
                <c:pt idx="0">
                  <c:v>Slumberland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'1_benchmark'!$X$81:$AB$81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'1_benchmark'!$X$84:$AB$84</c:f>
              <c:numCache>
                <c:formatCode>0%</c:formatCode>
                <c:ptCount val="5"/>
                <c:pt idx="0">
                  <c:v>6.1912225705329151E-2</c:v>
                </c:pt>
                <c:pt idx="1">
                  <c:v>3.1645569620253167E-2</c:v>
                </c:pt>
                <c:pt idx="2">
                  <c:v>6.4320388349514562E-2</c:v>
                </c:pt>
                <c:pt idx="3">
                  <c:v>4.40251572327044E-2</c:v>
                </c:pt>
                <c:pt idx="4">
                  <c:v>7.586882036221243E-2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9-CF47-BD2A-97C8B957FB28}"/>
            </c:ext>
          </c:extLst>
        </c:ser>
        <c:ser>
          <c:idx val="3"/>
          <c:order val="3"/>
          <c:tx>
            <c:strRef>
              <c:f>'1_benchmark'!$W$85</c:f>
              <c:strCache>
                <c:ptCount val="1"/>
                <c:pt idx="0">
                  <c:v>King Koil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'1_benchmark'!$X$81:$AB$81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'1_benchmark'!$X$85:$AB$85</c:f>
              <c:numCache>
                <c:formatCode>0%</c:formatCode>
                <c:ptCount val="5"/>
                <c:pt idx="0">
                  <c:v>7.1316614420062693E-2</c:v>
                </c:pt>
                <c:pt idx="1">
                  <c:v>7.4542897327707455E-2</c:v>
                </c:pt>
                <c:pt idx="2">
                  <c:v>5.0970873786407765E-2</c:v>
                </c:pt>
                <c:pt idx="3">
                  <c:v>7.914046121593292E-2</c:v>
                </c:pt>
                <c:pt idx="4">
                  <c:v>4.6989720998531569E-2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89-CF47-BD2A-97C8B957FB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1558239"/>
        <c:axId val="461559887"/>
      </c:barChart>
      <c:catAx>
        <c:axId val="46155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61559887"/>
        <c:crosses val="autoZero"/>
        <c:auto val="1"/>
        <c:lblAlgn val="ctr"/>
        <c:lblOffset val="100"/>
        <c:noMultiLvlLbl val="0"/>
      </c:catAx>
      <c:valAx>
        <c:axId val="4615598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Proportion of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61558239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7287303430065868"/>
          <c:y val="0.89009202486225991"/>
          <c:w val="0.45425377400422823"/>
          <c:h val="0.10990797513774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in Sealy Brands: indexed to 2017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'1_benchmark'!$W$112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'1_benchmark'!$X$112:$AB$112</c:f>
              <c:numCache>
                <c:formatCode>0.00</c:formatCode>
                <c:ptCount val="5"/>
                <c:pt idx="0">
                  <c:v>1</c:v>
                </c:pt>
                <c:pt idx="1">
                  <c:v>1.13564668769716</c:v>
                </c:pt>
                <c:pt idx="2">
                  <c:v>1.3543638275499399</c:v>
                </c:pt>
                <c:pt idx="3">
                  <c:v>1.5310199789695</c:v>
                </c:pt>
                <c:pt idx="4">
                  <c:v>1.66982124079915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1-7047-920B-3E24A61093F9}"/>
            </c:ext>
          </c:extLst>
        </c:ser>
        <c:ser>
          <c:idx val="1"/>
          <c:order val="1"/>
          <c:tx>
            <c:strRef>
              <c:f>'1_benchmark'!$W$113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'1_benchmark'!$X$113:$AB$113</c:f>
              <c:numCache>
                <c:formatCode>0.00</c:formatCode>
                <c:ptCount val="5"/>
                <c:pt idx="0">
                  <c:v>1</c:v>
                </c:pt>
                <c:pt idx="1">
                  <c:v>1.2322580645161201</c:v>
                </c:pt>
                <c:pt idx="2">
                  <c:v>1.0967741935483799</c:v>
                </c:pt>
                <c:pt idx="3">
                  <c:v>1.4</c:v>
                </c:pt>
                <c:pt idx="4">
                  <c:v>1.3161290322580601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1-7047-920B-3E24A61093F9}"/>
            </c:ext>
          </c:extLst>
        </c:ser>
        <c:ser>
          <c:idx val="2"/>
          <c:order val="2"/>
          <c:tx>
            <c:strRef>
              <c:f>'1_benchmark'!$W$114</c:f>
              <c:strCache>
                <c:ptCount val="1"/>
                <c:pt idx="0">
                  <c:v>Slumberland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'1_benchmark'!$X$114:$AB$114</c:f>
              <c:numCache>
                <c:formatCode>0.00</c:formatCode>
                <c:ptCount val="5"/>
                <c:pt idx="0">
                  <c:v>1</c:v>
                </c:pt>
                <c:pt idx="1">
                  <c:v>0.569620253164557</c:v>
                </c:pt>
                <c:pt idx="2">
                  <c:v>1.34177215189873</c:v>
                </c:pt>
                <c:pt idx="3">
                  <c:v>1.0632911392405</c:v>
                </c:pt>
                <c:pt idx="4">
                  <c:v>1.96202531645569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1-7047-920B-3E24A61093F9}"/>
            </c:ext>
          </c:extLst>
        </c:ser>
        <c:ser>
          <c:idx val="3"/>
          <c:order val="3"/>
          <c:tx>
            <c:strRef>
              <c:f>'1_benchmark'!$W$115</c:f>
              <c:strCache>
                <c:ptCount val="1"/>
                <c:pt idx="0">
                  <c:v>King Koil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'1_benchmark'!$X$115:$AB$115</c:f>
              <c:numCache>
                <c:formatCode>0.00</c:formatCode>
                <c:ptCount val="5"/>
                <c:pt idx="0">
                  <c:v>1</c:v>
                </c:pt>
                <c:pt idx="1">
                  <c:v>1.16483516483516</c:v>
                </c:pt>
                <c:pt idx="2">
                  <c:v>0.92307692307692302</c:v>
                </c:pt>
                <c:pt idx="3">
                  <c:v>1.6593406593406499</c:v>
                </c:pt>
                <c:pt idx="4">
                  <c:v>1.0549450549450501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1-7047-920B-3E24A6109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07583"/>
        <c:axId val="488909231"/>
      </c:lineChart>
      <c:catAx>
        <c:axId val="48890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9231"/>
        <c:crosses val="autoZero"/>
        <c:auto val="1"/>
        <c:lblAlgn val="ctr"/>
        <c:lblOffset val="100"/>
        <c:noMultiLvlLbl val="0"/>
      </c:catAx>
      <c:valAx>
        <c:axId val="48890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Indeedx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75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in Sealy Brands: index to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'1_benchmark'!$X$111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</c:v>
                </c:pt>
                <c:pt idx="3">
                  <c:v>King Koil</c:v>
                </c:pt>
              </c:strCache>
            </c:strRef>
          </c:cat>
          <c:val>
            <c:numRef>
              <c:f>'1_benchmark'!$X$112:$X$115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B-A741-BE40-6BDD19FDFEC7}"/>
            </c:ext>
          </c:extLst>
        </c:ser>
        <c:ser>
          <c:idx val="1"/>
          <c:order val="1"/>
          <c:tx>
            <c:strRef>
              <c:f>'1_benchmark'!$Y$111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</c:v>
                </c:pt>
                <c:pt idx="3">
                  <c:v>King Koil</c:v>
                </c:pt>
              </c:strCache>
            </c:strRef>
          </c:cat>
          <c:val>
            <c:numRef>
              <c:f>'1_benchmark'!$Y$112:$Y$115</c:f>
              <c:numCache>
                <c:formatCode>0.00</c:formatCode>
                <c:ptCount val="4"/>
                <c:pt idx="0">
                  <c:v>1.13564668769716</c:v>
                </c:pt>
                <c:pt idx="1">
                  <c:v>1.2322580645161201</c:v>
                </c:pt>
                <c:pt idx="2">
                  <c:v>0.569620253164557</c:v>
                </c:pt>
                <c:pt idx="3">
                  <c:v>1.16483516483516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B-A741-BE40-6BDD19FDFEC7}"/>
            </c:ext>
          </c:extLst>
        </c:ser>
        <c:ser>
          <c:idx val="2"/>
          <c:order val="2"/>
          <c:tx>
            <c:strRef>
              <c:f>'1_benchmark'!$Z$111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</c:v>
                </c:pt>
                <c:pt idx="3">
                  <c:v>King Koil</c:v>
                </c:pt>
              </c:strCache>
            </c:strRef>
          </c:cat>
          <c:val>
            <c:numRef>
              <c:f>'1_benchmark'!$Z$112:$Z$115</c:f>
              <c:numCache>
                <c:formatCode>0.00</c:formatCode>
                <c:ptCount val="4"/>
                <c:pt idx="0">
                  <c:v>1.3543638275499399</c:v>
                </c:pt>
                <c:pt idx="1">
                  <c:v>1.0967741935483799</c:v>
                </c:pt>
                <c:pt idx="2">
                  <c:v>1.34177215189873</c:v>
                </c:pt>
                <c:pt idx="3">
                  <c:v>0.92307692307692302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B-A741-BE40-6BDD19FDFEC7}"/>
            </c:ext>
          </c:extLst>
        </c:ser>
        <c:ser>
          <c:idx val="3"/>
          <c:order val="3"/>
          <c:tx>
            <c:strRef>
              <c:f>'1_benchmark'!$AA$111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</c:v>
                </c:pt>
                <c:pt idx="3">
                  <c:v>King Koil</c:v>
                </c:pt>
              </c:strCache>
            </c:strRef>
          </c:cat>
          <c:val>
            <c:numRef>
              <c:f>'1_benchmark'!$AA$112:$AA$115</c:f>
              <c:numCache>
                <c:formatCode>0.00</c:formatCode>
                <c:ptCount val="4"/>
                <c:pt idx="0">
                  <c:v>1.5310199789695</c:v>
                </c:pt>
                <c:pt idx="1">
                  <c:v>1.4</c:v>
                </c:pt>
                <c:pt idx="2">
                  <c:v>1.0632911392405</c:v>
                </c:pt>
                <c:pt idx="3">
                  <c:v>1.6593406593406499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6B-A741-BE40-6BDD19FDFEC7}"/>
            </c:ext>
          </c:extLst>
        </c:ser>
        <c:ser>
          <c:idx val="4"/>
          <c:order val="4"/>
          <c:tx>
            <c:strRef>
              <c:f>'1_benchmark'!$AB$111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</c:v>
                </c:pt>
                <c:pt idx="3">
                  <c:v>King Koil</c:v>
                </c:pt>
              </c:strCache>
            </c:strRef>
          </c:cat>
          <c:val>
            <c:numRef>
              <c:f>'1_benchmark'!$AB$112:$AB$115</c:f>
              <c:numCache>
                <c:formatCode>0.00</c:formatCode>
                <c:ptCount val="4"/>
                <c:pt idx="0">
                  <c:v>1.66982124079915</c:v>
                </c:pt>
                <c:pt idx="1">
                  <c:v>1.3161290322580601</c:v>
                </c:pt>
                <c:pt idx="2">
                  <c:v>1.96202531645569</c:v>
                </c:pt>
                <c:pt idx="3">
                  <c:v>1.0549450549450501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6B-A741-BE40-6BDD19FDFE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-20"/>
        <c:axId val="488907583"/>
        <c:axId val="488909231"/>
      </c:barChart>
      <c:catAx>
        <c:axId val="48890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9231"/>
        <c:crosses val="autoZero"/>
        <c:auto val="1"/>
        <c:lblAlgn val="ctr"/>
        <c:lblOffset val="100"/>
        <c:noMultiLvlLbl val="0"/>
      </c:catAx>
      <c:valAx>
        <c:axId val="48890923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75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Top 5 brand interest overtime compared to Sealy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'1_benchmark'!$V$144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723089760400526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F68AD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'1_benchmark'!$W$144:$AA$144</c:f>
              <c:numCache>
                <c:formatCode>0%</c:formatCode>
                <c:ptCount val="5"/>
                <c:pt idx="0">
                  <c:v>0.5988664987405542</c:v>
                </c:pt>
                <c:pt idx="1">
                  <c:v>0.68010075566750627</c:v>
                </c:pt>
                <c:pt idx="2">
                  <c:v>0.81108312342569266</c:v>
                </c:pt>
                <c:pt idx="3">
                  <c:v>0.91687657430730474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3-684E-9E4F-C1977243131D}"/>
            </c:ext>
          </c:extLst>
        </c:ser>
        <c:ser>
          <c:idx val="1"/>
          <c:order val="1"/>
          <c:tx>
            <c:strRef>
              <c:f>'1_benchmark'!$V$145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5377914454333691E-2"/>
                  <c:y val="-3.648171490487685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44B5C5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'1_benchmark'!$W$145:$AA$145</c:f>
              <c:numCache>
                <c:formatCode>0%</c:formatCode>
                <c:ptCount val="5"/>
                <c:pt idx="0">
                  <c:v>0.35831234256926953</c:v>
                </c:pt>
                <c:pt idx="1">
                  <c:v>0.51196473551637278</c:v>
                </c:pt>
                <c:pt idx="2">
                  <c:v>0.58312342569269526</c:v>
                </c:pt>
                <c:pt idx="3">
                  <c:v>0.62909319899244331</c:v>
                </c:pt>
                <c:pt idx="4">
                  <c:v>0.61838790931989929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3-684E-9E4F-C1977243131D}"/>
            </c:ext>
          </c:extLst>
        </c:ser>
        <c:ser>
          <c:idx val="2"/>
          <c:order val="2"/>
          <c:tx>
            <c:strRef>
              <c:f>'1_benchmark'!$V$146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9083880753676843E-2"/>
                  <c:y val="-4.01298863953653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273-684E-9E4F-C1977243131D}"/>
                </c:ext>
              </c:extLst>
            </c:dLbl>
            <c:dLbl>
              <c:idx val="1"/>
              <c:layout>
                <c:manualLayout>
                  <c:x val="-3.5730184059588437E-2"/>
                  <c:y val="3.2833543414389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273-684E-9E4F-C1977243131D}"/>
                </c:ext>
              </c:extLst>
            </c:dLbl>
            <c:dLbl>
              <c:idx val="3"/>
              <c:layout>
                <c:manualLayout>
                  <c:x val="-3.8216099563848617E-2"/>
                  <c:y val="1.78869560921016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273-684E-9E4F-C1977243131D}"/>
                </c:ext>
              </c:extLst>
            </c:dLbl>
            <c:dLbl>
              <c:idx val="4"/>
              <c:layout>
                <c:manualLayout>
                  <c:x val="-3.2024217760245284E-2"/>
                  <c:y val="2.55372004334142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80DE7D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'1_benchmark'!$W$146:$AA$146</c:f>
              <c:numCache>
                <c:formatCode>0%</c:formatCode>
                <c:ptCount val="5"/>
                <c:pt idx="0">
                  <c:v>0.40050377833753148</c:v>
                </c:pt>
                <c:pt idx="1">
                  <c:v>0.46788413098236775</c:v>
                </c:pt>
                <c:pt idx="2">
                  <c:v>0.44710327455919396</c:v>
                </c:pt>
                <c:pt idx="3">
                  <c:v>0.50818639798488663</c:v>
                </c:pt>
                <c:pt idx="4">
                  <c:v>0.52392947103274556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3-684E-9E4F-C1977243131D}"/>
            </c:ext>
          </c:extLst>
        </c:ser>
        <c:ser>
          <c:idx val="3"/>
          <c:order val="3"/>
          <c:tx>
            <c:strRef>
              <c:f>'1_benchmark'!$V$147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5377914454333663E-2"/>
                  <c:y val="-1.82408574524387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273-684E-9E4F-C1977243131D}"/>
                </c:ext>
              </c:extLst>
            </c:dLbl>
            <c:dLbl>
              <c:idx val="1"/>
              <c:layout>
                <c:manualLayout>
                  <c:x val="-3.387720090991686E-2"/>
                  <c:y val="-3.6481714904877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273-684E-9E4F-C1977243131D}"/>
                </c:ext>
              </c:extLst>
            </c:dLbl>
            <c:dLbl>
              <c:idx val="2"/>
              <c:layout>
                <c:manualLayout>
                  <c:x val="-7.2789847053019982E-2"/>
                  <c:y val="-1.82408574524387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ACC77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'1_benchmark'!$W$147:$AA$147</c:f>
              <c:numCache>
                <c:formatCode>0%</c:formatCode>
                <c:ptCount val="5"/>
                <c:pt idx="0">
                  <c:v>0.24055415617128464</c:v>
                </c:pt>
                <c:pt idx="1">
                  <c:v>0.27329974811083124</c:v>
                </c:pt>
                <c:pt idx="2">
                  <c:v>0.34068010075566751</c:v>
                </c:pt>
                <c:pt idx="3">
                  <c:v>0.23110831234256926</c:v>
                </c:pt>
                <c:pt idx="4">
                  <c:v>0.2096977329974811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73-684E-9E4F-C1977243131D}"/>
            </c:ext>
          </c:extLst>
        </c:ser>
        <c:ser>
          <c:idx val="4"/>
          <c:order val="4"/>
          <c:tx>
            <c:strRef>
              <c:f>'1_benchmark'!$V$148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9083880753676843E-2"/>
                  <c:y val="1.4592685961950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273-684E-9E4F-C1977243131D}"/>
                </c:ext>
              </c:extLst>
            </c:dLbl>
            <c:dLbl>
              <c:idx val="1"/>
              <c:layout>
                <c:manualLayout>
                  <c:x val="-3.387720090991686E-2"/>
                  <c:y val="4.37780578858530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273-684E-9E4F-C1977243131D}"/>
                </c:ext>
              </c:extLst>
            </c:dLbl>
            <c:dLbl>
              <c:idx val="2"/>
              <c:layout>
                <c:manualLayout>
                  <c:x val="-3.5730184059588506E-2"/>
                  <c:y val="2.18890289429263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273-684E-9E4F-C1977243131D}"/>
                </c:ext>
              </c:extLst>
            </c:dLbl>
            <c:dLbl>
              <c:idx val="3"/>
              <c:layout>
                <c:manualLayout>
                  <c:x val="-3.0171234610573704E-2"/>
                  <c:y val="3.2833543414389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273-684E-9E4F-C1977243131D}"/>
                </c:ext>
              </c:extLst>
            </c:dLbl>
            <c:dLbl>
              <c:idx val="4"/>
              <c:layout>
                <c:manualLayout>
                  <c:x val="-3.5730184059588575E-2"/>
                  <c:y val="4.37780578858528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09C47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'1_benchmark'!$W$148:$AA$148</c:f>
              <c:numCache>
                <c:formatCode>0%</c:formatCode>
                <c:ptCount val="5"/>
                <c:pt idx="0">
                  <c:v>0.17821158690176322</c:v>
                </c:pt>
                <c:pt idx="1">
                  <c:v>0.22795969773299748</c:v>
                </c:pt>
                <c:pt idx="2">
                  <c:v>0.20340050377833754</c:v>
                </c:pt>
                <c:pt idx="3">
                  <c:v>0.15806045340050379</c:v>
                </c:pt>
                <c:pt idx="4">
                  <c:v>0.17821158690176322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73-684E-9E4F-C197724313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3280159"/>
        <c:axId val="446997039"/>
      </c:lineChart>
      <c:catAx>
        <c:axId val="5532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46997039"/>
        <c:crosses val="autoZero"/>
        <c:auto val="1"/>
        <c:lblAlgn val="ctr"/>
        <c:lblOffset val="100"/>
        <c:noMultiLvlLbl val="0"/>
      </c:catAx>
      <c:valAx>
        <c:axId val="4469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5328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Indexed search interest in Bravo's Brands</a:t>
            </a:r>
            <a:endParaRPr lang="en-ZA"/>
          </a:p>
        </c:rich>
      </c:tx>
      <c:layout>
        <c:manualLayout>
          <c:xMode val="edge"/>
          <c:yMode val="edge"/>
          <c:x val="0.31875077032807386"/>
          <c:y val="1.76553672316384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'1_benchmark'!$W$112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'1_benchmark'!$X$112:$AB$112</c:f>
              <c:numCache>
                <c:formatCode>0.00</c:formatCode>
                <c:ptCount val="5"/>
                <c:pt idx="0">
                  <c:v>1</c:v>
                </c:pt>
                <c:pt idx="1">
                  <c:v>1.13564668769716</c:v>
                </c:pt>
                <c:pt idx="2">
                  <c:v>1.3543638275499399</c:v>
                </c:pt>
                <c:pt idx="3">
                  <c:v>1.5310199789695</c:v>
                </c:pt>
                <c:pt idx="4">
                  <c:v>1.66982124079915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B-DC4D-A177-1827E545D73C}"/>
            </c:ext>
          </c:extLst>
        </c:ser>
        <c:ser>
          <c:idx val="1"/>
          <c:order val="1"/>
          <c:tx>
            <c:strRef>
              <c:f>'1_benchmark'!$W$113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'1_benchmark'!$X$113:$AB$113</c:f>
              <c:numCache>
                <c:formatCode>0.00</c:formatCode>
                <c:ptCount val="5"/>
                <c:pt idx="0">
                  <c:v>1</c:v>
                </c:pt>
                <c:pt idx="1">
                  <c:v>1.2322580645161201</c:v>
                </c:pt>
                <c:pt idx="2">
                  <c:v>1.0967741935483799</c:v>
                </c:pt>
                <c:pt idx="3">
                  <c:v>1.4</c:v>
                </c:pt>
                <c:pt idx="4">
                  <c:v>1.3161290322580601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B-DC4D-A177-1827E545D73C}"/>
            </c:ext>
          </c:extLst>
        </c:ser>
        <c:ser>
          <c:idx val="2"/>
          <c:order val="2"/>
          <c:tx>
            <c:strRef>
              <c:f>'1_benchmark'!$W$114</c:f>
              <c:strCache>
                <c:ptCount val="1"/>
                <c:pt idx="0">
                  <c:v>Slumberland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'1_benchmark'!$X$114:$AB$114</c:f>
              <c:numCache>
                <c:formatCode>0.00</c:formatCode>
                <c:ptCount val="5"/>
                <c:pt idx="0">
                  <c:v>1</c:v>
                </c:pt>
                <c:pt idx="1">
                  <c:v>0.569620253164557</c:v>
                </c:pt>
                <c:pt idx="2">
                  <c:v>1.34177215189873</c:v>
                </c:pt>
                <c:pt idx="3">
                  <c:v>1.0632911392405</c:v>
                </c:pt>
                <c:pt idx="4">
                  <c:v>1.96202531645569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BB-DC4D-A177-1827E545D73C}"/>
            </c:ext>
          </c:extLst>
        </c:ser>
        <c:ser>
          <c:idx val="3"/>
          <c:order val="3"/>
          <c:tx>
            <c:strRef>
              <c:f>'1_benchmark'!$W$115</c:f>
              <c:strCache>
                <c:ptCount val="1"/>
                <c:pt idx="0">
                  <c:v>King Koil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'1_benchmark'!$X$115:$AB$115</c:f>
              <c:numCache>
                <c:formatCode>0.00</c:formatCode>
                <c:ptCount val="5"/>
                <c:pt idx="0">
                  <c:v>1</c:v>
                </c:pt>
                <c:pt idx="1">
                  <c:v>1.16483516483516</c:v>
                </c:pt>
                <c:pt idx="2">
                  <c:v>0.92307692307692302</c:v>
                </c:pt>
                <c:pt idx="3">
                  <c:v>1.6593406593406499</c:v>
                </c:pt>
                <c:pt idx="4">
                  <c:v>1.0549450549450501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BB-DC4D-A177-1827E545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07583"/>
        <c:axId val="488909231"/>
      </c:lineChart>
      <c:catAx>
        <c:axId val="48890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9231"/>
        <c:crosses val="autoZero"/>
        <c:auto val="1"/>
        <c:lblAlgn val="ctr"/>
        <c:lblOffset val="100"/>
        <c:noMultiLvlLbl val="0"/>
      </c:catAx>
      <c:valAx>
        <c:axId val="48890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Indexed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7583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Indexed search</a:t>
            </a:r>
            <a:r>
              <a:rPr lang="en-GB" baseline="0"/>
              <a:t> interest in competitor's brands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'1_benchmark'!$W$127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'1_benchmark'!$X$127:$AB$127</c:f>
              <c:numCache>
                <c:formatCode>0.00</c:formatCode>
                <c:ptCount val="5"/>
                <c:pt idx="0">
                  <c:v>1</c:v>
                </c:pt>
                <c:pt idx="1">
                  <c:v>1.42882249560632</c:v>
                </c:pt>
                <c:pt idx="2">
                  <c:v>1.6274165202108899</c:v>
                </c:pt>
                <c:pt idx="3">
                  <c:v>1.7557117750439299</c:v>
                </c:pt>
                <c:pt idx="4">
                  <c:v>1.72583479789103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5-3047-A9F1-D3AB5890C2BB}"/>
            </c:ext>
          </c:extLst>
        </c:ser>
        <c:ser>
          <c:idx val="1"/>
          <c:order val="1"/>
          <c:tx>
            <c:strRef>
              <c:f>'1_benchmark'!$W$128</c:f>
              <c:strCache>
                <c:ptCount val="1"/>
                <c:pt idx="0">
                  <c:v>Cloud Nine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'1_benchmark'!$X$128:$AB$128</c:f>
              <c:numCache>
                <c:formatCode>0.00</c:formatCode>
                <c:ptCount val="5"/>
                <c:pt idx="0">
                  <c:v>1</c:v>
                </c:pt>
                <c:pt idx="1">
                  <c:v>1.1682389937106901</c:v>
                </c:pt>
                <c:pt idx="2">
                  <c:v>1.1163522012578599</c:v>
                </c:pt>
                <c:pt idx="3">
                  <c:v>1.2688679245283001</c:v>
                </c:pt>
                <c:pt idx="4">
                  <c:v>1.3081761006289301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5-3047-A9F1-D3AB5890C2BB}"/>
            </c:ext>
          </c:extLst>
        </c:ser>
        <c:ser>
          <c:idx val="2"/>
          <c:order val="2"/>
          <c:tx>
            <c:strRef>
              <c:f>'1_benchmark'!$W$129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'1_benchmark'!$X$129:$AB$129</c:f>
              <c:numCache>
                <c:formatCode>0.00</c:formatCode>
                <c:ptCount val="5"/>
                <c:pt idx="0">
                  <c:v>1</c:v>
                </c:pt>
                <c:pt idx="1">
                  <c:v>1.13612565445026</c:v>
                </c:pt>
                <c:pt idx="2">
                  <c:v>1.4162303664921401</c:v>
                </c:pt>
                <c:pt idx="3">
                  <c:v>0.96073298429319298</c:v>
                </c:pt>
                <c:pt idx="4">
                  <c:v>0.87172774869109904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5-3047-A9F1-D3AB5890C2BB}"/>
            </c:ext>
          </c:extLst>
        </c:ser>
        <c:ser>
          <c:idx val="3"/>
          <c:order val="3"/>
          <c:tx>
            <c:strRef>
              <c:f>'1_benchmark'!$W$130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'1_benchmark'!$X$130:$AB$130</c:f>
              <c:numCache>
                <c:formatCode>0.00</c:formatCode>
                <c:ptCount val="5"/>
                <c:pt idx="0">
                  <c:v>1</c:v>
                </c:pt>
                <c:pt idx="1">
                  <c:v>1.27915194346289</c:v>
                </c:pt>
                <c:pt idx="2">
                  <c:v>1.1413427561837399</c:v>
                </c:pt>
                <c:pt idx="3">
                  <c:v>0.88692579505300295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65-3047-A9F1-D3AB5890C2BB}"/>
            </c:ext>
          </c:extLst>
        </c:ser>
        <c:ser>
          <c:idx val="4"/>
          <c:order val="4"/>
          <c:tx>
            <c:strRef>
              <c:f>'1_benchmark'!$W$131</c:f>
              <c:strCache>
                <c:ptCount val="1"/>
                <c:pt idx="0">
                  <c:v>Rest Assured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'1_benchmark'!$X$131:$AB$131</c:f>
              <c:numCache>
                <c:formatCode>0.00</c:formatCode>
                <c:ptCount val="5"/>
                <c:pt idx="0">
                  <c:v>1</c:v>
                </c:pt>
                <c:pt idx="1">
                  <c:v>0.85909090909090902</c:v>
                </c:pt>
                <c:pt idx="2">
                  <c:v>1.0590909090909</c:v>
                </c:pt>
                <c:pt idx="3">
                  <c:v>1.3181818181818099</c:v>
                </c:pt>
                <c:pt idx="4">
                  <c:v>1.16818181818181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65-3047-A9F1-D3AB5890C2BB}"/>
            </c:ext>
          </c:extLst>
        </c:ser>
        <c:ser>
          <c:idx val="5"/>
          <c:order val="5"/>
          <c:tx>
            <c:strRef>
              <c:f>'1_benchmark'!$W$132</c:f>
              <c:strCache>
                <c:ptCount val="1"/>
                <c:pt idx="0">
                  <c:v>Serta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'1_benchmark'!$X$132:$AB$132</c:f>
              <c:numCache>
                <c:formatCode>0.00</c:formatCode>
                <c:ptCount val="5"/>
                <c:pt idx="0">
                  <c:v>1</c:v>
                </c:pt>
                <c:pt idx="1">
                  <c:v>0.84862385321100897</c:v>
                </c:pt>
                <c:pt idx="2">
                  <c:v>1.3394495412844001</c:v>
                </c:pt>
                <c:pt idx="3">
                  <c:v>1.2064220183486201</c:v>
                </c:pt>
                <c:pt idx="4">
                  <c:v>1.0137614678899001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65-3047-A9F1-D3AB5890C2BB}"/>
            </c:ext>
          </c:extLst>
        </c:ser>
        <c:ser>
          <c:idx val="6"/>
          <c:order val="6"/>
          <c:tx>
            <c:strRef>
              <c:f>'1_benchmark'!$W$133</c:f>
              <c:strCache>
                <c:ptCount val="1"/>
                <c:pt idx="0">
                  <c:v>Dunlopillo</c:v>
                </c:pt>
              </c:strCache>
            </c:strRef>
          </c:tx>
          <c:spPr>
            <a:ln w="50800" cap="rnd">
              <a:solidFill>
                <a:srgbClr val="C96378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'1_benchmark'!$X$133:$AB$133</c:f>
              <c:numCache>
                <c:formatCode>0.00</c:formatCode>
                <c:ptCount val="5"/>
                <c:pt idx="0">
                  <c:v>1</c:v>
                </c:pt>
                <c:pt idx="1">
                  <c:v>0.56976744186046502</c:v>
                </c:pt>
                <c:pt idx="2">
                  <c:v>0.41860465116279</c:v>
                </c:pt>
                <c:pt idx="3">
                  <c:v>0.59302325581395299</c:v>
                </c:pt>
                <c:pt idx="4">
                  <c:v>0.75581395348837199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65-3047-A9F1-D3AB5890C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019503"/>
        <c:axId val="627761391"/>
      </c:lineChart>
      <c:catAx>
        <c:axId val="62801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627761391"/>
        <c:crosses val="autoZero"/>
        <c:auto val="1"/>
        <c:lblAlgn val="ctr"/>
        <c:lblOffset val="100"/>
        <c:noMultiLvlLbl val="0"/>
      </c:catAx>
      <c:valAx>
        <c:axId val="62776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Indexed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628019503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Total Sealy interest with Seal Posturepedic specific search split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'1_benchmark'!$V$182</c:f>
              <c:strCache>
                <c:ptCount val="1"/>
                <c:pt idx="0">
                  <c:v>All other Sealy interest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'1_benchmark'!$W$179:$AA$179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'1_benchmark'!$W$186:$AA$186</c:f>
              <c:numCache>
                <c:formatCode>0.00</c:formatCode>
                <c:ptCount val="5"/>
                <c:pt idx="0">
                  <c:v>0.68980021030494221</c:v>
                </c:pt>
                <c:pt idx="1">
                  <c:v>0.82544689800210302</c:v>
                </c:pt>
                <c:pt idx="2">
                  <c:v>1.1366982124079916</c:v>
                </c:pt>
                <c:pt idx="3">
                  <c:v>1.2723449001051526</c:v>
                </c:pt>
                <c:pt idx="4">
                  <c:v>1.2618296529968454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4-DC48-9EF8-A7A920C4AEF5}"/>
            </c:ext>
          </c:extLst>
        </c:ser>
        <c:ser>
          <c:idx val="0"/>
          <c:order val="1"/>
          <c:tx>
            <c:strRef>
              <c:f>'1_benchmark'!$V$181</c:f>
              <c:strCache>
                <c:ptCount val="1"/>
                <c:pt idx="0">
                  <c:v>Sealy Posturepedic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'1_benchmark'!$W$179:$AA$179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'1_benchmark'!$W$185:$AA$185</c:f>
              <c:numCache>
                <c:formatCode>0.00</c:formatCode>
                <c:ptCount val="5"/>
                <c:pt idx="0">
                  <c:v>0.31019978969505785</c:v>
                </c:pt>
                <c:pt idx="1">
                  <c:v>0.31019978969505785</c:v>
                </c:pt>
                <c:pt idx="2">
                  <c:v>0.21766561514195584</c:v>
                </c:pt>
                <c:pt idx="3">
                  <c:v>0.25867507886435331</c:v>
                </c:pt>
                <c:pt idx="4">
                  <c:v>0.40799158780231337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4-DC48-9EF8-A7A920C4AE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97834287"/>
        <c:axId val="598510287"/>
      </c:barChart>
      <c:catAx>
        <c:axId val="59783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98510287"/>
        <c:crosses val="autoZero"/>
        <c:auto val="1"/>
        <c:lblAlgn val="ctr"/>
        <c:lblOffset val="100"/>
        <c:noMultiLvlLbl val="0"/>
      </c:catAx>
      <c:valAx>
        <c:axId val="598510287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_(* #,##0.00_);_(* \(#,##0.00\);_(* &quot;-&quot;??_);_(@_)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9783428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Indexed national search interest in mattress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'0_matress_brand_index_interest'!$Q$6:$U$6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'0_matress_brand_index_interest'!$Q$7:$U$7</c:f>
              <c:numCache>
                <c:formatCode>0.00</c:formatCode>
                <c:ptCount val="5"/>
                <c:pt idx="0">
                  <c:v>1</c:v>
                </c:pt>
                <c:pt idx="1">
                  <c:v>1.1407991301984199</c:v>
                </c:pt>
                <c:pt idx="2">
                  <c:v>1.2881217722207099</c:v>
                </c:pt>
                <c:pt idx="3">
                  <c:v>1.34166893177493</c:v>
                </c:pt>
                <c:pt idx="4">
                  <c:v>1.3647730361511199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3-E14F-A3CB-6363DBFD00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5"/>
        <c:overlap val="-27"/>
        <c:axId val="1277484063"/>
        <c:axId val="773061055"/>
      </c:barChart>
      <c:catAx>
        <c:axId val="127748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73061055"/>
        <c:crosses val="autoZero"/>
        <c:auto val="1"/>
        <c:lblAlgn val="ctr"/>
        <c:lblOffset val="100"/>
        <c:noMultiLvlLbl val="0"/>
      </c:catAx>
      <c:valAx>
        <c:axId val="773061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Indexed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27748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Proprtion of Sealy search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'1_benchmark'!$V$200</c:f>
              <c:strCache>
                <c:ptCount val="1"/>
                <c:pt idx="0">
                  <c:v>All other Sealy interest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'1_benchmark'!$W$198:$AA$198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'1_benchmark'!$W$200:$AA$200</c:f>
              <c:numCache>
                <c:formatCode>0%</c:formatCode>
                <c:ptCount val="5"/>
                <c:pt idx="0">
                  <c:v>0.68980021030494221</c:v>
                </c:pt>
                <c:pt idx="1">
                  <c:v>0.72685185185185186</c:v>
                </c:pt>
                <c:pt idx="2">
                  <c:v>0.8392857142857143</c:v>
                </c:pt>
                <c:pt idx="3">
                  <c:v>0.83104395604395609</c:v>
                </c:pt>
                <c:pt idx="4">
                  <c:v>0.75566750629722923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F-A745-AE4D-4CDD8962A035}"/>
            </c:ext>
          </c:extLst>
        </c:ser>
        <c:ser>
          <c:idx val="0"/>
          <c:order val="1"/>
          <c:tx>
            <c:strRef>
              <c:f>'1_benchmark'!$V$199</c:f>
              <c:strCache>
                <c:ptCount val="1"/>
                <c:pt idx="0">
                  <c:v>Sealy Posturepedic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'1_benchmark'!$W$198:$AA$198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'1_benchmark'!$W$199:$AA$199</c:f>
              <c:numCache>
                <c:formatCode>0%</c:formatCode>
                <c:ptCount val="5"/>
                <c:pt idx="0">
                  <c:v>0.31019978969505785</c:v>
                </c:pt>
                <c:pt idx="1">
                  <c:v>0.27314814814814814</c:v>
                </c:pt>
                <c:pt idx="2">
                  <c:v>0.16071428571428573</c:v>
                </c:pt>
                <c:pt idx="3">
                  <c:v>0.16895604395604397</c:v>
                </c:pt>
                <c:pt idx="4">
                  <c:v>0.24433249370277077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F-A745-AE4D-4CDD8962A0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96617359"/>
        <c:axId val="596469327"/>
      </c:barChart>
      <c:catAx>
        <c:axId val="59661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96469327"/>
        <c:crosses val="autoZero"/>
        <c:auto val="1"/>
        <c:lblAlgn val="ctr"/>
        <c:lblOffset val="100"/>
        <c:noMultiLvlLbl val="0"/>
      </c:catAx>
      <c:valAx>
        <c:axId val="59646932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9661735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Top 5 brands' share of search interest by province (2021)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'1_benchmark'!$AA$237</c:f>
              <c:strCache>
                <c:ptCount val="1"/>
                <c:pt idx="0">
                  <c:v>Sealy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'1_benchmark'!$AB$237:$AF$237</c:f>
              <c:numCache>
                <c:formatCode>0%</c:formatCode>
                <c:ptCount val="5"/>
                <c:pt idx="0">
                  <c:v>0.31627165903206533</c:v>
                </c:pt>
                <c:pt idx="1">
                  <c:v>0.32123717654264278</c:v>
                </c:pt>
                <c:pt idx="2">
                  <c:v>0.39058823529411762</c:v>
                </c:pt>
                <c:pt idx="3">
                  <c:v>0.35709169054441259</c:v>
                </c:pt>
                <c:pt idx="4">
                  <c:v>0.39689119170984455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3-F14E-A49F-2AD118DE2453}"/>
            </c:ext>
          </c:extLst>
        </c:ser>
        <c:ser>
          <c:idx val="1"/>
          <c:order val="1"/>
          <c:tx>
            <c:strRef>
              <c:f>'1_benchmark'!$AA$238</c:f>
              <c:strCache>
                <c:ptCount val="1"/>
                <c:pt idx="0">
                  <c:v>Restonic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'1_benchmark'!$AB$238:$AF$238</c:f>
              <c:numCache>
                <c:formatCode>0%</c:formatCode>
                <c:ptCount val="5"/>
                <c:pt idx="0">
                  <c:v>0.19557857000597489</c:v>
                </c:pt>
                <c:pt idx="1">
                  <c:v>0.23641096309906598</c:v>
                </c:pt>
                <c:pt idx="2">
                  <c:v>0.16794117647058823</c:v>
                </c:pt>
                <c:pt idx="3">
                  <c:v>0.14577363896848136</c:v>
                </c:pt>
                <c:pt idx="4">
                  <c:v>0.22694300518134716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3-F14E-A49F-2AD118DE2453}"/>
            </c:ext>
          </c:extLst>
        </c:ser>
        <c:ser>
          <c:idx val="2"/>
          <c:order val="2"/>
          <c:tx>
            <c:strRef>
              <c:f>'1_benchmark'!$AA$239</c:f>
              <c:strCache>
                <c:ptCount val="1"/>
                <c:pt idx="0">
                  <c:v>Cloud Nine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'1_benchmark'!$AB$239:$AF$239</c:f>
              <c:numCache>
                <c:formatCode>0%</c:formatCode>
                <c:ptCount val="5"/>
                <c:pt idx="0">
                  <c:v>0.16570404301931885</c:v>
                </c:pt>
                <c:pt idx="1">
                  <c:v>0.12831113152656562</c:v>
                </c:pt>
                <c:pt idx="2">
                  <c:v>9.8823529411764699E-2</c:v>
                </c:pt>
                <c:pt idx="3">
                  <c:v>0.1758595988538682</c:v>
                </c:pt>
                <c:pt idx="4">
                  <c:v>0.18134715025906736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3-F14E-A49F-2AD118DE2453}"/>
            </c:ext>
          </c:extLst>
        </c:ser>
        <c:ser>
          <c:idx val="3"/>
          <c:order val="3"/>
          <c:tx>
            <c:strRef>
              <c:f>'1_benchmark'!$AA$240</c:f>
              <c:strCache>
                <c:ptCount val="1"/>
                <c:pt idx="0">
                  <c:v>Simmons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'1_benchmark'!$AB$240:$AF$240</c:f>
              <c:numCache>
                <c:formatCode>0%</c:formatCode>
                <c:ptCount val="5"/>
                <c:pt idx="0">
                  <c:v>6.6321449910376418E-2</c:v>
                </c:pt>
                <c:pt idx="1">
                  <c:v>5.8949624866023578E-2</c:v>
                </c:pt>
                <c:pt idx="2">
                  <c:v>6.0588235294117644E-2</c:v>
                </c:pt>
                <c:pt idx="3">
                  <c:v>7.1275071633237819E-2</c:v>
                </c:pt>
                <c:pt idx="4">
                  <c:v>4.9740932642487044E-2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B3-F14E-A49F-2AD118DE2453}"/>
            </c:ext>
          </c:extLst>
        </c:ser>
        <c:ser>
          <c:idx val="4"/>
          <c:order val="4"/>
          <c:tx>
            <c:strRef>
              <c:f>'1_benchmark'!$AA$241</c:f>
              <c:strCache>
                <c:ptCount val="1"/>
                <c:pt idx="0">
                  <c:v>Tempur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B3-F14E-A49F-2AD118DE24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'1_benchmark'!$AB$241:$AF$241</c:f>
              <c:numCache>
                <c:formatCode>0%</c:formatCode>
                <c:ptCount val="5"/>
                <c:pt idx="0">
                  <c:v>5.6363274248157735E-2</c:v>
                </c:pt>
                <c:pt idx="1">
                  <c:v>5.9102740774766495E-2</c:v>
                </c:pt>
                <c:pt idx="2">
                  <c:v>4.5294117647058825E-2</c:v>
                </c:pt>
                <c:pt idx="3">
                  <c:v>3.3309455587392553E-2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B3-F14E-A49F-2AD118DE2453}"/>
            </c:ext>
          </c:extLst>
        </c:ser>
        <c:ser>
          <c:idx val="5"/>
          <c:order val="5"/>
          <c:tx>
            <c:strRef>
              <c:f>'1_benchmark'!$AA$242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09C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'1_benchmark'!$AB$242:$AF$242</c:f>
              <c:numCache>
                <c:formatCode>0%</c:formatCode>
                <c:ptCount val="5"/>
                <c:pt idx="0">
                  <c:v>0.19976100378410688</c:v>
                </c:pt>
                <c:pt idx="1">
                  <c:v>0.19598836319093549</c:v>
                </c:pt>
                <c:pt idx="2">
                  <c:v>0.2367647058823531</c:v>
                </c:pt>
                <c:pt idx="3">
                  <c:v>0.21669054441260749</c:v>
                </c:pt>
                <c:pt idx="4">
                  <c:v>0.14507772020725396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D-5B42-8213-51C2C8ACD2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64091135"/>
        <c:axId val="864206415"/>
      </c:barChart>
      <c:catAx>
        <c:axId val="86409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64206415"/>
        <c:crosses val="autoZero"/>
        <c:auto val="1"/>
        <c:lblAlgn val="ctr"/>
        <c:lblOffset val="100"/>
        <c:noMultiLvlLbl val="0"/>
      </c:catAx>
      <c:valAx>
        <c:axId val="86420641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Share of 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6409113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Provincial search interest relative to national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'1_benchmark'!$AI$236</c:f>
              <c:strCache>
                <c:ptCount val="1"/>
                <c:pt idx="0">
                  <c:v>Gauteng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'1_benchmark'!$AH$237:$AH$241</c:f>
              <c:strCache>
                <c:ptCount val="5"/>
                <c:pt idx="0">
                  <c:v>Sealy</c:v>
                </c:pt>
                <c:pt idx="1">
                  <c:v>Restonic</c:v>
                </c:pt>
                <c:pt idx="2">
                  <c:v>Cloud Nine</c:v>
                </c:pt>
                <c:pt idx="3">
                  <c:v>Simmons</c:v>
                </c:pt>
                <c:pt idx="4">
                  <c:v>Tempur</c:v>
                </c:pt>
              </c:strCache>
            </c:strRef>
          </c:cat>
          <c:val>
            <c:numRef>
              <c:f>'1_benchmark'!$AI$237:$AI$241</c:f>
              <c:numCache>
                <c:formatCode>0.00</c:formatCode>
                <c:ptCount val="5"/>
                <c:pt idx="0">
                  <c:v>1.0157001658819957</c:v>
                </c:pt>
                <c:pt idx="1">
                  <c:v>1.2087774396338191</c:v>
                </c:pt>
                <c:pt idx="2">
                  <c:v>0.77433917234962257</c:v>
                </c:pt>
                <c:pt idx="3">
                  <c:v>0.88884704640331647</c:v>
                </c:pt>
                <c:pt idx="4">
                  <c:v>1.048603750636405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9-3145-AF84-28AC7E5AE5CC}"/>
            </c:ext>
          </c:extLst>
        </c:ser>
        <c:ser>
          <c:idx val="1"/>
          <c:order val="1"/>
          <c:tx>
            <c:strRef>
              <c:f>'1_benchmark'!$AJ$236</c:f>
              <c:strCache>
                <c:ptCount val="1"/>
                <c:pt idx="0">
                  <c:v>Kwa-Zulu Natal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'1_benchmark'!$AH$237:$AH$241</c:f>
              <c:strCache>
                <c:ptCount val="5"/>
                <c:pt idx="0">
                  <c:v>Sealy</c:v>
                </c:pt>
                <c:pt idx="1">
                  <c:v>Restonic</c:v>
                </c:pt>
                <c:pt idx="2">
                  <c:v>Cloud Nine</c:v>
                </c:pt>
                <c:pt idx="3">
                  <c:v>Simmons</c:v>
                </c:pt>
                <c:pt idx="4">
                  <c:v>Tempur</c:v>
                </c:pt>
              </c:strCache>
            </c:strRef>
          </c:cat>
          <c:val>
            <c:numRef>
              <c:f>'1_benchmark'!$AJ$237:$AJ$241</c:f>
              <c:numCache>
                <c:formatCode>0.00</c:formatCode>
                <c:ptCount val="5"/>
                <c:pt idx="0">
                  <c:v>1.2349770336346124</c:v>
                </c:pt>
                <c:pt idx="1">
                  <c:v>0.85868904995806883</c:v>
                </c:pt>
                <c:pt idx="2">
                  <c:v>0.59638574660633481</c:v>
                </c:pt>
                <c:pt idx="3">
                  <c:v>0.91355414237767174</c:v>
                </c:pt>
                <c:pt idx="4">
                  <c:v>0.80361047599251723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9-3145-AF84-28AC7E5AE5CC}"/>
            </c:ext>
          </c:extLst>
        </c:ser>
        <c:ser>
          <c:idx val="2"/>
          <c:order val="2"/>
          <c:tx>
            <c:strRef>
              <c:f>'1_benchmark'!$AK$236</c:f>
              <c:strCache>
                <c:ptCount val="1"/>
                <c:pt idx="0">
                  <c:v>Western Cape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'1_benchmark'!$AH$237:$AH$241</c:f>
              <c:strCache>
                <c:ptCount val="5"/>
                <c:pt idx="0">
                  <c:v>Sealy</c:v>
                </c:pt>
                <c:pt idx="1">
                  <c:v>Restonic</c:v>
                </c:pt>
                <c:pt idx="2">
                  <c:v>Cloud Nine</c:v>
                </c:pt>
                <c:pt idx="3">
                  <c:v>Simmons</c:v>
                </c:pt>
                <c:pt idx="4">
                  <c:v>Tempur</c:v>
                </c:pt>
              </c:strCache>
            </c:strRef>
          </c:cat>
          <c:val>
            <c:numRef>
              <c:f>'1_benchmark'!$AK$237:$AK$241</c:f>
              <c:numCache>
                <c:formatCode>0.00</c:formatCode>
                <c:ptCount val="5"/>
                <c:pt idx="0">
                  <c:v>1.1290663590828058</c:v>
                </c:pt>
                <c:pt idx="1">
                  <c:v>0.74534566319831463</c:v>
                </c:pt>
                <c:pt idx="2">
                  <c:v>1.0612873147178754</c:v>
                </c:pt>
                <c:pt idx="3">
                  <c:v>1.0746910951065678</c:v>
                </c:pt>
                <c:pt idx="4">
                  <c:v>0.59097800884910956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9-3145-AF84-28AC7E5AE5CC}"/>
            </c:ext>
          </c:extLst>
        </c:ser>
        <c:ser>
          <c:idx val="3"/>
          <c:order val="3"/>
          <c:tx>
            <c:strRef>
              <c:f>'1_benchmark'!$AL$236</c:f>
              <c:strCache>
                <c:ptCount val="1"/>
                <c:pt idx="0">
                  <c:v>Eastern Cape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B9-3145-AF84-28AC7E5AE5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'1_benchmark'!$AH$237:$AH$241</c:f>
              <c:strCache>
                <c:ptCount val="5"/>
                <c:pt idx="0">
                  <c:v>Sealy</c:v>
                </c:pt>
                <c:pt idx="1">
                  <c:v>Restonic</c:v>
                </c:pt>
                <c:pt idx="2">
                  <c:v>Cloud Nine</c:v>
                </c:pt>
                <c:pt idx="3">
                  <c:v>Simmons</c:v>
                </c:pt>
                <c:pt idx="4">
                  <c:v>Tempur</c:v>
                </c:pt>
              </c:strCache>
            </c:strRef>
          </c:cat>
          <c:val>
            <c:numRef>
              <c:f>'1_benchmark'!$AL$237:$AL$241</c:f>
              <c:numCache>
                <c:formatCode>0.00</c:formatCode>
                <c:ptCount val="5"/>
                <c:pt idx="0">
                  <c:v>1.2549059657274115</c:v>
                </c:pt>
                <c:pt idx="1">
                  <c:v>1.1603674429893525</c:v>
                </c:pt>
                <c:pt idx="2">
                  <c:v>1.0944038959744919</c:v>
                </c:pt>
                <c:pt idx="3">
                  <c:v>0.74999766605984219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9-3145-AF84-28AC7E5AE5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6"/>
        <c:axId val="891981295"/>
        <c:axId val="864144287"/>
      </c:barChart>
      <c:catAx>
        <c:axId val="89198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64144287"/>
        <c:crosses val="autoZero"/>
        <c:auto val="1"/>
        <c:lblAlgn val="ctr"/>
        <c:lblOffset val="100"/>
        <c:noMultiLvlLbl val="0"/>
      </c:catAx>
      <c:valAx>
        <c:axId val="8641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Relative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9198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Gauteng's share of search interest in mattress brands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'1_benchmark'!$O$283</c:f>
              <c:strCache>
                <c:ptCount val="1"/>
                <c:pt idx="0">
                  <c:v>Slumberland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'1_benchmark'!$W$267:$AA$267</c:f>
              <c:numCache>
                <c:formatCode>0%</c:formatCode>
                <c:ptCount val="5"/>
                <c:pt idx="0">
                  <c:v>0.27897574123989216</c:v>
                </c:pt>
                <c:pt idx="1">
                  <c:v>0.28980249899234178</c:v>
                </c:pt>
                <c:pt idx="2">
                  <c:v>0.29714078899746654</c:v>
                </c:pt>
                <c:pt idx="3">
                  <c:v>0.30102902779910917</c:v>
                </c:pt>
                <c:pt idx="4">
                  <c:v>0.32123717654264278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7-2441-9398-DAB4BF12AF33}"/>
            </c:ext>
          </c:extLst>
        </c:ser>
        <c:ser>
          <c:idx val="1"/>
          <c:order val="1"/>
          <c:tx>
            <c:strRef>
              <c:f>'1_benchmark'!$V$268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'1_benchmark'!$W$268:$AA$268</c:f>
              <c:numCache>
                <c:formatCode>0%</c:formatCode>
                <c:ptCount val="5"/>
                <c:pt idx="0">
                  <c:v>0.19339622641509435</c:v>
                </c:pt>
                <c:pt idx="1">
                  <c:v>0.24748085449415558</c:v>
                </c:pt>
                <c:pt idx="2">
                  <c:v>0.22964169381107491</c:v>
                </c:pt>
                <c:pt idx="3">
                  <c:v>0.24973122408232223</c:v>
                </c:pt>
                <c:pt idx="4">
                  <c:v>0.23641096309906598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7-2441-9398-DAB4BF12AF33}"/>
            </c:ext>
          </c:extLst>
        </c:ser>
        <c:ser>
          <c:idx val="2"/>
          <c:order val="2"/>
          <c:tx>
            <c:strRef>
              <c:f>'1_benchmark'!$V$269</c:f>
              <c:strCache>
                <c:ptCount val="1"/>
                <c:pt idx="0">
                  <c:v>Cloud Nine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'1_benchmark'!$W$269:$AA$269</c:f>
              <c:numCache>
                <c:formatCode>0%</c:formatCode>
                <c:ptCount val="5"/>
                <c:pt idx="0">
                  <c:v>0.16442048517520216</c:v>
                </c:pt>
                <c:pt idx="1">
                  <c:v>0.13986295848448208</c:v>
                </c:pt>
                <c:pt idx="2">
                  <c:v>0.12685486789721317</c:v>
                </c:pt>
                <c:pt idx="3">
                  <c:v>0.11949009368760559</c:v>
                </c:pt>
                <c:pt idx="4">
                  <c:v>0.12831113152656562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7-2441-9398-DAB4BF12AF33}"/>
            </c:ext>
          </c:extLst>
        </c:ser>
        <c:ser>
          <c:idx val="3"/>
          <c:order val="3"/>
          <c:tx>
            <c:strRef>
              <c:f>'1_benchmark'!$V$270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'1_benchmark'!$W$270:$AA$270</c:f>
              <c:numCache>
                <c:formatCode>0%</c:formatCode>
                <c:ptCount val="5"/>
                <c:pt idx="0">
                  <c:v>0.11680143755615453</c:v>
                </c:pt>
                <c:pt idx="1">
                  <c:v>9.1495364772269244E-2</c:v>
                </c:pt>
                <c:pt idx="2">
                  <c:v>9.6634093376764388E-2</c:v>
                </c:pt>
                <c:pt idx="3">
                  <c:v>8.078636154200583E-2</c:v>
                </c:pt>
                <c:pt idx="4">
                  <c:v>5.8949624866023578E-2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37-2441-9398-DAB4BF12AF33}"/>
            </c:ext>
          </c:extLst>
        </c:ser>
        <c:ser>
          <c:idx val="4"/>
          <c:order val="4"/>
          <c:tx>
            <c:strRef>
              <c:f>'1_benchmark'!$V$271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'1_benchmark'!$W$271:$AA$271</c:f>
              <c:numCache>
                <c:formatCode>0%</c:formatCode>
                <c:ptCount val="5"/>
                <c:pt idx="0">
                  <c:v>8.7376460017969448E-2</c:v>
                </c:pt>
                <c:pt idx="1">
                  <c:v>5.7638049173720271E-2</c:v>
                </c:pt>
                <c:pt idx="2">
                  <c:v>5.2479189287006879E-2</c:v>
                </c:pt>
                <c:pt idx="3">
                  <c:v>4.9147596375364769E-2</c:v>
                </c:pt>
                <c:pt idx="4">
                  <c:v>5.9102740774766495E-2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37-2441-9398-DAB4BF12AF33}"/>
            </c:ext>
          </c:extLst>
        </c:ser>
        <c:ser>
          <c:idx val="5"/>
          <c:order val="5"/>
          <c:tx>
            <c:strRef>
              <c:f>'1_benchmark'!$V$272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'1_benchmark'!$W$272:$AA$272</c:f>
              <c:numCache>
                <c:formatCode>0%</c:formatCode>
                <c:ptCount val="5"/>
                <c:pt idx="0">
                  <c:v>4.6495956873315362E-2</c:v>
                </c:pt>
                <c:pt idx="1">
                  <c:v>5.3405884723901655E-2</c:v>
                </c:pt>
                <c:pt idx="2">
                  <c:v>4.1259500542888163E-2</c:v>
                </c:pt>
                <c:pt idx="3">
                  <c:v>4.8840423898018737E-2</c:v>
                </c:pt>
                <c:pt idx="4">
                  <c:v>4.4097381717960495E-2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37-2441-9398-DAB4BF12AF33}"/>
            </c:ext>
          </c:extLst>
        </c:ser>
        <c:ser>
          <c:idx val="6"/>
          <c:order val="6"/>
          <c:tx>
            <c:strRef>
              <c:f>'1_benchmark'!$O$283</c:f>
              <c:strCache>
                <c:ptCount val="1"/>
                <c:pt idx="0">
                  <c:v>Slumberland</c:v>
                </c:pt>
              </c:strCache>
            </c:strRef>
          </c:tx>
          <c:spPr>
            <a:ln w="50800" cap="rnd">
              <a:solidFill>
                <a:srgbClr val="C96378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val>
            <c:numRef>
              <c:f>'1_benchmark'!$P$275:$T$275</c:f>
              <c:numCache>
                <c:formatCode>0.00%</c:formatCode>
                <c:ptCount val="5"/>
                <c:pt idx="0">
                  <c:v>1.2578616352201259E-2</c:v>
                </c:pt>
                <c:pt idx="1">
                  <c:v>2.7005239822652155E-2</c:v>
                </c:pt>
                <c:pt idx="2">
                  <c:v>2.6420557365182774E-2</c:v>
                </c:pt>
                <c:pt idx="3">
                  <c:v>2.2423590846260177E-2</c:v>
                </c:pt>
                <c:pt idx="4">
                  <c:v>2.3120502220180677E-2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17-1346-8736-0033208938D7}"/>
            </c:ext>
          </c:extLst>
        </c:ser>
        <c:ser>
          <c:idx val="7"/>
          <c:order val="7"/>
          <c:tx>
            <c:v>King Koil</c:v>
          </c:tx>
          <c:spPr>
            <a:ln w="50800" cap="rnd">
              <a:solidFill>
                <a:srgbClr val="8F73BF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val>
            <c:numRef>
              <c:f>'1_benchmark'!$P$276:$T$276</c:f>
              <c:numCache>
                <c:formatCode>0.00%</c:formatCode>
                <c:ptCount val="5"/>
                <c:pt idx="0">
                  <c:v>8.0862533692722376E-3</c:v>
                </c:pt>
                <c:pt idx="1">
                  <c:v>1.1487303506650543E-2</c:v>
                </c:pt>
                <c:pt idx="2">
                  <c:v>2.9134998190372782E-2</c:v>
                </c:pt>
                <c:pt idx="3">
                  <c:v>1.7048072492704652E-2</c:v>
                </c:pt>
                <c:pt idx="4">
                  <c:v>2.1436227224008574E-2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17-1346-8736-003320893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89023"/>
        <c:axId val="870898719"/>
      </c:lineChart>
      <c:catAx>
        <c:axId val="87118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70898719"/>
        <c:crosses val="autoZero"/>
        <c:auto val="1"/>
        <c:lblAlgn val="ctr"/>
        <c:lblOffset val="100"/>
        <c:noMultiLvlLbl val="0"/>
      </c:catAx>
      <c:valAx>
        <c:axId val="87089871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Share of 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7118902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Kwa-Zulu Natal</a:t>
            </a:r>
            <a:r>
              <a:rPr lang="en-ZA"/>
              <a:t>'s</a:t>
            </a:r>
            <a:r>
              <a:rPr lang="en-GB"/>
              <a:t> share of search interest in mattress brands  </a:t>
            </a:r>
            <a:endParaRPr lang="en-ZA"/>
          </a:p>
        </c:rich>
      </c:tx>
      <c:layout>
        <c:manualLayout>
          <c:xMode val="edge"/>
          <c:yMode val="edge"/>
          <c:x val="0.1404337349397590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'1_benchmark'!$V$296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'1_benchmark'!$W$296:$AA$296</c:f>
              <c:numCache>
                <c:formatCode>0%</c:formatCode>
                <c:ptCount val="5"/>
                <c:pt idx="0">
                  <c:v>0.34223602484472049</c:v>
                </c:pt>
                <c:pt idx="1">
                  <c:v>0.23961661341853036</c:v>
                </c:pt>
                <c:pt idx="2">
                  <c:v>0.25075414781297134</c:v>
                </c:pt>
                <c:pt idx="3">
                  <c:v>0.33075435203094777</c:v>
                </c:pt>
                <c:pt idx="4">
                  <c:v>0.39058823529411762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8-504E-A2D3-39A326ED93CF}"/>
            </c:ext>
          </c:extLst>
        </c:ser>
        <c:ser>
          <c:idx val="1"/>
          <c:order val="1"/>
          <c:tx>
            <c:strRef>
              <c:f>'1_benchmark'!$V$297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'1_benchmark'!$W$297:$AA$297</c:f>
              <c:numCache>
                <c:formatCode>0%</c:formatCode>
                <c:ptCount val="5"/>
                <c:pt idx="0">
                  <c:v>0.15714285714285714</c:v>
                </c:pt>
                <c:pt idx="1">
                  <c:v>0.1111111111111111</c:v>
                </c:pt>
                <c:pt idx="2">
                  <c:v>9.1251885369532423E-2</c:v>
                </c:pt>
                <c:pt idx="3">
                  <c:v>0.10886985355070461</c:v>
                </c:pt>
                <c:pt idx="4">
                  <c:v>0.16794117647058823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8-504E-A2D3-39A326ED93CF}"/>
            </c:ext>
          </c:extLst>
        </c:ser>
        <c:ser>
          <c:idx val="2"/>
          <c:order val="2"/>
          <c:tx>
            <c:strRef>
              <c:f>'1_benchmark'!$V$298</c:f>
              <c:strCache>
                <c:ptCount val="1"/>
                <c:pt idx="0">
                  <c:v>Cloud Nine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'1_benchmark'!$W$298:$AA$298</c:f>
              <c:numCache>
                <c:formatCode>0%</c:formatCode>
                <c:ptCount val="5"/>
                <c:pt idx="0">
                  <c:v>0.11614906832298137</c:v>
                </c:pt>
                <c:pt idx="1">
                  <c:v>0.15441959531416399</c:v>
                </c:pt>
                <c:pt idx="2">
                  <c:v>0.21945701357466063</c:v>
                </c:pt>
                <c:pt idx="3">
                  <c:v>0.16081790549875657</c:v>
                </c:pt>
                <c:pt idx="4">
                  <c:v>9.8823529411764699E-2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8-504E-A2D3-39A326ED93CF}"/>
            </c:ext>
          </c:extLst>
        </c:ser>
        <c:ser>
          <c:idx val="3"/>
          <c:order val="3"/>
          <c:tx>
            <c:strRef>
              <c:f>'1_benchmark'!$V$299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'1_benchmark'!$W$299:$AA$299</c:f>
              <c:numCache>
                <c:formatCode>0%</c:formatCode>
                <c:ptCount val="5"/>
                <c:pt idx="0">
                  <c:v>9.4409937888198764E-2</c:v>
                </c:pt>
                <c:pt idx="1">
                  <c:v>0.14341498047568335</c:v>
                </c:pt>
                <c:pt idx="2">
                  <c:v>9.0874811463046754E-2</c:v>
                </c:pt>
                <c:pt idx="3">
                  <c:v>0.10058027079303675</c:v>
                </c:pt>
                <c:pt idx="4">
                  <c:v>6.0588235294117644E-2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E8-504E-A2D3-39A326ED93CF}"/>
            </c:ext>
          </c:extLst>
        </c:ser>
        <c:ser>
          <c:idx val="4"/>
          <c:order val="4"/>
          <c:tx>
            <c:strRef>
              <c:f>'1_benchmark'!$V$300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'1_benchmark'!$W$300:$AA$300</c:f>
              <c:numCache>
                <c:formatCode>0%</c:formatCode>
                <c:ptCount val="5"/>
                <c:pt idx="0">
                  <c:v>6.8322981366459631E-2</c:v>
                </c:pt>
                <c:pt idx="1">
                  <c:v>9.4781682641107562E-2</c:v>
                </c:pt>
                <c:pt idx="2">
                  <c:v>7.5791855203619904E-2</c:v>
                </c:pt>
                <c:pt idx="3">
                  <c:v>2.8737220226581928E-2</c:v>
                </c:pt>
                <c:pt idx="4">
                  <c:v>4.5294117647058825E-2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E8-504E-A2D3-39A326ED93CF}"/>
            </c:ext>
          </c:extLst>
        </c:ser>
        <c:ser>
          <c:idx val="5"/>
          <c:order val="5"/>
          <c:tx>
            <c:strRef>
              <c:f>'1_benchmark'!$V$301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'1_benchmark'!$W$301:$AA$301</c:f>
              <c:numCache>
                <c:formatCode>0%</c:formatCode>
                <c:ptCount val="5"/>
                <c:pt idx="0">
                  <c:v>6.5838509316770183E-2</c:v>
                </c:pt>
                <c:pt idx="1">
                  <c:v>3.1948881789137379E-2</c:v>
                </c:pt>
                <c:pt idx="2">
                  <c:v>5.8069381598793365E-2</c:v>
                </c:pt>
                <c:pt idx="3">
                  <c:v>4.5592705167173252E-2</c:v>
                </c:pt>
                <c:pt idx="4">
                  <c:v>4.9705882352941176E-2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E8-504E-A2D3-39A326ED93CF}"/>
            </c:ext>
          </c:extLst>
        </c:ser>
        <c:ser>
          <c:idx val="6"/>
          <c:order val="6"/>
          <c:tx>
            <c:strRef>
              <c:f>'1_benchmark'!$V$302</c:f>
              <c:strCache>
                <c:ptCount val="1"/>
                <c:pt idx="0">
                  <c:v>Slumberland</c:v>
                </c:pt>
              </c:strCache>
            </c:strRef>
          </c:tx>
          <c:spPr>
            <a:ln w="50800" cap="rnd">
              <a:solidFill>
                <a:srgbClr val="C96378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'1_benchmark'!$W$302:$AA$302</c:f>
              <c:numCache>
                <c:formatCode>0.00%</c:formatCode>
                <c:ptCount val="5"/>
                <c:pt idx="0">
                  <c:v>0</c:v>
                </c:pt>
                <c:pt idx="1">
                  <c:v>3.0883919062832801E-2</c:v>
                </c:pt>
                <c:pt idx="2">
                  <c:v>1.6591251885369532E-2</c:v>
                </c:pt>
                <c:pt idx="3">
                  <c:v>3.8684719535783368E-2</c:v>
                </c:pt>
                <c:pt idx="4">
                  <c:v>3.2941176470588238E-2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7-D04C-ADFD-ADAF6A868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586623"/>
        <c:axId val="154480191"/>
      </c:lineChart>
      <c:catAx>
        <c:axId val="111758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54480191"/>
        <c:crosses val="autoZero"/>
        <c:auto val="1"/>
        <c:lblAlgn val="ctr"/>
        <c:lblOffset val="100"/>
        <c:noMultiLvlLbl val="0"/>
      </c:catAx>
      <c:valAx>
        <c:axId val="1544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Share of search interest</a:t>
                </a:r>
              </a:p>
            </c:rich>
          </c:tx>
          <c:layout>
            <c:manualLayout>
              <c:xMode val="edge"/>
              <c:yMode val="edge"/>
              <c:x val="1.6867469879518072E-2"/>
              <c:y val="0.20000000000000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1758662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 sz="1200" b="0" i="0" kern="1200" spc="0" baseline="0">
                <a:solidFill>
                  <a:srgbClr val="000000"/>
                </a:solidFill>
                <a:effectLst/>
                <a:latin typeface="Roboto Medium" pitchFamily="2" charset="0"/>
                <a:ea typeface="Roboto Medium" pitchFamily="2" charset="0"/>
                <a:cs typeface="Roboto Medium" pitchFamily="2" charset="0"/>
              </a:rPr>
              <a:t>Western Cape's share of search interest in mattress brands </a:t>
            </a:r>
            <a:endParaRPr lang="en-ZA">
              <a:effectLst/>
            </a:endParaRPr>
          </a:p>
        </c:rich>
      </c:tx>
      <c:layout>
        <c:manualLayout>
          <c:xMode val="edge"/>
          <c:yMode val="edge"/>
          <c:x val="0.1587427745664739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'1_benchmark'!$V$320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'1_benchmark'!$W$320:$AA$320</c:f>
              <c:numCache>
                <c:formatCode>0%</c:formatCode>
                <c:ptCount val="5"/>
                <c:pt idx="0">
                  <c:v>0.27955959789372908</c:v>
                </c:pt>
                <c:pt idx="1">
                  <c:v>0.24678022434565849</c:v>
                </c:pt>
                <c:pt idx="2">
                  <c:v>0.2240608228980322</c:v>
                </c:pt>
                <c:pt idx="3">
                  <c:v>0.30451488952929873</c:v>
                </c:pt>
                <c:pt idx="4">
                  <c:v>0.35709169054441259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F-5F48-AED8-ED7D2A883913}"/>
            </c:ext>
          </c:extLst>
        </c:ser>
        <c:ser>
          <c:idx val="1"/>
          <c:order val="1"/>
          <c:tx>
            <c:strRef>
              <c:f>'1_benchmark'!$V$321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'1_benchmark'!$W$321:$AA$321</c:f>
              <c:numCache>
                <c:formatCode>0.0%</c:formatCode>
                <c:ptCount val="5"/>
                <c:pt idx="0">
                  <c:v>0.10148396361895644</c:v>
                </c:pt>
                <c:pt idx="1">
                  <c:v>9.8047361861238053E-2</c:v>
                </c:pt>
                <c:pt idx="2">
                  <c:v>8.8998211091234347E-2</c:v>
                </c:pt>
                <c:pt idx="3">
                  <c:v>0.11943643932116554</c:v>
                </c:pt>
                <c:pt idx="4" formatCode="0%">
                  <c:v>0.14577363896848136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F-5F48-AED8-ED7D2A883913}"/>
            </c:ext>
          </c:extLst>
        </c:ser>
        <c:ser>
          <c:idx val="2"/>
          <c:order val="2"/>
          <c:tx>
            <c:strRef>
              <c:f>'1_benchmark'!$V$322</c:f>
              <c:strCache>
                <c:ptCount val="1"/>
                <c:pt idx="0">
                  <c:v>Cloud Nine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'1_benchmark'!$W$322:$AA$322</c:f>
              <c:numCache>
                <c:formatCode>0.0%</c:formatCode>
                <c:ptCount val="5"/>
                <c:pt idx="0">
                  <c:v>0.25562470081378652</c:v>
                </c:pt>
                <c:pt idx="1">
                  <c:v>0.28209389281262981</c:v>
                </c:pt>
                <c:pt idx="2">
                  <c:v>0.30500894454382826</c:v>
                </c:pt>
                <c:pt idx="3">
                  <c:v>0.20589177073326928</c:v>
                </c:pt>
                <c:pt idx="4" formatCode="0%">
                  <c:v>0.1758595988538682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F-5F48-AED8-ED7D2A883913}"/>
            </c:ext>
          </c:extLst>
        </c:ser>
        <c:ser>
          <c:idx val="3"/>
          <c:order val="3"/>
          <c:tx>
            <c:strRef>
              <c:f>'1_benchmark'!$V$323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'1_benchmark'!$W$323:$AA$323</c:f>
              <c:numCache>
                <c:formatCode>0.0%</c:formatCode>
                <c:ptCount val="5"/>
                <c:pt idx="0">
                  <c:v>0.11057922450933461</c:v>
                </c:pt>
                <c:pt idx="1">
                  <c:v>9.6800997091815541E-2</c:v>
                </c:pt>
                <c:pt idx="2">
                  <c:v>0.10465116279069768</c:v>
                </c:pt>
                <c:pt idx="3">
                  <c:v>7.652897854626961E-2</c:v>
                </c:pt>
                <c:pt idx="4" formatCode="0%">
                  <c:v>7.1275071633237819E-2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FF-5F48-AED8-ED7D2A883913}"/>
            </c:ext>
          </c:extLst>
        </c:ser>
        <c:ser>
          <c:idx val="4"/>
          <c:order val="4"/>
          <c:tx>
            <c:strRef>
              <c:f>'1_benchmark'!$V$324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'1_benchmark'!$W$324:$AA$324</c:f>
              <c:numCache>
                <c:formatCode>0.0%</c:formatCode>
                <c:ptCount val="5"/>
                <c:pt idx="0">
                  <c:v>9.5739588319770225E-2</c:v>
                </c:pt>
                <c:pt idx="1">
                  <c:v>9.5554632322393016E-2</c:v>
                </c:pt>
                <c:pt idx="2">
                  <c:v>7.0661896243291597E-2</c:v>
                </c:pt>
                <c:pt idx="3">
                  <c:v>8.645533141210375E-2</c:v>
                </c:pt>
                <c:pt idx="4" formatCode="0%">
                  <c:v>3.3309455587392553E-2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FF-5F48-AED8-ED7D2A883913}"/>
            </c:ext>
          </c:extLst>
        </c:ser>
        <c:ser>
          <c:idx val="5"/>
          <c:order val="5"/>
          <c:tx>
            <c:strRef>
              <c:f>'1_benchmark'!$V$325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'1_benchmark'!$W$325:$AA$325</c:f>
              <c:numCache>
                <c:formatCode>0%</c:formatCode>
                <c:ptCount val="5"/>
                <c:pt idx="0" formatCode="0.00%">
                  <c:v>1.0531354715174725E-2</c:v>
                </c:pt>
                <c:pt idx="1">
                  <c:v>3.4067303697548817E-2</c:v>
                </c:pt>
                <c:pt idx="2">
                  <c:v>3.6672629695885507E-2</c:v>
                </c:pt>
                <c:pt idx="3" formatCode="0.0%">
                  <c:v>3.2340698046749917E-2</c:v>
                </c:pt>
                <c:pt idx="4" formatCode="0.0%">
                  <c:v>5.3724928366762174E-2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FF-5F48-AED8-ED7D2A88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88959"/>
        <c:axId val="166092751"/>
      </c:lineChart>
      <c:catAx>
        <c:axId val="15838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66092751"/>
        <c:crosses val="autoZero"/>
        <c:auto val="1"/>
        <c:lblAlgn val="ctr"/>
        <c:lblOffset val="100"/>
        <c:noMultiLvlLbl val="0"/>
      </c:catAx>
      <c:valAx>
        <c:axId val="166092751"/>
        <c:scaling>
          <c:orientation val="minMax"/>
          <c:max val="0.75000000000000011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search  interest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5838895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62319553805772"/>
          <c:y val="0.88361111111111112"/>
          <c:w val="0.61638090551181102"/>
          <c:h val="0.11638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Eastern Cape's share of search interest in mattress brands </a:t>
            </a:r>
            <a:endParaRPr lang="en-ZA"/>
          </a:p>
        </c:rich>
      </c:tx>
      <c:layout>
        <c:manualLayout>
          <c:xMode val="edge"/>
          <c:yMode val="edge"/>
          <c:x val="0.1791444834455934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43394575678041"/>
          <c:y val="0.10864197530864197"/>
          <c:w val="0.83999600593404089"/>
          <c:h val="0.72792910145491085"/>
        </c:manualLayout>
      </c:layout>
      <c:lineChart>
        <c:grouping val="standard"/>
        <c:varyColors val="0"/>
        <c:ser>
          <c:idx val="0"/>
          <c:order val="0"/>
          <c:tx>
            <c:strRef>
              <c:f>'1_benchmark'!$V$346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'1_benchmark'!$W$346:$AA$346</c:f>
              <c:numCache>
                <c:formatCode>0%</c:formatCode>
                <c:ptCount val="5"/>
                <c:pt idx="0">
                  <c:v>0.23395613322502032</c:v>
                </c:pt>
                <c:pt idx="1">
                  <c:v>0.33587786259541985</c:v>
                </c:pt>
                <c:pt idx="2">
                  <c:v>0.22456140350877193</c:v>
                </c:pt>
                <c:pt idx="3">
                  <c:v>0.31042654028436018</c:v>
                </c:pt>
                <c:pt idx="4">
                  <c:v>0.39689119170984455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3-A84F-86B0-59A45D0B7DF1}"/>
            </c:ext>
          </c:extLst>
        </c:ser>
        <c:ser>
          <c:idx val="1"/>
          <c:order val="1"/>
          <c:tx>
            <c:strRef>
              <c:f>'1_benchmark'!$V$347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'1_benchmark'!$W$347:$AA$347</c:f>
              <c:numCache>
                <c:formatCode>0%</c:formatCode>
                <c:ptCount val="5"/>
                <c:pt idx="0">
                  <c:v>0</c:v>
                </c:pt>
                <c:pt idx="1">
                  <c:v>0.1099236641221374</c:v>
                </c:pt>
                <c:pt idx="2">
                  <c:v>0.37894736842105264</c:v>
                </c:pt>
                <c:pt idx="3">
                  <c:v>0.19273301737756715</c:v>
                </c:pt>
                <c:pt idx="4">
                  <c:v>0.22694300518134716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3-A84F-86B0-59A45D0B7DF1}"/>
            </c:ext>
          </c:extLst>
        </c:ser>
        <c:ser>
          <c:idx val="2"/>
          <c:order val="2"/>
          <c:tx>
            <c:strRef>
              <c:f>'1_benchmark'!$V$348</c:f>
              <c:strCache>
                <c:ptCount val="1"/>
                <c:pt idx="0">
                  <c:v>Cloud Nine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'1_benchmark'!$W$348:$AA$348</c:f>
              <c:numCache>
                <c:formatCode>0%</c:formatCode>
                <c:ptCount val="5"/>
                <c:pt idx="0">
                  <c:v>0.61332250203086924</c:v>
                </c:pt>
                <c:pt idx="1">
                  <c:v>0.44427480916030532</c:v>
                </c:pt>
                <c:pt idx="2">
                  <c:v>0.14970760233918129</c:v>
                </c:pt>
                <c:pt idx="3">
                  <c:v>0.42259083728278041</c:v>
                </c:pt>
                <c:pt idx="4">
                  <c:v>0.18134715025906736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3-A84F-86B0-59A45D0B7DF1}"/>
            </c:ext>
          </c:extLst>
        </c:ser>
        <c:ser>
          <c:idx val="3"/>
          <c:order val="3"/>
          <c:tx>
            <c:strRef>
              <c:f>'1_benchmark'!$V$349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'1_benchmark'!$W$349:$AA$349</c:f>
              <c:numCache>
                <c:formatCode>0%</c:formatCode>
                <c:ptCount val="5"/>
                <c:pt idx="0">
                  <c:v>8.0422420796100735E-2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4.9740932642487044E-2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3-A84F-86B0-59A45D0B7DF1}"/>
            </c:ext>
          </c:extLst>
        </c:ser>
        <c:ser>
          <c:idx val="5"/>
          <c:order val="4"/>
          <c:tx>
            <c:strRef>
              <c:f>'1_benchmark'!$V$351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'1_benchmark'!$W$351:$AA$351</c:f>
              <c:numCache>
                <c:formatCode>0%</c:formatCode>
                <c:ptCount val="5"/>
                <c:pt idx="0">
                  <c:v>7.2298943948009745E-2</c:v>
                </c:pt>
                <c:pt idx="1">
                  <c:v>0.1099236641221374</c:v>
                </c:pt>
                <c:pt idx="2">
                  <c:v>0.24678362573099416</c:v>
                </c:pt>
                <c:pt idx="3">
                  <c:v>7.4249605055292253E-2</c:v>
                </c:pt>
                <c:pt idx="4">
                  <c:v>0.14507772020725387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13-A84F-86B0-59A45D0B7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14735"/>
        <c:axId val="193016655"/>
      </c:lineChart>
      <c:catAx>
        <c:axId val="19741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93016655"/>
        <c:crosses val="autoZero"/>
        <c:auto val="1"/>
        <c:lblAlgn val="ctr"/>
        <c:lblOffset val="100"/>
        <c:noMultiLvlLbl val="0"/>
      </c:catAx>
      <c:valAx>
        <c:axId val="1930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Share of 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9741473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70647946115169"/>
          <c:y val="0.90007193545251274"/>
          <c:w val="0.61783190502604435"/>
          <c:h val="9.7355886069796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Monthly mattress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strRef>
              <c:f>date_time!$E$2:$E$61</c:f>
              <c:strCache>
                <c:ptCount val="60"/>
                <c:pt idx="0">
                  <c:v>'17-Jan</c:v>
                </c:pt>
                <c:pt idx="1">
                  <c:v>'17-Feb</c:v>
                </c:pt>
                <c:pt idx="2">
                  <c:v>'17-Mar</c:v>
                </c:pt>
                <c:pt idx="3">
                  <c:v>'17-Apr</c:v>
                </c:pt>
                <c:pt idx="4">
                  <c:v>'17-May</c:v>
                </c:pt>
                <c:pt idx="5">
                  <c:v>'17-Jun</c:v>
                </c:pt>
                <c:pt idx="6">
                  <c:v>'17-Jul</c:v>
                </c:pt>
                <c:pt idx="7">
                  <c:v>'17-Aug</c:v>
                </c:pt>
                <c:pt idx="8">
                  <c:v>'17-Sep</c:v>
                </c:pt>
                <c:pt idx="9">
                  <c:v>'17-Oct</c:v>
                </c:pt>
                <c:pt idx="10">
                  <c:v>'17-Nov</c:v>
                </c:pt>
                <c:pt idx="11">
                  <c:v>'17-Dec</c:v>
                </c:pt>
                <c:pt idx="12">
                  <c:v>'18-Jan</c:v>
                </c:pt>
                <c:pt idx="13">
                  <c:v>'18-Feb</c:v>
                </c:pt>
                <c:pt idx="14">
                  <c:v>'18-Mar</c:v>
                </c:pt>
                <c:pt idx="15">
                  <c:v>'18-Apr</c:v>
                </c:pt>
                <c:pt idx="16">
                  <c:v>'18-May</c:v>
                </c:pt>
                <c:pt idx="17">
                  <c:v>'18-Jun</c:v>
                </c:pt>
                <c:pt idx="18">
                  <c:v>'18-Jul</c:v>
                </c:pt>
                <c:pt idx="19">
                  <c:v>'18-Aug</c:v>
                </c:pt>
                <c:pt idx="20">
                  <c:v>'18-Sep</c:v>
                </c:pt>
                <c:pt idx="21">
                  <c:v>'18-Oct</c:v>
                </c:pt>
                <c:pt idx="22">
                  <c:v>'18-Nov</c:v>
                </c:pt>
                <c:pt idx="23">
                  <c:v>'18-Dec</c:v>
                </c:pt>
                <c:pt idx="24">
                  <c:v>'19-Jan</c:v>
                </c:pt>
                <c:pt idx="25">
                  <c:v>'19-Feb</c:v>
                </c:pt>
                <c:pt idx="26">
                  <c:v>'19-Mar</c:v>
                </c:pt>
                <c:pt idx="27">
                  <c:v>'19-Apr</c:v>
                </c:pt>
                <c:pt idx="28">
                  <c:v>'19-May</c:v>
                </c:pt>
                <c:pt idx="29">
                  <c:v>'19-Jun</c:v>
                </c:pt>
                <c:pt idx="30">
                  <c:v>'19-Jul</c:v>
                </c:pt>
                <c:pt idx="31">
                  <c:v>'19-Aug</c:v>
                </c:pt>
                <c:pt idx="32">
                  <c:v>'19-Sep</c:v>
                </c:pt>
                <c:pt idx="33">
                  <c:v>'19-Oct</c:v>
                </c:pt>
                <c:pt idx="34">
                  <c:v>'19-Nov</c:v>
                </c:pt>
                <c:pt idx="35">
                  <c:v>'19-Dec</c:v>
                </c:pt>
                <c:pt idx="36">
                  <c:v>'20-Jan</c:v>
                </c:pt>
                <c:pt idx="37">
                  <c:v>'20-Feb</c:v>
                </c:pt>
                <c:pt idx="38">
                  <c:v>'20-Mar</c:v>
                </c:pt>
                <c:pt idx="39">
                  <c:v>'20-Apr</c:v>
                </c:pt>
                <c:pt idx="40">
                  <c:v>'20-May</c:v>
                </c:pt>
                <c:pt idx="41">
                  <c:v>'20-Jun</c:v>
                </c:pt>
                <c:pt idx="42">
                  <c:v>'20-Jul</c:v>
                </c:pt>
                <c:pt idx="43">
                  <c:v>'20-Aug</c:v>
                </c:pt>
                <c:pt idx="44">
                  <c:v>'20-Sep</c:v>
                </c:pt>
                <c:pt idx="45">
                  <c:v>'20-Oct</c:v>
                </c:pt>
                <c:pt idx="46">
                  <c:v>'20-Nov</c:v>
                </c:pt>
                <c:pt idx="47">
                  <c:v>'20-Dec</c:v>
                </c:pt>
                <c:pt idx="48">
                  <c:v>'21-Jan</c:v>
                </c:pt>
                <c:pt idx="49">
                  <c:v>'21-Feb</c:v>
                </c:pt>
                <c:pt idx="50">
                  <c:v>'21-Mar</c:v>
                </c:pt>
                <c:pt idx="51">
                  <c:v>'21-Apr</c:v>
                </c:pt>
                <c:pt idx="52">
                  <c:v>'21-May</c:v>
                </c:pt>
                <c:pt idx="53">
                  <c:v>'21-Jun</c:v>
                </c:pt>
                <c:pt idx="54">
                  <c:v>'21-Jul</c:v>
                </c:pt>
                <c:pt idx="55">
                  <c:v>'21-Aug</c:v>
                </c:pt>
                <c:pt idx="56">
                  <c:v>'21-Sep</c:v>
                </c:pt>
                <c:pt idx="57">
                  <c:v>'21-Oct</c:v>
                </c:pt>
                <c:pt idx="58">
                  <c:v>'21-Nov</c:v>
                </c:pt>
                <c:pt idx="59">
                  <c:v>'21-Dec</c:v>
                </c:pt>
              </c:strCache>
            </c:strRef>
          </c:cat>
          <c:val>
            <c:numRef>
              <c:f>date_time!$G$2:$G$61</c:f>
              <c:numCache>
                <c:formatCode>_(* #,##0.00_);_(* \(#,##0.00\);_(* "-"??_);_(@_)</c:formatCode>
                <c:ptCount val="60"/>
                <c:pt idx="0">
                  <c:v>0.40429042904290402</c:v>
                </c:pt>
                <c:pt idx="1">
                  <c:v>0.448844884488448</c:v>
                </c:pt>
                <c:pt idx="2">
                  <c:v>0.46039603960395997</c:v>
                </c:pt>
                <c:pt idx="3">
                  <c:v>0.43399339933993297</c:v>
                </c:pt>
                <c:pt idx="4">
                  <c:v>0.52310231023102305</c:v>
                </c:pt>
                <c:pt idx="5">
                  <c:v>0.471947194719471</c:v>
                </c:pt>
                <c:pt idx="6">
                  <c:v>0.61551155115511502</c:v>
                </c:pt>
                <c:pt idx="7">
                  <c:v>0.40759075907590703</c:v>
                </c:pt>
                <c:pt idx="8">
                  <c:v>0.37128712871287101</c:v>
                </c:pt>
                <c:pt idx="9">
                  <c:v>0.66336633663366296</c:v>
                </c:pt>
                <c:pt idx="10">
                  <c:v>0.65016501650165004</c:v>
                </c:pt>
                <c:pt idx="11">
                  <c:v>0.62046204620461998</c:v>
                </c:pt>
                <c:pt idx="12">
                  <c:v>0.52145214521452099</c:v>
                </c:pt>
                <c:pt idx="13">
                  <c:v>0.37623762376237602</c:v>
                </c:pt>
                <c:pt idx="14">
                  <c:v>0.498349834983498</c:v>
                </c:pt>
                <c:pt idx="15">
                  <c:v>0.62376237623762298</c:v>
                </c:pt>
                <c:pt idx="16">
                  <c:v>0.43894389438943798</c:v>
                </c:pt>
                <c:pt idx="17">
                  <c:v>0.43894389438943798</c:v>
                </c:pt>
                <c:pt idx="18">
                  <c:v>0.88943894389438904</c:v>
                </c:pt>
                <c:pt idx="19">
                  <c:v>0.64851485148514798</c:v>
                </c:pt>
                <c:pt idx="20">
                  <c:v>0.71617161716171596</c:v>
                </c:pt>
                <c:pt idx="21">
                  <c:v>0.50165016501650095</c:v>
                </c:pt>
                <c:pt idx="22">
                  <c:v>0.58250825082508195</c:v>
                </c:pt>
                <c:pt idx="23">
                  <c:v>0.68976897689768901</c:v>
                </c:pt>
                <c:pt idx="24">
                  <c:v>0.66666666666666596</c:v>
                </c:pt>
                <c:pt idx="25">
                  <c:v>0.528052805280528</c:v>
                </c:pt>
                <c:pt idx="26">
                  <c:v>0.83498349834983498</c:v>
                </c:pt>
                <c:pt idx="27">
                  <c:v>0.38118811881188103</c:v>
                </c:pt>
                <c:pt idx="28">
                  <c:v>0.69306930693069302</c:v>
                </c:pt>
                <c:pt idx="29">
                  <c:v>0.65016501650165004</c:v>
                </c:pt>
                <c:pt idx="30">
                  <c:v>0.64686468646864603</c:v>
                </c:pt>
                <c:pt idx="31">
                  <c:v>0.63531353135313495</c:v>
                </c:pt>
                <c:pt idx="32">
                  <c:v>0.64686468646864603</c:v>
                </c:pt>
                <c:pt idx="33">
                  <c:v>0.419141914191419</c:v>
                </c:pt>
                <c:pt idx="34">
                  <c:v>0.894389438943894</c:v>
                </c:pt>
                <c:pt idx="35">
                  <c:v>0.82343234323432302</c:v>
                </c:pt>
                <c:pt idx="36">
                  <c:v>0.52640264026402594</c:v>
                </c:pt>
                <c:pt idx="37">
                  <c:v>0.52310231023102305</c:v>
                </c:pt>
                <c:pt idx="38">
                  <c:v>0.339933993399339</c:v>
                </c:pt>
                <c:pt idx="39">
                  <c:v>0.31848184818481801</c:v>
                </c:pt>
                <c:pt idx="40">
                  <c:v>0.77392739273927302</c:v>
                </c:pt>
                <c:pt idx="41">
                  <c:v>0.94059405940593999</c:v>
                </c:pt>
                <c:pt idx="42">
                  <c:v>0.85478547854785403</c:v>
                </c:pt>
                <c:pt idx="43">
                  <c:v>0.97359735973597294</c:v>
                </c:pt>
                <c:pt idx="44">
                  <c:v>0.61881188118811803</c:v>
                </c:pt>
                <c:pt idx="45">
                  <c:v>0.64686468646864603</c:v>
                </c:pt>
                <c:pt idx="46">
                  <c:v>1</c:v>
                </c:pt>
                <c:pt idx="47">
                  <c:v>0.62871287128712805</c:v>
                </c:pt>
                <c:pt idx="48">
                  <c:v>0.92079207920791994</c:v>
                </c:pt>
                <c:pt idx="49">
                  <c:v>0.73432343234323405</c:v>
                </c:pt>
                <c:pt idx="50">
                  <c:v>0.62541254125412504</c:v>
                </c:pt>
                <c:pt idx="51">
                  <c:v>0.66171617161716101</c:v>
                </c:pt>
                <c:pt idx="52">
                  <c:v>0.69966996699669903</c:v>
                </c:pt>
                <c:pt idx="53">
                  <c:v>0.58580858085808496</c:v>
                </c:pt>
                <c:pt idx="54">
                  <c:v>0.66996699669966997</c:v>
                </c:pt>
                <c:pt idx="55">
                  <c:v>0.77227722772277196</c:v>
                </c:pt>
                <c:pt idx="56">
                  <c:v>0.59570957095709498</c:v>
                </c:pt>
                <c:pt idx="57">
                  <c:v>0.58085808580858</c:v>
                </c:pt>
                <c:pt idx="58">
                  <c:v>0.83003300330033003</c:v>
                </c:pt>
                <c:pt idx="59">
                  <c:v>0.60891089108910801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6-BD43-A9A5-4F81F358B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50687"/>
        <c:axId val="695067007"/>
      </c:lineChart>
      <c:catAx>
        <c:axId val="69515068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695067007"/>
        <c:crosses val="autoZero"/>
        <c:auto val="1"/>
        <c:lblAlgn val="ctr"/>
        <c:lblOffset val="100"/>
        <c:tickLblSkip val="2"/>
        <c:noMultiLvlLbl val="0"/>
      </c:catAx>
      <c:valAx>
        <c:axId val="69506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69515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date_time!$W$4</c:f>
              <c:strCache>
                <c:ptCount val="1"/>
                <c:pt idx="0">
                  <c:v>interest_index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delete val="1"/>
          </c:dLbls>
          <c:cat>
            <c:strRef>
              <c:f>date_time!$U$5:$U$16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date_time!$W$5:$W$16</c:f>
              <c:numCache>
                <c:formatCode>0.00</c:formatCode>
                <c:ptCount val="12"/>
                <c:pt idx="0">
                  <c:v>0.76814011676396998</c:v>
                </c:pt>
                <c:pt idx="1">
                  <c:v>0.65971643035863203</c:v>
                </c:pt>
                <c:pt idx="2">
                  <c:v>0.69724770642201805</c:v>
                </c:pt>
                <c:pt idx="3">
                  <c:v>0.61134278565471201</c:v>
                </c:pt>
                <c:pt idx="4">
                  <c:v>0.790658882402001</c:v>
                </c:pt>
                <c:pt idx="5">
                  <c:v>0.78023352793994905</c:v>
                </c:pt>
                <c:pt idx="6">
                  <c:v>0.92910758965804796</c:v>
                </c:pt>
                <c:pt idx="7">
                  <c:v>0.86864053377814798</c:v>
                </c:pt>
                <c:pt idx="8">
                  <c:v>0.74520433694745603</c:v>
                </c:pt>
                <c:pt idx="9">
                  <c:v>0.71059216013344395</c:v>
                </c:pt>
                <c:pt idx="10">
                  <c:v>1</c:v>
                </c:pt>
                <c:pt idx="11">
                  <c:v>0.85195996663886497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6-B642-8060-0F31F9424F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459720335"/>
        <c:axId val="792084015"/>
      </c:barChart>
      <c:catAx>
        <c:axId val="45972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92084015"/>
        <c:crosses val="autoZero"/>
        <c:auto val="1"/>
        <c:lblAlgn val="ctr"/>
        <c:lblOffset val="100"/>
        <c:noMultiLvlLbl val="0"/>
      </c:catAx>
      <c:valAx>
        <c:axId val="7920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5972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date_time!$X$4</c:f>
              <c:strCache>
                <c:ptCount val="1"/>
                <c:pt idx="0">
                  <c:v>average index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date_time!$U$5:$U$16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date_time!$X$5:$X$16</c:f>
              <c:numCache>
                <c:formatCode>0.00</c:formatCode>
                <c:ptCount val="12"/>
                <c:pt idx="0">
                  <c:v>0.97926634768740062</c:v>
                </c:pt>
                <c:pt idx="1">
                  <c:v>0.84104199893673581</c:v>
                </c:pt>
                <c:pt idx="2">
                  <c:v>0.88888888888888884</c:v>
                </c:pt>
                <c:pt idx="3">
                  <c:v>0.77937267410951616</c:v>
                </c:pt>
                <c:pt idx="4">
                  <c:v>1.0079744816586917</c:v>
                </c:pt>
                <c:pt idx="5">
                  <c:v>0.99468367889420439</c:v>
                </c:pt>
                <c:pt idx="6">
                  <c:v>1.1844763423710791</c:v>
                </c:pt>
                <c:pt idx="7">
                  <c:v>1.1073896863370545</c:v>
                </c:pt>
                <c:pt idx="8">
                  <c:v>0.950026581605529</c:v>
                </c:pt>
                <c:pt idx="9">
                  <c:v>0.90590111642743176</c:v>
                </c:pt>
                <c:pt idx="10">
                  <c:v>1.2748538011695911</c:v>
                </c:pt>
                <c:pt idx="11">
                  <c:v>1.0861244019138749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A-224D-B02F-560D2F4CFD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459720335"/>
        <c:axId val="792084015"/>
      </c:barChart>
      <c:catAx>
        <c:axId val="45972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92084015"/>
        <c:crosses val="autoZero"/>
        <c:auto val="1"/>
        <c:lblAlgn val="ctr"/>
        <c:lblOffset val="100"/>
        <c:noMultiLvlLbl val="0"/>
      </c:catAx>
      <c:valAx>
        <c:axId val="7920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Relative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5972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Indexed national search interest in mattress brands</a:t>
            </a:r>
            <a:r>
              <a:rPr lang="en-GB" baseline="0"/>
              <a:t> for Bravo and their comptetitors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'0_matress_brand_index_interest'!$L$76</c:f>
              <c:strCache>
                <c:ptCount val="1"/>
                <c:pt idx="0">
                  <c:v>Competitors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'0_matress_brand_index_interest'!$M$69:$Q$69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'0_matress_brand_index_interest'!$M$76:$Q$76</c:f>
              <c:numCache>
                <c:formatCode>0.00</c:formatCode>
                <c:ptCount val="5"/>
                <c:pt idx="0">
                  <c:v>1</c:v>
                </c:pt>
                <c:pt idx="1">
                  <c:v>1.15480649188514</c:v>
                </c:pt>
                <c:pt idx="2">
                  <c:v>1.2863087806908</c:v>
                </c:pt>
                <c:pt idx="3">
                  <c:v>1.26009155222638</c:v>
                </c:pt>
                <c:pt idx="4">
                  <c:v>1.2392842280482701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0-3248-83A4-0DFB5D79B3DC}"/>
            </c:ext>
          </c:extLst>
        </c:ser>
        <c:ser>
          <c:idx val="1"/>
          <c:order val="1"/>
          <c:tx>
            <c:strRef>
              <c:f>'0_matress_brand_index_interest'!$L$77</c:f>
              <c:strCache>
                <c:ptCount val="1"/>
                <c:pt idx="0">
                  <c:v>Bravo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'0_matress_brand_index_interest'!$M$69:$Q$69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'0_matress_brand_index_interest'!$M$77:$Q$77</c:f>
              <c:numCache>
                <c:formatCode>0.00</c:formatCode>
                <c:ptCount val="5"/>
                <c:pt idx="0">
                  <c:v>1</c:v>
                </c:pt>
                <c:pt idx="1">
                  <c:v>1.11442006269592</c:v>
                </c:pt>
                <c:pt idx="2">
                  <c:v>1.2915360501567399</c:v>
                </c:pt>
                <c:pt idx="3">
                  <c:v>1.49529780564263</c:v>
                </c:pt>
                <c:pt idx="4">
                  <c:v>1.6010971786833801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0-3248-83A4-0DFB5D79B3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9"/>
        <c:overlap val="-19"/>
        <c:axId val="831880127"/>
        <c:axId val="835990319"/>
      </c:barChart>
      <c:catAx>
        <c:axId val="83188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35990319"/>
        <c:crosses val="autoZero"/>
        <c:auto val="1"/>
        <c:lblAlgn val="ctr"/>
        <c:lblOffset val="100"/>
        <c:noMultiLvlLbl val="0"/>
      </c:catAx>
      <c:valAx>
        <c:axId val="835990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Indexed</a:t>
                </a:r>
                <a:r>
                  <a:rPr lang="en-GB" baseline="0"/>
                  <a:t> interest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3188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Johannesburg's monthly minimums and maximums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weather!$C$23</c:f>
              <c:strCache>
                <c:ptCount val="1"/>
                <c:pt idx="0">
                  <c:v>Min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strRef>
              <c:f>weather!$B$24:$B$35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weather!$C$24:$C$35</c:f>
              <c:numCache>
                <c:formatCode>General</c:formatCode>
                <c:ptCount val="12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5-3A47-B184-74FF559A84A9}"/>
            </c:ext>
          </c:extLst>
        </c:ser>
        <c:ser>
          <c:idx val="1"/>
          <c:order val="1"/>
          <c:tx>
            <c:strRef>
              <c:f>weather!$D$23</c:f>
              <c:strCache>
                <c:ptCount val="1"/>
                <c:pt idx="0">
                  <c:v>Max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strRef>
              <c:f>weather!$B$24:$B$35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weather!$D$24:$D$35</c:f>
              <c:numCache>
                <c:formatCode>General</c:formatCode>
                <c:ptCount val="12"/>
                <c:pt idx="0">
                  <c:v>26</c:v>
                </c:pt>
                <c:pt idx="1">
                  <c:v>26</c:v>
                </c:pt>
                <c:pt idx="2">
                  <c:v>25</c:v>
                </c:pt>
                <c:pt idx="3">
                  <c:v>23</c:v>
                </c:pt>
                <c:pt idx="4">
                  <c:v>20</c:v>
                </c:pt>
                <c:pt idx="5">
                  <c:v>18</c:v>
                </c:pt>
                <c:pt idx="6">
                  <c:v>18</c:v>
                </c:pt>
                <c:pt idx="7">
                  <c:v>21</c:v>
                </c:pt>
                <c:pt idx="8">
                  <c:v>25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5-3A47-B184-74FF559A8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661839"/>
        <c:axId val="1434352735"/>
      </c:lineChart>
      <c:catAx>
        <c:axId val="10656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434352735"/>
        <c:crosses val="autoZero"/>
        <c:auto val="1"/>
        <c:lblAlgn val="ctr"/>
        <c:lblOffset val="100"/>
        <c:noMultiLvlLbl val="0"/>
      </c:catAx>
      <c:valAx>
        <c:axId val="143435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Temperature  </a:t>
                </a:r>
                <a:r>
                  <a:rPr lang="en-ZA"/>
                  <a:t>°C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06566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Indexed search interest in furniture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'3_strore'!$S$4:$W$4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'3_strore'!$S$5:$W$5</c:f>
              <c:numCache>
                <c:formatCode>0.00</c:formatCode>
                <c:ptCount val="5"/>
                <c:pt idx="0">
                  <c:v>1</c:v>
                </c:pt>
                <c:pt idx="1">
                  <c:v>1.1892752853729758</c:v>
                </c:pt>
                <c:pt idx="2">
                  <c:v>1.3788160339792939</c:v>
                </c:pt>
                <c:pt idx="3">
                  <c:v>1.9185027873639502</c:v>
                </c:pt>
                <c:pt idx="4">
                  <c:v>1.750730023891691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D-2C44-9B1D-BF283306E8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25"/>
        <c:overlap val="-27"/>
        <c:axId val="1109969247"/>
        <c:axId val="1109970895"/>
      </c:barChart>
      <c:catAx>
        <c:axId val="110996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09970895"/>
        <c:crosses val="autoZero"/>
        <c:auto val="1"/>
        <c:lblAlgn val="ctr"/>
        <c:lblOffset val="100"/>
        <c:noMultiLvlLbl val="0"/>
      </c:catAx>
      <c:valAx>
        <c:axId val="1109970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 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0996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Top 10 furniture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'3_strore'!$S$21</c:f>
              <c:strCache>
                <c:ptCount val="1"/>
                <c:pt idx="0">
                  <c:v>OK Furniture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'3_strore'!$T$21:$X$21</c:f>
              <c:numCache>
                <c:formatCode>0%</c:formatCode>
                <c:ptCount val="5"/>
                <c:pt idx="0">
                  <c:v>0.25564109370852139</c:v>
                </c:pt>
                <c:pt idx="1">
                  <c:v>0.25580357142857141</c:v>
                </c:pt>
                <c:pt idx="2">
                  <c:v>0.2587601078167116</c:v>
                </c:pt>
                <c:pt idx="3">
                  <c:v>0.26968313269683131</c:v>
                </c:pt>
                <c:pt idx="4">
                  <c:v>0.2567096285064443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B-2B47-8444-2FCB4C226AEE}"/>
            </c:ext>
          </c:extLst>
        </c:ser>
        <c:ser>
          <c:idx val="1"/>
          <c:order val="1"/>
          <c:tx>
            <c:strRef>
              <c:f>'3_strore'!$S$22</c:f>
              <c:strCache>
                <c:ptCount val="1"/>
                <c:pt idx="0">
                  <c:v>House and Home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'3_strore'!$T$22:$X$22</c:f>
              <c:numCache>
                <c:formatCode>0%</c:formatCode>
                <c:ptCount val="5"/>
                <c:pt idx="0">
                  <c:v>0.15503052827183436</c:v>
                </c:pt>
                <c:pt idx="1">
                  <c:v>0.15825892857142856</c:v>
                </c:pt>
                <c:pt idx="2">
                  <c:v>0.13631112822487484</c:v>
                </c:pt>
                <c:pt idx="3">
                  <c:v>0.12093538120935381</c:v>
                </c:pt>
                <c:pt idx="4">
                  <c:v>0.12964366944655042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B-2B47-8444-2FCB4C226AEE}"/>
            </c:ext>
          </c:extLst>
        </c:ser>
        <c:ser>
          <c:idx val="2"/>
          <c:order val="2"/>
          <c:tx>
            <c:strRef>
              <c:f>'3_strore'!$S$23</c:f>
              <c:strCache>
                <c:ptCount val="1"/>
                <c:pt idx="0">
                  <c:v>Bradlows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'3_strore'!$T$23:$X$23</c:f>
              <c:numCache>
                <c:formatCode>0%</c:formatCode>
                <c:ptCount val="5"/>
                <c:pt idx="0">
                  <c:v>0.11016724183700558</c:v>
                </c:pt>
                <c:pt idx="1">
                  <c:v>0.10736607142857142</c:v>
                </c:pt>
                <c:pt idx="2">
                  <c:v>0.11455525606469003</c:v>
                </c:pt>
                <c:pt idx="3">
                  <c:v>0.13158987131589872</c:v>
                </c:pt>
                <c:pt idx="4">
                  <c:v>0.14253222137983321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B-2B47-8444-2FCB4C226AEE}"/>
            </c:ext>
          </c:extLst>
        </c:ser>
        <c:ser>
          <c:idx val="3"/>
          <c:order val="3"/>
          <c:tx>
            <c:strRef>
              <c:f>'3_strore'!$S$24</c:f>
              <c:strCache>
                <c:ptCount val="1"/>
                <c:pt idx="0">
                  <c:v>Lewis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'3_strore'!$T$24:$X$24</c:f>
              <c:numCache>
                <c:formatCode>0%</c:formatCode>
                <c:ptCount val="5"/>
                <c:pt idx="0">
                  <c:v>0.10857446243695248</c:v>
                </c:pt>
                <c:pt idx="1">
                  <c:v>8.9285714285714288E-2</c:v>
                </c:pt>
                <c:pt idx="2">
                  <c:v>9.7227570273392377E-2</c:v>
                </c:pt>
                <c:pt idx="3">
                  <c:v>9.5752040957520407E-2</c:v>
                </c:pt>
                <c:pt idx="4">
                  <c:v>9.7498104624715698E-2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0B-2B47-8444-2FCB4C226AEE}"/>
            </c:ext>
          </c:extLst>
        </c:ser>
        <c:ser>
          <c:idx val="4"/>
          <c:order val="4"/>
          <c:tx>
            <c:strRef>
              <c:f>'3_strore'!$S$25</c:f>
              <c:strCache>
                <c:ptCount val="1"/>
                <c:pt idx="0">
                  <c:v>Mattress Warehouse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'3_strore'!$T$25:$X$25</c:f>
              <c:numCache>
                <c:formatCode>0%</c:formatCode>
                <c:ptCount val="5"/>
                <c:pt idx="0">
                  <c:v>3.0793735067693125E-2</c:v>
                </c:pt>
                <c:pt idx="1">
                  <c:v>4.4866071428571429E-2</c:v>
                </c:pt>
                <c:pt idx="2">
                  <c:v>6.988833269156719E-2</c:v>
                </c:pt>
                <c:pt idx="3">
                  <c:v>6.2819980628199809E-2</c:v>
                </c:pt>
                <c:pt idx="4">
                  <c:v>5.6709628506444273E-2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0B-2B47-8444-2FCB4C226AEE}"/>
            </c:ext>
          </c:extLst>
        </c:ser>
        <c:ser>
          <c:idx val="5"/>
          <c:order val="5"/>
          <c:tx>
            <c:strRef>
              <c:f>'3_strore'!$S$26</c:f>
              <c:strCache>
                <c:ptCount val="1"/>
                <c:pt idx="0">
                  <c:v>Dial a Bed</c:v>
                </c:pt>
              </c:strCache>
            </c:strRef>
          </c:tx>
          <c:spPr>
            <a:solidFill>
              <a:srgbClr val="F09C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'3_strore'!$T$26:$X$26</c:f>
              <c:numCache>
                <c:formatCode>0%</c:formatCode>
                <c:ptCount val="5"/>
                <c:pt idx="0">
                  <c:v>6.8489514202282983E-2</c:v>
                </c:pt>
                <c:pt idx="1">
                  <c:v>6.4732142857142863E-2</c:v>
                </c:pt>
                <c:pt idx="2">
                  <c:v>6.6422795533307669E-2</c:v>
                </c:pt>
                <c:pt idx="3">
                  <c:v>4.8429500484295007E-2</c:v>
                </c:pt>
                <c:pt idx="4">
                  <c:v>4.9128127369219107E-2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0B-2B47-8444-2FCB4C226AEE}"/>
            </c:ext>
          </c:extLst>
        </c:ser>
        <c:ser>
          <c:idx val="6"/>
          <c:order val="6"/>
          <c:tx>
            <c:strRef>
              <c:f>'3_strore'!$S$27</c:f>
              <c:strCache>
                <c:ptCount val="1"/>
                <c:pt idx="0">
                  <c:v>Tafelberg</c:v>
                </c:pt>
              </c:strCache>
            </c:strRef>
          </c:tx>
          <c:spPr>
            <a:solidFill>
              <a:srgbClr val="F063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'3_strore'!$T$27:$X$27</c:f>
              <c:numCache>
                <c:formatCode>0%</c:formatCode>
                <c:ptCount val="5"/>
                <c:pt idx="0">
                  <c:v>4.645606583488187E-2</c:v>
                </c:pt>
                <c:pt idx="1">
                  <c:v>4.0625000000000001E-2</c:v>
                </c:pt>
                <c:pt idx="2">
                  <c:v>3.946861763573354E-2</c:v>
                </c:pt>
                <c:pt idx="3">
                  <c:v>2.9611180296111803E-2</c:v>
                </c:pt>
                <c:pt idx="4">
                  <c:v>3.2145564821834727E-2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0B-2B47-8444-2FCB4C226AEE}"/>
            </c:ext>
          </c:extLst>
        </c:ser>
        <c:ser>
          <c:idx val="7"/>
          <c:order val="7"/>
          <c:tx>
            <c:strRef>
              <c:f>'3_strore'!$S$28</c:f>
              <c:strCache>
                <c:ptCount val="1"/>
                <c:pt idx="0">
                  <c:v>Russells</c:v>
                </c:pt>
              </c:strCache>
            </c:strRef>
          </c:tx>
          <c:spPr>
            <a:solidFill>
              <a:srgbClr val="C96378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'3_strore'!$T$28:$X$28</c:f>
              <c:numCache>
                <c:formatCode>0%</c:formatCode>
                <c:ptCount val="5"/>
                <c:pt idx="0">
                  <c:v>3.6102999734536768E-2</c:v>
                </c:pt>
                <c:pt idx="1">
                  <c:v>4.9107142857142856E-2</c:v>
                </c:pt>
                <c:pt idx="2">
                  <c:v>4.1393916056988833E-2</c:v>
                </c:pt>
                <c:pt idx="3">
                  <c:v>6.4342050643420509E-2</c:v>
                </c:pt>
                <c:pt idx="4">
                  <c:v>7.1417740712661104E-2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0B-2B47-8444-2FCB4C226AEE}"/>
            </c:ext>
          </c:extLst>
        </c:ser>
        <c:ser>
          <c:idx val="8"/>
          <c:order val="8"/>
          <c:tx>
            <c:strRef>
              <c:f>'3_strore'!$S$29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rgbClr val="8F73BF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'3_strore'!$T$29:$X$29</c:f>
              <c:numCache>
                <c:formatCode>0%</c:formatCode>
                <c:ptCount val="5"/>
                <c:pt idx="0">
                  <c:v>5.0172551101672416E-2</c:v>
                </c:pt>
                <c:pt idx="1">
                  <c:v>5.7589285714285711E-2</c:v>
                </c:pt>
                <c:pt idx="2">
                  <c:v>4.9865229110512131E-2</c:v>
                </c:pt>
                <c:pt idx="3">
                  <c:v>6.8078040680780411E-2</c:v>
                </c:pt>
                <c:pt idx="4">
                  <c:v>5.9893858984078847E-2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0B-2B47-8444-2FCB4C226A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780063"/>
        <c:axId val="1141787487"/>
      </c:barChart>
      <c:catAx>
        <c:axId val="11417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41787487"/>
        <c:crosses val="autoZero"/>
        <c:auto val="1"/>
        <c:lblAlgn val="ctr"/>
        <c:lblOffset val="100"/>
        <c:noMultiLvlLbl val="0"/>
      </c:catAx>
      <c:valAx>
        <c:axId val="11417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4178006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Indexed search interest in bed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'3_strore'!$AL$5:$AP$5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'3_strore'!$AL$6:$AP$6</c:f>
              <c:numCache>
                <c:formatCode>0.00</c:formatCode>
                <c:ptCount val="5"/>
                <c:pt idx="0">
                  <c:v>1</c:v>
                </c:pt>
                <c:pt idx="1">
                  <c:v>1.1738525730180807</c:v>
                </c:pt>
                <c:pt idx="2">
                  <c:v>1.5674547983310152</c:v>
                </c:pt>
                <c:pt idx="3">
                  <c:v>1.8623087621696801</c:v>
                </c:pt>
                <c:pt idx="4">
                  <c:v>1.6481223922114048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B8-0341-B245-15EC1E368B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25"/>
        <c:overlap val="-27"/>
        <c:axId val="1109969247"/>
        <c:axId val="1109970895"/>
      </c:barChart>
      <c:catAx>
        <c:axId val="110996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09970895"/>
        <c:crosses val="autoZero"/>
        <c:auto val="1"/>
        <c:lblAlgn val="ctr"/>
        <c:lblOffset val="100"/>
        <c:noMultiLvlLbl val="0"/>
      </c:catAx>
      <c:valAx>
        <c:axId val="1109970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Indexed</a:t>
                </a:r>
                <a:r>
                  <a:rPr lang="en-GB" baseline="0"/>
                  <a:t> </a:t>
                </a:r>
                <a:r>
                  <a:rPr lang="en-GB"/>
                  <a:t>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0996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Bed store search interest market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'3_strore'!$S$48</c:f>
              <c:strCache>
                <c:ptCount val="1"/>
                <c:pt idx="0">
                  <c:v>Mattress Warehouse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'3_strore'!$T$48:$X$48</c:f>
              <c:numCache>
                <c:formatCode>0%</c:formatCode>
                <c:ptCount val="5"/>
                <c:pt idx="0">
                  <c:v>0.16133518776077885</c:v>
                </c:pt>
                <c:pt idx="1">
                  <c:v>0.2381516587677725</c:v>
                </c:pt>
                <c:pt idx="2">
                  <c:v>0.32209405501330968</c:v>
                </c:pt>
                <c:pt idx="3">
                  <c:v>0.33905899925317401</c:v>
                </c:pt>
                <c:pt idx="4">
                  <c:v>0.31561181434599156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F-4645-A1F4-F50668B3E3EE}"/>
            </c:ext>
          </c:extLst>
        </c:ser>
        <c:ser>
          <c:idx val="1"/>
          <c:order val="1"/>
          <c:tx>
            <c:strRef>
              <c:f>'3_strore'!$S$49</c:f>
              <c:strCache>
                <c:ptCount val="1"/>
                <c:pt idx="0">
                  <c:v>Dial a Bed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'3_strore'!$T$49:$X$49</c:f>
              <c:numCache>
                <c:formatCode>0%</c:formatCode>
                <c:ptCount val="5"/>
                <c:pt idx="0">
                  <c:v>0.35883171070931852</c:v>
                </c:pt>
                <c:pt idx="1">
                  <c:v>0.34360189573459715</c:v>
                </c:pt>
                <c:pt idx="2">
                  <c:v>0.30612244897959184</c:v>
                </c:pt>
                <c:pt idx="3">
                  <c:v>0.26138909634055263</c:v>
                </c:pt>
                <c:pt idx="4">
                  <c:v>0.27341772151898736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F-4645-A1F4-F50668B3E3EE}"/>
            </c:ext>
          </c:extLst>
        </c:ser>
        <c:ser>
          <c:idx val="2"/>
          <c:order val="2"/>
          <c:tx>
            <c:strRef>
              <c:f>'3_strore'!$S$50</c:f>
              <c:strCache>
                <c:ptCount val="1"/>
                <c:pt idx="0">
                  <c:v>Sleepmasters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'3_strore'!$T$50:$X$50</c:f>
              <c:numCache>
                <c:formatCode>0%</c:formatCode>
                <c:ptCount val="5"/>
                <c:pt idx="0">
                  <c:v>0.10570236439499305</c:v>
                </c:pt>
                <c:pt idx="1">
                  <c:v>0.11848341232227488</c:v>
                </c:pt>
                <c:pt idx="2">
                  <c:v>0.14729370008873113</c:v>
                </c:pt>
                <c:pt idx="3">
                  <c:v>0.22778192681105303</c:v>
                </c:pt>
                <c:pt idx="4">
                  <c:v>0.2270042194092827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F-4645-A1F4-F50668B3E3EE}"/>
            </c:ext>
          </c:extLst>
        </c:ser>
        <c:ser>
          <c:idx val="3"/>
          <c:order val="3"/>
          <c:tx>
            <c:strRef>
              <c:f>'3_strore'!$S$51</c:f>
              <c:strCache>
                <c:ptCount val="1"/>
                <c:pt idx="0">
                  <c:v>The Bed Shop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'3_strore'!$T$51:$X$51</c:f>
              <c:numCache>
                <c:formatCode>0%</c:formatCode>
                <c:ptCount val="5"/>
                <c:pt idx="0">
                  <c:v>0.2239221140472879</c:v>
                </c:pt>
                <c:pt idx="1">
                  <c:v>0.17298578199052134</c:v>
                </c:pt>
                <c:pt idx="2">
                  <c:v>0.1313220940550133</c:v>
                </c:pt>
                <c:pt idx="3">
                  <c:v>0.1075429424943988</c:v>
                </c:pt>
                <c:pt idx="4">
                  <c:v>0.11561181434599156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F-4645-A1F4-F50668B3E3EE}"/>
            </c:ext>
          </c:extLst>
        </c:ser>
        <c:ser>
          <c:idx val="4"/>
          <c:order val="4"/>
          <c:tx>
            <c:strRef>
              <c:f>'3_strore'!$S$52</c:f>
              <c:strCache>
                <c:ptCount val="1"/>
                <c:pt idx="0">
                  <c:v>Bed centre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'3_strore'!$T$52:$X$52</c:f>
              <c:numCache>
                <c:formatCode>0%</c:formatCode>
                <c:ptCount val="5"/>
                <c:pt idx="0">
                  <c:v>0.10013908205841446</c:v>
                </c:pt>
                <c:pt idx="1">
                  <c:v>8.7677725118483402E-2</c:v>
                </c:pt>
                <c:pt idx="2">
                  <c:v>5.1464063886424133E-2</c:v>
                </c:pt>
                <c:pt idx="3">
                  <c:v>3.7341299477221805E-2</c:v>
                </c:pt>
                <c:pt idx="4">
                  <c:v>5.0632911392405069E-2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F-4645-A1F4-F50668B3E3EE}"/>
            </c:ext>
          </c:extLst>
        </c:ser>
        <c:ser>
          <c:idx val="6"/>
          <c:order val="5"/>
          <c:tx>
            <c:strRef>
              <c:f>'3_strore'!$S$53</c:f>
              <c:strCache>
                <c:ptCount val="1"/>
                <c:pt idx="0">
                  <c:v>The Bed Centre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'3_strore'!$T$53:$X$53</c:f>
              <c:numCache>
                <c:formatCode>0%</c:formatCode>
                <c:ptCount val="5"/>
                <c:pt idx="0">
                  <c:v>3.8942976356050069E-2</c:v>
                </c:pt>
                <c:pt idx="1">
                  <c:v>2.9620853080568721E-2</c:v>
                </c:pt>
                <c:pt idx="2">
                  <c:v>2.9281277728482696E-2</c:v>
                </c:pt>
                <c:pt idx="3">
                  <c:v>1.8670649738610903E-2</c:v>
                </c:pt>
                <c:pt idx="4">
                  <c:v>1.350210970464135E-2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FF-4645-A1F4-F50668B3E3EE}"/>
            </c:ext>
          </c:extLst>
        </c:ser>
        <c:ser>
          <c:idx val="7"/>
          <c:order val="6"/>
          <c:tx>
            <c:strRef>
              <c:f>'3_strore'!$S$54</c:f>
              <c:strCache>
                <c:ptCount val="1"/>
                <c:pt idx="0">
                  <c:v>The Mattress King</c:v>
                </c:pt>
              </c:strCache>
            </c:strRef>
          </c:tx>
          <c:spPr>
            <a:solidFill>
              <a:srgbClr val="C96378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28451953809346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FF-4645-A1F4-F50668B3E3EE}"/>
                </c:ext>
              </c:extLst>
            </c:dLbl>
            <c:dLbl>
              <c:idx val="1"/>
              <c:layout>
                <c:manualLayout>
                  <c:x val="-8.2845195380935113E-3"/>
                  <c:y val="-4.285462665130930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FF-4645-A1F4-F50668B3E3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'3_strore'!$T$54:$X$54</c:f>
              <c:numCache>
                <c:formatCode>0%</c:formatCode>
                <c:ptCount val="5"/>
                <c:pt idx="0">
                  <c:v>1.1126564673157162E-2</c:v>
                </c:pt>
                <c:pt idx="1">
                  <c:v>9.4786729857819912E-3</c:v>
                </c:pt>
                <c:pt idx="2">
                  <c:v>1.2422360248447204E-2</c:v>
                </c:pt>
                <c:pt idx="3">
                  <c:v>8.215085884988798E-3</c:v>
                </c:pt>
                <c:pt idx="4">
                  <c:v>4.2194092827004216E-3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FF-4645-A1F4-F50668B3E3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99810095"/>
        <c:axId val="799811743"/>
      </c:barChart>
      <c:catAx>
        <c:axId val="7998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99811743"/>
        <c:crosses val="autoZero"/>
        <c:auto val="1"/>
        <c:lblAlgn val="ctr"/>
        <c:lblOffset val="100"/>
        <c:noMultiLvlLbl val="0"/>
      </c:catAx>
      <c:valAx>
        <c:axId val="7998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998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Furniture store share of interest by province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F68AD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6B6-5041-A8DA-DC2222B89E08}"/>
              </c:ext>
            </c:extLst>
          </c:dPt>
          <c:dPt>
            <c:idx val="1"/>
            <c:bubble3D val="0"/>
            <c:spPr>
              <a:solidFill>
                <a:srgbClr val="44B5C5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6B6-5041-A8DA-DC2222B89E08}"/>
              </c:ext>
            </c:extLst>
          </c:dPt>
          <c:dPt>
            <c:idx val="2"/>
            <c:bubble3D val="0"/>
            <c:spPr>
              <a:solidFill>
                <a:srgbClr val="3CD6A3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6B6-5041-A8DA-DC2222B89E08}"/>
              </c:ext>
            </c:extLst>
          </c:dPt>
          <c:dPt>
            <c:idx val="3"/>
            <c:bubble3D val="0"/>
            <c:spPr>
              <a:solidFill>
                <a:srgbClr val="80DE7D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6B6-5041-A8DA-DC2222B89E0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0000"/>
                      </a:solidFill>
                      <a:latin typeface="Roboto"/>
                      <a:ea typeface="Roboto"/>
                      <a:cs typeface="Roboto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6B6-5041-A8DA-DC2222B89E0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0000"/>
                      </a:solidFill>
                      <a:latin typeface="Roboto"/>
                      <a:ea typeface="Roboto"/>
                      <a:cs typeface="Roboto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6B6-5041-A8DA-DC2222B89E0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Roboto"/>
                      <a:ea typeface="Roboto"/>
                      <a:cs typeface="Roboto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B6B6-5041-A8DA-DC2222B89E0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0000"/>
                      </a:solidFill>
                      <a:latin typeface="Roboto"/>
                      <a:ea typeface="Roboto"/>
                      <a:cs typeface="Roboto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6B6-5041-A8DA-DC2222B89E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'3_strore'!$S$68:$S$71</c:f>
              <c:strCache>
                <c:ptCount val="4"/>
                <c:pt idx="0">
                  <c:v>ZA-EC</c:v>
                </c:pt>
                <c:pt idx="1">
                  <c:v>ZA-GT</c:v>
                </c:pt>
                <c:pt idx="2">
                  <c:v>ZA-NL</c:v>
                </c:pt>
                <c:pt idx="3">
                  <c:v>ZA-WC</c:v>
                </c:pt>
              </c:strCache>
            </c:strRef>
          </c:cat>
          <c:val>
            <c:numRef>
              <c:f>'3_strore'!$X$68:$X$71</c:f>
              <c:numCache>
                <c:formatCode>0%</c:formatCode>
                <c:ptCount val="4"/>
                <c:pt idx="0">
                  <c:v>0.14487022390553636</c:v>
                </c:pt>
                <c:pt idx="1">
                  <c:v>0.28974044781107272</c:v>
                </c:pt>
                <c:pt idx="2">
                  <c:v>0.21098362481898184</c:v>
                </c:pt>
                <c:pt idx="3">
                  <c:v>0.35440570346440903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6-5041-A8DA-DC2222B89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56911636045497"/>
          <c:y val="0.38027777777777777"/>
          <c:w val="0.1348753280839895"/>
          <c:h val="0.33111111111111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Bed store share of interest</a:t>
            </a:r>
            <a:r>
              <a:rPr lang="en-GB" baseline="0"/>
              <a:t> by province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B5C5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7C1-684A-9BC8-647F4366BF91}"/>
              </c:ext>
            </c:extLst>
          </c:dPt>
          <c:dPt>
            <c:idx val="1"/>
            <c:bubble3D val="0"/>
            <c:spPr>
              <a:solidFill>
                <a:srgbClr val="3CD6A3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C1-684A-9BC8-647F4366BF91}"/>
              </c:ext>
            </c:extLst>
          </c:dPt>
          <c:dPt>
            <c:idx val="2"/>
            <c:bubble3D val="0"/>
            <c:spPr>
              <a:solidFill>
                <a:srgbClr val="80DE7D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7C1-684A-9BC8-647F4366BF91}"/>
              </c:ext>
            </c:extLst>
          </c:dPt>
          <c:dPt>
            <c:idx val="3"/>
            <c:bubble3D val="0"/>
            <c:spPr>
              <a:solidFill>
                <a:srgbClr val="3F68AD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C1-684A-9BC8-647F4366B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'3_strore'!$S$85:$S$88</c:f>
              <c:strCache>
                <c:ptCount val="4"/>
                <c:pt idx="0">
                  <c:v>ZA-EC</c:v>
                </c:pt>
                <c:pt idx="1">
                  <c:v>ZA-GT</c:v>
                </c:pt>
                <c:pt idx="2">
                  <c:v>ZA-NL</c:v>
                </c:pt>
                <c:pt idx="3">
                  <c:v>ZA-WC</c:v>
                </c:pt>
              </c:strCache>
            </c:strRef>
          </c:cat>
          <c:val>
            <c:numRef>
              <c:f>'3_strore'!$X$85:$X$88</c:f>
              <c:numCache>
                <c:formatCode>0%</c:formatCode>
                <c:ptCount val="4"/>
                <c:pt idx="0">
                  <c:v>8.9219330855018583E-2</c:v>
                </c:pt>
                <c:pt idx="1">
                  <c:v>0.35656753407682773</c:v>
                </c:pt>
                <c:pt idx="2">
                  <c:v>0.19021065675340768</c:v>
                </c:pt>
                <c:pt idx="3">
                  <c:v>0.36400247831474597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1-684A-9BC8-647F4366B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34689413823273"/>
          <c:y val="0.34231481481481479"/>
          <c:w val="0.1348753280839895"/>
          <c:h val="0.33111111111111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National search interest in beds and mattresses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bed_mattress!$B$2:$B$6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bed_mattress!$G$2:$G$6</c:f>
              <c:numCache>
                <c:formatCode>0.00</c:formatCode>
                <c:ptCount val="5"/>
                <c:pt idx="0">
                  <c:v>1</c:v>
                </c:pt>
                <c:pt idx="1">
                  <c:v>1.2095394736842104</c:v>
                </c:pt>
                <c:pt idx="2">
                  <c:v>1.35625</c:v>
                </c:pt>
                <c:pt idx="3">
                  <c:v>1.5904605263157894</c:v>
                </c:pt>
                <c:pt idx="4">
                  <c:v>1.5625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5-D74A-84C7-7EB69C4BFF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3921615"/>
        <c:axId val="1064138815"/>
      </c:barChart>
      <c:catAx>
        <c:axId val="106392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064138815"/>
        <c:crosses val="autoZero"/>
        <c:auto val="1"/>
        <c:lblAlgn val="ctr"/>
        <c:lblOffset val="100"/>
        <c:noMultiLvlLbl val="0"/>
      </c:catAx>
      <c:valAx>
        <c:axId val="1064138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Indexed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06392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market share of Bravo vs. 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78658029686218"/>
          <c:y val="0.26388277126720516"/>
          <c:w val="0.82078435730584953"/>
          <c:h val="0.42111517582104019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own_vs_other!$M$29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own_vs_other!$N$27:$P$27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own_vs_other!$N$29:$P$29</c:f>
              <c:numCache>
                <c:formatCode>0.0%</c:formatCode>
                <c:ptCount val="3"/>
                <c:pt idx="0">
                  <c:v>0.61425422483467995</c:v>
                </c:pt>
                <c:pt idx="1">
                  <c:v>0.61419166057059205</c:v>
                </c:pt>
                <c:pt idx="2">
                  <c:v>0.59628697293895505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E-494B-905E-13E35EC4A966}"/>
            </c:ext>
          </c:extLst>
        </c:ser>
        <c:ser>
          <c:idx val="0"/>
          <c:order val="1"/>
          <c:tx>
            <c:strRef>
              <c:f>own_vs_other!$M$28</c:f>
              <c:strCache>
                <c:ptCount val="1"/>
                <c:pt idx="0">
                  <c:v>Bravo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own_vs_other!$N$27:$P$27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own_vs_other!$N$28:$P$28</c:f>
              <c:numCache>
                <c:formatCode>0.0%</c:formatCode>
                <c:ptCount val="3"/>
                <c:pt idx="0">
                  <c:v>0.38574577516531899</c:v>
                </c:pt>
                <c:pt idx="1">
                  <c:v>0.38580833942940701</c:v>
                </c:pt>
                <c:pt idx="2">
                  <c:v>0.40371302706104401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E-494B-905E-13E35EC4A9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03471696"/>
        <c:axId val="1703444208"/>
      </c:barChart>
      <c:catAx>
        <c:axId val="170347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703444208"/>
        <c:crosses val="autoZero"/>
        <c:auto val="1"/>
        <c:lblAlgn val="ctr"/>
        <c:lblOffset val="100"/>
        <c:noMultiLvlLbl val="0"/>
      </c:catAx>
      <c:valAx>
        <c:axId val="1703444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Proportion of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70347169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Bravo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own_vs_other!$N$54</c:f>
              <c:strCache>
                <c:ptCount val="1"/>
                <c:pt idx="0">
                  <c:v>Bravo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own_vs_other!$M$55:$M$63</c:f>
              <c:strCache>
                <c:ptCount val="9"/>
                <c:pt idx="0">
                  <c:v>ZA</c:v>
                </c:pt>
                <c:pt idx="1">
                  <c:v>ZA-EC</c:v>
                </c:pt>
                <c:pt idx="2">
                  <c:v>ZA-FS</c:v>
                </c:pt>
                <c:pt idx="3">
                  <c:v>ZA-GT</c:v>
                </c:pt>
                <c:pt idx="4">
                  <c:v>ZA-LP</c:v>
                </c:pt>
                <c:pt idx="5">
                  <c:v>ZA-MP</c:v>
                </c:pt>
                <c:pt idx="6">
                  <c:v>ZA-NL</c:v>
                </c:pt>
                <c:pt idx="7">
                  <c:v>ZA-NW</c:v>
                </c:pt>
                <c:pt idx="8">
                  <c:v>ZA-WC</c:v>
                </c:pt>
              </c:strCache>
            </c:strRef>
          </c:cat>
          <c:val>
            <c:numRef>
              <c:f>own_vs_other!$N$55:$N$63</c:f>
              <c:numCache>
                <c:formatCode>0%</c:formatCode>
                <c:ptCount val="9"/>
                <c:pt idx="0">
                  <c:v>0.40371302706104401</c:v>
                </c:pt>
                <c:pt idx="1">
                  <c:v>0.47153780798640599</c:v>
                </c:pt>
                <c:pt idx="2">
                  <c:v>0.57556270096463003</c:v>
                </c:pt>
                <c:pt idx="3">
                  <c:v>0.39968679310944799</c:v>
                </c:pt>
                <c:pt idx="4">
                  <c:v>0.42839506172839498</c:v>
                </c:pt>
                <c:pt idx="5">
                  <c:v>0.16666666666666599</c:v>
                </c:pt>
                <c:pt idx="6">
                  <c:v>0.39104882459312801</c:v>
                </c:pt>
                <c:pt idx="7">
                  <c:v>0.63037974683544296</c:v>
                </c:pt>
                <c:pt idx="8">
                  <c:v>0.39535504538173999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6-204A-9BBA-B04665DC4025}"/>
            </c:ext>
          </c:extLst>
        </c:ser>
        <c:ser>
          <c:idx val="1"/>
          <c:order val="1"/>
          <c:tx>
            <c:strRef>
              <c:f>own_vs_other!$O$54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own_vs_other!$M$55:$M$63</c:f>
              <c:strCache>
                <c:ptCount val="9"/>
                <c:pt idx="0">
                  <c:v>ZA</c:v>
                </c:pt>
                <c:pt idx="1">
                  <c:v>ZA-EC</c:v>
                </c:pt>
                <c:pt idx="2">
                  <c:v>ZA-FS</c:v>
                </c:pt>
                <c:pt idx="3">
                  <c:v>ZA-GT</c:v>
                </c:pt>
                <c:pt idx="4">
                  <c:v>ZA-LP</c:v>
                </c:pt>
                <c:pt idx="5">
                  <c:v>ZA-MP</c:v>
                </c:pt>
                <c:pt idx="6">
                  <c:v>ZA-NL</c:v>
                </c:pt>
                <c:pt idx="7">
                  <c:v>ZA-NW</c:v>
                </c:pt>
                <c:pt idx="8">
                  <c:v>ZA-WC</c:v>
                </c:pt>
              </c:strCache>
            </c:strRef>
          </c:cat>
          <c:val>
            <c:numRef>
              <c:f>own_vs_other!$O$55:$O$63</c:f>
              <c:numCache>
                <c:formatCode>0%</c:formatCode>
                <c:ptCount val="9"/>
                <c:pt idx="0">
                  <c:v>0.59628697293895505</c:v>
                </c:pt>
                <c:pt idx="1">
                  <c:v>0.52846219201359301</c:v>
                </c:pt>
                <c:pt idx="2">
                  <c:v>0.42443729903536898</c:v>
                </c:pt>
                <c:pt idx="3">
                  <c:v>0.60031320689055101</c:v>
                </c:pt>
                <c:pt idx="4">
                  <c:v>0.57160493827160497</c:v>
                </c:pt>
                <c:pt idx="5">
                  <c:v>0.83333333333333304</c:v>
                </c:pt>
                <c:pt idx="6">
                  <c:v>0.60895117540687105</c:v>
                </c:pt>
                <c:pt idx="7">
                  <c:v>0.36962025316455599</c:v>
                </c:pt>
                <c:pt idx="8">
                  <c:v>0.60464495461825896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6-204A-9BBA-B04665DC4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4265856"/>
        <c:axId val="1775278448"/>
      </c:barChart>
      <c:catAx>
        <c:axId val="170426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Province</a:t>
                </a:r>
              </a:p>
            </c:rich>
          </c:tx>
          <c:layout>
            <c:manualLayout>
              <c:xMode val="edge"/>
              <c:yMode val="edge"/>
              <c:x val="0.47630535025498388"/>
              <c:y val="0.79594779819189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78448"/>
        <c:crosses val="autoZero"/>
        <c:auto val="1"/>
        <c:lblAlgn val="ctr"/>
        <c:lblOffset val="100"/>
        <c:noMultiLvlLbl val="0"/>
      </c:catAx>
      <c:valAx>
        <c:axId val="17752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</a:t>
                </a:r>
                <a:r>
                  <a:rPr lang="en-GB" baseline="0"/>
                  <a:t> of interest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Provincial search inerest share (2021)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3175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3F68AD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76A-F244-AF8D-1E5349F3AE07}"/>
              </c:ext>
            </c:extLst>
          </c:dPt>
          <c:dPt>
            <c:idx val="1"/>
            <c:bubble3D val="0"/>
            <c:spPr>
              <a:solidFill>
                <a:srgbClr val="44B5C5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76A-F244-AF8D-1E5349F3AE07}"/>
              </c:ext>
            </c:extLst>
          </c:dPt>
          <c:dPt>
            <c:idx val="2"/>
            <c:bubble3D val="0"/>
            <c:spPr>
              <a:solidFill>
                <a:srgbClr val="3CD6A3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76A-F244-AF8D-1E5349F3AE07}"/>
              </c:ext>
            </c:extLst>
          </c:dPt>
          <c:dPt>
            <c:idx val="3"/>
            <c:bubble3D val="0"/>
            <c:spPr>
              <a:solidFill>
                <a:srgbClr val="80DE7D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76A-F244-AF8D-1E5349F3AE07}"/>
              </c:ext>
            </c:extLst>
          </c:dPt>
          <c:dPt>
            <c:idx val="4"/>
            <c:bubble3D val="0"/>
            <c:spPr>
              <a:solidFill>
                <a:srgbClr val="EACC77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76A-F244-AF8D-1E5349F3AE07}"/>
              </c:ext>
            </c:extLst>
          </c:dPt>
          <c:dPt>
            <c:idx val="5"/>
            <c:bubble3D val="0"/>
            <c:spPr>
              <a:solidFill>
                <a:srgbClr val="F09C47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76A-F244-AF8D-1E5349F3AE07}"/>
              </c:ext>
            </c:extLst>
          </c:dPt>
          <c:dPt>
            <c:idx val="6"/>
            <c:bubble3D val="0"/>
            <c:spPr>
              <a:solidFill>
                <a:srgbClr val="F06347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76A-F244-AF8D-1E5349F3AE07}"/>
              </c:ext>
            </c:extLst>
          </c:dPt>
          <c:dPt>
            <c:idx val="7"/>
            <c:bubble3D val="0"/>
            <c:spPr>
              <a:solidFill>
                <a:srgbClr val="C96378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76A-F244-AF8D-1E5349F3AE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'0_matress_brand_index_interest'!$S$121:$S$128</c:f>
              <c:strCache>
                <c:ptCount val="8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  <c:pt idx="4">
                  <c:v>Limpopo</c:v>
                </c:pt>
                <c:pt idx="5">
                  <c:v>Free State</c:v>
                </c:pt>
                <c:pt idx="6">
                  <c:v>Mpumalanga</c:v>
                </c:pt>
                <c:pt idx="7">
                  <c:v>North West</c:v>
                </c:pt>
              </c:strCache>
            </c:strRef>
          </c:cat>
          <c:val>
            <c:numRef>
              <c:f>'0_matress_brand_index_interest'!$T$121:$T$128</c:f>
              <c:numCache>
                <c:formatCode>0%</c:formatCode>
                <c:ptCount val="8"/>
                <c:pt idx="0">
                  <c:v>0.39749694749694697</c:v>
                </c:pt>
                <c:pt idx="1">
                  <c:v>0.22094017094016999</c:v>
                </c:pt>
                <c:pt idx="2">
                  <c:v>0.19065934065934001</c:v>
                </c:pt>
                <c:pt idx="3">
                  <c:v>7.7289377289377195E-2</c:v>
                </c:pt>
                <c:pt idx="4">
                  <c:v>4.4932844932844898E-2</c:v>
                </c:pt>
                <c:pt idx="5">
                  <c:v>2.77777777777777E-2</c:v>
                </c:pt>
                <c:pt idx="6">
                  <c:v>2.58852258852258E-2</c:v>
                </c:pt>
                <c:pt idx="7">
                  <c:v>1.5018315018315E-2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A-F244-AF8D-1E5349F3AE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own_vs_other!$P$54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own_vs_other!$M$55:$M$63</c:f>
              <c:strCache>
                <c:ptCount val="9"/>
                <c:pt idx="0">
                  <c:v>ZA</c:v>
                </c:pt>
                <c:pt idx="1">
                  <c:v>ZA-EC</c:v>
                </c:pt>
                <c:pt idx="2">
                  <c:v>ZA-FS</c:v>
                </c:pt>
                <c:pt idx="3">
                  <c:v>ZA-GT</c:v>
                </c:pt>
                <c:pt idx="4">
                  <c:v>ZA-LP</c:v>
                </c:pt>
                <c:pt idx="5">
                  <c:v>ZA-MP</c:v>
                </c:pt>
                <c:pt idx="6">
                  <c:v>ZA-NL</c:v>
                </c:pt>
                <c:pt idx="7">
                  <c:v>ZA-NW</c:v>
                </c:pt>
                <c:pt idx="8">
                  <c:v>ZA-WC</c:v>
                </c:pt>
              </c:strCache>
            </c:strRef>
          </c:cat>
          <c:val>
            <c:numRef>
              <c:f>own_vs_other!$P$55:$P$63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1.1680024581300084</c:v>
                </c:pt>
                <c:pt idx="2">
                  <c:v>1.4256728477518295</c:v>
                </c:pt>
                <c:pt idx="3">
                  <c:v>0.99002699025863428</c:v>
                </c:pt>
                <c:pt idx="4">
                  <c:v>1.0611375730107884</c:v>
                </c:pt>
                <c:pt idx="5">
                  <c:v>0.41283450246817255</c:v>
                </c:pt>
                <c:pt idx="6">
                  <c:v>0.96863068165001009</c:v>
                </c:pt>
                <c:pt idx="7">
                  <c:v>1.5614550549049424</c:v>
                </c:pt>
                <c:pt idx="8">
                  <c:v>0.97929722075071846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4-9A49-A501-2E2FE315B1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0028016"/>
        <c:axId val="1785966464"/>
      </c:barChart>
      <c:catAx>
        <c:axId val="177002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Province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66464"/>
        <c:crosses val="autoZero"/>
        <c:auto val="1"/>
        <c:lblAlgn val="ctr"/>
        <c:lblOffset val="100"/>
        <c:noMultiLvlLbl val="0"/>
      </c:catAx>
      <c:valAx>
        <c:axId val="1785966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 vs. national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2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Bravo</a:t>
            </a:r>
            <a:r>
              <a:rPr lang="en-GB" baseline="0"/>
              <a:t> interest market share by province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own_vs_other!$N$76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own_vs_other!$M$77:$M$84</c:f>
              <c:strCache>
                <c:ptCount val="8"/>
                <c:pt idx="0">
                  <c:v>ZA-EC</c:v>
                </c:pt>
                <c:pt idx="1">
                  <c:v>ZA-FS</c:v>
                </c:pt>
                <c:pt idx="2">
                  <c:v>ZA-GT</c:v>
                </c:pt>
                <c:pt idx="3">
                  <c:v>ZA-LP</c:v>
                </c:pt>
                <c:pt idx="4">
                  <c:v>ZA-MP</c:v>
                </c:pt>
                <c:pt idx="5">
                  <c:v>ZA-NL</c:v>
                </c:pt>
                <c:pt idx="6">
                  <c:v>ZA-NW</c:v>
                </c:pt>
                <c:pt idx="7">
                  <c:v>ZA-WC</c:v>
                </c:pt>
              </c:strCache>
            </c:strRef>
          </c:cat>
          <c:val>
            <c:numRef>
              <c:f>own_vs_other!$N$77:$N$84</c:f>
              <c:numCache>
                <c:formatCode>0%</c:formatCode>
                <c:ptCount val="8"/>
                <c:pt idx="0">
                  <c:v>0.58449946178686696</c:v>
                </c:pt>
                <c:pt idx="1">
                  <c:v>0.334448160535117</c:v>
                </c:pt>
                <c:pt idx="2">
                  <c:v>0.41784728610855498</c:v>
                </c:pt>
                <c:pt idx="3">
                  <c:v>0.50359712230215803</c:v>
                </c:pt>
                <c:pt idx="4">
                  <c:v>0.62414578587699299</c:v>
                </c:pt>
                <c:pt idx="5">
                  <c:v>0.32813852813852801</c:v>
                </c:pt>
                <c:pt idx="6">
                  <c:v>0.39095744680851002</c:v>
                </c:pt>
                <c:pt idx="7">
                  <c:v>0.22859589041095801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4-4A4D-AC5A-DA7C3F00BBD4}"/>
            </c:ext>
          </c:extLst>
        </c:ser>
        <c:ser>
          <c:idx val="1"/>
          <c:order val="1"/>
          <c:tx>
            <c:strRef>
              <c:f>own_vs_other!$O$76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own_vs_other!$M$77:$M$84</c:f>
              <c:strCache>
                <c:ptCount val="8"/>
                <c:pt idx="0">
                  <c:v>ZA-EC</c:v>
                </c:pt>
                <c:pt idx="1">
                  <c:v>ZA-FS</c:v>
                </c:pt>
                <c:pt idx="2">
                  <c:v>ZA-GT</c:v>
                </c:pt>
                <c:pt idx="3">
                  <c:v>ZA-LP</c:v>
                </c:pt>
                <c:pt idx="4">
                  <c:v>ZA-MP</c:v>
                </c:pt>
                <c:pt idx="5">
                  <c:v>ZA-NL</c:v>
                </c:pt>
                <c:pt idx="6">
                  <c:v>ZA-NW</c:v>
                </c:pt>
                <c:pt idx="7">
                  <c:v>ZA-WC</c:v>
                </c:pt>
              </c:strCache>
            </c:strRef>
          </c:cat>
          <c:val>
            <c:numRef>
              <c:f>own_vs_other!$O$77:$O$84</c:f>
              <c:numCache>
                <c:formatCode>0%</c:formatCode>
                <c:ptCount val="8"/>
                <c:pt idx="0">
                  <c:v>0.31410756040530002</c:v>
                </c:pt>
                <c:pt idx="1">
                  <c:v>0.60552763819095401</c:v>
                </c:pt>
                <c:pt idx="2">
                  <c:v>0.38063492063491999</c:v>
                </c:pt>
                <c:pt idx="3">
                  <c:v>0.22960725075528701</c:v>
                </c:pt>
                <c:pt idx="4">
                  <c:v>0.62686567164179097</c:v>
                </c:pt>
                <c:pt idx="5">
                  <c:v>0.47009174311926599</c:v>
                </c:pt>
                <c:pt idx="6">
                  <c:v>0.42296918767507002</c:v>
                </c:pt>
                <c:pt idx="7">
                  <c:v>0.34508754863813201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4-4A4D-AC5A-DA7C3F00BBD4}"/>
            </c:ext>
          </c:extLst>
        </c:ser>
        <c:ser>
          <c:idx val="2"/>
          <c:order val="2"/>
          <c:tx>
            <c:strRef>
              <c:f>own_vs_other!$P$76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own_vs_other!$M$77:$M$84</c:f>
              <c:strCache>
                <c:ptCount val="8"/>
                <c:pt idx="0">
                  <c:v>ZA-EC</c:v>
                </c:pt>
                <c:pt idx="1">
                  <c:v>ZA-FS</c:v>
                </c:pt>
                <c:pt idx="2">
                  <c:v>ZA-GT</c:v>
                </c:pt>
                <c:pt idx="3">
                  <c:v>ZA-LP</c:v>
                </c:pt>
                <c:pt idx="4">
                  <c:v>ZA-MP</c:v>
                </c:pt>
                <c:pt idx="5">
                  <c:v>ZA-NL</c:v>
                </c:pt>
                <c:pt idx="6">
                  <c:v>ZA-NW</c:v>
                </c:pt>
                <c:pt idx="7">
                  <c:v>ZA-WC</c:v>
                </c:pt>
              </c:strCache>
            </c:strRef>
          </c:cat>
          <c:val>
            <c:numRef>
              <c:f>own_vs_other!$P$77:$P$84</c:f>
              <c:numCache>
                <c:formatCode>0%</c:formatCode>
                <c:ptCount val="8"/>
                <c:pt idx="0">
                  <c:v>0.47153780798640599</c:v>
                </c:pt>
                <c:pt idx="1">
                  <c:v>0.57556270096463003</c:v>
                </c:pt>
                <c:pt idx="2">
                  <c:v>0.39968679310944799</c:v>
                </c:pt>
                <c:pt idx="3">
                  <c:v>0.42839506172839498</c:v>
                </c:pt>
                <c:pt idx="4">
                  <c:v>0.16666666666666599</c:v>
                </c:pt>
                <c:pt idx="5">
                  <c:v>0.39104882459312801</c:v>
                </c:pt>
                <c:pt idx="6">
                  <c:v>0.63037974683544296</c:v>
                </c:pt>
                <c:pt idx="7">
                  <c:v>0.39535504538173999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4-4A4D-AC5A-DA7C3F00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139103"/>
        <c:axId val="1182396399"/>
      </c:barChart>
      <c:catAx>
        <c:axId val="120013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96399"/>
        <c:crosses val="autoZero"/>
        <c:auto val="1"/>
        <c:lblAlgn val="ctr"/>
        <c:lblOffset val="100"/>
        <c:noMultiLvlLbl val="0"/>
      </c:catAx>
      <c:valAx>
        <c:axId val="118239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3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seal_brand_proportions!$P$7</c:f>
              <c:strCache>
                <c:ptCount val="1"/>
                <c:pt idx="0">
                  <c:v>Sealy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seal_brand_proportions!$Q$7:$S$7</c:f>
              <c:numCache>
                <c:formatCode>0.0%</c:formatCode>
                <c:ptCount val="3"/>
                <c:pt idx="0">
                  <c:v>0.75380952380952304</c:v>
                </c:pt>
                <c:pt idx="1">
                  <c:v>0.75767918088737196</c:v>
                </c:pt>
                <c:pt idx="2">
                  <c:v>0.77474668745128605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3A-5147-ACCD-DA7EF16A1CBB}"/>
            </c:ext>
          </c:extLst>
        </c:ser>
        <c:ser>
          <c:idx val="0"/>
          <c:order val="1"/>
          <c:tx>
            <c:strRef>
              <c:f>seal_brand_proportions!$P$5</c:f>
              <c:strCache>
                <c:ptCount val="1"/>
                <c:pt idx="0">
                  <c:v>Edblo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seal_brand_proportions!$Q$5:$S$5</c:f>
              <c:numCache>
                <c:formatCode>0.0%</c:formatCode>
                <c:ptCount val="3"/>
                <c:pt idx="0">
                  <c:v>0.11047619047619001</c:v>
                </c:pt>
                <c:pt idx="1">
                  <c:v>0.13348502085703401</c:v>
                </c:pt>
                <c:pt idx="2">
                  <c:v>0.104442712392829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A-5147-ACCD-DA7EF16A1CBB}"/>
            </c:ext>
          </c:extLst>
        </c:ser>
        <c:ser>
          <c:idx val="1"/>
          <c:order val="2"/>
          <c:tx>
            <c:strRef>
              <c:f>seal_brand_proportions!$P$6</c:f>
              <c:strCache>
                <c:ptCount val="1"/>
                <c:pt idx="0">
                  <c:v>King Koil - combined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9.9263398526797044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73A-5147-ACCD-DA7EF16A1CBB}"/>
                </c:ext>
              </c:extLst>
            </c:dLbl>
            <c:dLbl>
              <c:idx val="2"/>
              <c:layout>
                <c:manualLayout>
                  <c:x val="0"/>
                  <c:y val="2.278384556769113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73A-5147-ACCD-DA7EF16A1C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seal_brand_proportions!$Q$6:$S$6</c:f>
              <c:numCache>
                <c:formatCode>0.0%</c:formatCode>
                <c:ptCount val="3"/>
                <c:pt idx="0">
                  <c:v>7.85714285714285E-2</c:v>
                </c:pt>
                <c:pt idx="1">
                  <c:v>5.1194539249146701E-2</c:v>
                </c:pt>
                <c:pt idx="2">
                  <c:v>6.3522992985190901E-2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A-5147-ACCD-DA7EF16A1CBB}"/>
            </c:ext>
          </c:extLst>
        </c:ser>
        <c:ser>
          <c:idx val="3"/>
          <c:order val="3"/>
          <c:tx>
            <c:strRef>
              <c:f>seal_brand_proportions!$P$8</c:f>
              <c:strCache>
                <c:ptCount val="1"/>
                <c:pt idx="0">
                  <c:v>Slumberland - combined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282194564389128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3A-5147-ACCD-DA7EF16A1CBB}"/>
                </c:ext>
              </c:extLst>
            </c:dLbl>
            <c:dLbl>
              <c:idx val="1"/>
              <c:layout>
                <c:manualLayout>
                  <c:x val="7.1196588534170061E-17"/>
                  <c:y val="-2.69321430362605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3A-5147-ACCD-DA7EF16A1CBB}"/>
                </c:ext>
              </c:extLst>
            </c:dLbl>
            <c:dLbl>
              <c:idx val="2"/>
              <c:layout>
                <c:manualLayout>
                  <c:x val="0"/>
                  <c:y val="-3.229362458724902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73A-5147-ACCD-DA7EF16A1C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seal_brand_proportions!$Q$8:$S$8</c:f>
              <c:numCache>
                <c:formatCode>0.0%</c:formatCode>
                <c:ptCount val="3"/>
                <c:pt idx="0">
                  <c:v>5.7142857142857099E-2</c:v>
                </c:pt>
                <c:pt idx="1">
                  <c:v>5.7641259006446698E-2</c:v>
                </c:pt>
                <c:pt idx="2">
                  <c:v>5.7287607170693602E-2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3A-5147-ACCD-DA7EF16A1CB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76117440"/>
        <c:axId val="1376119936"/>
      </c:barChart>
      <c:catAx>
        <c:axId val="13761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376119936"/>
        <c:crosses val="autoZero"/>
        <c:auto val="1"/>
        <c:lblAlgn val="ctr"/>
        <c:lblOffset val="100"/>
        <c:noMultiLvlLbl val="0"/>
      </c:catAx>
      <c:valAx>
        <c:axId val="137611993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3761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store_interest_by_year!$S$22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store_interest_by_year!$R$23:$R$38</c:f>
              <c:strCache>
                <c:ptCount val="15"/>
                <c:pt idx="0">
                  <c:v>Beares</c:v>
                </c:pt>
                <c:pt idx="1">
                  <c:v>Bradlows</c:v>
                </c:pt>
                <c:pt idx="2">
                  <c:v>Dial a Bed</c:v>
                </c:pt>
                <c:pt idx="3">
                  <c:v>House &amp; Home</c:v>
                </c:pt>
                <c:pt idx="4">
                  <c:v>Lewis</c:v>
                </c:pt>
                <c:pt idx="5">
                  <c:v>Mattress Gallery</c:v>
                </c:pt>
                <c:pt idx="6">
                  <c:v>Mattress Warehouse</c:v>
                </c:pt>
                <c:pt idx="7">
                  <c:v>OK Furniture</c:v>
                </c:pt>
                <c:pt idx="8">
                  <c:v>Rochester</c:v>
                </c:pt>
                <c:pt idx="9">
                  <c:v>Russells</c:v>
                </c:pt>
                <c:pt idx="10">
                  <c:v>Sleepmasters</c:v>
                </c:pt>
                <c:pt idx="11">
                  <c:v>Tafelberg</c:v>
                </c:pt>
                <c:pt idx="12">
                  <c:v>The Bed Centre</c:v>
                </c:pt>
                <c:pt idx="13">
                  <c:v>The Bed Shop</c:v>
                </c:pt>
                <c:pt idx="14">
                  <c:v>The Mattress King</c:v>
                </c:pt>
              </c:strCache>
            </c:strRef>
          </c:cat>
          <c:val>
            <c:numRef>
              <c:f>store_interest_by_year!$S$23:$S$38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4-5644-A06B-83A3B74F5E62}"/>
            </c:ext>
          </c:extLst>
        </c:ser>
        <c:ser>
          <c:idx val="1"/>
          <c:order val="1"/>
          <c:tx>
            <c:strRef>
              <c:f>store_interest_by_year!$T$22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store_interest_by_year!$R$23:$R$38</c:f>
              <c:strCache>
                <c:ptCount val="15"/>
                <c:pt idx="0">
                  <c:v>Beares</c:v>
                </c:pt>
                <c:pt idx="1">
                  <c:v>Bradlows</c:v>
                </c:pt>
                <c:pt idx="2">
                  <c:v>Dial a Bed</c:v>
                </c:pt>
                <c:pt idx="3">
                  <c:v>House &amp; Home</c:v>
                </c:pt>
                <c:pt idx="4">
                  <c:v>Lewis</c:v>
                </c:pt>
                <c:pt idx="5">
                  <c:v>Mattress Gallery</c:v>
                </c:pt>
                <c:pt idx="6">
                  <c:v>Mattress Warehouse</c:v>
                </c:pt>
                <c:pt idx="7">
                  <c:v>OK Furniture</c:v>
                </c:pt>
                <c:pt idx="8">
                  <c:v>Rochester</c:v>
                </c:pt>
                <c:pt idx="9">
                  <c:v>Russells</c:v>
                </c:pt>
                <c:pt idx="10">
                  <c:v>Sleepmasters</c:v>
                </c:pt>
                <c:pt idx="11">
                  <c:v>Tafelberg</c:v>
                </c:pt>
                <c:pt idx="12">
                  <c:v>The Bed Centre</c:v>
                </c:pt>
                <c:pt idx="13">
                  <c:v>The Bed Shop</c:v>
                </c:pt>
                <c:pt idx="14">
                  <c:v>The Mattress King</c:v>
                </c:pt>
              </c:strCache>
            </c:strRef>
          </c:cat>
          <c:val>
            <c:numRef>
              <c:f>store_interest_by_year!$T$23:$T$38</c:f>
              <c:numCache>
                <c:formatCode>General</c:formatCode>
                <c:ptCount val="16"/>
                <c:pt idx="0">
                  <c:v>0.88277843836702297</c:v>
                </c:pt>
                <c:pt idx="1">
                  <c:v>1.61419039439783</c:v>
                </c:pt>
                <c:pt idx="2">
                  <c:v>1.0663863836712499</c:v>
                </c:pt>
                <c:pt idx="3">
                  <c:v>0.976841751971807</c:v>
                </c:pt>
                <c:pt idx="4">
                  <c:v>1.39001937984496</c:v>
                </c:pt>
                <c:pt idx="5">
                  <c:v>0.89458572600492203</c:v>
                </c:pt>
                <c:pt idx="6">
                  <c:v>1.23438621679827</c:v>
                </c:pt>
                <c:pt idx="7">
                  <c:v>1.3096190380961901</c:v>
                </c:pt>
                <c:pt idx="8">
                  <c:v>1.5853854820537501</c:v>
                </c:pt>
                <c:pt idx="9">
                  <c:v>1.8730357739886301</c:v>
                </c:pt>
                <c:pt idx="10">
                  <c:v>1.5227231079347601</c:v>
                </c:pt>
                <c:pt idx="11">
                  <c:v>0.92612474437627801</c:v>
                </c:pt>
                <c:pt idx="12">
                  <c:v>0.95496485061511405</c:v>
                </c:pt>
                <c:pt idx="13">
                  <c:v>0.858427845131012</c:v>
                </c:pt>
                <c:pt idx="14">
                  <c:v>0.84578730777561095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4-5644-A06B-83A3B74F5E62}"/>
            </c:ext>
          </c:extLst>
        </c:ser>
        <c:ser>
          <c:idx val="2"/>
          <c:order val="2"/>
          <c:tx>
            <c:strRef>
              <c:f>store_interest_by_year!$U$22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store_interest_by_year!$R$23:$R$38</c:f>
              <c:strCache>
                <c:ptCount val="15"/>
                <c:pt idx="0">
                  <c:v>Beares</c:v>
                </c:pt>
                <c:pt idx="1">
                  <c:v>Bradlows</c:v>
                </c:pt>
                <c:pt idx="2">
                  <c:v>Dial a Bed</c:v>
                </c:pt>
                <c:pt idx="3">
                  <c:v>House &amp; Home</c:v>
                </c:pt>
                <c:pt idx="4">
                  <c:v>Lewis</c:v>
                </c:pt>
                <c:pt idx="5">
                  <c:v>Mattress Gallery</c:v>
                </c:pt>
                <c:pt idx="6">
                  <c:v>Mattress Warehouse</c:v>
                </c:pt>
                <c:pt idx="7">
                  <c:v>OK Furniture</c:v>
                </c:pt>
                <c:pt idx="8">
                  <c:v>Rochester</c:v>
                </c:pt>
                <c:pt idx="9">
                  <c:v>Russells</c:v>
                </c:pt>
                <c:pt idx="10">
                  <c:v>Sleepmasters</c:v>
                </c:pt>
                <c:pt idx="11">
                  <c:v>Tafelberg</c:v>
                </c:pt>
                <c:pt idx="12">
                  <c:v>The Bed Centre</c:v>
                </c:pt>
                <c:pt idx="13">
                  <c:v>The Bed Shop</c:v>
                </c:pt>
                <c:pt idx="14">
                  <c:v>The Mattress King</c:v>
                </c:pt>
              </c:strCache>
            </c:strRef>
          </c:cat>
          <c:val>
            <c:numRef>
              <c:f>store_interest_by_year!$U$23:$U$38</c:f>
              <c:numCache>
                <c:formatCode>General</c:formatCode>
                <c:ptCount val="16"/>
                <c:pt idx="0">
                  <c:v>0.68827570663620097</c:v>
                </c:pt>
                <c:pt idx="1">
                  <c:v>1.6077835507592699</c:v>
                </c:pt>
                <c:pt idx="2">
                  <c:v>0.96830594989742003</c:v>
                </c:pt>
                <c:pt idx="3">
                  <c:v>0.76688745644255296</c:v>
                </c:pt>
                <c:pt idx="4">
                  <c:v>1.48309963520291</c:v>
                </c:pt>
                <c:pt idx="5">
                  <c:v>0.695073107175601</c:v>
                </c:pt>
                <c:pt idx="6">
                  <c:v>0.99899122127913098</c:v>
                </c:pt>
                <c:pt idx="7">
                  <c:v>1.1395017361008899</c:v>
                </c:pt>
                <c:pt idx="8">
                  <c:v>1.28940267560428</c:v>
                </c:pt>
                <c:pt idx="9">
                  <c:v>1.68605161890901</c:v>
                </c:pt>
                <c:pt idx="10">
                  <c:v>1.4085236806835599</c:v>
                </c:pt>
                <c:pt idx="11">
                  <c:v>0.913268374834596</c:v>
                </c:pt>
                <c:pt idx="12">
                  <c:v>0.82115165925772704</c:v>
                </c:pt>
                <c:pt idx="13">
                  <c:v>0.71948080496701305</c:v>
                </c:pt>
                <c:pt idx="14">
                  <c:v>0.67708850921785202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4-5644-A06B-83A3B74F5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992383"/>
        <c:axId val="1054994031"/>
      </c:barChart>
      <c:catAx>
        <c:axId val="10549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94031"/>
        <c:crosses val="autoZero"/>
        <c:auto val="1"/>
        <c:lblAlgn val="ctr"/>
        <c:lblOffset val="100"/>
        <c:noMultiLvlLbl val="0"/>
      </c:catAx>
      <c:valAx>
        <c:axId val="105499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in furniture stores indexed to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store_interest_by_year!$G$3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store_interest_by_year!$G$4:$G$6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store_interest_by_year!$H$4:$H$6</c:f>
              <c:numCache>
                <c:formatCode>0.00</c:formatCode>
                <c:ptCount val="3"/>
                <c:pt idx="0">
                  <c:v>1</c:v>
                </c:pt>
                <c:pt idx="1">
                  <c:v>1.218833303601</c:v>
                </c:pt>
                <c:pt idx="2">
                  <c:v>1.0644919595300499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2-F34E-928F-92520984B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281983"/>
        <c:axId val="1520680719"/>
      </c:barChart>
      <c:catAx>
        <c:axId val="152128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520680719"/>
        <c:crosses val="autoZero"/>
        <c:auto val="1"/>
        <c:lblAlgn val="ctr"/>
        <c:lblOffset val="100"/>
        <c:noMultiLvlLbl val="0"/>
      </c:catAx>
      <c:valAx>
        <c:axId val="152068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Indexed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52128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Bravo search interest market share by province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'0_matress_brand_index_interest'!$U$88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'0_matress_brand_index_interest'!$U$89:$U$92</c:f>
              <c:numCache>
                <c:formatCode>General</c:formatCode>
                <c:ptCount val="4"/>
                <c:pt idx="0">
                  <c:v>0.346136567834681</c:v>
                </c:pt>
                <c:pt idx="1">
                  <c:v>0.40807453416148998</c:v>
                </c:pt>
                <c:pt idx="2">
                  <c:v>0.30110100526567701</c:v>
                </c:pt>
                <c:pt idx="3">
                  <c:v>0.30625507717303002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7-F44E-BBCB-A17C59EDBE0A}"/>
            </c:ext>
          </c:extLst>
        </c:ser>
        <c:ser>
          <c:idx val="1"/>
          <c:order val="1"/>
          <c:tx>
            <c:strRef>
              <c:f>'0_matress_brand_index_interest'!$V$88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'0_matress_brand_index_interest'!$V$89:$V$92</c:f>
              <c:numCache>
                <c:formatCode>General</c:formatCode>
                <c:ptCount val="4"/>
                <c:pt idx="0">
                  <c:v>0.38170092704554598</c:v>
                </c:pt>
                <c:pt idx="1">
                  <c:v>0.30244941427049998</c:v>
                </c:pt>
                <c:pt idx="2">
                  <c:v>0.28957208142916402</c:v>
                </c:pt>
                <c:pt idx="3">
                  <c:v>0.44580152671755702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7-F44E-BBCB-A17C59EDBE0A}"/>
            </c:ext>
          </c:extLst>
        </c:ser>
        <c:ser>
          <c:idx val="2"/>
          <c:order val="2"/>
          <c:tx>
            <c:strRef>
              <c:f>'0_matress_brand_index_interest'!$W$88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'0_matress_brand_index_interest'!$W$89:$W$92</c:f>
              <c:numCache>
                <c:formatCode>General</c:formatCode>
                <c:ptCount val="4"/>
                <c:pt idx="0">
                  <c:v>0.39395584509590997</c:v>
                </c:pt>
                <c:pt idx="1">
                  <c:v>0.32541478129713403</c:v>
                </c:pt>
                <c:pt idx="2">
                  <c:v>0.288014311270125</c:v>
                </c:pt>
                <c:pt idx="3">
                  <c:v>0.47134502923976601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87-F44E-BBCB-A17C59EDBE0A}"/>
            </c:ext>
          </c:extLst>
        </c:ser>
        <c:ser>
          <c:idx val="3"/>
          <c:order val="3"/>
          <c:tx>
            <c:strRef>
              <c:f>'0_matress_brand_index_interest'!$X$88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'0_matress_brand_index_interest'!$X$89:$X$92</c:f>
              <c:numCache>
                <c:formatCode>General</c:formatCode>
                <c:ptCount val="4"/>
                <c:pt idx="0">
                  <c:v>0.38934111503609198</c:v>
                </c:pt>
                <c:pt idx="1">
                  <c:v>0.41503177673390401</c:v>
                </c:pt>
                <c:pt idx="2">
                  <c:v>0.35798911303233999</c:v>
                </c:pt>
                <c:pt idx="3">
                  <c:v>0.384676145339652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87-F44E-BBCB-A17C59EDBE0A}"/>
            </c:ext>
          </c:extLst>
        </c:ser>
        <c:ser>
          <c:idx val="4"/>
          <c:order val="4"/>
          <c:tx>
            <c:strRef>
              <c:f>'0_matress_brand_index_interest'!$Y$88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'0_matress_brand_index_interest'!$Y$89:$Y$92</c:f>
              <c:numCache>
                <c:formatCode>General</c:formatCode>
                <c:ptCount val="4"/>
                <c:pt idx="0">
                  <c:v>0.409891287704792</c:v>
                </c:pt>
                <c:pt idx="1">
                  <c:v>0.47323529411764698</c:v>
                </c:pt>
                <c:pt idx="2">
                  <c:v>0.44161891117478502</c:v>
                </c:pt>
                <c:pt idx="3">
                  <c:v>0.54196891191709795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87-F44E-BBCB-A17C59EDB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102895"/>
        <c:axId val="880954143"/>
      </c:barChart>
      <c:catAx>
        <c:axId val="88110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Province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80954143"/>
        <c:crosses val="autoZero"/>
        <c:auto val="1"/>
        <c:lblAlgn val="ctr"/>
        <c:lblOffset val="100"/>
        <c:noMultiLvlLbl val="0"/>
      </c:catAx>
      <c:valAx>
        <c:axId val="8809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interest 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8110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Bravo's share of search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Bravo's share of interest</c:v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'0_matress_brand_index_interest'!$U$95:$Y$95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'0_matress_brand_index_interest'!$U$96:$Y$96</c:f>
              <c:numCache>
                <c:formatCode>0%</c:formatCode>
                <c:ptCount val="5"/>
                <c:pt idx="0">
                  <c:v>0.34683337863549801</c:v>
                </c:pt>
                <c:pt idx="1">
                  <c:v>0.338813438170121</c:v>
                </c:pt>
                <c:pt idx="2">
                  <c:v>0.34775269044102097</c:v>
                </c:pt>
                <c:pt idx="3">
                  <c:v>0.38654781199351701</c:v>
                </c:pt>
                <c:pt idx="4">
                  <c:v>0.406891057558255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1-BE44-88E9-C4AB6A7BE4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5890703"/>
        <c:axId val="935892351"/>
      </c:barChart>
      <c:catAx>
        <c:axId val="9358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935892351"/>
        <c:crosses val="autoZero"/>
        <c:auto val="1"/>
        <c:lblAlgn val="ctr"/>
        <c:lblOffset val="100"/>
        <c:noMultiLvlLbl val="0"/>
      </c:catAx>
      <c:valAx>
        <c:axId val="935892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interest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93589070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Bravo</a:t>
            </a:r>
          </a:p>
        </c:rich>
      </c:tx>
      <c:layout>
        <c:manualLayout>
          <c:xMode val="edge"/>
          <c:yMode val="edge"/>
          <c:x val="7.48109264119763E-2"/>
          <c:y val="3.998555902120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'0_matress_brand_index_interest'!$U$156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'0_matress_brand_index_interest'!$T$157:$T$160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'0_matress_brand_index_interest'!$U$157:$U$160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7-3C44-9F7B-9043C25E5504}"/>
            </c:ext>
          </c:extLst>
        </c:ser>
        <c:ser>
          <c:idx val="1"/>
          <c:order val="1"/>
          <c:tx>
            <c:strRef>
              <c:f>'0_matress_brand_index_interest'!$V$156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'0_matress_brand_index_interest'!$T$157:$T$160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'0_matress_brand_index_interest'!$V$157:$V$160</c:f>
              <c:numCache>
                <c:formatCode>0.00</c:formatCode>
                <c:ptCount val="4"/>
                <c:pt idx="0">
                  <c:v>1.2290720311486001</c:v>
                </c:pt>
                <c:pt idx="1">
                  <c:v>1.29680365296803</c:v>
                </c:pt>
                <c:pt idx="2">
                  <c:v>1.1081081081080999</c:v>
                </c:pt>
                <c:pt idx="3">
                  <c:v>0.774535809018567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7-3C44-9F7B-9043C25E5504}"/>
            </c:ext>
          </c:extLst>
        </c:ser>
        <c:ser>
          <c:idx val="2"/>
          <c:order val="2"/>
          <c:tx>
            <c:strRef>
              <c:f>'0_matress_brand_index_interest'!$W$156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'0_matress_brand_index_interest'!$T$157:$T$160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'0_matress_brand_index_interest'!$W$157:$W$160</c:f>
              <c:numCache>
                <c:formatCode>0.00</c:formatCode>
                <c:ptCount val="4"/>
                <c:pt idx="0">
                  <c:v>1.4127190136275101</c:v>
                </c:pt>
                <c:pt idx="1">
                  <c:v>1.3135464231354601</c:v>
                </c:pt>
                <c:pt idx="2">
                  <c:v>1.0238473767885501</c:v>
                </c:pt>
                <c:pt idx="3">
                  <c:v>1.0689655172413699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7-3C44-9F7B-9043C25E5504}"/>
            </c:ext>
          </c:extLst>
        </c:ser>
        <c:ser>
          <c:idx val="3"/>
          <c:order val="3"/>
          <c:tx>
            <c:strRef>
              <c:f>'0_matress_brand_index_interest'!$X$156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'0_matress_brand_index_interest'!$T$157:$T$160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'0_matress_brand_index_interest'!$X$157:$X$160</c:f>
              <c:numCache>
                <c:formatCode>0.00</c:formatCode>
                <c:ptCount val="4"/>
                <c:pt idx="0">
                  <c:v>1.64503569110966</c:v>
                </c:pt>
                <c:pt idx="1">
                  <c:v>2.2861491628614901</c:v>
                </c:pt>
                <c:pt idx="2">
                  <c:v>1.77742448330683</c:v>
                </c:pt>
                <c:pt idx="3">
                  <c:v>1.29177718832891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7-3C44-9F7B-9043C25E55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5"/>
        <c:axId val="1662084559"/>
        <c:axId val="1662086207"/>
      </c:barChart>
      <c:catAx>
        <c:axId val="166208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662086207"/>
        <c:crosses val="autoZero"/>
        <c:auto val="1"/>
        <c:lblAlgn val="ctr"/>
        <c:lblOffset val="100"/>
        <c:noMultiLvlLbl val="0"/>
      </c:catAx>
      <c:valAx>
        <c:axId val="1662086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662084559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Competitors</a:t>
            </a:r>
          </a:p>
        </c:rich>
      </c:tx>
      <c:layout>
        <c:manualLayout>
          <c:xMode val="edge"/>
          <c:yMode val="edge"/>
          <c:x val="8.2542407893457764E-2"/>
          <c:y val="4.8346787317914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'0_matress_brand_index_interest'!$U$166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'0_matress_brand_index_interest'!$T$167:$T$170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'0_matress_brand_index_interest'!$U$167:$U$170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7-B049-8D9C-F79844E787A3}"/>
            </c:ext>
          </c:extLst>
        </c:ser>
        <c:ser>
          <c:idx val="1"/>
          <c:order val="1"/>
          <c:tx>
            <c:strRef>
              <c:f>'0_matress_brand_index_interest'!$V$166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'0_matress_brand_index_interest'!$T$167:$T$170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'0_matress_brand_index_interest'!$V$167:$V$170</c:f>
              <c:numCache>
                <c:formatCode>0.00</c:formatCode>
                <c:ptCount val="4"/>
                <c:pt idx="0">
                  <c:v>1.05393335623497</c:v>
                </c:pt>
                <c:pt idx="1">
                  <c:v>2.0619097586568702</c:v>
                </c:pt>
                <c:pt idx="2">
                  <c:v>1.1712328767123199</c:v>
                </c:pt>
                <c:pt idx="3">
                  <c:v>0.42505854800936699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7-B049-8D9C-F79844E787A3}"/>
            </c:ext>
          </c:extLst>
        </c:ser>
        <c:ser>
          <c:idx val="2"/>
          <c:order val="2"/>
          <c:tx>
            <c:strRef>
              <c:f>'0_matress_brand_index_interest'!$W$166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'0_matress_brand_index_interest'!$T$167:$T$170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'0_matress_brand_index_interest'!$W$167:$W$170</c:f>
              <c:numCache>
                <c:formatCode>0.00</c:formatCode>
                <c:ptCount val="4"/>
                <c:pt idx="0">
                  <c:v>1.1504637581587001</c:v>
                </c:pt>
                <c:pt idx="1">
                  <c:v>1.87722980062959</c:v>
                </c:pt>
                <c:pt idx="2">
                  <c:v>1.0904109589041</c:v>
                </c:pt>
                <c:pt idx="3">
                  <c:v>0.52927400468384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A7-B049-8D9C-F79844E787A3}"/>
            </c:ext>
          </c:extLst>
        </c:ser>
        <c:ser>
          <c:idx val="3"/>
          <c:order val="3"/>
          <c:tx>
            <c:strRef>
              <c:f>'0_matress_brand_index_interest'!$X$166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'0_matress_brand_index_interest'!$T$167:$T$170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'0_matress_brand_index_interest'!$X$167:$X$170</c:f>
              <c:numCache>
                <c:formatCode>0.00</c:formatCode>
                <c:ptCount val="4"/>
                <c:pt idx="0">
                  <c:v>1.3658536585365799</c:v>
                </c:pt>
                <c:pt idx="1">
                  <c:v>2.2214060860440701</c:v>
                </c:pt>
                <c:pt idx="2">
                  <c:v>1.3732876712328701</c:v>
                </c:pt>
                <c:pt idx="3">
                  <c:v>0.91217798594847699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A7-B049-8D9C-F79844E787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5"/>
        <c:axId val="1284202783"/>
        <c:axId val="1284204431"/>
      </c:barChart>
      <c:catAx>
        <c:axId val="12842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284204431"/>
        <c:crosses val="autoZero"/>
        <c:auto val="1"/>
        <c:lblAlgn val="ctr"/>
        <c:lblOffset val="100"/>
        <c:noMultiLvlLbl val="0"/>
      </c:catAx>
      <c:valAx>
        <c:axId val="1284204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2842027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Provincial</a:t>
            </a:r>
            <a:r>
              <a:rPr lang="en-GB" baseline="0"/>
              <a:t> search interest: index to 2017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'0_matress_brand_index_interest'!$S$157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'0_matress_brand_index_interest'!$T$156:$X$156</c:f>
              <c:strCache>
                <c:ptCount val="5"/>
                <c:pt idx="0">
                  <c:v>area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'0_matress_brand_index_interest'!$T$157:$X$157</c:f>
              <c:numCache>
                <c:formatCode>0.00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1.2290720311486001</c:v>
                </c:pt>
                <c:pt idx="3">
                  <c:v>1.4127190136275101</c:v>
                </c:pt>
                <c:pt idx="4">
                  <c:v>1.64503569110966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5-BF4E-BE17-E314DBC44013}"/>
            </c:ext>
          </c:extLst>
        </c:ser>
        <c:ser>
          <c:idx val="1"/>
          <c:order val="1"/>
          <c:tx>
            <c:strRef>
              <c:f>'0_matress_brand_index_interest'!$S$158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'0_matress_brand_index_interest'!$T$156:$X$156</c:f>
              <c:strCache>
                <c:ptCount val="5"/>
                <c:pt idx="0">
                  <c:v>area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'0_matress_brand_index_interest'!$T$158:$X$158</c:f>
              <c:numCache>
                <c:formatCode>0.00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1.29680365296803</c:v>
                </c:pt>
                <c:pt idx="3">
                  <c:v>1.3135464231354601</c:v>
                </c:pt>
                <c:pt idx="4">
                  <c:v>2.2861491628614901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5-BF4E-BE17-E314DBC44013}"/>
            </c:ext>
          </c:extLst>
        </c:ser>
        <c:ser>
          <c:idx val="2"/>
          <c:order val="2"/>
          <c:tx>
            <c:strRef>
              <c:f>'0_matress_brand_index_interest'!$S$159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'0_matress_brand_index_interest'!$T$156:$X$156</c:f>
              <c:strCache>
                <c:ptCount val="5"/>
                <c:pt idx="0">
                  <c:v>area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'0_matress_brand_index_interest'!$T$159:$X$159</c:f>
              <c:numCache>
                <c:formatCode>0.00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1.1081081081080999</c:v>
                </c:pt>
                <c:pt idx="3">
                  <c:v>1.0238473767885501</c:v>
                </c:pt>
                <c:pt idx="4">
                  <c:v>1.77742448330683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15-BF4E-BE17-E314DBC44013}"/>
            </c:ext>
          </c:extLst>
        </c:ser>
        <c:ser>
          <c:idx val="3"/>
          <c:order val="3"/>
          <c:tx>
            <c:strRef>
              <c:f>'0_matress_brand_index_interest'!$S$160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'0_matress_brand_index_interest'!$T$156:$X$156</c:f>
              <c:strCache>
                <c:ptCount val="5"/>
                <c:pt idx="0">
                  <c:v>area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'0_matress_brand_index_interest'!$T$160:$X$160</c:f>
              <c:numCache>
                <c:formatCode>0.00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0.774535809018567</c:v>
                </c:pt>
                <c:pt idx="3">
                  <c:v>1.0689655172413699</c:v>
                </c:pt>
                <c:pt idx="4">
                  <c:v>1.29177718832891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15-BF4E-BE17-E314DBC440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2084559"/>
        <c:axId val="1662086207"/>
      </c:lineChart>
      <c:catAx>
        <c:axId val="166208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6207"/>
        <c:crosses val="autoZero"/>
        <c:auto val="1"/>
        <c:lblAlgn val="ctr"/>
        <c:lblOffset val="100"/>
        <c:noMultiLvlLbl val="0"/>
      </c:catAx>
      <c:valAx>
        <c:axId val="16620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4559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36</xdr:row>
      <xdr:rowOff>0</xdr:rowOff>
    </xdr:from>
    <xdr:to>
      <xdr:col>15</xdr:col>
      <xdr:colOff>91440</xdr:colOff>
      <xdr:row>57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</xdr:colOff>
      <xdr:row>8</xdr:row>
      <xdr:rowOff>91440</xdr:rowOff>
    </xdr:from>
    <xdr:to>
      <xdr:col>21</xdr:col>
      <xdr:colOff>411480</xdr:colOff>
      <xdr:row>21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825500</xdr:colOff>
      <xdr:row>65</xdr:row>
      <xdr:rowOff>152400</xdr:rowOff>
    </xdr:from>
    <xdr:to>
      <xdr:col>22</xdr:col>
      <xdr:colOff>457200</xdr:colOff>
      <xdr:row>79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191203</xdr:colOff>
      <xdr:row>113</xdr:row>
      <xdr:rowOff>55646</xdr:rowOff>
    </xdr:from>
    <xdr:to>
      <xdr:col>27</xdr:col>
      <xdr:colOff>287723</xdr:colOff>
      <xdr:row>133</xdr:row>
      <xdr:rowOff>15006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299720</xdr:colOff>
      <xdr:row>80</xdr:row>
      <xdr:rowOff>22860</xdr:rowOff>
    </xdr:from>
    <xdr:to>
      <xdr:col>37</xdr:col>
      <xdr:colOff>632460</xdr:colOff>
      <xdr:row>93</xdr:row>
      <xdr:rowOff>124460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698500</xdr:colOff>
      <xdr:row>97</xdr:row>
      <xdr:rowOff>25400</xdr:rowOff>
    </xdr:from>
    <xdr:to>
      <xdr:col>38</xdr:col>
      <xdr:colOff>203200</xdr:colOff>
      <xdr:row>110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889000</xdr:colOff>
      <xdr:row>66</xdr:row>
      <xdr:rowOff>139700</xdr:rowOff>
    </xdr:from>
    <xdr:to>
      <xdr:col>23</xdr:col>
      <xdr:colOff>571500</xdr:colOff>
      <xdr:row>68</xdr:row>
      <xdr:rowOff>97858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21949833" y="13414224"/>
          <a:ext cx="801310" cy="351253"/>
          <a:chOff x="22551721" y="20518349"/>
          <a:chExt cx="609600" cy="364752"/>
        </a:xfrm>
      </xdr:grpSpPr>
      <xdr:sp macro="" textlink="">
        <xdr:nvSpPr>
          <xdr:cNvPr id="28" name="Teardrop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3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9FBB657-93C6-3147-8C77-2FB24DBC28CB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11%</a:t>
            </a:fld>
            <a:endParaRPr lang="en-GB" sz="1000"/>
          </a:p>
        </xdr:txBody>
      </xdr:sp>
    </xdr:grpSp>
    <xdr:clientData/>
  </xdr:twoCellAnchor>
  <xdr:twoCellAnchor>
    <xdr:from>
      <xdr:col>23</xdr:col>
      <xdr:colOff>368300</xdr:colOff>
      <xdr:row>66</xdr:row>
      <xdr:rowOff>139700</xdr:rowOff>
    </xdr:from>
    <xdr:to>
      <xdr:col>24</xdr:col>
      <xdr:colOff>50800</xdr:colOff>
      <xdr:row>68</xdr:row>
      <xdr:rowOff>97858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pSpPr/>
      </xdr:nvGrpSpPr>
      <xdr:grpSpPr>
        <a:xfrm>
          <a:off x="22547943" y="13414224"/>
          <a:ext cx="635000" cy="351253"/>
          <a:chOff x="22551721" y="20518349"/>
          <a:chExt cx="609600" cy="364752"/>
        </a:xfrm>
      </xdr:grpSpPr>
      <xdr:sp macro="" textlink="">
        <xdr:nvSpPr>
          <xdr:cNvPr id="31" name="Teardrop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9016885-23B3-CC44-9B8C-639EBF27F2BE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15%</a:t>
            </a:fld>
            <a:endParaRPr lang="en-GB" sz="600"/>
          </a:p>
        </xdr:txBody>
      </xdr:sp>
    </xdr:grpSp>
    <xdr:clientData/>
  </xdr:twoCellAnchor>
  <xdr:twoCellAnchor>
    <xdr:from>
      <xdr:col>24</xdr:col>
      <xdr:colOff>342900</xdr:colOff>
      <xdr:row>66</xdr:row>
      <xdr:rowOff>127000</xdr:rowOff>
    </xdr:from>
    <xdr:to>
      <xdr:col>25</xdr:col>
      <xdr:colOff>25400</xdr:colOff>
      <xdr:row>68</xdr:row>
      <xdr:rowOff>85158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pSpPr/>
      </xdr:nvGrpSpPr>
      <xdr:grpSpPr>
        <a:xfrm>
          <a:off x="23475043" y="13401524"/>
          <a:ext cx="635000" cy="351253"/>
          <a:chOff x="22551721" y="20518349"/>
          <a:chExt cx="609600" cy="364752"/>
        </a:xfrm>
      </xdr:grpSpPr>
      <xdr:sp macro="" textlink="">
        <xdr:nvSpPr>
          <xdr:cNvPr id="40" name="Teardrop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M$83">
        <xdr:nvSpPr>
          <xdr:cNvPr id="41" name="TextBox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4B3ADD9-06F5-8C43-B7A6-3C766BA9DC6F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16%</a:t>
            </a:fld>
            <a:endParaRPr lang="en-GB" sz="600"/>
          </a:p>
        </xdr:txBody>
      </xdr:sp>
    </xdr:grpSp>
    <xdr:clientData/>
  </xdr:twoCellAnchor>
  <xdr:twoCellAnchor>
    <xdr:from>
      <xdr:col>24</xdr:col>
      <xdr:colOff>749300</xdr:colOff>
      <xdr:row>66</xdr:row>
      <xdr:rowOff>127000</xdr:rowOff>
    </xdr:from>
    <xdr:to>
      <xdr:col>25</xdr:col>
      <xdr:colOff>431800</xdr:colOff>
      <xdr:row>68</xdr:row>
      <xdr:rowOff>85158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23881443" y="13401524"/>
          <a:ext cx="635000" cy="351253"/>
          <a:chOff x="22551721" y="20518349"/>
          <a:chExt cx="609600" cy="364752"/>
        </a:xfrm>
      </xdr:grpSpPr>
      <xdr:sp macro="" textlink="">
        <xdr:nvSpPr>
          <xdr:cNvPr id="43" name="Teardrop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M$82">
        <xdr:nvSpPr>
          <xdr:cNvPr id="44" name="TextBox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A97E45B-6F38-204D-ABB0-00F002EA12F0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11%</a:t>
            </a:fld>
            <a:endParaRPr lang="en-GB" sz="600"/>
          </a:p>
        </xdr:txBody>
      </xdr:sp>
    </xdr:grpSp>
    <xdr:clientData/>
  </xdr:twoCellAnchor>
  <xdr:twoCellAnchor>
    <xdr:from>
      <xdr:col>25</xdr:col>
      <xdr:colOff>698500</xdr:colOff>
      <xdr:row>66</xdr:row>
      <xdr:rowOff>127000</xdr:rowOff>
    </xdr:from>
    <xdr:to>
      <xdr:col>26</xdr:col>
      <xdr:colOff>393700</xdr:colOff>
      <xdr:row>68</xdr:row>
      <xdr:rowOff>85158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pSpPr/>
      </xdr:nvGrpSpPr>
      <xdr:grpSpPr>
        <a:xfrm>
          <a:off x="24783143" y="13401524"/>
          <a:ext cx="602343" cy="351253"/>
          <a:chOff x="22551721" y="20518349"/>
          <a:chExt cx="609600" cy="364752"/>
        </a:xfrm>
      </xdr:grpSpPr>
      <xdr:sp macro="" textlink="">
        <xdr:nvSpPr>
          <xdr:cNvPr id="46" name="Teardrop 4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N$83">
        <xdr:nvSpPr>
          <xdr:cNvPr id="47" name="TextBox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212FBE7-4F1A-4246-928B-854819019ABE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16%</a:t>
            </a:fld>
            <a:endParaRPr lang="en-GB" sz="600"/>
          </a:p>
        </xdr:txBody>
      </xdr:sp>
    </xdr:grpSp>
    <xdr:clientData/>
  </xdr:twoCellAnchor>
  <xdr:twoCellAnchor>
    <xdr:from>
      <xdr:col>26</xdr:col>
      <xdr:colOff>190500</xdr:colOff>
      <xdr:row>66</xdr:row>
      <xdr:rowOff>127000</xdr:rowOff>
    </xdr:from>
    <xdr:to>
      <xdr:col>26</xdr:col>
      <xdr:colOff>800100</xdr:colOff>
      <xdr:row>68</xdr:row>
      <xdr:rowOff>85158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pSpPr/>
      </xdr:nvGrpSpPr>
      <xdr:grpSpPr>
        <a:xfrm>
          <a:off x="25182286" y="13401524"/>
          <a:ext cx="609600" cy="351253"/>
          <a:chOff x="22551721" y="20518349"/>
          <a:chExt cx="609600" cy="364752"/>
        </a:xfrm>
      </xdr:grpSpPr>
      <xdr:sp macro="" textlink="">
        <xdr:nvSpPr>
          <xdr:cNvPr id="49" name="Teardrop 4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N$82">
        <xdr:nvSpPr>
          <xdr:cNvPr id="50" name="TextBox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557C387-B0FB-1C48-8483-2B4CFD048C94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-2%</a:t>
            </a:fld>
            <a:endParaRPr lang="en-GB" sz="600"/>
          </a:p>
        </xdr:txBody>
      </xdr:sp>
    </xdr:grpSp>
    <xdr:clientData/>
  </xdr:twoCellAnchor>
  <xdr:twoCellAnchor>
    <xdr:from>
      <xdr:col>26</xdr:col>
      <xdr:colOff>914400</xdr:colOff>
      <xdr:row>66</xdr:row>
      <xdr:rowOff>114300</xdr:rowOff>
    </xdr:from>
    <xdr:to>
      <xdr:col>26</xdr:col>
      <xdr:colOff>1524000</xdr:colOff>
      <xdr:row>68</xdr:row>
      <xdr:rowOff>72458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pSpPr/>
      </xdr:nvGrpSpPr>
      <xdr:grpSpPr>
        <a:xfrm>
          <a:off x="25906186" y="13388824"/>
          <a:ext cx="609600" cy="351253"/>
          <a:chOff x="22551721" y="20518349"/>
          <a:chExt cx="609600" cy="364752"/>
        </a:xfrm>
      </xdr:grpSpPr>
      <xdr:sp macro="" textlink="">
        <xdr:nvSpPr>
          <xdr:cNvPr id="52" name="Teardrop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O$83">
        <xdr:nvSpPr>
          <xdr:cNvPr id="53" name="TextBox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DA2B033-23C7-9349-888F-0F4A83F5F95F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7%</a:t>
            </a:fld>
            <a:endParaRPr lang="en-GB" sz="600"/>
          </a:p>
        </xdr:txBody>
      </xdr:sp>
    </xdr:grpSp>
    <xdr:clientData/>
  </xdr:twoCellAnchor>
  <xdr:twoCellAnchor>
    <xdr:from>
      <xdr:col>26</xdr:col>
      <xdr:colOff>1320800</xdr:colOff>
      <xdr:row>66</xdr:row>
      <xdr:rowOff>114300</xdr:rowOff>
    </xdr:from>
    <xdr:to>
      <xdr:col>27</xdr:col>
      <xdr:colOff>330200</xdr:colOff>
      <xdr:row>68</xdr:row>
      <xdr:rowOff>72458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pSpPr/>
      </xdr:nvGrpSpPr>
      <xdr:grpSpPr>
        <a:xfrm>
          <a:off x="26312586" y="13388824"/>
          <a:ext cx="627138" cy="351253"/>
          <a:chOff x="22551721" y="20518349"/>
          <a:chExt cx="609600" cy="364752"/>
        </a:xfrm>
      </xdr:grpSpPr>
      <xdr:sp macro="" textlink="">
        <xdr:nvSpPr>
          <xdr:cNvPr id="55" name="Teardrop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O$82">
        <xdr:nvSpPr>
          <xdr:cNvPr id="56" name="TextBox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FF508B6-5DB2-ED4E-B0DD-BB60F0582066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-2%</a:t>
            </a:fld>
            <a:endParaRPr lang="en-GB" sz="600"/>
          </a:p>
        </xdr:txBody>
      </xdr:sp>
    </xdr:grpSp>
    <xdr:clientData/>
  </xdr:twoCellAnchor>
  <xdr:twoCellAnchor>
    <xdr:from>
      <xdr:col>23</xdr:col>
      <xdr:colOff>125378</xdr:colOff>
      <xdr:row>8</xdr:row>
      <xdr:rowOff>197435</xdr:rowOff>
    </xdr:from>
    <xdr:to>
      <xdr:col>23</xdr:col>
      <xdr:colOff>735609</xdr:colOff>
      <xdr:row>10</xdr:row>
      <xdr:rowOff>155593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pSpPr/>
      </xdr:nvGrpSpPr>
      <xdr:grpSpPr>
        <a:xfrm>
          <a:off x="22305021" y="1936125"/>
          <a:ext cx="610231" cy="351254"/>
          <a:chOff x="22551721" y="20518349"/>
          <a:chExt cx="609600" cy="364752"/>
        </a:xfrm>
      </xdr:grpSpPr>
      <xdr:sp macro="" textlink="">
        <xdr:nvSpPr>
          <xdr:cNvPr id="61" name="Teardrop 60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X$7">
        <xdr:nvSpPr>
          <xdr:cNvPr id="62" name="TextBox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+13%</a:t>
            </a:r>
            <a:endParaRPr lang="en-GB" sz="400"/>
          </a:p>
        </xdr:txBody>
      </xdr:sp>
    </xdr:grpSp>
    <xdr:clientData/>
  </xdr:twoCellAnchor>
  <xdr:twoCellAnchor>
    <xdr:from>
      <xdr:col>24</xdr:col>
      <xdr:colOff>133665</xdr:colOff>
      <xdr:row>8</xdr:row>
      <xdr:rowOff>196714</xdr:rowOff>
    </xdr:from>
    <xdr:to>
      <xdr:col>24</xdr:col>
      <xdr:colOff>743896</xdr:colOff>
      <xdr:row>10</xdr:row>
      <xdr:rowOff>154872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GrpSpPr/>
      </xdr:nvGrpSpPr>
      <xdr:grpSpPr>
        <a:xfrm>
          <a:off x="23265808" y="1935404"/>
          <a:ext cx="610231" cy="351254"/>
          <a:chOff x="22551721" y="20518349"/>
          <a:chExt cx="609600" cy="364752"/>
        </a:xfrm>
      </xdr:grpSpPr>
      <xdr:sp macro="" textlink="">
        <xdr:nvSpPr>
          <xdr:cNvPr id="64" name="Teardrop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Y$7">
        <xdr:nvSpPr>
          <xdr:cNvPr id="65" name="TextBox 64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+4%</a:t>
            </a:r>
            <a:endParaRPr lang="en-GB" sz="400"/>
          </a:p>
        </xdr:txBody>
      </xdr:sp>
    </xdr:grpSp>
    <xdr:clientData/>
  </xdr:twoCellAnchor>
  <xdr:twoCellAnchor>
    <xdr:from>
      <xdr:col>25</xdr:col>
      <xdr:colOff>159966</xdr:colOff>
      <xdr:row>9</xdr:row>
      <xdr:rowOff>24858</xdr:rowOff>
    </xdr:from>
    <xdr:to>
      <xdr:col>25</xdr:col>
      <xdr:colOff>770197</xdr:colOff>
      <xdr:row>10</xdr:row>
      <xdr:rowOff>190179</xdr:rowOff>
    </xdr:to>
    <xdr:grpSp>
      <xdr:nvGrpSpPr>
        <xdr:cNvPr id="66" name="Group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GrpSpPr/>
      </xdr:nvGrpSpPr>
      <xdr:grpSpPr>
        <a:xfrm>
          <a:off x="24244609" y="1960096"/>
          <a:ext cx="610231" cy="361869"/>
          <a:chOff x="22551721" y="20518349"/>
          <a:chExt cx="609600" cy="364752"/>
        </a:xfrm>
      </xdr:grpSpPr>
      <xdr:sp macro="" textlink="">
        <xdr:nvSpPr>
          <xdr:cNvPr id="67" name="Teardrop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Z$7">
        <xdr:nvSpPr>
          <xdr:cNvPr id="68" name="TextBox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+2%</a:t>
            </a:r>
            <a:endParaRPr lang="en-GB" sz="400"/>
          </a:p>
        </xdr:txBody>
      </xdr:sp>
    </xdr:grpSp>
    <xdr:clientData/>
  </xdr:twoCellAnchor>
  <xdr:twoCellAnchor>
    <xdr:from>
      <xdr:col>24</xdr:col>
      <xdr:colOff>562403</xdr:colOff>
      <xdr:row>152</xdr:row>
      <xdr:rowOff>77821</xdr:rowOff>
    </xdr:from>
    <xdr:to>
      <xdr:col>30</xdr:col>
      <xdr:colOff>565867</xdr:colOff>
      <xdr:row>161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564641</xdr:colOff>
      <xdr:row>163</xdr:row>
      <xdr:rowOff>19996</xdr:rowOff>
    </xdr:from>
    <xdr:to>
      <xdr:col>30</xdr:col>
      <xdr:colOff>568105</xdr:colOff>
      <xdr:row>173</xdr:row>
      <xdr:rowOff>43299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9007</xdr:colOff>
      <xdr:row>147</xdr:row>
      <xdr:rowOff>99077</xdr:rowOff>
    </xdr:from>
    <xdr:to>
      <xdr:col>41</xdr:col>
      <xdr:colOff>437745</xdr:colOff>
      <xdr:row>160</xdr:row>
      <xdr:rowOff>86107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1096433</xdr:colOff>
      <xdr:row>132</xdr:row>
      <xdr:rowOff>25792</xdr:rowOff>
    </xdr:from>
    <xdr:to>
      <xdr:col>31</xdr:col>
      <xdr:colOff>120101</xdr:colOff>
      <xdr:row>145</xdr:row>
      <xdr:rowOff>127392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282222</xdr:colOff>
      <xdr:row>9</xdr:row>
      <xdr:rowOff>17639</xdr:rowOff>
    </xdr:from>
    <xdr:to>
      <xdr:col>22</xdr:col>
      <xdr:colOff>892453</xdr:colOff>
      <xdr:row>10</xdr:row>
      <xdr:rowOff>178644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GrpSpPr/>
      </xdr:nvGrpSpPr>
      <xdr:grpSpPr>
        <a:xfrm>
          <a:off x="21343055" y="1952877"/>
          <a:ext cx="610231" cy="357553"/>
          <a:chOff x="22551721" y="20518349"/>
          <a:chExt cx="609600" cy="364752"/>
        </a:xfrm>
      </xdr:grpSpPr>
      <xdr:sp macro="" textlink="">
        <xdr:nvSpPr>
          <xdr:cNvPr id="71" name="Teardrop 70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W$7">
        <xdr:nvSpPr>
          <xdr:cNvPr id="72" name="TextBox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+14%</a:t>
            </a:r>
            <a:endParaRPr lang="en-GB" sz="100"/>
          </a:p>
        </xdr:txBody>
      </xdr:sp>
    </xdr:grpSp>
    <xdr:clientData/>
  </xdr:twoCellAnchor>
  <xdr:twoCellAnchor>
    <xdr:from>
      <xdr:col>26</xdr:col>
      <xdr:colOff>606461</xdr:colOff>
      <xdr:row>103</xdr:row>
      <xdr:rowOff>90123</xdr:rowOff>
    </xdr:from>
    <xdr:to>
      <xdr:col>26</xdr:col>
      <xdr:colOff>1216061</xdr:colOff>
      <xdr:row>105</xdr:row>
      <xdr:rowOff>102053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GrpSpPr/>
      </xdr:nvGrpSpPr>
      <xdr:grpSpPr>
        <a:xfrm>
          <a:off x="25598247" y="20636909"/>
          <a:ext cx="609600" cy="405025"/>
          <a:chOff x="22508912" y="20491394"/>
          <a:chExt cx="609600" cy="419174"/>
        </a:xfrm>
      </xdr:grpSpPr>
      <xdr:sp macro="" textlink="">
        <xdr:nvSpPr>
          <xdr:cNvPr id="74" name="Teardrop 7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>
            <a:spLocks noChangeAspect="1"/>
          </xdr:cNvSpPr>
        </xdr:nvSpPr>
        <xdr:spPr>
          <a:xfrm rot="8100000">
            <a:off x="22603707" y="20491394"/>
            <a:ext cx="419626" cy="419174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AA$96">
        <xdr:nvSpPr>
          <xdr:cNvPr id="75" name="TextBox 74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SpPr txBox="1"/>
        </xdr:nvSpPr>
        <xdr:spPr>
          <a:xfrm>
            <a:off x="22508912" y="205583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09CD1E7-82DD-0B44-9AAA-F8AE05E3E502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-2.3%</a:t>
            </a:fld>
            <a:endParaRPr lang="en-GB" sz="900"/>
          </a:p>
        </xdr:txBody>
      </xdr:sp>
    </xdr:grpSp>
    <xdr:clientData/>
  </xdr:twoCellAnchor>
  <xdr:twoCellAnchor>
    <xdr:from>
      <xdr:col>27</xdr:col>
      <xdr:colOff>416389</xdr:colOff>
      <xdr:row>103</xdr:row>
      <xdr:rowOff>71287</xdr:rowOff>
    </xdr:from>
    <xdr:to>
      <xdr:col>27</xdr:col>
      <xdr:colOff>1025989</xdr:colOff>
      <xdr:row>105</xdr:row>
      <xdr:rowOff>83217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GrpSpPr/>
      </xdr:nvGrpSpPr>
      <xdr:grpSpPr>
        <a:xfrm>
          <a:off x="27025913" y="20618073"/>
          <a:ext cx="609600" cy="405025"/>
          <a:chOff x="22508912" y="20491394"/>
          <a:chExt cx="609600" cy="419174"/>
        </a:xfrm>
      </xdr:grpSpPr>
      <xdr:sp macro="" textlink="">
        <xdr:nvSpPr>
          <xdr:cNvPr id="77" name="Teardrop 7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SpPr>
            <a:spLocks noChangeAspect="1"/>
          </xdr:cNvSpPr>
        </xdr:nvSpPr>
        <xdr:spPr>
          <a:xfrm rot="8100000">
            <a:off x="22603707" y="20491394"/>
            <a:ext cx="419626" cy="419174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AA$96">
        <xdr:nvSpPr>
          <xdr:cNvPr id="78" name="TextBox 7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SpPr txBox="1"/>
        </xdr:nvSpPr>
        <xdr:spPr>
          <a:xfrm>
            <a:off x="22508912" y="205583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+11.2%</a:t>
            </a:r>
            <a:endParaRPr lang="en-GB" sz="900"/>
          </a:p>
        </xdr:txBody>
      </xdr:sp>
    </xdr:grpSp>
    <xdr:clientData/>
  </xdr:twoCellAnchor>
  <xdr:twoCellAnchor>
    <xdr:from>
      <xdr:col>26</xdr:col>
      <xdr:colOff>1275137</xdr:colOff>
      <xdr:row>103</xdr:row>
      <xdr:rowOff>102395</xdr:rowOff>
    </xdr:from>
    <xdr:to>
      <xdr:col>27</xdr:col>
      <xdr:colOff>272265</xdr:colOff>
      <xdr:row>105</xdr:row>
      <xdr:rowOff>114325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GrpSpPr/>
      </xdr:nvGrpSpPr>
      <xdr:grpSpPr>
        <a:xfrm>
          <a:off x="26266923" y="20649181"/>
          <a:ext cx="614866" cy="405025"/>
          <a:chOff x="22508912" y="20491394"/>
          <a:chExt cx="609600" cy="419174"/>
        </a:xfrm>
      </xdr:grpSpPr>
      <xdr:sp macro="" textlink="">
        <xdr:nvSpPr>
          <xdr:cNvPr id="80" name="Teardrop 7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>
            <a:spLocks noChangeAspect="1"/>
          </xdr:cNvSpPr>
        </xdr:nvSpPr>
        <xdr:spPr>
          <a:xfrm rot="8100000">
            <a:off x="22603707" y="20491394"/>
            <a:ext cx="419626" cy="419174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AA$96">
        <xdr:nvSpPr>
          <xdr:cNvPr id="81" name="TextBox 80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 txBox="1"/>
        </xdr:nvSpPr>
        <xdr:spPr>
          <a:xfrm>
            <a:off x="22508912" y="205583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+2.6%</a:t>
            </a:r>
            <a:endParaRPr lang="en-GB" sz="900"/>
          </a:p>
        </xdr:txBody>
      </xdr:sp>
    </xdr:grpSp>
    <xdr:clientData/>
  </xdr:twoCellAnchor>
  <xdr:twoCellAnchor>
    <xdr:from>
      <xdr:col>27</xdr:col>
      <xdr:colOff>1092200</xdr:colOff>
      <xdr:row>103</xdr:row>
      <xdr:rowOff>97829</xdr:rowOff>
    </xdr:from>
    <xdr:to>
      <xdr:col>28</xdr:col>
      <xdr:colOff>139272</xdr:colOff>
      <xdr:row>105</xdr:row>
      <xdr:rowOff>109759</xdr:rowOff>
    </xdr:to>
    <xdr:grpSp>
      <xdr:nvGrpSpPr>
        <xdr:cNvPr id="82" name="Group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27701724" y="20644615"/>
          <a:ext cx="604334" cy="405025"/>
          <a:chOff x="22508912" y="20491394"/>
          <a:chExt cx="609600" cy="419174"/>
        </a:xfrm>
      </xdr:grpSpPr>
      <xdr:sp macro="" textlink="">
        <xdr:nvSpPr>
          <xdr:cNvPr id="83" name="Teardrop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 noChangeAspect="1"/>
          </xdr:cNvSpPr>
        </xdr:nvSpPr>
        <xdr:spPr>
          <a:xfrm rot="8100000">
            <a:off x="22603707" y="20491394"/>
            <a:ext cx="419626" cy="419174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AA$96">
        <xdr:nvSpPr>
          <xdr:cNvPr id="84" name="TextBox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>
            <a:off x="22508912" y="205583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+5.3%</a:t>
            </a:r>
            <a:endParaRPr lang="en-GB" sz="900"/>
          </a:p>
        </xdr:txBody>
      </xdr:sp>
    </xdr:grpSp>
    <xdr:clientData/>
  </xdr:twoCellAnchor>
  <xdr:twoCellAnchor>
    <xdr:from>
      <xdr:col>22</xdr:col>
      <xdr:colOff>954889</xdr:colOff>
      <xdr:row>69</xdr:row>
      <xdr:rowOff>161844</xdr:rowOff>
    </xdr:from>
    <xdr:to>
      <xdr:col>23</xdr:col>
      <xdr:colOff>474567</xdr:colOff>
      <xdr:row>71</xdr:row>
      <xdr:rowOff>120002</xdr:rowOff>
    </xdr:to>
    <xdr:grpSp>
      <xdr:nvGrpSpPr>
        <xdr:cNvPr id="85" name="Group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GrpSpPr/>
      </xdr:nvGrpSpPr>
      <xdr:grpSpPr>
        <a:xfrm>
          <a:off x="22015722" y="14026011"/>
          <a:ext cx="638488" cy="351253"/>
          <a:chOff x="22551721" y="20518349"/>
          <a:chExt cx="609600" cy="364752"/>
        </a:xfrm>
      </xdr:grpSpPr>
      <xdr:sp macro="" textlink="">
        <xdr:nvSpPr>
          <xdr:cNvPr id="86" name="Teardrop 85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87" name="TextBox 86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+15%</a:t>
            </a:r>
            <a:endParaRPr lang="en-GB" sz="600"/>
          </a:p>
        </xdr:txBody>
      </xdr:sp>
    </xdr:grpSp>
    <xdr:clientData/>
  </xdr:twoCellAnchor>
  <xdr:twoCellAnchor>
    <xdr:from>
      <xdr:col>23</xdr:col>
      <xdr:colOff>347460</xdr:colOff>
      <xdr:row>69</xdr:row>
      <xdr:rowOff>183987</xdr:rowOff>
    </xdr:from>
    <xdr:to>
      <xdr:col>24</xdr:col>
      <xdr:colOff>29960</xdr:colOff>
      <xdr:row>71</xdr:row>
      <xdr:rowOff>142145</xdr:rowOff>
    </xdr:to>
    <xdr:grpSp>
      <xdr:nvGrpSpPr>
        <xdr:cNvPr id="88" name="Group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GrpSpPr/>
      </xdr:nvGrpSpPr>
      <xdr:grpSpPr>
        <a:xfrm>
          <a:off x="22527103" y="14048154"/>
          <a:ext cx="635000" cy="351253"/>
          <a:chOff x="22551721" y="20518349"/>
          <a:chExt cx="609600" cy="364752"/>
        </a:xfrm>
      </xdr:grpSpPr>
      <xdr:sp macro="" textlink="">
        <xdr:nvSpPr>
          <xdr:cNvPr id="89" name="Teardrop 8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90" name="TextBox 8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+11%</a:t>
            </a:r>
            <a:endParaRPr lang="en-GB" sz="600"/>
          </a:p>
        </xdr:txBody>
      </xdr:sp>
    </xdr:grpSp>
    <xdr:clientData/>
  </xdr:twoCellAnchor>
  <xdr:twoCellAnchor>
    <xdr:from>
      <xdr:col>24</xdr:col>
      <xdr:colOff>261058</xdr:colOff>
      <xdr:row>69</xdr:row>
      <xdr:rowOff>184421</xdr:rowOff>
    </xdr:from>
    <xdr:to>
      <xdr:col>24</xdr:col>
      <xdr:colOff>898771</xdr:colOff>
      <xdr:row>71</xdr:row>
      <xdr:rowOff>142579</xdr:rowOff>
    </xdr:to>
    <xdr:grpSp>
      <xdr:nvGrpSpPr>
        <xdr:cNvPr id="91" name="Group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23393201" y="14048588"/>
          <a:ext cx="637713" cy="351253"/>
          <a:chOff x="22551721" y="20518349"/>
          <a:chExt cx="609600" cy="364752"/>
        </a:xfrm>
      </xdr:grpSpPr>
      <xdr:sp macro="" textlink="">
        <xdr:nvSpPr>
          <xdr:cNvPr id="92" name="Teardrop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93" name="TextBox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+11%</a:t>
            </a:r>
            <a:endParaRPr lang="en-GB" sz="600"/>
          </a:p>
        </xdr:txBody>
      </xdr:sp>
    </xdr:grpSp>
    <xdr:clientData/>
  </xdr:twoCellAnchor>
  <xdr:twoCellAnchor>
    <xdr:from>
      <xdr:col>24</xdr:col>
      <xdr:colOff>793372</xdr:colOff>
      <xdr:row>69</xdr:row>
      <xdr:rowOff>174000</xdr:rowOff>
    </xdr:from>
    <xdr:to>
      <xdr:col>25</xdr:col>
      <xdr:colOff>475871</xdr:colOff>
      <xdr:row>71</xdr:row>
      <xdr:rowOff>132158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23925515" y="14038167"/>
          <a:ext cx="634999" cy="351253"/>
          <a:chOff x="22551721" y="20518349"/>
          <a:chExt cx="609600" cy="364752"/>
        </a:xfrm>
      </xdr:grpSpPr>
      <xdr:sp macro="" textlink="">
        <xdr:nvSpPr>
          <xdr:cNvPr id="95" name="Teardrop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96" name="TextBox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+16%</a:t>
            </a:r>
            <a:endParaRPr lang="en-GB" sz="600"/>
          </a:p>
        </xdr:txBody>
      </xdr:sp>
    </xdr:grpSp>
    <xdr:clientData/>
  </xdr:twoCellAnchor>
  <xdr:twoCellAnchor>
    <xdr:from>
      <xdr:col>25</xdr:col>
      <xdr:colOff>695680</xdr:colOff>
      <xdr:row>70</xdr:row>
      <xdr:rowOff>326</xdr:rowOff>
    </xdr:from>
    <xdr:to>
      <xdr:col>26</xdr:col>
      <xdr:colOff>421598</xdr:colOff>
      <xdr:row>71</xdr:row>
      <xdr:rowOff>164723</xdr:rowOff>
    </xdr:to>
    <xdr:grpSp>
      <xdr:nvGrpSpPr>
        <xdr:cNvPr id="97" name="Group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24780323" y="14061040"/>
          <a:ext cx="633061" cy="360945"/>
          <a:chOff x="22551721" y="20518349"/>
          <a:chExt cx="609600" cy="364752"/>
        </a:xfrm>
      </xdr:grpSpPr>
      <xdr:sp macro="" textlink="">
        <xdr:nvSpPr>
          <xdr:cNvPr id="98" name="Teardrop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99" name="TextBox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-2%</a:t>
            </a:r>
            <a:endParaRPr lang="en-GB" sz="600"/>
          </a:p>
        </xdr:txBody>
      </xdr:sp>
    </xdr:grpSp>
    <xdr:clientData/>
  </xdr:twoCellAnchor>
  <xdr:twoCellAnchor>
    <xdr:from>
      <xdr:col>26</xdr:col>
      <xdr:colOff>316199</xdr:colOff>
      <xdr:row>69</xdr:row>
      <xdr:rowOff>196144</xdr:rowOff>
    </xdr:from>
    <xdr:to>
      <xdr:col>26</xdr:col>
      <xdr:colOff>953912</xdr:colOff>
      <xdr:row>71</xdr:row>
      <xdr:rowOff>154302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25307985" y="14060311"/>
          <a:ext cx="637713" cy="351253"/>
          <a:chOff x="22551721" y="20518349"/>
          <a:chExt cx="609600" cy="364752"/>
        </a:xfrm>
      </xdr:grpSpPr>
      <xdr:sp macro="" textlink="">
        <xdr:nvSpPr>
          <xdr:cNvPr id="101" name="Teardrop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102" name="TextBox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+16%</a:t>
            </a:r>
            <a:endParaRPr lang="en-GB" sz="600"/>
          </a:p>
        </xdr:txBody>
      </xdr:sp>
    </xdr:grpSp>
    <xdr:clientData/>
  </xdr:twoCellAnchor>
  <xdr:twoCellAnchor>
    <xdr:from>
      <xdr:col>26</xdr:col>
      <xdr:colOff>956627</xdr:colOff>
      <xdr:row>70</xdr:row>
      <xdr:rowOff>760</xdr:rowOff>
    </xdr:from>
    <xdr:to>
      <xdr:col>26</xdr:col>
      <xdr:colOff>1594340</xdr:colOff>
      <xdr:row>71</xdr:row>
      <xdr:rowOff>165157</xdr:rowOff>
    </xdr:to>
    <xdr:grpSp>
      <xdr:nvGrpSpPr>
        <xdr:cNvPr id="103" name="Group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25948413" y="14061474"/>
          <a:ext cx="637713" cy="360945"/>
          <a:chOff x="22551721" y="20518349"/>
          <a:chExt cx="609600" cy="364752"/>
        </a:xfrm>
      </xdr:grpSpPr>
      <xdr:sp macro="" textlink="">
        <xdr:nvSpPr>
          <xdr:cNvPr id="104" name="Teardrop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105" name="TextBox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-2%</a:t>
            </a:r>
            <a:endParaRPr lang="en-GB" sz="600"/>
          </a:p>
        </xdr:txBody>
      </xdr:sp>
    </xdr:grpSp>
    <xdr:clientData/>
  </xdr:twoCellAnchor>
  <xdr:twoCellAnchor>
    <xdr:from>
      <xdr:col>26</xdr:col>
      <xdr:colOff>1488941</xdr:colOff>
      <xdr:row>69</xdr:row>
      <xdr:rowOff>196578</xdr:rowOff>
    </xdr:from>
    <xdr:to>
      <xdr:col>27</xdr:col>
      <xdr:colOff>509304</xdr:colOff>
      <xdr:row>71</xdr:row>
      <xdr:rowOff>154736</xdr:rowOff>
    </xdr:to>
    <xdr:grpSp>
      <xdr:nvGrpSpPr>
        <xdr:cNvPr id="106" name="Group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26480727" y="14060745"/>
          <a:ext cx="638101" cy="351253"/>
          <a:chOff x="22551721" y="20518349"/>
          <a:chExt cx="609600" cy="364752"/>
        </a:xfrm>
      </xdr:grpSpPr>
      <xdr:sp macro="" textlink="">
        <xdr:nvSpPr>
          <xdr:cNvPr id="107" name="Teardrop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108" name="TextBox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+7%</a:t>
            </a:r>
            <a:endParaRPr lang="en-GB" sz="6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256928</xdr:colOff>
      <xdr:row>46</xdr:row>
      <xdr:rowOff>92460</xdr:rowOff>
    </xdr:from>
    <xdr:to>
      <xdr:col>34</xdr:col>
      <xdr:colOff>321952</xdr:colOff>
      <xdr:row>67</xdr:row>
      <xdr:rowOff>145260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493568</xdr:colOff>
      <xdr:row>91</xdr:row>
      <xdr:rowOff>33770</xdr:rowOff>
    </xdr:from>
    <xdr:to>
      <xdr:col>33</xdr:col>
      <xdr:colOff>674832</xdr:colOff>
      <xdr:row>104</xdr:row>
      <xdr:rowOff>150379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305377</xdr:colOff>
      <xdr:row>74</xdr:row>
      <xdr:rowOff>98425</xdr:rowOff>
    </xdr:from>
    <xdr:to>
      <xdr:col>33</xdr:col>
      <xdr:colOff>486641</xdr:colOff>
      <xdr:row>88</xdr:row>
      <xdr:rowOff>12988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872290</xdr:colOff>
      <xdr:row>107</xdr:row>
      <xdr:rowOff>48794</xdr:rowOff>
    </xdr:from>
    <xdr:to>
      <xdr:col>31</xdr:col>
      <xdr:colOff>720781</xdr:colOff>
      <xdr:row>120</xdr:row>
      <xdr:rowOff>185152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38100</xdr:colOff>
      <xdr:row>103</xdr:row>
      <xdr:rowOff>88900</xdr:rowOff>
    </xdr:from>
    <xdr:to>
      <xdr:col>38</xdr:col>
      <xdr:colOff>488170</xdr:colOff>
      <xdr:row>117</xdr:row>
      <xdr:rowOff>22058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990553</xdr:colOff>
      <xdr:row>141</xdr:row>
      <xdr:rowOff>74804</xdr:rowOff>
    </xdr:from>
    <xdr:to>
      <xdr:col>35</xdr:col>
      <xdr:colOff>211234</xdr:colOff>
      <xdr:row>162</xdr:row>
      <xdr:rowOff>53176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819354</xdr:colOff>
      <xdr:row>98</xdr:row>
      <xdr:rowOff>136559</xdr:rowOff>
    </xdr:from>
    <xdr:to>
      <xdr:col>52</xdr:col>
      <xdr:colOff>525391</xdr:colOff>
      <xdr:row>119</xdr:row>
      <xdr:rowOff>185327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987424</xdr:colOff>
      <xdr:row>121</xdr:row>
      <xdr:rowOff>189923</xdr:rowOff>
    </xdr:from>
    <xdr:to>
      <xdr:col>37</xdr:col>
      <xdr:colOff>684994</xdr:colOff>
      <xdr:row>143</xdr:row>
      <xdr:rowOff>35491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349250</xdr:colOff>
      <xdr:row>171</xdr:row>
      <xdr:rowOff>50800</xdr:rowOff>
    </xdr:from>
    <xdr:to>
      <xdr:col>31</xdr:col>
      <xdr:colOff>184150</xdr:colOff>
      <xdr:row>184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590550</xdr:colOff>
      <xdr:row>186</xdr:row>
      <xdr:rowOff>165100</xdr:rowOff>
    </xdr:from>
    <xdr:to>
      <xdr:col>31</xdr:col>
      <xdr:colOff>425450</xdr:colOff>
      <xdr:row>200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1175443</xdr:colOff>
      <xdr:row>242</xdr:row>
      <xdr:rowOff>46316</xdr:rowOff>
    </xdr:from>
    <xdr:to>
      <xdr:col>31</xdr:col>
      <xdr:colOff>267647</xdr:colOff>
      <xdr:row>263</xdr:row>
      <xdr:rowOff>95084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116146</xdr:colOff>
      <xdr:row>243</xdr:row>
      <xdr:rowOff>113844</xdr:rowOff>
    </xdr:from>
    <xdr:to>
      <xdr:col>37</xdr:col>
      <xdr:colOff>756226</xdr:colOff>
      <xdr:row>257</xdr:row>
      <xdr:rowOff>9204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7055</xdr:colOff>
      <xdr:row>277</xdr:row>
      <xdr:rowOff>167922</xdr:rowOff>
    </xdr:from>
    <xdr:to>
      <xdr:col>28</xdr:col>
      <xdr:colOff>1114778</xdr:colOff>
      <xdr:row>292</xdr:row>
      <xdr:rowOff>142521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95250</xdr:colOff>
      <xdr:row>305</xdr:row>
      <xdr:rowOff>63500</xdr:rowOff>
    </xdr:from>
    <xdr:to>
      <xdr:col>28</xdr:col>
      <xdr:colOff>438150</xdr:colOff>
      <xdr:row>318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260350</xdr:colOff>
      <xdr:row>326</xdr:row>
      <xdr:rowOff>101600</xdr:rowOff>
    </xdr:from>
    <xdr:to>
      <xdr:col>28</xdr:col>
      <xdr:colOff>57150</xdr:colOff>
      <xdr:row>340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133350</xdr:colOff>
      <xdr:row>352</xdr:row>
      <xdr:rowOff>38100</xdr:rowOff>
    </xdr:from>
    <xdr:to>
      <xdr:col>28</xdr:col>
      <xdr:colOff>476250</xdr:colOff>
      <xdr:row>367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63498</xdr:colOff>
      <xdr:row>3</xdr:row>
      <xdr:rowOff>114300</xdr:rowOff>
    </xdr:from>
    <xdr:to>
      <xdr:col>17</xdr:col>
      <xdr:colOff>624330</xdr:colOff>
      <xdr:row>25</xdr:row>
      <xdr:rowOff>172266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463550</xdr:colOff>
      <xdr:row>19</xdr:row>
      <xdr:rowOff>165100</xdr:rowOff>
    </xdr:from>
    <xdr:to>
      <xdr:col>25</xdr:col>
      <xdr:colOff>82550</xdr:colOff>
      <xdr:row>33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558800</xdr:colOff>
      <xdr:row>34</xdr:row>
      <xdr:rowOff>12700</xdr:rowOff>
    </xdr:from>
    <xdr:to>
      <xdr:col>29</xdr:col>
      <xdr:colOff>27770</xdr:colOff>
      <xdr:row>55</xdr:row>
      <xdr:rowOff>61468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20</xdr:row>
      <xdr:rowOff>101600</xdr:rowOff>
    </xdr:from>
    <xdr:to>
      <xdr:col>13</xdr:col>
      <xdr:colOff>241300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172357</xdr:colOff>
      <xdr:row>1</xdr:row>
      <xdr:rowOff>102507</xdr:rowOff>
    </xdr:from>
    <xdr:to>
      <xdr:col>28</xdr:col>
      <xdr:colOff>616857</xdr:colOff>
      <xdr:row>15</xdr:row>
      <xdr:rowOff>51707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471714</xdr:colOff>
      <xdr:row>17</xdr:row>
      <xdr:rowOff>84364</xdr:rowOff>
    </xdr:from>
    <xdr:to>
      <xdr:col>30</xdr:col>
      <xdr:colOff>90714</xdr:colOff>
      <xdr:row>31</xdr:row>
      <xdr:rowOff>33564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42148</xdr:colOff>
      <xdr:row>1</xdr:row>
      <xdr:rowOff>52641</xdr:rowOff>
    </xdr:from>
    <xdr:to>
      <xdr:col>48</xdr:col>
      <xdr:colOff>131048</xdr:colOff>
      <xdr:row>15</xdr:row>
      <xdr:rowOff>2577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632434</xdr:colOff>
      <xdr:row>37</xdr:row>
      <xdr:rowOff>39512</xdr:rowOff>
    </xdr:from>
    <xdr:to>
      <xdr:col>30</xdr:col>
      <xdr:colOff>278373</xdr:colOff>
      <xdr:row>50</xdr:row>
      <xdr:rowOff>114429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565150</xdr:colOff>
      <xdr:row>59</xdr:row>
      <xdr:rowOff>177800</xdr:rowOff>
    </xdr:from>
    <xdr:to>
      <xdr:col>30</xdr:col>
      <xdr:colOff>184150</xdr:colOff>
      <xdr:row>73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730250</xdr:colOff>
      <xdr:row>76</xdr:row>
      <xdr:rowOff>177800</xdr:rowOff>
    </xdr:from>
    <xdr:to>
      <xdr:col>30</xdr:col>
      <xdr:colOff>349250</xdr:colOff>
      <xdr:row>90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</xdr:row>
      <xdr:rowOff>0</xdr:rowOff>
    </xdr:from>
    <xdr:to>
      <xdr:col>20</xdr:col>
      <xdr:colOff>26031</xdr:colOff>
      <xdr:row>9</xdr:row>
      <xdr:rowOff>160653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pSpPr/>
      </xdr:nvGrpSpPr>
      <xdr:grpSpPr>
        <a:xfrm>
          <a:off x="15544800" y="1625600"/>
          <a:ext cx="419731" cy="363853"/>
          <a:chOff x="963226" y="721"/>
          <a:chExt cx="609600" cy="364752"/>
        </a:xfrm>
      </xdr:grpSpPr>
      <xdr:sp macro="" textlink="">
        <xdr:nvSpPr>
          <xdr:cNvPr id="10" name="Teardrop 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>
            <a:spLocks noChangeAspect="1"/>
          </xdr:cNvSpPr>
        </xdr:nvSpPr>
        <xdr:spPr>
          <a:xfrm rot="8100000">
            <a:off x="1080725" y="721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11" name="TextBox 6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/>
        </xdr:nvSpPr>
        <xdr:spPr>
          <a:xfrm>
            <a:off x="963226" y="116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+19%</a:t>
            </a:r>
            <a:endParaRPr lang="en-GB" sz="400"/>
          </a:p>
        </xdr:txBody>
      </xdr:sp>
    </xdr:grpSp>
    <xdr:clientData/>
  </xdr:twoCellAnchor>
  <xdr:twoCellAnchor>
    <xdr:from>
      <xdr:col>20</xdr:col>
      <xdr:colOff>63500</xdr:colOff>
      <xdr:row>8</xdr:row>
      <xdr:rowOff>0</xdr:rowOff>
    </xdr:from>
    <xdr:to>
      <xdr:col>21</xdr:col>
      <xdr:colOff>89531</xdr:colOff>
      <xdr:row>9</xdr:row>
      <xdr:rowOff>160653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pSpPr/>
      </xdr:nvGrpSpPr>
      <xdr:grpSpPr>
        <a:xfrm>
          <a:off x="16002000" y="1625600"/>
          <a:ext cx="419731" cy="363853"/>
          <a:chOff x="963226" y="721"/>
          <a:chExt cx="609600" cy="364752"/>
        </a:xfrm>
      </xdr:grpSpPr>
      <xdr:sp macro="" textlink="">
        <xdr:nvSpPr>
          <xdr:cNvPr id="13" name="Teardrop 12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>
            <a:spLocks noChangeAspect="1"/>
          </xdr:cNvSpPr>
        </xdr:nvSpPr>
        <xdr:spPr>
          <a:xfrm rot="8100000">
            <a:off x="1080725" y="721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14" name="TextBox 61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 txBox="1"/>
        </xdr:nvSpPr>
        <xdr:spPr>
          <a:xfrm>
            <a:off x="963226" y="116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+16%</a:t>
            </a:r>
            <a:endParaRPr lang="en-GB" sz="400"/>
          </a:p>
        </xdr:txBody>
      </xdr:sp>
    </xdr:grpSp>
    <xdr:clientData/>
  </xdr:twoCellAnchor>
  <xdr:twoCellAnchor>
    <xdr:from>
      <xdr:col>21</xdr:col>
      <xdr:colOff>87060</xdr:colOff>
      <xdr:row>7</xdr:row>
      <xdr:rowOff>189212</xdr:rowOff>
    </xdr:from>
    <xdr:to>
      <xdr:col>22</xdr:col>
      <xdr:colOff>30264</xdr:colOff>
      <xdr:row>9</xdr:row>
      <xdr:rowOff>147401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pSpPr/>
      </xdr:nvGrpSpPr>
      <xdr:grpSpPr>
        <a:xfrm>
          <a:off x="16419260" y="1611612"/>
          <a:ext cx="336904" cy="364589"/>
          <a:chOff x="963226" y="721"/>
          <a:chExt cx="609600" cy="364752"/>
        </a:xfrm>
      </xdr:grpSpPr>
      <xdr:sp macro="" textlink="">
        <xdr:nvSpPr>
          <xdr:cNvPr id="16" name="Teardrop 15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 noChangeAspect="1"/>
          </xdr:cNvSpPr>
        </xdr:nvSpPr>
        <xdr:spPr>
          <a:xfrm rot="8100000">
            <a:off x="1080725" y="721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17" name="TextBox 61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 txBox="1"/>
        </xdr:nvSpPr>
        <xdr:spPr>
          <a:xfrm>
            <a:off x="963226" y="116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+39%</a:t>
            </a:r>
            <a:endParaRPr lang="en-GB" sz="400"/>
          </a:p>
        </xdr:txBody>
      </xdr:sp>
    </xdr:grpSp>
    <xdr:clientData/>
  </xdr:twoCellAnchor>
  <xdr:twoCellAnchor>
    <xdr:from>
      <xdr:col>22</xdr:col>
      <xdr:colOff>64604</xdr:colOff>
      <xdr:row>7</xdr:row>
      <xdr:rowOff>194365</xdr:rowOff>
    </xdr:from>
    <xdr:to>
      <xdr:col>23</xdr:col>
      <xdr:colOff>7808</xdr:colOff>
      <xdr:row>9</xdr:row>
      <xdr:rowOff>152554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pSpPr/>
      </xdr:nvGrpSpPr>
      <xdr:grpSpPr>
        <a:xfrm>
          <a:off x="16790504" y="1616765"/>
          <a:ext cx="336904" cy="364589"/>
          <a:chOff x="963226" y="721"/>
          <a:chExt cx="609600" cy="364752"/>
        </a:xfrm>
      </xdr:grpSpPr>
      <xdr:sp macro="" textlink="">
        <xdr:nvSpPr>
          <xdr:cNvPr id="19" name="Teardrop 18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Aspect="1"/>
          </xdr:cNvSpPr>
        </xdr:nvSpPr>
        <xdr:spPr>
          <a:xfrm rot="8100000">
            <a:off x="1080725" y="721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20" name="TextBox 61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 txBox="1"/>
        </xdr:nvSpPr>
        <xdr:spPr>
          <a:xfrm>
            <a:off x="963226" y="116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-9%</a:t>
            </a:r>
            <a:endParaRPr lang="en-GB" sz="400"/>
          </a:p>
        </xdr:txBody>
      </xdr:sp>
    </xdr:grpSp>
    <xdr:clientData/>
  </xdr:twoCellAnchor>
  <xdr:twoCellAnchor>
    <xdr:from>
      <xdr:col>38</xdr:col>
      <xdr:colOff>0</xdr:colOff>
      <xdr:row>9</xdr:row>
      <xdr:rowOff>13252</xdr:rowOff>
    </xdr:from>
    <xdr:to>
      <xdr:col>38</xdr:col>
      <xdr:colOff>605814</xdr:colOff>
      <xdr:row>10</xdr:row>
      <xdr:rowOff>173905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pSpPr/>
      </xdr:nvGrpSpPr>
      <xdr:grpSpPr>
        <a:xfrm>
          <a:off x="30492700" y="1842052"/>
          <a:ext cx="605814" cy="363853"/>
          <a:chOff x="963226" y="721"/>
          <a:chExt cx="609600" cy="364752"/>
        </a:xfrm>
      </xdr:grpSpPr>
      <xdr:sp macro="" textlink="">
        <xdr:nvSpPr>
          <xdr:cNvPr id="22" name="Teardrop 21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>
            <a:spLocks noChangeAspect="1"/>
          </xdr:cNvSpPr>
        </xdr:nvSpPr>
        <xdr:spPr>
          <a:xfrm rot="8100000">
            <a:off x="1080725" y="721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23" name="TextBox 61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/>
        </xdr:nvSpPr>
        <xdr:spPr>
          <a:xfrm>
            <a:off x="963226" y="116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+17%</a:t>
            </a:r>
            <a:endParaRPr lang="en-GB" sz="400"/>
          </a:p>
        </xdr:txBody>
      </xdr:sp>
    </xdr:grpSp>
    <xdr:clientData/>
  </xdr:twoCellAnchor>
  <xdr:twoCellAnchor>
    <xdr:from>
      <xdr:col>38</xdr:col>
      <xdr:colOff>643283</xdr:colOff>
      <xdr:row>9</xdr:row>
      <xdr:rowOff>13252</xdr:rowOff>
    </xdr:from>
    <xdr:to>
      <xdr:col>39</xdr:col>
      <xdr:colOff>411632</xdr:colOff>
      <xdr:row>10</xdr:row>
      <xdr:rowOff>173905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pSpPr/>
      </xdr:nvGrpSpPr>
      <xdr:grpSpPr>
        <a:xfrm>
          <a:off x="31135983" y="1842052"/>
          <a:ext cx="606549" cy="363853"/>
          <a:chOff x="963226" y="721"/>
          <a:chExt cx="609600" cy="364752"/>
        </a:xfrm>
      </xdr:grpSpPr>
      <xdr:sp macro="" textlink="">
        <xdr:nvSpPr>
          <xdr:cNvPr id="25" name="Teardrop 24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Aspect="1"/>
          </xdr:cNvSpPr>
        </xdr:nvSpPr>
        <xdr:spPr>
          <a:xfrm rot="8100000">
            <a:off x="1080725" y="721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26" name="TextBox 61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 txBox="1"/>
        </xdr:nvSpPr>
        <xdr:spPr>
          <a:xfrm>
            <a:off x="963226" y="116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+34%</a:t>
            </a:r>
            <a:endParaRPr lang="en-GB" sz="400"/>
          </a:p>
        </xdr:txBody>
      </xdr:sp>
    </xdr:grpSp>
    <xdr:clientData/>
  </xdr:twoCellAnchor>
  <xdr:twoCellAnchor>
    <xdr:from>
      <xdr:col>39</xdr:col>
      <xdr:colOff>409161</xdr:colOff>
      <xdr:row>9</xdr:row>
      <xdr:rowOff>0</xdr:rowOff>
    </xdr:from>
    <xdr:to>
      <xdr:col>40</xdr:col>
      <xdr:colOff>177510</xdr:colOff>
      <xdr:row>10</xdr:row>
      <xdr:rowOff>160653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pSpPr/>
      </xdr:nvGrpSpPr>
      <xdr:grpSpPr>
        <a:xfrm>
          <a:off x="31740061" y="1828800"/>
          <a:ext cx="606549" cy="363853"/>
          <a:chOff x="963226" y="721"/>
          <a:chExt cx="609600" cy="364752"/>
        </a:xfrm>
      </xdr:grpSpPr>
      <xdr:sp macro="" textlink="">
        <xdr:nvSpPr>
          <xdr:cNvPr id="28" name="Teardrop 27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>
            <a:spLocks noChangeAspect="1"/>
          </xdr:cNvSpPr>
        </xdr:nvSpPr>
        <xdr:spPr>
          <a:xfrm rot="8100000">
            <a:off x="1080725" y="721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29" name="TextBox 61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 txBox="1"/>
        </xdr:nvSpPr>
        <xdr:spPr>
          <a:xfrm>
            <a:off x="963226" y="116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+19%</a:t>
            </a:r>
            <a:endParaRPr lang="en-GB" sz="400"/>
          </a:p>
        </xdr:txBody>
      </xdr:sp>
    </xdr:grpSp>
    <xdr:clientData/>
  </xdr:twoCellAnchor>
  <xdr:twoCellAnchor>
    <xdr:from>
      <xdr:col>40</xdr:col>
      <xdr:colOff>211850</xdr:colOff>
      <xdr:row>9</xdr:row>
      <xdr:rowOff>5153</xdr:rowOff>
    </xdr:from>
    <xdr:to>
      <xdr:col>40</xdr:col>
      <xdr:colOff>817663</xdr:colOff>
      <xdr:row>10</xdr:row>
      <xdr:rowOff>165806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pSpPr/>
      </xdr:nvGrpSpPr>
      <xdr:grpSpPr>
        <a:xfrm>
          <a:off x="32380950" y="1833953"/>
          <a:ext cx="605813" cy="363853"/>
          <a:chOff x="963226" y="721"/>
          <a:chExt cx="609600" cy="364752"/>
        </a:xfrm>
      </xdr:grpSpPr>
      <xdr:sp macro="" textlink="">
        <xdr:nvSpPr>
          <xdr:cNvPr id="31" name="Teardrop 30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Aspect="1"/>
          </xdr:cNvSpPr>
        </xdr:nvSpPr>
        <xdr:spPr>
          <a:xfrm rot="8100000">
            <a:off x="1080725" y="721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32" name="TextBox 61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 txBox="1"/>
        </xdr:nvSpPr>
        <xdr:spPr>
          <a:xfrm>
            <a:off x="963226" y="116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-12%</a:t>
            </a:r>
            <a:endParaRPr lang="en-GB" sz="4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10</xdr:row>
      <xdr:rowOff>139700</xdr:rowOff>
    </xdr:from>
    <xdr:to>
      <xdr:col>12</xdr:col>
      <xdr:colOff>501650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8</xdr:col>
      <xdr:colOff>610231</xdr:colOff>
      <xdr:row>27</xdr:row>
      <xdr:rowOff>160653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6604000" y="5283200"/>
          <a:ext cx="610231" cy="363853"/>
          <a:chOff x="963226" y="721"/>
          <a:chExt cx="609600" cy="364752"/>
        </a:xfrm>
      </xdr:grpSpPr>
      <xdr:sp macro="" textlink="">
        <xdr:nvSpPr>
          <xdr:cNvPr id="5" name="Teardrop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>
            <a:spLocks noChangeAspect="1"/>
          </xdr:cNvSpPr>
        </xdr:nvSpPr>
        <xdr:spPr>
          <a:xfrm rot="8100000">
            <a:off x="1080725" y="721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6" name="TextBox 61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 txBox="1"/>
        </xdr:nvSpPr>
        <xdr:spPr>
          <a:xfrm>
            <a:off x="963226" y="116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+21%</a:t>
            </a:r>
            <a:endParaRPr lang="en-GB" sz="400"/>
          </a:p>
        </xdr:txBody>
      </xdr:sp>
    </xdr:grpSp>
    <xdr:clientData/>
  </xdr:twoCellAnchor>
  <xdr:twoCellAnchor>
    <xdr:from>
      <xdr:col>9</xdr:col>
      <xdr:colOff>63500</xdr:colOff>
      <xdr:row>26</xdr:row>
      <xdr:rowOff>50800</xdr:rowOff>
    </xdr:from>
    <xdr:to>
      <xdr:col>9</xdr:col>
      <xdr:colOff>673731</xdr:colOff>
      <xdr:row>28</xdr:row>
      <xdr:rowOff>8253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pSpPr/>
      </xdr:nvGrpSpPr>
      <xdr:grpSpPr>
        <a:xfrm>
          <a:off x="7493000" y="5334000"/>
          <a:ext cx="610231" cy="363853"/>
          <a:chOff x="963226" y="721"/>
          <a:chExt cx="609600" cy="364752"/>
        </a:xfrm>
      </xdr:grpSpPr>
      <xdr:sp macro="" textlink="">
        <xdr:nvSpPr>
          <xdr:cNvPr id="8" name="Teardrop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>
            <a:spLocks noChangeAspect="1"/>
          </xdr:cNvSpPr>
        </xdr:nvSpPr>
        <xdr:spPr>
          <a:xfrm rot="8100000">
            <a:off x="1080725" y="721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9" name="TextBox 61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 txBox="1"/>
        </xdr:nvSpPr>
        <xdr:spPr>
          <a:xfrm>
            <a:off x="963226" y="116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+12%</a:t>
            </a:r>
            <a:endParaRPr lang="en-GB" sz="400"/>
          </a:p>
        </xdr:txBody>
      </xdr:sp>
    </xdr:grpSp>
    <xdr:clientData/>
  </xdr:twoCellAnchor>
  <xdr:twoCellAnchor>
    <xdr:from>
      <xdr:col>10</xdr:col>
      <xdr:colOff>203200</xdr:colOff>
      <xdr:row>26</xdr:row>
      <xdr:rowOff>38100</xdr:rowOff>
    </xdr:from>
    <xdr:to>
      <xdr:col>10</xdr:col>
      <xdr:colOff>813431</xdr:colOff>
      <xdr:row>27</xdr:row>
      <xdr:rowOff>198753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pSpPr/>
      </xdr:nvGrpSpPr>
      <xdr:grpSpPr>
        <a:xfrm>
          <a:off x="8458200" y="5321300"/>
          <a:ext cx="610231" cy="363853"/>
          <a:chOff x="963226" y="721"/>
          <a:chExt cx="609600" cy="364752"/>
        </a:xfrm>
      </xdr:grpSpPr>
      <xdr:sp macro="" textlink="">
        <xdr:nvSpPr>
          <xdr:cNvPr id="11" name="Teardrop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>
            <a:spLocks noChangeAspect="1"/>
          </xdr:cNvSpPr>
        </xdr:nvSpPr>
        <xdr:spPr>
          <a:xfrm rot="8100000">
            <a:off x="1080725" y="721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12" name="TextBox 6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 txBox="1"/>
        </xdr:nvSpPr>
        <xdr:spPr>
          <a:xfrm>
            <a:off x="963226" y="116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+17%</a:t>
            </a:r>
            <a:endParaRPr lang="en-GB" sz="400"/>
          </a:p>
        </xdr:txBody>
      </xdr:sp>
    </xdr:grpSp>
    <xdr:clientData/>
  </xdr:twoCellAnchor>
  <xdr:twoCellAnchor>
    <xdr:from>
      <xdr:col>11</xdr:col>
      <xdr:colOff>165100</xdr:colOff>
      <xdr:row>25</xdr:row>
      <xdr:rowOff>177800</xdr:rowOff>
    </xdr:from>
    <xdr:to>
      <xdr:col>11</xdr:col>
      <xdr:colOff>775331</xdr:colOff>
      <xdr:row>27</xdr:row>
      <xdr:rowOff>135253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pSpPr/>
      </xdr:nvGrpSpPr>
      <xdr:grpSpPr>
        <a:xfrm>
          <a:off x="9245600" y="5257800"/>
          <a:ext cx="610231" cy="363853"/>
          <a:chOff x="963226" y="721"/>
          <a:chExt cx="609600" cy="364752"/>
        </a:xfrm>
      </xdr:grpSpPr>
      <xdr:sp macro="" textlink="">
        <xdr:nvSpPr>
          <xdr:cNvPr id="14" name="Teardrop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>
            <a:spLocks noChangeAspect="1"/>
          </xdr:cNvSpPr>
        </xdr:nvSpPr>
        <xdr:spPr>
          <a:xfrm rot="8100000">
            <a:off x="1080725" y="721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15" name="TextBox 61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 txBox="1"/>
        </xdr:nvSpPr>
        <xdr:spPr>
          <a:xfrm>
            <a:off x="963226" y="116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-2%</a:t>
            </a:r>
            <a:endParaRPr lang="en-GB" sz="4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487855</xdr:colOff>
      <xdr:row>32</xdr:row>
      <xdr:rowOff>123497</xdr:rowOff>
    </xdr:from>
    <xdr:to>
      <xdr:col>18</xdr:col>
      <xdr:colOff>106855</xdr:colOff>
      <xdr:row>46</xdr:row>
      <xdr:rowOff>21898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555078</xdr:colOff>
      <xdr:row>49</xdr:row>
      <xdr:rowOff>204952</xdr:rowOff>
    </xdr:from>
    <xdr:to>
      <xdr:col>22</xdr:col>
      <xdr:colOff>90871</xdr:colOff>
      <xdr:row>63</xdr:row>
      <xdr:rowOff>35911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363481</xdr:colOff>
      <xdr:row>64</xdr:row>
      <xdr:rowOff>73573</xdr:rowOff>
    </xdr:from>
    <xdr:to>
      <xdr:col>24</xdr:col>
      <xdr:colOff>8756</xdr:colOff>
      <xdr:row>77</xdr:row>
      <xdr:rowOff>112548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317500</xdr:colOff>
      <xdr:row>33</xdr:row>
      <xdr:rowOff>197069</xdr:rowOff>
    </xdr:from>
    <xdr:to>
      <xdr:col>16</xdr:col>
      <xdr:colOff>10949</xdr:colOff>
      <xdr:row>36</xdr:row>
      <xdr:rowOff>4709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pSpPr/>
      </xdr:nvGrpSpPr>
      <xdr:grpSpPr>
        <a:xfrm>
          <a:off x="14692586" y="7061638"/>
          <a:ext cx="624053" cy="431692"/>
          <a:chOff x="13906500" y="965272"/>
          <a:chExt cx="624052" cy="431692"/>
        </a:xfrm>
      </xdr:grpSpPr>
      <xdr:sp macro="" textlink="">
        <xdr:nvSpPr>
          <xdr:cNvPr id="7" name="Teardrop 6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SpPr/>
        </xdr:nvSpPr>
        <xdr:spPr>
          <a:xfrm rot="8100000">
            <a:off x="13913495" y="965272"/>
            <a:ext cx="467666" cy="431692"/>
          </a:xfrm>
          <a:prstGeom prst="teardrop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/>
        </xdr:nvSpPr>
        <xdr:spPr>
          <a:xfrm>
            <a:off x="13906500" y="1066800"/>
            <a:ext cx="624052" cy="2269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000">
                <a:solidFill>
                  <a:schemeClr val="tx1"/>
                </a:solidFill>
              </a:rPr>
              <a:t>+0.2%</a:t>
            </a:r>
          </a:p>
        </xdr:txBody>
      </xdr:sp>
    </xdr:grpSp>
    <xdr:clientData/>
  </xdr:twoCellAnchor>
  <xdr:twoCellAnchor>
    <xdr:from>
      <xdr:col>16</xdr:col>
      <xdr:colOff>776452</xdr:colOff>
      <xdr:row>33</xdr:row>
      <xdr:rowOff>185245</xdr:rowOff>
    </xdr:from>
    <xdr:to>
      <xdr:col>17</xdr:col>
      <xdr:colOff>405086</xdr:colOff>
      <xdr:row>35</xdr:row>
      <xdr:rowOff>200903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pSpPr/>
      </xdr:nvGrpSpPr>
      <xdr:grpSpPr>
        <a:xfrm>
          <a:off x="16082142" y="7049814"/>
          <a:ext cx="559237" cy="431692"/>
          <a:chOff x="13906499" y="965272"/>
          <a:chExt cx="559237" cy="431692"/>
        </a:xfrm>
      </xdr:grpSpPr>
      <xdr:sp macro="" textlink="">
        <xdr:nvSpPr>
          <xdr:cNvPr id="10" name="Teardrop 9">
            <a:extLst>
              <a:ext uri="{FF2B5EF4-FFF2-40B4-BE49-F238E27FC236}">
                <a16:creationId xmlns:a16="http://schemas.microsoft.com/office/drawing/2014/main" id="{00000000-0008-0000-0700-00000A000000}"/>
              </a:ext>
            </a:extLst>
          </xdr:cNvPr>
          <xdr:cNvSpPr/>
        </xdr:nvSpPr>
        <xdr:spPr>
          <a:xfrm rot="8100000">
            <a:off x="13913495" y="965272"/>
            <a:ext cx="467666" cy="431692"/>
          </a:xfrm>
          <a:prstGeom prst="teardrop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/>
        </xdr:nvSpPr>
        <xdr:spPr>
          <a:xfrm>
            <a:off x="13906499" y="1075630"/>
            <a:ext cx="559237" cy="24517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000">
                <a:solidFill>
                  <a:schemeClr val="tx1"/>
                </a:solidFill>
              </a:rPr>
              <a:t>+4.6%</a:t>
            </a:r>
          </a:p>
        </xdr:txBody>
      </xdr:sp>
    </xdr:grpSp>
    <xdr:clientData/>
  </xdr:twoCellAnchor>
  <xdr:twoCellAnchor>
    <xdr:from>
      <xdr:col>17</xdr:col>
      <xdr:colOff>691931</xdr:colOff>
      <xdr:row>80</xdr:row>
      <xdr:rowOff>29780</xdr:rowOff>
    </xdr:from>
    <xdr:to>
      <xdr:col>22</xdr:col>
      <xdr:colOff>260569</xdr:colOff>
      <xdr:row>93</xdr:row>
      <xdr:rowOff>68756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660879</xdr:colOff>
      <xdr:row>9</xdr:row>
      <xdr:rowOff>121969</xdr:rowOff>
    </xdr:from>
    <xdr:to>
      <xdr:col>22</xdr:col>
      <xdr:colOff>597379</xdr:colOff>
      <xdr:row>29</xdr:row>
      <xdr:rowOff>45289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422275</xdr:colOff>
      <xdr:row>40</xdr:row>
      <xdr:rowOff>48078</xdr:rowOff>
    </xdr:from>
    <xdr:to>
      <xdr:col>30</xdr:col>
      <xdr:colOff>337457</xdr:colOff>
      <xdr:row>72</xdr:row>
      <xdr:rowOff>48078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139700</xdr:colOff>
      <xdr:row>0</xdr:row>
      <xdr:rowOff>258233</xdr:rowOff>
    </xdr:from>
    <xdr:to>
      <xdr:col>14</xdr:col>
      <xdr:colOff>508000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635000</xdr:colOff>
      <xdr:row>1</xdr:row>
      <xdr:rowOff>12772</xdr:rowOff>
    </xdr:from>
    <xdr:to>
      <xdr:col>11</xdr:col>
      <xdr:colOff>1130300</xdr:colOff>
      <xdr:row>3</xdr:row>
      <xdr:rowOff>38064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pSpPr/>
      </xdr:nvGrpSpPr>
      <xdr:grpSpPr>
        <a:xfrm>
          <a:off x="10807700" y="279472"/>
          <a:ext cx="495300" cy="431692"/>
          <a:chOff x="13906500" y="965272"/>
          <a:chExt cx="495300" cy="431692"/>
        </a:xfrm>
      </xdr:grpSpPr>
      <xdr:sp macro="" textlink="">
        <xdr:nvSpPr>
          <xdr:cNvPr id="5" name="Teardrop 4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SpPr/>
        </xdr:nvSpPr>
        <xdr:spPr>
          <a:xfrm rot="8100000">
            <a:off x="13913495" y="965272"/>
            <a:ext cx="467666" cy="431692"/>
          </a:xfrm>
          <a:prstGeom prst="teardrop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SpPr/>
        </xdr:nvSpPr>
        <xdr:spPr>
          <a:xfrm>
            <a:off x="13906500" y="1066800"/>
            <a:ext cx="495300" cy="254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>
                <a:solidFill>
                  <a:schemeClr val="tx1"/>
                </a:solidFill>
              </a:rPr>
              <a:t>+22%</a:t>
            </a:r>
          </a:p>
        </xdr:txBody>
      </xdr:sp>
    </xdr:grpSp>
    <xdr:clientData/>
  </xdr:twoCellAnchor>
  <xdr:twoCellAnchor>
    <xdr:from>
      <xdr:col>13</xdr:col>
      <xdr:colOff>266700</xdr:colOff>
      <xdr:row>1</xdr:row>
      <xdr:rowOff>101672</xdr:rowOff>
    </xdr:from>
    <xdr:to>
      <xdr:col>13</xdr:col>
      <xdr:colOff>762000</xdr:colOff>
      <xdr:row>3</xdr:row>
      <xdr:rowOff>126964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pSpPr/>
      </xdr:nvGrpSpPr>
      <xdr:grpSpPr>
        <a:xfrm>
          <a:off x="12547600" y="368372"/>
          <a:ext cx="495300" cy="431692"/>
          <a:chOff x="13906500" y="965272"/>
          <a:chExt cx="495300" cy="431692"/>
        </a:xfrm>
      </xdr:grpSpPr>
      <xdr:sp macro="" textlink="">
        <xdr:nvSpPr>
          <xdr:cNvPr id="11" name="Teardrop 10">
            <a:extLst>
              <a:ext uri="{FF2B5EF4-FFF2-40B4-BE49-F238E27FC236}">
                <a16:creationId xmlns:a16="http://schemas.microsoft.com/office/drawing/2014/main" id="{00000000-0008-0000-0A00-00000B000000}"/>
              </a:ext>
            </a:extLst>
          </xdr:cNvPr>
          <xdr:cNvSpPr/>
        </xdr:nvSpPr>
        <xdr:spPr>
          <a:xfrm rot="8100000">
            <a:off x="13913495" y="965272"/>
            <a:ext cx="467666" cy="431692"/>
          </a:xfrm>
          <a:prstGeom prst="teardrop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000000-0008-0000-0A00-00000C000000}"/>
              </a:ext>
            </a:extLst>
          </xdr:cNvPr>
          <xdr:cNvSpPr/>
        </xdr:nvSpPr>
        <xdr:spPr>
          <a:xfrm>
            <a:off x="13906500" y="1066800"/>
            <a:ext cx="495300" cy="254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>
                <a:solidFill>
                  <a:schemeClr val="tx1"/>
                </a:solidFill>
              </a:rPr>
              <a:t>-13%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6.690868634258" createdVersion="7" refreshedVersion="7" minRefreshableVersion="3" recordCount="54" xr:uid="{79B9F18B-261D-7E44-BAB2-D50897196F07}">
  <cacheSource type="worksheet">
    <worksheetSource ref="B1:F55" sheet="top_n_proportions"/>
  </cacheSource>
  <cacheFields count="5"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area" numFmtId="0">
      <sharedItems count="9">
        <s v="ZA"/>
        <s v="ZA-EC"/>
        <s v="ZA-FS"/>
        <s v="ZA-GT"/>
        <s v="ZA-LP"/>
        <s v="ZA-MP"/>
        <s v="ZA-NL"/>
        <s v="ZA-NW"/>
        <s v="ZA-WC"/>
      </sharedItems>
    </cacheField>
    <cacheField name="top_n" numFmtId="0">
      <sharedItems count="2">
        <b v="0"/>
        <b v="1"/>
      </sharedItems>
    </cacheField>
    <cacheField name="brands" numFmtId="0">
      <sharedItems containsSemiMixedTypes="0" containsString="0" containsNumber="1" containsInteger="1" minValue="6" maxValue="10"/>
    </cacheField>
    <cacheField name="proportion_of_interest" numFmtId="0">
      <sharedItems containsSemiMixedTypes="0" containsString="0" containsNumber="1" minValue="0" maxValue="1" count="32">
        <n v="0.20022042615723701"/>
        <n v="0.173518653986832"/>
        <n v="0.16661422278162299"/>
        <n v="0.21743810548977299"/>
        <n v="3.74123148869836E-2"/>
        <n v="0.15293118096856401"/>
        <n v="0"/>
        <n v="0.20533578656853699"/>
        <n v="0.15063492063492001"/>
        <n v="0.16965373238211201"/>
        <n v="0.165367965367965"/>
        <n v="0.149357798165137"/>
        <n v="0.17043399638336301"/>
        <n v="8.9611872146118696E-2"/>
        <n v="0.149805447470817"/>
        <n v="0.113721302722904"/>
        <n v="0.79977957384276199"/>
        <n v="0.82648134601316703"/>
        <n v="0.83338577721837603"/>
        <n v="0.78256189451022595"/>
        <n v="0.96258768511301596"/>
        <n v="0.84706881903143505"/>
        <n v="1"/>
        <n v="0.79466421343146199"/>
        <n v="0.84936507936507899"/>
        <n v="0.83034626761788699"/>
        <n v="0.83463203463203395"/>
        <n v="0.85064220183486206"/>
        <n v="0.82956600361663602"/>
        <n v="0.91038812785388101"/>
        <n v="0.85019455252918197"/>
        <n v="0.886278697277094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6.562002662038" createdVersion="7" refreshedVersion="7" minRefreshableVersion="3" recordCount="45" xr:uid="{86C6B106-1AE0-2A44-8786-AE01655797F2}">
  <cacheSource type="worksheet">
    <worksheetSource ref="C266:J311" sheet="0_matress_brand_index_interest"/>
  </cacheSource>
  <cacheFields count="8">
    <cacheField name="area" numFmtId="0">
      <sharedItems count="9">
        <s v="Eastern Cape"/>
        <s v="Free State"/>
        <s v="Gauteng"/>
        <s v="KwaZulu-Natal"/>
        <s v="Limpopo"/>
        <s v="Mpumalanga"/>
        <s v="North West"/>
        <s v="Northern Cape"/>
        <s v="Western Cape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interest" numFmtId="0">
      <sharedItems containsSemiMixedTypes="0" containsString="0" containsNumber="1" containsInteger="1" minValue="0" maxValue="6531"/>
    </cacheField>
    <cacheField name="year_interest" numFmtId="0">
      <sharedItems containsSemiMixedTypes="0" containsString="0" containsNumber="1" containsInteger="1" minValue="10857" maxValue="16380"/>
    </cacheField>
    <cacheField name="first_year_total_interest" numFmtId="0">
      <sharedItems containsSemiMixedTypes="0" containsString="0" containsNumber="1" containsInteger="1" minValue="100" maxValue="4452"/>
    </cacheField>
    <cacheField name="index_interest" numFmtId="0">
      <sharedItems containsSemiMixedTypes="0" containsString="0" containsNumber="1" minValue="0" maxValue="0.42074006395614399"/>
    </cacheField>
    <cacheField name="index_interest_vs_2017" numFmtId="0">
      <sharedItems containsSemiMixedTypes="0" containsString="0" containsNumber="1" minValue="0" maxValue="2.86142322097378"/>
    </cacheField>
    <cacheField name="province_order" numFmtId="0">
      <sharedItems containsSemiMixedTypes="0" containsString="0" containsNumber="1" containsInteger="1" minValue="1" maxValue="9" count="9">
        <n v="4"/>
        <n v="6"/>
        <n v="1"/>
        <n v="2"/>
        <n v="5"/>
        <n v="7"/>
        <n v="8"/>
        <n v="9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6.622550810185" createdVersion="7" refreshedVersion="7" minRefreshableVersion="3" recordCount="710" xr:uid="{E28B7C49-D873-224C-A206-53F520739185}">
  <cacheSource type="worksheet">
    <worksheetSource ref="B1:J711" sheet="1_benchmark"/>
  </cacheSource>
  <cacheFields count="9">
    <cacheField name="brand" numFmtId="0">
      <sharedItems count="16">
        <s v="Ashleigh's"/>
        <s v="Ashleighs"/>
        <s v="Cloud nine - combined"/>
        <s v="Dreamland"/>
        <s v="Dunlopillo"/>
        <s v="Edblo"/>
        <s v="Forgeron"/>
        <s v="King Koil - combined"/>
        <s v="Rest Assured"/>
        <s v="Restonic"/>
        <s v="Sealy"/>
        <s v="Serta"/>
        <s v="Simmons"/>
        <s v="Slumberland - combined"/>
        <s v="Tempur"/>
        <s v="sealy posturepedic"/>
      </sharedItems>
    </cacheField>
    <cacheField name="area" numFmtId="0">
      <sharedItems count="10">
        <s v="ZA"/>
        <s v="ZA-EC"/>
        <s v="ZA-FS"/>
        <s v="ZA-GT"/>
        <s v="ZA-LP"/>
        <s v="ZA-MP"/>
        <s v="ZA-NL"/>
        <s v="ZA-NW"/>
        <s v="ZA-WC"/>
        <s v="ZA-NC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interest" numFmtId="0">
      <sharedItems containsSemiMixedTypes="0" containsString="0" containsNumber="1" containsInteger="1" minValue="0" maxValue="2098"/>
    </cacheField>
    <cacheField name="first_interest_brand_area" numFmtId="0">
      <sharedItems containsSemiMixedTypes="0" containsString="0" containsNumber="1" containsInteger="1" minValue="0" maxValue="1242"/>
    </cacheField>
    <cacheField name="index_interest" numFmtId="0">
      <sharedItems containsBlank="1" containsMixedTypes="1" containsNumber="1" minValue="0" maxValue="7.02" count="226">
        <m/>
        <n v="1"/>
        <n v="1.1682389937106901"/>
        <n v="1.1163522012578599"/>
        <n v="1.2688679245283001"/>
        <n v="1.3081761006289301"/>
        <n v="0.38543046357615801"/>
        <n v="0.16953642384105899"/>
        <n v="0.70860927152317799"/>
        <n v="0.231788079470198"/>
        <n v="2.46"/>
        <n v="2.11"/>
        <n v="1.36"/>
        <n v="2.19"/>
        <n v="0.94808743169398901"/>
        <n v="0.95765027322404295"/>
        <n v="1.0628415300546401"/>
        <n v="1.1448087431693901"/>
        <n v="0.241992882562277"/>
        <n v="0.21352313167259701"/>
        <n v="0.36298932384341598"/>
        <n v="0.209964412811387"/>
        <n v="1.37"/>
        <n v="0.68"/>
        <n v="1.25"/>
        <n v="1.1100000000000001"/>
        <n v="2.3262032085561399"/>
        <n v="3.1122994652406399"/>
        <n v="1.7967914438502599"/>
        <n v="1.27153558052434"/>
        <n v="1.27715355805243"/>
        <n v="1.2041198501872601"/>
        <n v="0.91947565543071097"/>
        <n v="0"/>
        <n v="1.6666666666666601"/>
        <s v="inf"/>
        <n v="0.56976744186046502"/>
        <n v="0.41860465116279"/>
        <n v="0.59302325581395299"/>
        <n v="0.75581395348837199"/>
        <n v="1.8181818181818099"/>
        <n v="1.36363636363636"/>
        <n v="1.7636363636363599"/>
        <n v="2.8"/>
        <n v="1.2322580645161201"/>
        <n v="1.0967741935483799"/>
        <n v="1.4"/>
        <n v="1.3161290322580601"/>
        <n v="0.80898876404494302"/>
        <n v="2.3707865168539302"/>
        <n v="1.0561797752808899"/>
        <n v="1.5730337078651599"/>
        <n v="1.28019323671497"/>
        <n v="1.10144927536231"/>
        <n v="1.5362318840579701"/>
        <n v="1.39130434782608"/>
        <n v="0.84905660377358405"/>
        <n v="1.4528301886792401"/>
        <n v="1.5566037735849001"/>
        <n v="1.5943396226415001"/>
        <n v="3.72727272727272"/>
        <n v="4.5909090909090899"/>
        <n v="6.8181818181818103"/>
        <n v="1.16483516483516"/>
        <n v="0.92307692307692302"/>
        <n v="1.6593406593406499"/>
        <n v="1.0549450549450501"/>
        <n v="1.5833333333333299"/>
        <n v="4.4722222222222197"/>
        <n v="3.0833333333333299"/>
        <n v="3.88888888888888"/>
        <n v="0.85909090909090902"/>
        <n v="1.0590909090909"/>
        <n v="1.3181818181818099"/>
        <n v="1.16818181818181"/>
        <n v="1.9054054054053999"/>
        <n v="1.41891891891891"/>
        <n v="1.7567567567567499"/>
        <n v="3.1919191919191898"/>
        <n v="2.0909090909090899"/>
        <n v="2.39393939393939"/>
        <n v="2.15151515151515"/>
        <n v="0.84"/>
        <n v="0.94399999999999995"/>
        <n v="2.3359999999999999"/>
        <n v="1.488"/>
        <n v="1.42882249560632"/>
        <n v="1.6274165202108899"/>
        <n v="1.7557117750439299"/>
        <n v="1.72583479789103"/>
        <n v="0.79452054794520499"/>
        <n v="0.57534246575342396"/>
        <n v="0.47945205479452002"/>
        <n v="3.10958904109589"/>
        <n v="1.42624854819976"/>
        <n v="1.4738675958188101"/>
        <n v="1.8885017421602699"/>
        <n v="1.7932636469221801"/>
        <n v="1.46"/>
        <n v="1.91"/>
        <n v="2.65"/>
        <n v="2.79"/>
        <n v="1.07"/>
        <n v="2.9"/>
        <n v="1.23715415019762"/>
        <n v="0.95652173913043403"/>
        <n v="1.5573122529644201"/>
        <n v="2.2569169960474298"/>
        <n v="1.11320754716981"/>
        <n v="0.93867924528301805"/>
        <n v="1.7594339622641499"/>
        <n v="1.9198113207547101"/>
        <n v="1.13564668769716"/>
        <n v="1.3543638275499399"/>
        <n v="1.5310199789695"/>
        <n v="1.66982124079915"/>
        <n v="0.76388888888888795"/>
        <n v="0.66666666666666596"/>
        <n v="1.3645833333333299"/>
        <n v="1.3298611111111101"/>
        <n v="2.37"/>
        <n v="0.62"/>
        <n v="2.38"/>
        <n v="1.71"/>
        <n v="1.15780998389694"/>
        <n v="1.3220611916264"/>
        <n v="1.5780998389694001"/>
        <n v="1.6892109500805099"/>
        <n v="7.02"/>
        <n v="2.35"/>
        <n v="3.18"/>
        <n v="3.99"/>
        <n v="1.2250453720508101"/>
        <n v="1.2068965517241299"/>
        <n v="2.17241379310344"/>
        <n v="2.4101633393829398"/>
        <n v="1.5038759689922401"/>
        <n v="0.35658914728682101"/>
        <n v="0.93798449612403101"/>
        <n v="2.3953488372092999"/>
        <n v="1.0171232876712299"/>
        <n v="0.85787671232876705"/>
        <n v="1.62842465753424"/>
        <n v="1.7071917808219099"/>
        <n v="0.84862385321100897"/>
        <n v="1.3394495412844001"/>
        <n v="1.2064220183486201"/>
        <n v="1.0137614678899001"/>
        <n v="0.58737864077669899"/>
        <n v="0.79126213592232997"/>
        <n v="1.9563106796116501"/>
        <n v="1.3398058252427101"/>
        <n v="1.51315789473684"/>
        <n v="2.07894736842105"/>
        <n v="2.8684210526315699"/>
        <n v="2.0460526315789398"/>
        <n v="1.43670886075949"/>
        <n v="1.27215189873417"/>
        <n v="1.18987341772151"/>
        <n v="1.0506329113924"/>
        <n v="1.13612565445026"/>
        <n v="1.4162303664921401"/>
        <n v="0.96073298429319298"/>
        <n v="0.87172774869109904"/>
        <n v="0.48484848484848397"/>
        <n v="0.82653061224489799"/>
        <n v="1.4591836734693799"/>
        <n v="0.46938775510204001"/>
        <n v="0.87307692307692297"/>
        <n v="1.0269230769230699"/>
        <n v="1.0115384615384599"/>
        <n v="0.74038461538461497"/>
        <n v="3.0298507462686501"/>
        <n v="1.1791044776119399"/>
        <n v="0.44776119402984998"/>
        <n v="1.01492537313432"/>
        <n v="2.6578947368421"/>
        <n v="1.5855263157894699"/>
        <n v="2.3947368421052602"/>
        <n v="1.3552631578947301"/>
        <n v="1.0393700787401501"/>
        <n v="0.244094488188976"/>
        <n v="0.20472440944881801"/>
        <n v="1.0086580086579999"/>
        <n v="1.01298701298701"/>
        <n v="1.0346320346320299"/>
        <n v="0.86147186147186094"/>
        <n v="0.569620253164557"/>
        <n v="1.34177215189873"/>
        <n v="1.0632911392405"/>
        <n v="1.96202531645569"/>
        <n v="2.3928571428571401"/>
        <n v="2.6071428571428501"/>
        <n v="2.6964285714285698"/>
        <n v="0.91304347826086896"/>
        <n v="2.6521739130434701"/>
        <n v="2.8695652173913002"/>
        <n v="3.7391304347826"/>
        <n v="1.27915194346289"/>
        <n v="1.1413427561837399"/>
        <n v="0.88692579505300295"/>
        <n v="0.73521850899742902"/>
        <n v="0.74550128534704296"/>
        <n v="0.82262210796915103"/>
        <n v="0.99228791773778902"/>
        <n v="2.4272727272727201"/>
        <n v="1.8272727272727201"/>
        <n v="0.94545454545454499"/>
        <n v="1.1499999999999999"/>
        <n v="0.79"/>
        <n v="1.35"/>
        <n v="0.46500000000000002"/>
        <n v="0.70169491525423699"/>
        <n v="0.83389830508474505"/>
        <n v="1.31525423728813"/>
        <n v="0.86499999999999999"/>
        <n v="0.64249999999999996"/>
        <n v="1.0425"/>
        <n v="1.2124999999999999"/>
        <n v="0.24"/>
        <n v="0.57499999999999996"/>
        <n v="1.4550000000000001"/>
        <n v="1.5149999999999999"/>
        <n v="1.0674157303370699"/>
        <n v="1.5505617977527999"/>
        <n v="2.7528089887640399"/>
      </sharedItems>
    </cacheField>
    <cacheField name="brand_rank" numFmtId="0">
      <sharedItems containsSemiMixedTypes="0" containsString="0" containsNumber="1" containsInteger="1" minValue="1" maxValue="14" count="14">
        <n v="14"/>
        <n v="3"/>
        <n v="12"/>
        <n v="9"/>
        <n v="13"/>
        <n v="11"/>
        <n v="7"/>
        <n v="2"/>
        <n v="1"/>
        <n v="8"/>
        <n v="5"/>
        <n v="10"/>
        <n v="6"/>
        <n v="4"/>
      </sharedItems>
    </cacheField>
    <cacheField name="total_interest_area_year" numFmtId="0">
      <sharedItems containsSemiMixedTypes="0" containsString="0" containsNumber="1" containsInteger="1" minValue="0" maxValue="7016" count="47">
        <n v="3974"/>
        <n v="4492"/>
        <n v="4946"/>
        <n v="5182"/>
        <n v="5409"/>
        <n v="1231"/>
        <n v="655"/>
        <n v="855"/>
        <n v="1266"/>
        <n v="965"/>
        <n v="371"/>
        <n v="622"/>
        <n v="458"/>
        <n v="455"/>
        <n v="617"/>
        <n v="4852"/>
        <n v="5308"/>
        <n v="5783"/>
        <n v="6928"/>
        <n v="7016"/>
        <n v="481"/>
        <n v="986"/>
        <n v="486"/>
        <n v="736"/>
        <n v="767"/>
        <n v="267"/>
        <n v="421"/>
        <n v="610"/>
        <n v="424"/>
        <n v="764"/>
        <n v="1810"/>
        <n v="2865"/>
        <n v="2767"/>
        <n v="3910"/>
        <n v="3703"/>
        <n v="256"/>
        <n v="194"/>
        <n v="311"/>
        <n v="246"/>
        <n v="355"/>
        <n v="2178"/>
        <n v="2618"/>
        <n v="2331"/>
        <n v="3261"/>
        <n v="3037"/>
        <n v="100"/>
        <n v="0"/>
      </sharedItems>
    </cacheField>
    <cacheField name="proportion_of_interest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7.415631249998" createdVersion="7" refreshedVersion="7" minRefreshableVersion="3" recordCount="525" xr:uid="{6914F8F3-A6B5-1042-BF17-A64A8B7E61F3}">
  <cacheSource type="worksheet">
    <worksheetSource ref="B1:H526" sheet="3_strore"/>
  </cacheSource>
  <cacheFields count="7">
    <cacheField name="brand" numFmtId="0">
      <sharedItems count="21">
        <s v="Beares"/>
        <s v="Bed centre"/>
        <s v="Best Home"/>
        <s v="Best Home &amp; Electric"/>
        <s v="Best Home and Electric"/>
        <s v="Bradlows"/>
        <s v="Dial a Bed"/>
        <s v="Ericssons"/>
        <s v="House &amp; Home"/>
        <s v="House and Home"/>
        <s v="Lewis"/>
        <s v="Mattress Gallery"/>
        <s v="Mattress Warehouse"/>
        <s v="OK Furniture"/>
        <s v="Rochester"/>
        <s v="Russells"/>
        <s v="Sleepmasters"/>
        <s v="Tafelberg"/>
        <s v="The Bed Centre"/>
        <s v="The Bed Shop"/>
        <s v="The Mattress King"/>
      </sharedItems>
    </cacheField>
    <cacheField name="area" numFmtId="0">
      <sharedItems count="5">
        <s v="ZA"/>
        <s v="ZA-EC"/>
        <s v="ZA-GT"/>
        <s v="ZA-NL"/>
        <s v="ZA-WC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interest" numFmtId="0">
      <sharedItems containsSemiMixedTypes="0" containsString="0" containsNumber="1" containsInteger="1" minValue="0" maxValue="1949" count="267">
        <n v="20"/>
        <n v="48"/>
        <n v="39"/>
        <n v="34"/>
        <n v="26"/>
        <n v="0"/>
        <n v="14"/>
        <n v="11"/>
        <n v="24"/>
        <n v="30"/>
        <n v="15"/>
        <n v="18"/>
        <n v="35"/>
        <n v="10"/>
        <n v="9"/>
        <n v="32"/>
        <n v="33"/>
        <n v="19"/>
        <n v="44"/>
        <n v="50"/>
        <n v="54"/>
        <n v="42"/>
        <n v="37"/>
        <n v="6"/>
        <n v="27"/>
        <n v="22"/>
        <n v="29"/>
        <n v="142"/>
        <n v="72"/>
        <n v="136"/>
        <n v="97"/>
        <n v="139"/>
        <n v="82"/>
        <n v="84"/>
        <n v="119"/>
        <n v="102"/>
        <n v="94"/>
        <n v="31"/>
        <n v="56"/>
        <n v="60"/>
        <n v="90"/>
        <n v="132"/>
        <n v="80"/>
        <n v="36"/>
        <n v="64"/>
        <n v="74"/>
        <n v="111"/>
        <n v="124"/>
        <n v="151"/>
        <n v="4"/>
        <n v="8"/>
        <n v="7"/>
        <n v="12"/>
        <n v="13"/>
        <n v="415"/>
        <n v="481"/>
        <n v="595"/>
        <n v="951"/>
        <n v="940"/>
        <n v="95"/>
        <n v="156"/>
        <n v="189"/>
        <n v="463"/>
        <n v="406"/>
        <n v="336"/>
        <n v="414"/>
        <n v="518"/>
        <n v="738"/>
        <n v="650"/>
        <n v="360"/>
        <n v="323"/>
        <n v="413"/>
        <n v="646"/>
        <n v="632"/>
        <n v="146"/>
        <n v="100"/>
        <n v="355"/>
        <n v="474"/>
        <n v="480"/>
        <n v="258"/>
        <n v="290"/>
        <n v="345"/>
        <n v="350"/>
        <n v="324"/>
        <n v="96"/>
        <n v="77"/>
        <n v="55"/>
        <n v="209"/>
        <n v="271"/>
        <n v="342"/>
        <n v="358"/>
        <n v="310"/>
        <n v="105"/>
        <n v="159"/>
        <n v="137"/>
        <n v="214"/>
        <n v="173"/>
        <n v="225"/>
        <n v="248"/>
        <n v="288"/>
        <n v="347"/>
        <n v="71"/>
        <n v="47"/>
        <n v="61"/>
        <n v="110"/>
        <n v="86"/>
        <n v="38"/>
        <n v="40"/>
        <n v="43"/>
        <n v="25"/>
        <n v="45"/>
        <n v="28"/>
        <n v="5"/>
        <n v="584"/>
        <n v="709"/>
        <n v="708"/>
        <n v="874"/>
        <n v="855"/>
        <n v="277"/>
        <n v="338"/>
        <n v="364"/>
        <n v="434"/>
        <n v="499"/>
        <n v="588"/>
        <n v="545"/>
        <n v="699"/>
        <n v="603"/>
        <n v="421"/>
        <n v="416"/>
        <n v="465"/>
        <n v="655"/>
        <n v="528"/>
        <n v="471"/>
        <n v="542"/>
        <n v="674"/>
        <n v="823"/>
        <n v="840"/>
        <n v="409"/>
        <n v="400"/>
        <n v="505"/>
        <n v="692"/>
        <n v="643"/>
        <n v="150"/>
        <n v="184"/>
        <n v="303"/>
        <n v="341"/>
        <n v="298"/>
        <n v="269"/>
        <n v="335"/>
        <n v="457"/>
        <n v="448"/>
        <n v="286"/>
        <n v="177"/>
        <n v="293"/>
        <n v="433"/>
        <n v="380"/>
        <n v="392"/>
        <n v="428"/>
        <n v="602"/>
        <n v="608"/>
        <n v="116"/>
        <n v="201"/>
        <n v="363"/>
        <n v="454"/>
        <n v="374"/>
        <n v="128"/>
        <n v="148"/>
        <n v="85"/>
        <n v="172"/>
        <n v="333"/>
        <n v="442"/>
        <n v="371"/>
        <n v="133"/>
        <n v="170"/>
        <n v="188"/>
        <n v="79"/>
        <n v="216"/>
        <n v="963"/>
        <n v="1146"/>
        <n v="1344"/>
        <n v="1949"/>
        <n v="1693"/>
        <n v="469"/>
        <n v="530"/>
        <n v="778"/>
        <n v="1102"/>
        <n v="925"/>
        <n v="745"/>
        <n v="1027"/>
        <n v="1482"/>
        <n v="1251"/>
        <n v="515"/>
        <n v="616"/>
        <n v="744"/>
        <n v="1169"/>
        <n v="1106"/>
        <n v="959"/>
        <n v="1050"/>
        <n v="1365"/>
        <n v="1715"/>
        <n v="1585"/>
        <n v="259"/>
        <n v="492"/>
        <n v="395"/>
        <n v="16"/>
        <n v="109"/>
        <n v="231"/>
        <n v="264"/>
        <n v="295"/>
        <n v="514"/>
        <n v="473"/>
        <n v="106"/>
        <n v="217"/>
        <n v="130"/>
        <n v="81"/>
        <n v="220"/>
        <n v="215"/>
        <n v="73"/>
        <n v="93"/>
        <n v="232"/>
        <n v="168"/>
        <n v="181"/>
        <n v="203"/>
        <n v="382"/>
        <n v="340"/>
        <n v="104"/>
        <n v="144"/>
        <n v="147"/>
        <n v="326"/>
        <n v="274"/>
        <n v="135"/>
        <n v="129"/>
        <n v="227"/>
        <n v="76"/>
        <n v="166"/>
        <n v="305"/>
        <n v="62"/>
        <n v="123"/>
        <n v="58"/>
        <n v="297"/>
        <n v="276"/>
        <n v="51"/>
        <n v="180"/>
        <n v="65"/>
        <n v="99"/>
        <n v="175"/>
        <n v="182"/>
        <n v="205"/>
        <n v="212"/>
        <n v="21"/>
        <n v="696"/>
        <n v="734"/>
        <n v="909"/>
        <n v="1086"/>
        <n v="989"/>
        <n v="23"/>
        <n v="3"/>
        <n v="83"/>
        <n v="52"/>
        <n v="161"/>
        <n v="120"/>
        <n v="141"/>
        <n v="152"/>
        <n v="149"/>
        <n v="41"/>
        <n v="91"/>
        <n v="57"/>
      </sharedItems>
    </cacheField>
    <cacheField name="first_year_total_interest" numFmtId="0">
      <sharedItems containsSemiMixedTypes="0" containsString="0" containsNumber="1" containsInteger="1" minValue="0" maxValue="963"/>
    </cacheField>
    <cacheField name="index_interest" numFmtId="0">
      <sharedItems containsBlank="1" containsMixedTypes="1" containsNumber="1" minValue="0" maxValue="9.8636363636363598"/>
    </cacheField>
    <cacheField name="store_rank" numFmtId="0">
      <sharedItems containsSemiMixedTypes="0" containsString="0" containsNumber="1" containsInteger="1" minValue="1" maxValue="21" count="21">
        <n v="16"/>
        <n v="13"/>
        <n v="12"/>
        <n v="21"/>
        <n v="19"/>
        <n v="3"/>
        <n v="6"/>
        <n v="14"/>
        <n v="15"/>
        <n v="2"/>
        <n v="4"/>
        <n v="20"/>
        <n v="5"/>
        <n v="1"/>
        <n v="9"/>
        <n v="8"/>
        <n v="10"/>
        <n v="7"/>
        <n v="17"/>
        <n v="11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7.716878240739" createdVersion="7" refreshedVersion="7" minRefreshableVersion="3" recordCount="40" xr:uid="{94A3C791-C385-B04E-B5A0-6BE69EEF2EEB}">
  <cacheSource type="worksheet">
    <worksheetSource ref="B317:H357" sheet="0_matress_brand_index_interest"/>
  </cacheSource>
  <cacheFields count="7">
    <cacheField name="area" numFmtId="0">
      <sharedItems count="4">
        <s v="Eastern Cape"/>
        <s v="Gauteng"/>
        <s v="KwaZulu-Natal"/>
        <s v="Western Cape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super_brand" numFmtId="0">
      <sharedItems count="2">
        <s v="competitor_brand"/>
        <s v="own"/>
      </sharedItems>
    </cacheField>
    <cacheField name="interest" numFmtId="0">
      <sharedItems containsSemiMixedTypes="0" containsString="0" containsNumber="1" containsInteger="1" minValue="292" maxValue="3976"/>
    </cacheField>
    <cacheField name="first_year_total_interest" numFmtId="0">
      <sharedItems containsSemiMixedTypes="0" containsString="0" containsNumber="1" containsInteger="1" minValue="377" maxValue="2911"/>
    </cacheField>
    <cacheField name="index_interest" numFmtId="0">
      <sharedItems containsSemiMixedTypes="0" containsString="0" containsNumber="1" minValue="0.42505854800936699" maxValue="2.4490106544900998"/>
    </cacheField>
    <cacheField name="province order" numFmtId="0">
      <sharedItems containsSemiMixedTypes="0" containsString="0" containsNumber="1" containsInteger="1" minValue="1" maxValue="4" count="4">
        <n v="4"/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6.69301678241" createdVersion="7" refreshedVersion="7" minRefreshableVersion="3" recordCount="54" xr:uid="{DC668D65-52AC-EA4B-A1B3-696C540135CA}">
  <cacheSource type="worksheet">
    <worksheetSource ref="B1:F55" sheet="own_vs_other"/>
  </cacheSource>
  <cacheFields count="5"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area" numFmtId="0">
      <sharedItems count="9">
        <s v="ZA"/>
        <s v="ZA-EC"/>
        <s v="ZA-FS"/>
        <s v="ZA-GT"/>
        <s v="ZA-LP"/>
        <s v="ZA-MP"/>
        <s v="ZA-NL"/>
        <s v="ZA-NW"/>
        <s v="ZA-WC"/>
      </sharedItems>
    </cacheField>
    <cacheField name="own_brands" numFmtId="0">
      <sharedItems count="2">
        <b v="0"/>
        <b v="1"/>
      </sharedItems>
    </cacheField>
    <cacheField name="brands" numFmtId="0">
      <sharedItems containsSemiMixedTypes="0" containsString="0" containsNumber="1" containsInteger="1" minValue="4" maxValue="12"/>
    </cacheField>
    <cacheField name="proportion_of_interest" numFmtId="0">
      <sharedItems containsSemiMixedTypes="0" containsString="0" containsNumber="1" minValue="0.16666666666666599" maxValue="0.83333333333333304" count="54">
        <n v="0.61425422483467995"/>
        <n v="0.61419166057059205"/>
        <n v="0.59628697293895505"/>
        <n v="0.41550053821313199"/>
        <n v="0.68589243959469903"/>
        <n v="0.52846219201359301"/>
        <n v="0.66555183946488194"/>
        <n v="0.39447236180904499"/>
        <n v="0.42443729903536898"/>
        <n v="0.58215271389144396"/>
        <n v="0.61936507936507901"/>
        <n v="0.60031320689055101"/>
        <n v="0.49640287769784103"/>
        <n v="0.77039274924471302"/>
        <n v="0.57160493827160497"/>
        <n v="0.37585421412300601"/>
        <n v="0.37313432835820898"/>
        <n v="0.83333333333333304"/>
        <n v="0.67186147186147105"/>
        <n v="0.52990825688073395"/>
        <n v="0.60895117540687105"/>
        <n v="0.60904255319148903"/>
        <n v="0.57703081232492903"/>
        <n v="0.36962025316455599"/>
        <n v="0.77140410958904104"/>
        <n v="0.65491245136186704"/>
        <n v="0.60464495461825896"/>
        <n v="0.38574577516531899"/>
        <n v="0.38580833942940701"/>
        <n v="0.40371302706104401"/>
        <n v="0.58449946178686696"/>
        <n v="0.31410756040530002"/>
        <n v="0.47153780798640599"/>
        <n v="0.334448160535117"/>
        <n v="0.60552763819095401"/>
        <n v="0.57556270096463003"/>
        <n v="0.41784728610855498"/>
        <n v="0.38063492063491999"/>
        <n v="0.39968679310944799"/>
        <n v="0.50359712230215803"/>
        <n v="0.22960725075528701"/>
        <n v="0.42839506172839498"/>
        <n v="0.62414578587699299"/>
        <n v="0.62686567164179097"/>
        <n v="0.16666666666666599"/>
        <n v="0.32813852813852801"/>
        <n v="0.47009174311926599"/>
        <n v="0.39104882459312801"/>
        <n v="0.39095744680851002"/>
        <n v="0.42296918767507002"/>
        <n v="0.63037974683544296"/>
        <n v="0.22859589041095801"/>
        <n v="0.34508754863813201"/>
        <n v="0.39535504538173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6.704600347221" createdVersion="7" refreshedVersion="7" minRefreshableVersion="3" recordCount="108" xr:uid="{A6D0760C-BD6B-0A42-BD38-076901B2315C}">
  <cacheSource type="worksheet">
    <worksheetSource ref="B1:G109" sheet="seal_brand_proportions"/>
  </cacheSource>
  <cacheFields count="6"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area" numFmtId="0">
      <sharedItems count="9">
        <s v="ZA"/>
        <s v="ZA-EC"/>
        <s v="ZA-FS"/>
        <s v="ZA-GT"/>
        <s v="ZA-LP"/>
        <s v="ZA-MP"/>
        <s v="ZA-NL"/>
        <s v="ZA-NW"/>
        <s v="ZA-WC"/>
      </sharedItems>
    </cacheField>
    <cacheField name="brand" numFmtId="0">
      <sharedItems count="4">
        <s v="Edblo"/>
        <s v="King Koil - combined"/>
        <s v="Sealy"/>
        <s v="Slumberland - combined"/>
      </sharedItems>
    </cacheField>
    <cacheField name="brands" numFmtId="0">
      <sharedItems containsSemiMixedTypes="0" containsString="0" containsNumber="1" containsInteger="1" minValue="1" maxValue="1"/>
    </cacheField>
    <cacheField name="proportion_of_interest" numFmtId="0">
      <sharedItems containsSemiMixedTypes="0" containsString="0" containsNumber="1" minValue="0" maxValue="1" count="48">
        <n v="0.11047619047619001"/>
        <n v="7.85714285714285E-2"/>
        <n v="0.75380952380952304"/>
        <n v="5.7142857142857099E-2"/>
        <n v="0.13348502085703401"/>
        <n v="5.1194539249146701E-2"/>
        <n v="0.75767918088737196"/>
        <n v="5.7641259006446698E-2"/>
        <n v="0.104442712392829"/>
        <n v="6.3522992985190901E-2"/>
        <n v="0.77474668745128605"/>
        <n v="5.7287607170693602E-2"/>
        <n v="0.263351749539594"/>
        <n v="0"/>
        <n v="0.73664825046040505"/>
        <n v="0.119106699751861"/>
        <n v="0.88089330024813794"/>
        <n v="0.32432432432432401"/>
        <n v="0.67567567567567499"/>
        <n v="1"/>
        <n v="8.0581241743725204E-2"/>
        <n v="2.90620871862615E-2"/>
        <n v="0.80889476001761296"/>
        <n v="8.1461911052399805E-2"/>
        <n v="0.124270225187656"/>
        <n v="4.4620517097581303E-2"/>
        <n v="0.791492910758965"/>
        <n v="3.9616346955796501E-2"/>
        <n v="8.1845885938180193E-2"/>
        <n v="6.4867218110578995E-2"/>
        <n v="0.78841967784066103"/>
        <n v="0.150395778364116"/>
        <n v="0.81134564643799401"/>
        <n v="3.8258575197889097E-2"/>
        <n v="0.17720530835284901"/>
        <n v="0.720530835284933"/>
        <n v="0.10226385636221701"/>
        <n v="0.117919075144508"/>
        <n v="0.79306358381502795"/>
        <n v="8.9017341040462397E-2"/>
        <n v="6.6167290886392005E-2"/>
        <n v="0.93383270911360805"/>
        <n v="7.8928823114869595E-2"/>
        <n v="0.80761099365750499"/>
        <n v="0.11346018322762499"/>
        <n v="7.9000675219446301E-2"/>
        <n v="0.81093855503038403"/>
        <n v="0.110060769750168"/>
      </sharedItems>
    </cacheField>
    <cacheField name="total_year_proportion" numFmtId="0">
      <sharedItems containsSemiMixedTypes="0" containsString="0" containsNumber="1" minValue="0.16666666666666599" maxValue="0.630379746835442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6.71495115741" createdVersion="7" refreshedVersion="7" minRefreshableVersion="3" recordCount="60" xr:uid="{D988E4A6-1959-8246-A7C3-3F98FA5ECB77}">
  <cacheSource type="worksheet">
    <worksheetSource ref="B1:E61" sheet="Absolute"/>
  </cacheSource>
  <cacheFields count="4">
    <cacheField name="brand" numFmtId="0">
      <sharedItems count="2">
        <s v="bed"/>
        <s v="mattress"/>
      </sharedItems>
    </cacheField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area" numFmtId="0">
      <sharedItems count="10">
        <s v="ZA"/>
        <s v="ZA-EC"/>
        <s v="ZA-FS"/>
        <s v="ZA-GT"/>
        <s v="ZA-LP"/>
        <s v="ZA-MP"/>
        <s v="ZA-NC"/>
        <s v="ZA-NL"/>
        <s v="ZA-NW"/>
        <s v="ZA-WC"/>
      </sharedItems>
    </cacheField>
    <cacheField name="interest" numFmtId="0">
      <sharedItems containsSemiMixedTypes="0" containsString="0" containsNumber="1" minValue="8.0961538461538396" maxValue="68.480769230769198" count="59">
        <n v="56.134615384615302"/>
        <n v="30.519230769230699"/>
        <n v="27.230769230769202"/>
        <n v="51.173076923076898"/>
        <n v="21.1538461538461"/>
        <n v="36.903846153846096"/>
        <n v="11.019230769230701"/>
        <n v="40.576923076923002"/>
        <n v="26.615384615384599"/>
        <n v="49.769230769230703"/>
        <n v="68.480769230769198"/>
        <n v="36.711538461538403"/>
        <n v="33.076923076923002"/>
        <n v="61.673076923076898"/>
        <n v="24.884615384615302"/>
        <n v="35.596153846153797"/>
        <n v="18.4038461538461"/>
        <n v="33.961538461538403"/>
        <n v="57.692307692307601"/>
        <n v="65.254901960784295"/>
        <n v="37.117647058823501"/>
        <n v="31.450980392156801"/>
        <n v="58.627450980392098"/>
        <n v="25.8823529411764"/>
        <n v="42.431372549019599"/>
        <n v="20.764705882352899"/>
        <n v="44.254901960784302"/>
        <n v="29.392156862745001"/>
        <n v="55.078431372548998"/>
        <n v="54"/>
        <n v="25.423076923076898"/>
        <n v="17.076923076922998"/>
        <n v="37.884615384615302"/>
        <n v="11.5"/>
        <n v="18.192307692307601"/>
        <n v="8.0961538461538396"/>
        <n v="37.365384615384599"/>
        <n v="13.6538461538461"/>
        <n v="35.826923076923002"/>
        <n v="61.961538461538403"/>
        <n v="29.7115384615384"/>
        <n v="17.5"/>
        <n v="45.423076923076898"/>
        <n v="10.519230769230701"/>
        <n v="18.730769230769202"/>
        <n v="10.615384615384601"/>
        <n v="45.653846153846096"/>
        <n v="17.6538461538461"/>
        <n v="38.403846153846096"/>
        <n v="62.647058823529399"/>
        <n v="24.647058823529399"/>
        <n v="17.8823529411764"/>
        <n v="44.8823529411764"/>
        <n v="10.843137254901899"/>
        <n v="16.823529411764699"/>
        <n v="10.529411764705801"/>
        <n v="41.901960784313701"/>
        <n v="14.647058823529401"/>
        <n v="39.9215686274509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0.404853356478" createdVersion="7" refreshedVersion="7" minRefreshableVersion="3" recordCount="45" xr:uid="{018280C6-5BA3-F640-8C38-513E92393A9C}">
  <cacheSource type="worksheet">
    <worksheetSource ref="B20:F65" sheet="store_interest_by_year"/>
  </cacheSource>
  <cacheFields count="5"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brand" numFmtId="0">
      <sharedItems count="15">
        <s v="Beares"/>
        <s v="Bradlows"/>
        <s v="Dial a Bed"/>
        <s v="House &amp; Home"/>
        <s v="Lewis"/>
        <s v="Mattress Gallery"/>
        <s v="Mattress Warehouse"/>
        <s v="OK Furniture"/>
        <s v="Rochester"/>
        <s v="Russells"/>
        <s v="Sleepmasters"/>
        <s v="Tafelberg"/>
        <s v="The Bed Centre"/>
        <s v="The Bed Shop"/>
        <s v="The Mattress King"/>
      </sharedItems>
    </cacheField>
    <cacheField name="estimated_interest" numFmtId="0">
      <sharedItems containsSemiMixedTypes="0" containsString="0" containsNumber="1" minValue="10.4942307692307" maxValue="46.884615384615302"/>
    </cacheField>
    <cacheField name="first_year_interest" numFmtId="0">
      <sharedItems containsSemiMixedTypes="0" containsString="0" containsNumber="1" minValue="10.4942307692307" maxValue="46.884615384615302"/>
    </cacheField>
    <cacheField name="indexed_interest" numFmtId="0">
      <sharedItems containsSemiMixedTypes="0" containsString="0" containsNumber="1" minValue="0.67708850921785202" maxValue="1.8730357739886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0.536131365741" createdVersion="7" refreshedVersion="7" minRefreshableVersion="3" recordCount="50" xr:uid="{B4BAB8D7-5AD1-8242-8818-A21116A37BC0}">
  <cacheSource type="worksheet">
    <worksheetSource ref="B4:F54" sheet="0_matress_brand_index_interest"/>
  </cacheSource>
  <cacheFields count="5"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area" numFmtId="0">
      <sharedItems count="10">
        <s v="Eastern Cape"/>
        <s v="Free State"/>
        <s v="Gauteng"/>
        <s v="KwaZulu-Natal"/>
        <s v="Limpopo"/>
        <s v="Mpumalanga"/>
        <s v="National"/>
        <s v="North West"/>
        <s v="Northern Cape"/>
        <s v="Western Cape"/>
      </sharedItems>
    </cacheField>
    <cacheField name="interest" numFmtId="0">
      <sharedItems containsSemiMixedTypes="0" containsString="0" containsNumber="1" containsInteger="1" minValue="0" maxValue="6531"/>
    </cacheField>
    <cacheField name="first_year_total_interest" numFmtId="0">
      <sharedItems containsSemiMixedTypes="0" containsString="0" containsNumber="1" containsInteger="1" minValue="100" maxValue="4452"/>
    </cacheField>
    <cacheField name="index_interest" numFmtId="0">
      <sharedItems containsSemiMixedTypes="0" containsString="0" containsNumber="1" minValue="0" maxValue="2.861423220973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0.547441087961" createdVersion="7" refreshedVersion="7" minRefreshableVersion="3" recordCount="95" xr:uid="{4181B1DF-27C4-9044-B3B5-99D162ED822F}">
  <cacheSource type="worksheet">
    <worksheetSource ref="C67:H162" sheet="0_matress_brand_index_interest"/>
  </cacheSource>
  <cacheFields count="6"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area" numFmtId="0">
      <sharedItems count="10">
        <s v="Eastern Cape"/>
        <s v="Free State"/>
        <s v="Gauteng"/>
        <s v="KwaZulu-Natal"/>
        <s v="Limpopo"/>
        <s v="Mpumalanga"/>
        <s v="National"/>
        <s v="North West"/>
        <s v="Northern Cape"/>
        <s v="Western Cape"/>
      </sharedItems>
    </cacheField>
    <cacheField name="super_brand" numFmtId="0">
      <sharedItems count="2">
        <s v="competitor_brand"/>
        <s v="own"/>
      </sharedItems>
    </cacheField>
    <cacheField name="interest" numFmtId="0">
      <sharedItems containsSemiMixedTypes="0" containsString="0" containsNumber="1" containsInteger="1" minValue="0" maxValue="3976"/>
    </cacheField>
    <cacheField name="first_year_total_interest" numFmtId="0">
      <sharedItems containsSemiMixedTypes="0" containsString="0" containsNumber="1" containsInteger="1" minValue="0" maxValue="2911"/>
    </cacheField>
    <cacheField name="index_interest" numFmtId="0">
      <sharedItems containsSemiMixedTypes="0" containsString="0" containsNumber="1" minValue="0" maxValue="7.02" count="69">
        <n v="1"/>
        <n v="0.42505854800936699"/>
        <n v="0.52927400468384"/>
        <n v="0.91217798594847699"/>
        <n v="0.51756440281030403"/>
        <n v="0.774535809018567"/>
        <n v="1.0689655172413699"/>
        <n v="1.29177718832891"/>
        <n v="1.3872679045092799"/>
        <n v="1.4206642066420601"/>
        <n v="1.4612546125461201"/>
        <n v="0.80073800738007295"/>
        <n v="1.64575645756457"/>
        <n v="2.37"/>
        <n v="0.62"/>
        <n v="2.38"/>
        <n v="1.71"/>
        <n v="1.05393335623497"/>
        <n v="1.1504637581587001"/>
        <n v="1.3658536585365799"/>
        <n v="1.3239436619718301"/>
        <n v="1.2290720311486001"/>
        <n v="1.4127190136275101"/>
        <n v="1.64503569110966"/>
        <n v="1.73718364698247"/>
        <n v="2.0619097586568702"/>
        <n v="1.87722980062959"/>
        <n v="2.2214060860440701"/>
        <n v="1.8793284365162599"/>
        <n v="1.29680365296803"/>
        <n v="1.3135464231354601"/>
        <n v="2.2861491628614901"/>
        <n v="2.4490106544900998"/>
        <n v="0.74540682414698101"/>
        <n v="0.65879265091863504"/>
        <n v="1.0971128608923799"/>
        <n v="0.96587926509186295"/>
        <n v="7.02"/>
        <n v="2.35"/>
        <n v="3.18"/>
        <n v="3.99"/>
        <n v="1.2734082397003701"/>
        <n v="0.550561797752809"/>
        <n v="0.9812734082397"/>
        <n v="1.7565543071161001"/>
        <n v="0"/>
        <n v="1.15480649188514"/>
        <n v="1.2863087806908"/>
        <n v="1.26009155222638"/>
        <n v="1.2392842280482701"/>
        <n v="1.11442006269592"/>
        <n v="1.2915360501567399"/>
        <n v="1.49529780564263"/>
        <n v="1.6010971786833801"/>
        <n v="2.0866141732283401"/>
        <n v="0.98425196850393704"/>
        <n v="0.36220472440944801"/>
        <n v="1.5038759689922401"/>
        <n v="0.35658914728682101"/>
        <n v="0.93798449612403101"/>
        <n v="2.3953488372092999"/>
        <n v="1.1712328767123199"/>
        <n v="1.0904109589041"/>
        <n v="1.3732876712328701"/>
        <n v="1.06780821917808"/>
        <n v="1.1081081081080999"/>
        <n v="1.0238473767885501"/>
        <n v="1.77742448330683"/>
        <n v="1.96025437201906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0.555184837962" createdVersion="7" refreshedVersion="7" minRefreshableVersion="3" recordCount="95" xr:uid="{2C3A4E42-8DBB-AE4A-97EA-12983D5AD276}">
  <cacheSource type="worksheet">
    <worksheetSource ref="C167:H262" sheet="0_matress_brand_index_interest"/>
  </cacheSource>
  <cacheFields count="6"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area" numFmtId="0">
      <sharedItems count="10">
        <s v="Eastern Cape"/>
        <s v="Free State"/>
        <s v="Gauteng"/>
        <s v="KwaZulu-Natal"/>
        <s v="Limpopo"/>
        <s v="Mpumalanga"/>
        <s v="National"/>
        <s v="North West"/>
        <s v="Northern Cape"/>
        <s v="Western Cape"/>
      </sharedItems>
    </cacheField>
    <cacheField name="super_brand" numFmtId="0">
      <sharedItems count="2">
        <s v="competitor_brand"/>
        <s v="own"/>
      </sharedItems>
    </cacheField>
    <cacheField name="interest" numFmtId="0">
      <sharedItems containsSemiMixedTypes="0" containsString="0" containsNumber="1" containsInteger="1" minValue="0" maxValue="3976"/>
    </cacheField>
    <cacheField name="year_total_interest" numFmtId="0">
      <sharedItems containsSemiMixedTypes="0" containsString="0" containsNumber="1" containsInteger="1" minValue="0" maxValue="6531"/>
    </cacheField>
    <cacheField name="index_interest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6.556495370372" createdVersion="7" refreshedVersion="7" minRefreshableVersion="3" recordCount="45" xr:uid="{2DCE7DC1-D079-E949-8A5F-214FA23B9927}">
  <cacheSource type="worksheet">
    <worksheetSource ref="C266:I311" sheet="0_matress_brand_index_interest"/>
  </cacheSource>
  <cacheFields count="7">
    <cacheField name="area" numFmtId="0">
      <sharedItems count="9">
        <s v="Eastern Cape"/>
        <s v="Free State"/>
        <s v="Gauteng"/>
        <s v="KwaZulu-Natal"/>
        <s v="Limpopo"/>
        <s v="Mpumalanga"/>
        <s v="North West"/>
        <s v="Northern Cape"/>
        <s v="Western Cape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interest" numFmtId="0">
      <sharedItems containsSemiMixedTypes="0" containsString="0" containsNumber="1" containsInteger="1" minValue="0" maxValue="6531"/>
    </cacheField>
    <cacheField name="year_interest" numFmtId="0">
      <sharedItems containsSemiMixedTypes="0" containsString="0" containsNumber="1" containsInteger="1" minValue="10857" maxValue="16380"/>
    </cacheField>
    <cacheField name="first_year_total_interest" numFmtId="0">
      <sharedItems containsSemiMixedTypes="0" containsString="0" containsNumber="1" containsInteger="1" minValue="100" maxValue="4452"/>
    </cacheField>
    <cacheField name="index_interest" numFmtId="0">
      <sharedItems containsSemiMixedTypes="0" containsString="0" containsNumber="1" minValue="0" maxValue="0.42074006395614399"/>
    </cacheField>
    <cacheField name="index_interest_vs_2017" numFmtId="0">
      <sharedItems containsSemiMixedTypes="0" containsString="0" containsNumber="1" minValue="0" maxValue="2.86142322097378" count="34">
        <n v="1"/>
        <n v="0.53208773354995897"/>
        <n v="0.69455727051177896"/>
        <n v="1.02843216896831"/>
        <n v="0.78391551584077901"/>
        <n v="1.67654986522911"/>
        <n v="1.23450134770889"/>
        <n v="1.2264150943396199"/>
        <n v="1.6630727762803199"/>
        <n v="1.1145552560646901"/>
        <n v="1.2412398921832799"/>
        <n v="1.4624887690925401"/>
        <n v="1.46698113207547"/>
        <n v="1.74968944099378"/>
        <n v="1.64720496894409"/>
        <n v="2.2478260869565201"/>
        <n v="2.1118012422360199"/>
        <n v="2.0498960498960499"/>
        <n v="1.0103950103950099"/>
        <n v="1.53014553014553"/>
        <n v="1.5945945945945901"/>
        <n v="1.5767790262172201"/>
        <n v="2.2846441947565501"/>
        <n v="1.5880149812733999"/>
        <n v="2.86142322097378"/>
        <n v="0.7578125"/>
        <n v="1.21484375"/>
        <n v="0.9609375"/>
        <n v="1.38671875"/>
        <n v="0"/>
        <n v="1.15222594542843"/>
        <n v="1.0703685974150301"/>
        <n v="1.49497367161321"/>
        <n v="1.336524652943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n v="10"/>
    <x v="0"/>
  </r>
  <r>
    <x v="1"/>
    <x v="0"/>
    <x v="0"/>
    <n v="10"/>
    <x v="1"/>
  </r>
  <r>
    <x v="2"/>
    <x v="0"/>
    <x v="0"/>
    <n v="10"/>
    <x v="2"/>
  </r>
  <r>
    <x v="0"/>
    <x v="1"/>
    <x v="0"/>
    <n v="10"/>
    <x v="3"/>
  </r>
  <r>
    <x v="1"/>
    <x v="1"/>
    <x v="0"/>
    <n v="10"/>
    <x v="4"/>
  </r>
  <r>
    <x v="2"/>
    <x v="1"/>
    <x v="0"/>
    <n v="10"/>
    <x v="5"/>
  </r>
  <r>
    <x v="0"/>
    <x v="2"/>
    <x v="0"/>
    <n v="10"/>
    <x v="6"/>
  </r>
  <r>
    <x v="1"/>
    <x v="2"/>
    <x v="0"/>
    <n v="10"/>
    <x v="6"/>
  </r>
  <r>
    <x v="2"/>
    <x v="2"/>
    <x v="0"/>
    <n v="10"/>
    <x v="6"/>
  </r>
  <r>
    <x v="0"/>
    <x v="3"/>
    <x v="0"/>
    <n v="10"/>
    <x v="7"/>
  </r>
  <r>
    <x v="1"/>
    <x v="3"/>
    <x v="0"/>
    <n v="10"/>
    <x v="8"/>
  </r>
  <r>
    <x v="2"/>
    <x v="3"/>
    <x v="0"/>
    <n v="10"/>
    <x v="9"/>
  </r>
  <r>
    <x v="0"/>
    <x v="4"/>
    <x v="0"/>
    <n v="10"/>
    <x v="6"/>
  </r>
  <r>
    <x v="1"/>
    <x v="4"/>
    <x v="0"/>
    <n v="10"/>
    <x v="6"/>
  </r>
  <r>
    <x v="2"/>
    <x v="4"/>
    <x v="0"/>
    <n v="10"/>
    <x v="6"/>
  </r>
  <r>
    <x v="0"/>
    <x v="5"/>
    <x v="0"/>
    <n v="10"/>
    <x v="6"/>
  </r>
  <r>
    <x v="1"/>
    <x v="5"/>
    <x v="0"/>
    <n v="10"/>
    <x v="6"/>
  </r>
  <r>
    <x v="2"/>
    <x v="5"/>
    <x v="0"/>
    <n v="10"/>
    <x v="6"/>
  </r>
  <r>
    <x v="0"/>
    <x v="6"/>
    <x v="0"/>
    <n v="10"/>
    <x v="10"/>
  </r>
  <r>
    <x v="1"/>
    <x v="6"/>
    <x v="0"/>
    <n v="10"/>
    <x v="11"/>
  </r>
  <r>
    <x v="2"/>
    <x v="6"/>
    <x v="0"/>
    <n v="10"/>
    <x v="12"/>
  </r>
  <r>
    <x v="0"/>
    <x v="7"/>
    <x v="0"/>
    <n v="10"/>
    <x v="6"/>
  </r>
  <r>
    <x v="1"/>
    <x v="7"/>
    <x v="0"/>
    <n v="10"/>
    <x v="6"/>
  </r>
  <r>
    <x v="2"/>
    <x v="7"/>
    <x v="0"/>
    <n v="10"/>
    <x v="6"/>
  </r>
  <r>
    <x v="0"/>
    <x v="8"/>
    <x v="0"/>
    <n v="10"/>
    <x v="13"/>
  </r>
  <r>
    <x v="1"/>
    <x v="8"/>
    <x v="0"/>
    <n v="10"/>
    <x v="14"/>
  </r>
  <r>
    <x v="2"/>
    <x v="8"/>
    <x v="0"/>
    <n v="10"/>
    <x v="15"/>
  </r>
  <r>
    <x v="0"/>
    <x v="0"/>
    <x v="1"/>
    <n v="6"/>
    <x v="16"/>
  </r>
  <r>
    <x v="1"/>
    <x v="0"/>
    <x v="1"/>
    <n v="6"/>
    <x v="17"/>
  </r>
  <r>
    <x v="2"/>
    <x v="0"/>
    <x v="1"/>
    <n v="6"/>
    <x v="18"/>
  </r>
  <r>
    <x v="0"/>
    <x v="1"/>
    <x v="1"/>
    <n v="6"/>
    <x v="19"/>
  </r>
  <r>
    <x v="1"/>
    <x v="1"/>
    <x v="1"/>
    <n v="6"/>
    <x v="20"/>
  </r>
  <r>
    <x v="2"/>
    <x v="1"/>
    <x v="1"/>
    <n v="6"/>
    <x v="21"/>
  </r>
  <r>
    <x v="0"/>
    <x v="2"/>
    <x v="1"/>
    <n v="6"/>
    <x v="22"/>
  </r>
  <r>
    <x v="1"/>
    <x v="2"/>
    <x v="1"/>
    <n v="6"/>
    <x v="22"/>
  </r>
  <r>
    <x v="2"/>
    <x v="2"/>
    <x v="1"/>
    <n v="6"/>
    <x v="22"/>
  </r>
  <r>
    <x v="0"/>
    <x v="3"/>
    <x v="1"/>
    <n v="6"/>
    <x v="23"/>
  </r>
  <r>
    <x v="1"/>
    <x v="3"/>
    <x v="1"/>
    <n v="6"/>
    <x v="24"/>
  </r>
  <r>
    <x v="2"/>
    <x v="3"/>
    <x v="1"/>
    <n v="6"/>
    <x v="25"/>
  </r>
  <r>
    <x v="0"/>
    <x v="4"/>
    <x v="1"/>
    <n v="6"/>
    <x v="22"/>
  </r>
  <r>
    <x v="1"/>
    <x v="4"/>
    <x v="1"/>
    <n v="6"/>
    <x v="22"/>
  </r>
  <r>
    <x v="2"/>
    <x v="4"/>
    <x v="1"/>
    <n v="6"/>
    <x v="22"/>
  </r>
  <r>
    <x v="0"/>
    <x v="5"/>
    <x v="1"/>
    <n v="6"/>
    <x v="22"/>
  </r>
  <r>
    <x v="1"/>
    <x v="5"/>
    <x v="1"/>
    <n v="6"/>
    <x v="22"/>
  </r>
  <r>
    <x v="2"/>
    <x v="5"/>
    <x v="1"/>
    <n v="6"/>
    <x v="22"/>
  </r>
  <r>
    <x v="0"/>
    <x v="6"/>
    <x v="1"/>
    <n v="6"/>
    <x v="26"/>
  </r>
  <r>
    <x v="1"/>
    <x v="6"/>
    <x v="1"/>
    <n v="6"/>
    <x v="27"/>
  </r>
  <r>
    <x v="2"/>
    <x v="6"/>
    <x v="1"/>
    <n v="6"/>
    <x v="28"/>
  </r>
  <r>
    <x v="0"/>
    <x v="7"/>
    <x v="1"/>
    <n v="6"/>
    <x v="22"/>
  </r>
  <r>
    <x v="1"/>
    <x v="7"/>
    <x v="1"/>
    <n v="6"/>
    <x v="22"/>
  </r>
  <r>
    <x v="2"/>
    <x v="7"/>
    <x v="1"/>
    <n v="6"/>
    <x v="22"/>
  </r>
  <r>
    <x v="0"/>
    <x v="8"/>
    <x v="1"/>
    <n v="6"/>
    <x v="29"/>
  </r>
  <r>
    <x v="1"/>
    <x v="8"/>
    <x v="1"/>
    <n v="6"/>
    <x v="30"/>
  </r>
  <r>
    <x v="2"/>
    <x v="8"/>
    <x v="1"/>
    <n v="6"/>
    <x v="3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1231"/>
    <n v="10857"/>
    <n v="1231"/>
    <n v="0.113383070829879"/>
    <n v="1"/>
    <x v="0"/>
  </r>
  <r>
    <x v="0"/>
    <x v="1"/>
    <n v="655"/>
    <n v="13064"/>
    <n v="1231"/>
    <n v="5.0137783221065498E-2"/>
    <n v="0.53208773354995897"/>
    <x v="0"/>
  </r>
  <r>
    <x v="0"/>
    <x v="2"/>
    <n v="855"/>
    <n v="13134"/>
    <n v="1231"/>
    <n v="6.5098218364550001E-2"/>
    <n v="0.69455727051177896"/>
    <x v="0"/>
  </r>
  <r>
    <x v="0"/>
    <x v="3"/>
    <n v="1266"/>
    <n v="16380"/>
    <n v="1231"/>
    <n v="7.7289377289377195E-2"/>
    <n v="1.02843216896831"/>
    <x v="0"/>
  </r>
  <r>
    <x v="0"/>
    <x v="4"/>
    <n v="965"/>
    <n v="16191"/>
    <n v="1231"/>
    <n v="5.9601012908405901E-2"/>
    <n v="0.78391551584077901"/>
    <x v="0"/>
  </r>
  <r>
    <x v="1"/>
    <x v="0"/>
    <n v="371"/>
    <n v="10857"/>
    <n v="371"/>
    <n v="3.4171502256608602E-2"/>
    <n v="1"/>
    <x v="1"/>
  </r>
  <r>
    <x v="1"/>
    <x v="1"/>
    <n v="622"/>
    <n v="13064"/>
    <n v="371"/>
    <n v="4.7611757501530898E-2"/>
    <n v="1.67654986522911"/>
    <x v="1"/>
  </r>
  <r>
    <x v="1"/>
    <x v="2"/>
    <n v="458"/>
    <n v="13134"/>
    <n v="371"/>
    <n v="3.4871326328612701E-2"/>
    <n v="1.23450134770889"/>
    <x v="1"/>
  </r>
  <r>
    <x v="1"/>
    <x v="3"/>
    <n v="455"/>
    <n v="16380"/>
    <n v="371"/>
    <n v="2.77777777777777E-2"/>
    <n v="1.2264150943396199"/>
    <x v="1"/>
  </r>
  <r>
    <x v="1"/>
    <x v="4"/>
    <n v="617"/>
    <n v="16191"/>
    <n v="371"/>
    <n v="3.8107590636773499E-2"/>
    <n v="1.6630727762803199"/>
    <x v="1"/>
  </r>
  <r>
    <x v="2"/>
    <x v="0"/>
    <n v="4452"/>
    <n v="10857"/>
    <n v="4452"/>
    <n v="0.410058027079303"/>
    <n v="1"/>
    <x v="2"/>
  </r>
  <r>
    <x v="2"/>
    <x v="1"/>
    <n v="4962"/>
    <n v="13064"/>
    <n v="4452"/>
    <n v="0.379822412737293"/>
    <n v="1.1145552560646901"/>
    <x v="2"/>
  </r>
  <r>
    <x v="2"/>
    <x v="2"/>
    <n v="5526"/>
    <n v="13134"/>
    <n v="4452"/>
    <n v="0.42074006395614399"/>
    <n v="1.2412398921832799"/>
    <x v="2"/>
  </r>
  <r>
    <x v="2"/>
    <x v="3"/>
    <n v="6511"/>
    <n v="16380"/>
    <n v="4452"/>
    <n v="0.39749694749694697"/>
    <n v="1.4624887690925401"/>
    <x v="2"/>
  </r>
  <r>
    <x v="2"/>
    <x v="4"/>
    <n v="6531"/>
    <n v="16191"/>
    <n v="4452"/>
    <n v="0.40337224383916898"/>
    <n v="1.46698113207547"/>
    <x v="2"/>
  </r>
  <r>
    <x v="3"/>
    <x v="0"/>
    <n v="1610"/>
    <n v="10857"/>
    <n v="1610"/>
    <n v="0.14829142488716901"/>
    <n v="1"/>
    <x v="3"/>
  </r>
  <r>
    <x v="3"/>
    <x v="1"/>
    <n v="2817"/>
    <n v="13064"/>
    <n v="1610"/>
    <n v="0.215630740967544"/>
    <n v="1.74968944099378"/>
    <x v="3"/>
  </r>
  <r>
    <x v="3"/>
    <x v="2"/>
    <n v="2652"/>
    <n v="13134"/>
    <n v="1610"/>
    <n v="0.201918684330744"/>
    <n v="1.64720496894409"/>
    <x v="3"/>
  </r>
  <r>
    <x v="3"/>
    <x v="3"/>
    <n v="3619"/>
    <n v="16380"/>
    <n v="1610"/>
    <n v="0.22094017094016999"/>
    <n v="2.2478260869565201"/>
    <x v="3"/>
  </r>
  <r>
    <x v="3"/>
    <x v="4"/>
    <n v="3400"/>
    <n v="16191"/>
    <n v="1610"/>
    <n v="0.20999320610215499"/>
    <n v="2.1118012422360199"/>
    <x v="3"/>
  </r>
  <r>
    <x v="4"/>
    <x v="0"/>
    <n v="481"/>
    <n v="10857"/>
    <n v="481"/>
    <n v="4.4303214515980398E-2"/>
    <n v="1"/>
    <x v="4"/>
  </r>
  <r>
    <x v="4"/>
    <x v="1"/>
    <n v="986"/>
    <n v="13064"/>
    <n v="481"/>
    <n v="7.5474586650336795E-2"/>
    <n v="2.0498960498960499"/>
    <x v="4"/>
  </r>
  <r>
    <x v="4"/>
    <x v="2"/>
    <n v="486"/>
    <n v="13134"/>
    <n v="481"/>
    <n v="3.7003197807217898E-2"/>
    <n v="1.0103950103950099"/>
    <x v="4"/>
  </r>
  <r>
    <x v="4"/>
    <x v="3"/>
    <n v="736"/>
    <n v="16380"/>
    <n v="481"/>
    <n v="4.4932844932844898E-2"/>
    <n v="1.53014553014553"/>
    <x v="4"/>
  </r>
  <r>
    <x v="4"/>
    <x v="4"/>
    <n v="767"/>
    <n v="16191"/>
    <n v="481"/>
    <n v="4.7371996788339199E-2"/>
    <n v="1.5945945945945901"/>
    <x v="4"/>
  </r>
  <r>
    <x v="5"/>
    <x v="0"/>
    <n v="267"/>
    <n v="10857"/>
    <n v="267"/>
    <n v="2.4592428847747899E-2"/>
    <n v="1"/>
    <x v="5"/>
  </r>
  <r>
    <x v="5"/>
    <x v="1"/>
    <n v="421"/>
    <n v="13064"/>
    <n v="267"/>
    <n v="3.2225964482547401E-2"/>
    <n v="1.5767790262172201"/>
    <x v="5"/>
  </r>
  <r>
    <x v="5"/>
    <x v="2"/>
    <n v="610"/>
    <n v="13134"/>
    <n v="267"/>
    <n v="4.6444342926754902E-2"/>
    <n v="2.2846441947565501"/>
    <x v="5"/>
  </r>
  <r>
    <x v="5"/>
    <x v="3"/>
    <n v="424"/>
    <n v="16380"/>
    <n v="267"/>
    <n v="2.58852258852258E-2"/>
    <n v="1.5880149812733999"/>
    <x v="5"/>
  </r>
  <r>
    <x v="5"/>
    <x v="4"/>
    <n v="764"/>
    <n v="16191"/>
    <n v="267"/>
    <n v="4.7186708665307803E-2"/>
    <n v="2.86142322097378"/>
    <x v="5"/>
  </r>
  <r>
    <x v="6"/>
    <x v="0"/>
    <n v="256"/>
    <n v="10857"/>
    <n v="256"/>
    <n v="2.35792576218108E-2"/>
    <n v="1"/>
    <x v="6"/>
  </r>
  <r>
    <x v="6"/>
    <x v="1"/>
    <n v="194"/>
    <n v="13064"/>
    <n v="256"/>
    <n v="1.48499693815064E-2"/>
    <n v="0.7578125"/>
    <x v="6"/>
  </r>
  <r>
    <x v="6"/>
    <x v="2"/>
    <n v="311"/>
    <n v="13134"/>
    <n v="256"/>
    <n v="2.3679001065935699E-2"/>
    <n v="1.21484375"/>
    <x v="6"/>
  </r>
  <r>
    <x v="6"/>
    <x v="3"/>
    <n v="246"/>
    <n v="16380"/>
    <n v="256"/>
    <n v="1.5018315018315E-2"/>
    <n v="0.9609375"/>
    <x v="6"/>
  </r>
  <r>
    <x v="6"/>
    <x v="4"/>
    <n v="355"/>
    <n v="16191"/>
    <n v="256"/>
    <n v="2.1925761225372101E-2"/>
    <n v="1.38671875"/>
    <x v="6"/>
  </r>
  <r>
    <x v="7"/>
    <x v="0"/>
    <n v="100"/>
    <n v="10857"/>
    <n v="100"/>
    <n v="9.2106475085198397E-3"/>
    <n v="1"/>
    <x v="7"/>
  </r>
  <r>
    <x v="7"/>
    <x v="1"/>
    <n v="0"/>
    <n v="13064"/>
    <n v="100"/>
    <n v="0"/>
    <n v="0"/>
    <x v="7"/>
  </r>
  <r>
    <x v="7"/>
    <x v="2"/>
    <n v="0"/>
    <n v="13134"/>
    <n v="100"/>
    <n v="0"/>
    <n v="0"/>
    <x v="7"/>
  </r>
  <r>
    <x v="7"/>
    <x v="3"/>
    <n v="0"/>
    <n v="16380"/>
    <n v="100"/>
    <n v="0"/>
    <n v="0"/>
    <x v="7"/>
  </r>
  <r>
    <x v="7"/>
    <x v="4"/>
    <n v="0"/>
    <n v="16191"/>
    <n v="100"/>
    <n v="0"/>
    <n v="0"/>
    <x v="7"/>
  </r>
  <r>
    <x v="8"/>
    <x v="0"/>
    <n v="2089"/>
    <n v="10857"/>
    <n v="2089"/>
    <n v="0.19241042645297901"/>
    <n v="1"/>
    <x v="8"/>
  </r>
  <r>
    <x v="8"/>
    <x v="1"/>
    <n v="2407"/>
    <n v="13064"/>
    <n v="2089"/>
    <n v="0.18424678505817499"/>
    <n v="1.15222594542843"/>
    <x v="8"/>
  </r>
  <r>
    <x v="8"/>
    <x v="2"/>
    <n v="2236"/>
    <n v="13134"/>
    <n v="2089"/>
    <n v="0.17024516522003899"/>
    <n v="1.0703685974150301"/>
    <x v="8"/>
  </r>
  <r>
    <x v="8"/>
    <x v="3"/>
    <n v="3123"/>
    <n v="16380"/>
    <n v="2089"/>
    <n v="0.19065934065934001"/>
    <n v="1.49497367161321"/>
    <x v="8"/>
  </r>
  <r>
    <x v="8"/>
    <x v="4"/>
    <n v="2792"/>
    <n v="16191"/>
    <n v="2089"/>
    <n v="0.172441479834475"/>
    <n v="1.33652465294399"/>
    <x v="8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0">
  <r>
    <x v="0"/>
    <x v="0"/>
    <x v="0"/>
    <n v="0"/>
    <n v="0"/>
    <x v="0"/>
    <x v="0"/>
    <x v="0"/>
    <n v="0"/>
  </r>
  <r>
    <x v="0"/>
    <x v="0"/>
    <x v="1"/>
    <n v="0"/>
    <n v="0"/>
    <x v="0"/>
    <x v="0"/>
    <x v="1"/>
    <n v="0"/>
  </r>
  <r>
    <x v="0"/>
    <x v="0"/>
    <x v="2"/>
    <n v="0"/>
    <n v="0"/>
    <x v="0"/>
    <x v="0"/>
    <x v="2"/>
    <n v="0"/>
  </r>
  <r>
    <x v="0"/>
    <x v="0"/>
    <x v="3"/>
    <n v="0"/>
    <n v="0"/>
    <x v="0"/>
    <x v="0"/>
    <x v="3"/>
    <n v="0"/>
  </r>
  <r>
    <x v="0"/>
    <x v="0"/>
    <x v="4"/>
    <n v="0"/>
    <n v="0"/>
    <x v="0"/>
    <x v="0"/>
    <x v="4"/>
    <n v="0"/>
  </r>
  <r>
    <x v="0"/>
    <x v="1"/>
    <x v="0"/>
    <n v="0"/>
    <n v="0"/>
    <x v="0"/>
    <x v="0"/>
    <x v="5"/>
    <n v="0"/>
  </r>
  <r>
    <x v="0"/>
    <x v="1"/>
    <x v="1"/>
    <n v="0"/>
    <n v="0"/>
    <x v="0"/>
    <x v="0"/>
    <x v="6"/>
    <n v="0"/>
  </r>
  <r>
    <x v="0"/>
    <x v="1"/>
    <x v="2"/>
    <n v="0"/>
    <n v="0"/>
    <x v="0"/>
    <x v="0"/>
    <x v="7"/>
    <n v="0"/>
  </r>
  <r>
    <x v="0"/>
    <x v="1"/>
    <x v="3"/>
    <n v="0"/>
    <n v="0"/>
    <x v="0"/>
    <x v="0"/>
    <x v="8"/>
    <n v="0"/>
  </r>
  <r>
    <x v="0"/>
    <x v="1"/>
    <x v="4"/>
    <n v="0"/>
    <n v="0"/>
    <x v="0"/>
    <x v="0"/>
    <x v="9"/>
    <n v="0"/>
  </r>
  <r>
    <x v="0"/>
    <x v="2"/>
    <x v="0"/>
    <n v="0"/>
    <n v="0"/>
    <x v="0"/>
    <x v="0"/>
    <x v="10"/>
    <n v="0"/>
  </r>
  <r>
    <x v="0"/>
    <x v="2"/>
    <x v="1"/>
    <n v="0"/>
    <n v="0"/>
    <x v="0"/>
    <x v="0"/>
    <x v="11"/>
    <n v="0"/>
  </r>
  <r>
    <x v="0"/>
    <x v="2"/>
    <x v="2"/>
    <n v="0"/>
    <n v="0"/>
    <x v="0"/>
    <x v="0"/>
    <x v="12"/>
    <n v="0"/>
  </r>
  <r>
    <x v="0"/>
    <x v="2"/>
    <x v="3"/>
    <n v="0"/>
    <n v="0"/>
    <x v="0"/>
    <x v="0"/>
    <x v="13"/>
    <n v="0"/>
  </r>
  <r>
    <x v="0"/>
    <x v="2"/>
    <x v="4"/>
    <n v="0"/>
    <n v="0"/>
    <x v="0"/>
    <x v="0"/>
    <x v="14"/>
    <n v="0"/>
  </r>
  <r>
    <x v="0"/>
    <x v="3"/>
    <x v="0"/>
    <n v="0"/>
    <n v="0"/>
    <x v="0"/>
    <x v="0"/>
    <x v="15"/>
    <n v="0"/>
  </r>
  <r>
    <x v="0"/>
    <x v="3"/>
    <x v="1"/>
    <n v="0"/>
    <n v="0"/>
    <x v="0"/>
    <x v="0"/>
    <x v="16"/>
    <n v="0"/>
  </r>
  <r>
    <x v="0"/>
    <x v="3"/>
    <x v="2"/>
    <n v="0"/>
    <n v="0"/>
    <x v="0"/>
    <x v="0"/>
    <x v="17"/>
    <n v="0"/>
  </r>
  <r>
    <x v="0"/>
    <x v="3"/>
    <x v="3"/>
    <n v="0"/>
    <n v="0"/>
    <x v="0"/>
    <x v="0"/>
    <x v="18"/>
    <n v="0"/>
  </r>
  <r>
    <x v="0"/>
    <x v="3"/>
    <x v="4"/>
    <n v="0"/>
    <n v="0"/>
    <x v="0"/>
    <x v="0"/>
    <x v="19"/>
    <n v="0"/>
  </r>
  <r>
    <x v="0"/>
    <x v="4"/>
    <x v="0"/>
    <n v="0"/>
    <n v="0"/>
    <x v="0"/>
    <x v="0"/>
    <x v="20"/>
    <n v="0"/>
  </r>
  <r>
    <x v="0"/>
    <x v="4"/>
    <x v="1"/>
    <n v="0"/>
    <n v="0"/>
    <x v="0"/>
    <x v="0"/>
    <x v="21"/>
    <n v="0"/>
  </r>
  <r>
    <x v="0"/>
    <x v="4"/>
    <x v="2"/>
    <n v="0"/>
    <n v="0"/>
    <x v="0"/>
    <x v="0"/>
    <x v="22"/>
    <n v="0"/>
  </r>
  <r>
    <x v="0"/>
    <x v="4"/>
    <x v="3"/>
    <n v="0"/>
    <n v="0"/>
    <x v="0"/>
    <x v="0"/>
    <x v="23"/>
    <n v="0"/>
  </r>
  <r>
    <x v="0"/>
    <x v="4"/>
    <x v="4"/>
    <n v="0"/>
    <n v="0"/>
    <x v="0"/>
    <x v="0"/>
    <x v="24"/>
    <n v="0"/>
  </r>
  <r>
    <x v="0"/>
    <x v="5"/>
    <x v="0"/>
    <n v="0"/>
    <n v="0"/>
    <x v="0"/>
    <x v="0"/>
    <x v="25"/>
    <n v="0"/>
  </r>
  <r>
    <x v="0"/>
    <x v="5"/>
    <x v="1"/>
    <n v="0"/>
    <n v="0"/>
    <x v="0"/>
    <x v="0"/>
    <x v="26"/>
    <n v="0"/>
  </r>
  <r>
    <x v="0"/>
    <x v="5"/>
    <x v="2"/>
    <n v="0"/>
    <n v="0"/>
    <x v="0"/>
    <x v="0"/>
    <x v="27"/>
    <n v="0"/>
  </r>
  <r>
    <x v="0"/>
    <x v="5"/>
    <x v="3"/>
    <n v="0"/>
    <n v="0"/>
    <x v="0"/>
    <x v="0"/>
    <x v="28"/>
    <n v="0"/>
  </r>
  <r>
    <x v="0"/>
    <x v="5"/>
    <x v="4"/>
    <n v="0"/>
    <n v="0"/>
    <x v="0"/>
    <x v="0"/>
    <x v="29"/>
    <n v="0"/>
  </r>
  <r>
    <x v="0"/>
    <x v="6"/>
    <x v="0"/>
    <n v="0"/>
    <n v="0"/>
    <x v="0"/>
    <x v="0"/>
    <x v="30"/>
    <n v="0"/>
  </r>
  <r>
    <x v="0"/>
    <x v="6"/>
    <x v="1"/>
    <n v="0"/>
    <n v="0"/>
    <x v="0"/>
    <x v="0"/>
    <x v="31"/>
    <n v="0"/>
  </r>
  <r>
    <x v="0"/>
    <x v="6"/>
    <x v="2"/>
    <n v="0"/>
    <n v="0"/>
    <x v="0"/>
    <x v="0"/>
    <x v="32"/>
    <n v="0"/>
  </r>
  <r>
    <x v="0"/>
    <x v="6"/>
    <x v="3"/>
    <n v="0"/>
    <n v="0"/>
    <x v="0"/>
    <x v="0"/>
    <x v="33"/>
    <n v="0"/>
  </r>
  <r>
    <x v="0"/>
    <x v="6"/>
    <x v="4"/>
    <n v="0"/>
    <n v="0"/>
    <x v="0"/>
    <x v="0"/>
    <x v="34"/>
    <n v="0"/>
  </r>
  <r>
    <x v="0"/>
    <x v="7"/>
    <x v="0"/>
    <n v="0"/>
    <n v="0"/>
    <x v="0"/>
    <x v="0"/>
    <x v="35"/>
    <n v="0"/>
  </r>
  <r>
    <x v="0"/>
    <x v="7"/>
    <x v="1"/>
    <n v="0"/>
    <n v="0"/>
    <x v="0"/>
    <x v="0"/>
    <x v="36"/>
    <n v="0"/>
  </r>
  <r>
    <x v="0"/>
    <x v="7"/>
    <x v="2"/>
    <n v="0"/>
    <n v="0"/>
    <x v="0"/>
    <x v="0"/>
    <x v="37"/>
    <n v="0"/>
  </r>
  <r>
    <x v="0"/>
    <x v="7"/>
    <x v="3"/>
    <n v="0"/>
    <n v="0"/>
    <x v="0"/>
    <x v="0"/>
    <x v="38"/>
    <n v="0"/>
  </r>
  <r>
    <x v="0"/>
    <x v="7"/>
    <x v="4"/>
    <n v="0"/>
    <n v="0"/>
    <x v="0"/>
    <x v="0"/>
    <x v="39"/>
    <n v="0"/>
  </r>
  <r>
    <x v="0"/>
    <x v="8"/>
    <x v="0"/>
    <n v="0"/>
    <n v="0"/>
    <x v="0"/>
    <x v="0"/>
    <x v="40"/>
    <n v="0"/>
  </r>
  <r>
    <x v="0"/>
    <x v="8"/>
    <x v="1"/>
    <n v="0"/>
    <n v="0"/>
    <x v="0"/>
    <x v="0"/>
    <x v="41"/>
    <n v="0"/>
  </r>
  <r>
    <x v="0"/>
    <x v="8"/>
    <x v="2"/>
    <n v="0"/>
    <n v="0"/>
    <x v="0"/>
    <x v="0"/>
    <x v="42"/>
    <n v="0"/>
  </r>
  <r>
    <x v="0"/>
    <x v="8"/>
    <x v="3"/>
    <n v="0"/>
    <n v="0"/>
    <x v="0"/>
    <x v="0"/>
    <x v="43"/>
    <n v="0"/>
  </r>
  <r>
    <x v="0"/>
    <x v="8"/>
    <x v="4"/>
    <n v="0"/>
    <n v="0"/>
    <x v="0"/>
    <x v="0"/>
    <x v="44"/>
    <n v="0"/>
  </r>
  <r>
    <x v="1"/>
    <x v="0"/>
    <x v="0"/>
    <n v="0"/>
    <n v="0"/>
    <x v="0"/>
    <x v="0"/>
    <x v="0"/>
    <n v="0"/>
  </r>
  <r>
    <x v="1"/>
    <x v="0"/>
    <x v="1"/>
    <n v="0"/>
    <n v="0"/>
    <x v="0"/>
    <x v="0"/>
    <x v="1"/>
    <n v="0"/>
  </r>
  <r>
    <x v="1"/>
    <x v="0"/>
    <x v="2"/>
    <n v="0"/>
    <n v="0"/>
    <x v="0"/>
    <x v="0"/>
    <x v="2"/>
    <n v="0"/>
  </r>
  <r>
    <x v="1"/>
    <x v="0"/>
    <x v="3"/>
    <n v="0"/>
    <n v="0"/>
    <x v="0"/>
    <x v="0"/>
    <x v="3"/>
    <n v="0"/>
  </r>
  <r>
    <x v="1"/>
    <x v="0"/>
    <x v="4"/>
    <n v="0"/>
    <n v="0"/>
    <x v="0"/>
    <x v="0"/>
    <x v="4"/>
    <n v="0"/>
  </r>
  <r>
    <x v="1"/>
    <x v="1"/>
    <x v="0"/>
    <n v="0"/>
    <n v="0"/>
    <x v="0"/>
    <x v="0"/>
    <x v="5"/>
    <n v="0"/>
  </r>
  <r>
    <x v="1"/>
    <x v="1"/>
    <x v="1"/>
    <n v="0"/>
    <n v="0"/>
    <x v="0"/>
    <x v="0"/>
    <x v="6"/>
    <n v="0"/>
  </r>
  <r>
    <x v="1"/>
    <x v="1"/>
    <x v="2"/>
    <n v="0"/>
    <n v="0"/>
    <x v="0"/>
    <x v="0"/>
    <x v="7"/>
    <n v="0"/>
  </r>
  <r>
    <x v="1"/>
    <x v="1"/>
    <x v="3"/>
    <n v="0"/>
    <n v="0"/>
    <x v="0"/>
    <x v="0"/>
    <x v="8"/>
    <n v="0"/>
  </r>
  <r>
    <x v="1"/>
    <x v="1"/>
    <x v="4"/>
    <n v="0"/>
    <n v="0"/>
    <x v="0"/>
    <x v="0"/>
    <x v="9"/>
    <n v="0"/>
  </r>
  <r>
    <x v="1"/>
    <x v="2"/>
    <x v="0"/>
    <n v="0"/>
    <n v="0"/>
    <x v="0"/>
    <x v="0"/>
    <x v="10"/>
    <n v="0"/>
  </r>
  <r>
    <x v="1"/>
    <x v="2"/>
    <x v="1"/>
    <n v="0"/>
    <n v="0"/>
    <x v="0"/>
    <x v="0"/>
    <x v="11"/>
    <n v="0"/>
  </r>
  <r>
    <x v="1"/>
    <x v="2"/>
    <x v="2"/>
    <n v="0"/>
    <n v="0"/>
    <x v="0"/>
    <x v="0"/>
    <x v="12"/>
    <n v="0"/>
  </r>
  <r>
    <x v="1"/>
    <x v="2"/>
    <x v="3"/>
    <n v="0"/>
    <n v="0"/>
    <x v="0"/>
    <x v="0"/>
    <x v="13"/>
    <n v="0"/>
  </r>
  <r>
    <x v="1"/>
    <x v="2"/>
    <x v="4"/>
    <n v="0"/>
    <n v="0"/>
    <x v="0"/>
    <x v="0"/>
    <x v="14"/>
    <n v="0"/>
  </r>
  <r>
    <x v="1"/>
    <x v="3"/>
    <x v="0"/>
    <n v="0"/>
    <n v="0"/>
    <x v="0"/>
    <x v="0"/>
    <x v="15"/>
    <n v="0"/>
  </r>
  <r>
    <x v="1"/>
    <x v="3"/>
    <x v="1"/>
    <n v="0"/>
    <n v="0"/>
    <x v="0"/>
    <x v="0"/>
    <x v="16"/>
    <n v="0"/>
  </r>
  <r>
    <x v="1"/>
    <x v="3"/>
    <x v="2"/>
    <n v="0"/>
    <n v="0"/>
    <x v="0"/>
    <x v="0"/>
    <x v="17"/>
    <n v="0"/>
  </r>
  <r>
    <x v="1"/>
    <x v="3"/>
    <x v="3"/>
    <n v="0"/>
    <n v="0"/>
    <x v="0"/>
    <x v="0"/>
    <x v="18"/>
    <n v="0"/>
  </r>
  <r>
    <x v="1"/>
    <x v="3"/>
    <x v="4"/>
    <n v="0"/>
    <n v="0"/>
    <x v="0"/>
    <x v="0"/>
    <x v="19"/>
    <n v="0"/>
  </r>
  <r>
    <x v="1"/>
    <x v="4"/>
    <x v="0"/>
    <n v="0"/>
    <n v="0"/>
    <x v="0"/>
    <x v="0"/>
    <x v="20"/>
    <n v="0"/>
  </r>
  <r>
    <x v="1"/>
    <x v="4"/>
    <x v="1"/>
    <n v="0"/>
    <n v="0"/>
    <x v="0"/>
    <x v="0"/>
    <x v="21"/>
    <n v="0"/>
  </r>
  <r>
    <x v="1"/>
    <x v="4"/>
    <x v="2"/>
    <n v="0"/>
    <n v="0"/>
    <x v="0"/>
    <x v="0"/>
    <x v="22"/>
    <n v="0"/>
  </r>
  <r>
    <x v="1"/>
    <x v="4"/>
    <x v="3"/>
    <n v="0"/>
    <n v="0"/>
    <x v="0"/>
    <x v="0"/>
    <x v="23"/>
    <n v="0"/>
  </r>
  <r>
    <x v="1"/>
    <x v="4"/>
    <x v="4"/>
    <n v="0"/>
    <n v="0"/>
    <x v="0"/>
    <x v="0"/>
    <x v="24"/>
    <n v="0"/>
  </r>
  <r>
    <x v="1"/>
    <x v="5"/>
    <x v="0"/>
    <n v="0"/>
    <n v="0"/>
    <x v="0"/>
    <x v="0"/>
    <x v="25"/>
    <n v="0"/>
  </r>
  <r>
    <x v="1"/>
    <x v="5"/>
    <x v="1"/>
    <n v="0"/>
    <n v="0"/>
    <x v="0"/>
    <x v="0"/>
    <x v="26"/>
    <n v="0"/>
  </r>
  <r>
    <x v="1"/>
    <x v="5"/>
    <x v="2"/>
    <n v="0"/>
    <n v="0"/>
    <x v="0"/>
    <x v="0"/>
    <x v="27"/>
    <n v="0"/>
  </r>
  <r>
    <x v="1"/>
    <x v="5"/>
    <x v="3"/>
    <n v="0"/>
    <n v="0"/>
    <x v="0"/>
    <x v="0"/>
    <x v="28"/>
    <n v="0"/>
  </r>
  <r>
    <x v="1"/>
    <x v="5"/>
    <x v="4"/>
    <n v="0"/>
    <n v="0"/>
    <x v="0"/>
    <x v="0"/>
    <x v="29"/>
    <n v="0"/>
  </r>
  <r>
    <x v="1"/>
    <x v="6"/>
    <x v="0"/>
    <n v="0"/>
    <n v="0"/>
    <x v="0"/>
    <x v="0"/>
    <x v="30"/>
    <n v="0"/>
  </r>
  <r>
    <x v="1"/>
    <x v="6"/>
    <x v="1"/>
    <n v="0"/>
    <n v="0"/>
    <x v="0"/>
    <x v="0"/>
    <x v="31"/>
    <n v="0"/>
  </r>
  <r>
    <x v="1"/>
    <x v="6"/>
    <x v="2"/>
    <n v="0"/>
    <n v="0"/>
    <x v="0"/>
    <x v="0"/>
    <x v="32"/>
    <n v="0"/>
  </r>
  <r>
    <x v="1"/>
    <x v="6"/>
    <x v="3"/>
    <n v="0"/>
    <n v="0"/>
    <x v="0"/>
    <x v="0"/>
    <x v="33"/>
    <n v="0"/>
  </r>
  <r>
    <x v="1"/>
    <x v="6"/>
    <x v="4"/>
    <n v="0"/>
    <n v="0"/>
    <x v="0"/>
    <x v="0"/>
    <x v="34"/>
    <n v="0"/>
  </r>
  <r>
    <x v="1"/>
    <x v="7"/>
    <x v="0"/>
    <n v="0"/>
    <n v="0"/>
    <x v="0"/>
    <x v="0"/>
    <x v="35"/>
    <n v="0"/>
  </r>
  <r>
    <x v="1"/>
    <x v="7"/>
    <x v="1"/>
    <n v="0"/>
    <n v="0"/>
    <x v="0"/>
    <x v="0"/>
    <x v="36"/>
    <n v="0"/>
  </r>
  <r>
    <x v="1"/>
    <x v="7"/>
    <x v="2"/>
    <n v="0"/>
    <n v="0"/>
    <x v="0"/>
    <x v="0"/>
    <x v="37"/>
    <n v="0"/>
  </r>
  <r>
    <x v="1"/>
    <x v="7"/>
    <x v="3"/>
    <n v="0"/>
    <n v="0"/>
    <x v="0"/>
    <x v="0"/>
    <x v="38"/>
    <n v="0"/>
  </r>
  <r>
    <x v="1"/>
    <x v="7"/>
    <x v="4"/>
    <n v="0"/>
    <n v="0"/>
    <x v="0"/>
    <x v="0"/>
    <x v="39"/>
    <n v="0"/>
  </r>
  <r>
    <x v="1"/>
    <x v="8"/>
    <x v="0"/>
    <n v="0"/>
    <n v="0"/>
    <x v="0"/>
    <x v="0"/>
    <x v="40"/>
    <n v="0"/>
  </r>
  <r>
    <x v="1"/>
    <x v="8"/>
    <x v="1"/>
    <n v="0"/>
    <n v="0"/>
    <x v="0"/>
    <x v="0"/>
    <x v="41"/>
    <n v="0"/>
  </r>
  <r>
    <x v="1"/>
    <x v="8"/>
    <x v="2"/>
    <n v="0"/>
    <n v="0"/>
    <x v="0"/>
    <x v="0"/>
    <x v="42"/>
    <n v="0"/>
  </r>
  <r>
    <x v="1"/>
    <x v="8"/>
    <x v="3"/>
    <n v="0"/>
    <n v="0"/>
    <x v="0"/>
    <x v="0"/>
    <x v="43"/>
    <n v="0"/>
  </r>
  <r>
    <x v="1"/>
    <x v="8"/>
    <x v="4"/>
    <n v="0"/>
    <n v="0"/>
    <x v="0"/>
    <x v="0"/>
    <x v="44"/>
    <n v="0"/>
  </r>
  <r>
    <x v="2"/>
    <x v="0"/>
    <x v="0"/>
    <n v="636"/>
    <n v="636"/>
    <x v="1"/>
    <x v="1"/>
    <x v="0"/>
    <n v="0.16004026170105601"/>
  </r>
  <r>
    <x v="2"/>
    <x v="0"/>
    <x v="1"/>
    <n v="743"/>
    <n v="636"/>
    <x v="2"/>
    <x v="1"/>
    <x v="1"/>
    <n v="0.16540516473731001"/>
  </r>
  <r>
    <x v="2"/>
    <x v="0"/>
    <x v="2"/>
    <n v="710"/>
    <n v="636"/>
    <x v="3"/>
    <x v="1"/>
    <x v="2"/>
    <n v="0.14355034371208999"/>
  </r>
  <r>
    <x v="2"/>
    <x v="0"/>
    <x v="3"/>
    <n v="807"/>
    <n v="636"/>
    <x v="4"/>
    <x v="1"/>
    <x v="3"/>
    <n v="0.15573137784639099"/>
  </r>
  <r>
    <x v="2"/>
    <x v="0"/>
    <x v="4"/>
    <n v="832"/>
    <n v="636"/>
    <x v="5"/>
    <x v="1"/>
    <x v="4"/>
    <n v="0.153817711222037"/>
  </r>
  <r>
    <x v="2"/>
    <x v="1"/>
    <x v="0"/>
    <n v="755"/>
    <n v="755"/>
    <x v="1"/>
    <x v="1"/>
    <x v="5"/>
    <n v="0.61332250203086902"/>
  </r>
  <r>
    <x v="2"/>
    <x v="1"/>
    <x v="1"/>
    <n v="291"/>
    <n v="755"/>
    <x v="6"/>
    <x v="1"/>
    <x v="6"/>
    <n v="0.44427480916030498"/>
  </r>
  <r>
    <x v="2"/>
    <x v="1"/>
    <x v="2"/>
    <n v="128"/>
    <n v="755"/>
    <x v="7"/>
    <x v="1"/>
    <x v="7"/>
    <n v="0.14970760233918101"/>
  </r>
  <r>
    <x v="2"/>
    <x v="1"/>
    <x v="3"/>
    <n v="535"/>
    <n v="755"/>
    <x v="8"/>
    <x v="1"/>
    <x v="8"/>
    <n v="0.42259083728278002"/>
  </r>
  <r>
    <x v="2"/>
    <x v="1"/>
    <x v="4"/>
    <n v="175"/>
    <n v="755"/>
    <x v="9"/>
    <x v="1"/>
    <x v="9"/>
    <n v="0.181347150259067"/>
  </r>
  <r>
    <x v="2"/>
    <x v="2"/>
    <x v="0"/>
    <n v="100"/>
    <n v="100"/>
    <x v="1"/>
    <x v="1"/>
    <x v="10"/>
    <n v="0.269541778975741"/>
  </r>
  <r>
    <x v="2"/>
    <x v="2"/>
    <x v="1"/>
    <n v="246"/>
    <n v="100"/>
    <x v="10"/>
    <x v="1"/>
    <x v="11"/>
    <n v="0.39549839228295802"/>
  </r>
  <r>
    <x v="2"/>
    <x v="2"/>
    <x v="2"/>
    <n v="211"/>
    <n v="100"/>
    <x v="11"/>
    <x v="1"/>
    <x v="12"/>
    <n v="0.46069868995633101"/>
  </r>
  <r>
    <x v="2"/>
    <x v="2"/>
    <x v="3"/>
    <n v="136"/>
    <n v="100"/>
    <x v="12"/>
    <x v="1"/>
    <x v="13"/>
    <n v="0.29890109890109801"/>
  </r>
  <r>
    <x v="2"/>
    <x v="2"/>
    <x v="4"/>
    <n v="219"/>
    <n v="100"/>
    <x v="13"/>
    <x v="1"/>
    <x v="14"/>
    <n v="0.354943273905996"/>
  </r>
  <r>
    <x v="2"/>
    <x v="3"/>
    <x v="0"/>
    <n v="732"/>
    <n v="732"/>
    <x v="1"/>
    <x v="1"/>
    <x v="15"/>
    <n v="0.15086562242374199"/>
  </r>
  <r>
    <x v="2"/>
    <x v="3"/>
    <x v="1"/>
    <n v="694"/>
    <n v="732"/>
    <x v="14"/>
    <x v="1"/>
    <x v="16"/>
    <n v="0.130746043707611"/>
  </r>
  <r>
    <x v="2"/>
    <x v="3"/>
    <x v="2"/>
    <n v="701"/>
    <n v="732"/>
    <x v="15"/>
    <x v="1"/>
    <x v="17"/>
    <n v="0.121217361231194"/>
  </r>
  <r>
    <x v="2"/>
    <x v="3"/>
    <x v="3"/>
    <n v="778"/>
    <n v="732"/>
    <x v="16"/>
    <x v="1"/>
    <x v="18"/>
    <n v="0.11229792147806"/>
  </r>
  <r>
    <x v="2"/>
    <x v="3"/>
    <x v="4"/>
    <n v="838"/>
    <n v="732"/>
    <x v="17"/>
    <x v="1"/>
    <x v="19"/>
    <n v="0.119441277080957"/>
  </r>
  <r>
    <x v="2"/>
    <x v="4"/>
    <x v="0"/>
    <n v="281"/>
    <n v="281"/>
    <x v="1"/>
    <x v="1"/>
    <x v="20"/>
    <n v="0.58419958419958395"/>
  </r>
  <r>
    <x v="2"/>
    <x v="4"/>
    <x v="1"/>
    <n v="68"/>
    <n v="281"/>
    <x v="18"/>
    <x v="1"/>
    <x v="21"/>
    <n v="6.8965517241379296E-2"/>
  </r>
  <r>
    <x v="2"/>
    <x v="4"/>
    <x v="2"/>
    <n v="60"/>
    <n v="281"/>
    <x v="19"/>
    <x v="1"/>
    <x v="22"/>
    <n v="0.12345679012345601"/>
  </r>
  <r>
    <x v="2"/>
    <x v="4"/>
    <x v="3"/>
    <n v="102"/>
    <n v="281"/>
    <x v="20"/>
    <x v="1"/>
    <x v="23"/>
    <n v="0.138586956521739"/>
  </r>
  <r>
    <x v="2"/>
    <x v="4"/>
    <x v="4"/>
    <n v="59"/>
    <n v="281"/>
    <x v="21"/>
    <x v="1"/>
    <x v="24"/>
    <n v="7.69230769230769E-2"/>
  </r>
  <r>
    <x v="2"/>
    <x v="5"/>
    <x v="0"/>
    <n v="100"/>
    <n v="100"/>
    <x v="1"/>
    <x v="1"/>
    <x v="25"/>
    <n v="0.37453183520599198"/>
  </r>
  <r>
    <x v="2"/>
    <x v="5"/>
    <x v="1"/>
    <n v="137"/>
    <n v="100"/>
    <x v="22"/>
    <x v="1"/>
    <x v="26"/>
    <n v="0.32541567695961898"/>
  </r>
  <r>
    <x v="2"/>
    <x v="5"/>
    <x v="2"/>
    <n v="68"/>
    <n v="100"/>
    <x v="23"/>
    <x v="1"/>
    <x v="27"/>
    <n v="0.11147540983606501"/>
  </r>
  <r>
    <x v="2"/>
    <x v="5"/>
    <x v="3"/>
    <n v="125"/>
    <n v="100"/>
    <x v="24"/>
    <x v="1"/>
    <x v="28"/>
    <n v="0.294811320754717"/>
  </r>
  <r>
    <x v="2"/>
    <x v="5"/>
    <x v="4"/>
    <n v="111"/>
    <n v="100"/>
    <x v="25"/>
    <x v="1"/>
    <x v="29"/>
    <n v="0.145287958115183"/>
  </r>
  <r>
    <x v="2"/>
    <x v="6"/>
    <x v="0"/>
    <n v="187"/>
    <n v="187"/>
    <x v="1"/>
    <x v="1"/>
    <x v="30"/>
    <n v="0.103314917127071"/>
  </r>
  <r>
    <x v="2"/>
    <x v="6"/>
    <x v="1"/>
    <n v="435"/>
    <n v="187"/>
    <x v="26"/>
    <x v="1"/>
    <x v="31"/>
    <n v="0.15183246073298401"/>
  </r>
  <r>
    <x v="2"/>
    <x v="6"/>
    <x v="2"/>
    <n v="582"/>
    <n v="187"/>
    <x v="27"/>
    <x v="1"/>
    <x v="32"/>
    <n v="0.21033610408384501"/>
  </r>
  <r>
    <x v="2"/>
    <x v="6"/>
    <x v="3"/>
    <n v="582"/>
    <n v="187"/>
    <x v="27"/>
    <x v="1"/>
    <x v="33"/>
    <n v="0.148849104859335"/>
  </r>
  <r>
    <x v="2"/>
    <x v="6"/>
    <x v="4"/>
    <n v="336"/>
    <n v="187"/>
    <x v="28"/>
    <x v="1"/>
    <x v="34"/>
    <n v="9.0737240075614303E-2"/>
  </r>
  <r>
    <x v="2"/>
    <x v="7"/>
    <x v="0"/>
    <n v="0"/>
    <n v="0"/>
    <x v="0"/>
    <x v="1"/>
    <x v="35"/>
    <n v="0"/>
  </r>
  <r>
    <x v="2"/>
    <x v="7"/>
    <x v="1"/>
    <n v="0"/>
    <n v="0"/>
    <x v="0"/>
    <x v="1"/>
    <x v="36"/>
    <n v="0"/>
  </r>
  <r>
    <x v="2"/>
    <x v="7"/>
    <x v="2"/>
    <n v="0"/>
    <n v="0"/>
    <x v="0"/>
    <x v="1"/>
    <x v="37"/>
    <n v="0"/>
  </r>
  <r>
    <x v="2"/>
    <x v="7"/>
    <x v="3"/>
    <n v="0"/>
    <n v="0"/>
    <x v="0"/>
    <x v="1"/>
    <x v="38"/>
    <n v="0"/>
  </r>
  <r>
    <x v="2"/>
    <x v="7"/>
    <x v="4"/>
    <n v="0"/>
    <n v="0"/>
    <x v="0"/>
    <x v="1"/>
    <x v="39"/>
    <n v="0"/>
  </r>
  <r>
    <x v="2"/>
    <x v="8"/>
    <x v="0"/>
    <n v="534"/>
    <n v="534"/>
    <x v="1"/>
    <x v="1"/>
    <x v="40"/>
    <n v="0.24517906336088099"/>
  </r>
  <r>
    <x v="2"/>
    <x v="8"/>
    <x v="1"/>
    <n v="679"/>
    <n v="534"/>
    <x v="29"/>
    <x v="1"/>
    <x v="41"/>
    <n v="0.25935828877005301"/>
  </r>
  <r>
    <x v="2"/>
    <x v="8"/>
    <x v="2"/>
    <n v="682"/>
    <n v="534"/>
    <x v="30"/>
    <x v="1"/>
    <x v="42"/>
    <n v="0.29257829257829199"/>
  </r>
  <r>
    <x v="2"/>
    <x v="8"/>
    <x v="3"/>
    <n v="643"/>
    <n v="534"/>
    <x v="31"/>
    <x v="1"/>
    <x v="43"/>
    <n v="0.19717877951548601"/>
  </r>
  <r>
    <x v="2"/>
    <x v="8"/>
    <x v="4"/>
    <n v="491"/>
    <n v="534"/>
    <x v="32"/>
    <x v="1"/>
    <x v="44"/>
    <n v="0.16167270332565001"/>
  </r>
  <r>
    <x v="3"/>
    <x v="0"/>
    <x v="0"/>
    <n v="9"/>
    <n v="9"/>
    <x v="1"/>
    <x v="0"/>
    <x v="0"/>
    <n v="2.2647206844489099E-3"/>
  </r>
  <r>
    <x v="3"/>
    <x v="0"/>
    <x v="1"/>
    <n v="0"/>
    <n v="9"/>
    <x v="33"/>
    <x v="0"/>
    <x v="1"/>
    <n v="0"/>
  </r>
  <r>
    <x v="3"/>
    <x v="0"/>
    <x v="2"/>
    <n v="15"/>
    <n v="9"/>
    <x v="34"/>
    <x v="0"/>
    <x v="2"/>
    <n v="3.0327537403962799E-3"/>
  </r>
  <r>
    <x v="3"/>
    <x v="0"/>
    <x v="3"/>
    <n v="0"/>
    <n v="9"/>
    <x v="33"/>
    <x v="0"/>
    <x v="3"/>
    <n v="0"/>
  </r>
  <r>
    <x v="3"/>
    <x v="0"/>
    <x v="4"/>
    <n v="0"/>
    <n v="9"/>
    <x v="33"/>
    <x v="0"/>
    <x v="4"/>
    <n v="0"/>
  </r>
  <r>
    <x v="3"/>
    <x v="1"/>
    <x v="0"/>
    <n v="0"/>
    <n v="0"/>
    <x v="0"/>
    <x v="0"/>
    <x v="5"/>
    <n v="0"/>
  </r>
  <r>
    <x v="3"/>
    <x v="1"/>
    <x v="1"/>
    <n v="0"/>
    <n v="0"/>
    <x v="0"/>
    <x v="0"/>
    <x v="6"/>
    <n v="0"/>
  </r>
  <r>
    <x v="3"/>
    <x v="1"/>
    <x v="2"/>
    <n v="0"/>
    <n v="0"/>
    <x v="0"/>
    <x v="0"/>
    <x v="7"/>
    <n v="0"/>
  </r>
  <r>
    <x v="3"/>
    <x v="1"/>
    <x v="3"/>
    <n v="0"/>
    <n v="0"/>
    <x v="0"/>
    <x v="0"/>
    <x v="8"/>
    <n v="0"/>
  </r>
  <r>
    <x v="3"/>
    <x v="1"/>
    <x v="4"/>
    <n v="0"/>
    <n v="0"/>
    <x v="0"/>
    <x v="0"/>
    <x v="9"/>
    <n v="0"/>
  </r>
  <r>
    <x v="3"/>
    <x v="2"/>
    <x v="0"/>
    <n v="0"/>
    <n v="0"/>
    <x v="0"/>
    <x v="0"/>
    <x v="10"/>
    <n v="0"/>
  </r>
  <r>
    <x v="3"/>
    <x v="2"/>
    <x v="1"/>
    <n v="0"/>
    <n v="0"/>
    <x v="0"/>
    <x v="0"/>
    <x v="11"/>
    <n v="0"/>
  </r>
  <r>
    <x v="3"/>
    <x v="2"/>
    <x v="2"/>
    <n v="0"/>
    <n v="0"/>
    <x v="0"/>
    <x v="0"/>
    <x v="12"/>
    <n v="0"/>
  </r>
  <r>
    <x v="3"/>
    <x v="2"/>
    <x v="3"/>
    <n v="0"/>
    <n v="0"/>
    <x v="0"/>
    <x v="0"/>
    <x v="13"/>
    <n v="0"/>
  </r>
  <r>
    <x v="3"/>
    <x v="2"/>
    <x v="4"/>
    <n v="0"/>
    <n v="0"/>
    <x v="0"/>
    <x v="0"/>
    <x v="14"/>
    <n v="0"/>
  </r>
  <r>
    <x v="3"/>
    <x v="3"/>
    <x v="0"/>
    <n v="0"/>
    <n v="0"/>
    <x v="0"/>
    <x v="0"/>
    <x v="15"/>
    <n v="0"/>
  </r>
  <r>
    <x v="3"/>
    <x v="3"/>
    <x v="1"/>
    <n v="0"/>
    <n v="0"/>
    <x v="0"/>
    <x v="0"/>
    <x v="16"/>
    <n v="0"/>
  </r>
  <r>
    <x v="3"/>
    <x v="3"/>
    <x v="2"/>
    <n v="18"/>
    <n v="0"/>
    <x v="35"/>
    <x v="0"/>
    <x v="17"/>
    <n v="3.1125713297596399E-3"/>
  </r>
  <r>
    <x v="3"/>
    <x v="3"/>
    <x v="3"/>
    <n v="16"/>
    <n v="0"/>
    <x v="35"/>
    <x v="0"/>
    <x v="18"/>
    <n v="2.3094688221708998E-3"/>
  </r>
  <r>
    <x v="3"/>
    <x v="3"/>
    <x v="4"/>
    <n v="11"/>
    <n v="0"/>
    <x v="35"/>
    <x v="0"/>
    <x v="19"/>
    <n v="1.5678449258836899E-3"/>
  </r>
  <r>
    <x v="3"/>
    <x v="4"/>
    <x v="0"/>
    <n v="0"/>
    <n v="0"/>
    <x v="0"/>
    <x v="0"/>
    <x v="20"/>
    <n v="0"/>
  </r>
  <r>
    <x v="3"/>
    <x v="4"/>
    <x v="1"/>
    <n v="0"/>
    <n v="0"/>
    <x v="0"/>
    <x v="0"/>
    <x v="21"/>
    <n v="0"/>
  </r>
  <r>
    <x v="3"/>
    <x v="4"/>
    <x v="2"/>
    <n v="0"/>
    <n v="0"/>
    <x v="0"/>
    <x v="0"/>
    <x v="22"/>
    <n v="0"/>
  </r>
  <r>
    <x v="3"/>
    <x v="4"/>
    <x v="3"/>
    <n v="0"/>
    <n v="0"/>
    <x v="0"/>
    <x v="0"/>
    <x v="23"/>
    <n v="0"/>
  </r>
  <r>
    <x v="3"/>
    <x v="4"/>
    <x v="4"/>
    <n v="0"/>
    <n v="0"/>
    <x v="0"/>
    <x v="0"/>
    <x v="24"/>
    <n v="0"/>
  </r>
  <r>
    <x v="3"/>
    <x v="5"/>
    <x v="0"/>
    <n v="0"/>
    <n v="0"/>
    <x v="0"/>
    <x v="0"/>
    <x v="25"/>
    <n v="0"/>
  </r>
  <r>
    <x v="3"/>
    <x v="5"/>
    <x v="1"/>
    <n v="0"/>
    <n v="0"/>
    <x v="0"/>
    <x v="0"/>
    <x v="26"/>
    <n v="0"/>
  </r>
  <r>
    <x v="3"/>
    <x v="5"/>
    <x v="2"/>
    <n v="0"/>
    <n v="0"/>
    <x v="0"/>
    <x v="0"/>
    <x v="27"/>
    <n v="0"/>
  </r>
  <r>
    <x v="3"/>
    <x v="5"/>
    <x v="3"/>
    <n v="0"/>
    <n v="0"/>
    <x v="0"/>
    <x v="0"/>
    <x v="28"/>
    <n v="0"/>
  </r>
  <r>
    <x v="3"/>
    <x v="5"/>
    <x v="4"/>
    <n v="0"/>
    <n v="0"/>
    <x v="0"/>
    <x v="0"/>
    <x v="29"/>
    <n v="0"/>
  </r>
  <r>
    <x v="3"/>
    <x v="6"/>
    <x v="0"/>
    <n v="0"/>
    <n v="0"/>
    <x v="0"/>
    <x v="0"/>
    <x v="30"/>
    <n v="0"/>
  </r>
  <r>
    <x v="3"/>
    <x v="6"/>
    <x v="1"/>
    <n v="0"/>
    <n v="0"/>
    <x v="0"/>
    <x v="0"/>
    <x v="31"/>
    <n v="0"/>
  </r>
  <r>
    <x v="3"/>
    <x v="6"/>
    <x v="2"/>
    <n v="0"/>
    <n v="0"/>
    <x v="0"/>
    <x v="0"/>
    <x v="32"/>
    <n v="0"/>
  </r>
  <r>
    <x v="3"/>
    <x v="6"/>
    <x v="3"/>
    <n v="0"/>
    <n v="0"/>
    <x v="0"/>
    <x v="0"/>
    <x v="33"/>
    <n v="0"/>
  </r>
  <r>
    <x v="3"/>
    <x v="6"/>
    <x v="4"/>
    <n v="0"/>
    <n v="0"/>
    <x v="0"/>
    <x v="0"/>
    <x v="34"/>
    <n v="0"/>
  </r>
  <r>
    <x v="3"/>
    <x v="7"/>
    <x v="0"/>
    <n v="0"/>
    <n v="0"/>
    <x v="0"/>
    <x v="0"/>
    <x v="35"/>
    <n v="0"/>
  </r>
  <r>
    <x v="3"/>
    <x v="7"/>
    <x v="1"/>
    <n v="0"/>
    <n v="0"/>
    <x v="0"/>
    <x v="0"/>
    <x v="36"/>
    <n v="0"/>
  </r>
  <r>
    <x v="3"/>
    <x v="7"/>
    <x v="2"/>
    <n v="0"/>
    <n v="0"/>
    <x v="0"/>
    <x v="0"/>
    <x v="37"/>
    <n v="0"/>
  </r>
  <r>
    <x v="3"/>
    <x v="7"/>
    <x v="3"/>
    <n v="0"/>
    <n v="0"/>
    <x v="0"/>
    <x v="0"/>
    <x v="38"/>
    <n v="0"/>
  </r>
  <r>
    <x v="3"/>
    <x v="7"/>
    <x v="4"/>
    <n v="0"/>
    <n v="0"/>
    <x v="0"/>
    <x v="0"/>
    <x v="39"/>
    <n v="0"/>
  </r>
  <r>
    <x v="3"/>
    <x v="8"/>
    <x v="0"/>
    <n v="0"/>
    <n v="0"/>
    <x v="0"/>
    <x v="0"/>
    <x v="40"/>
    <n v="0"/>
  </r>
  <r>
    <x v="3"/>
    <x v="8"/>
    <x v="1"/>
    <n v="0"/>
    <n v="0"/>
    <x v="0"/>
    <x v="0"/>
    <x v="41"/>
    <n v="0"/>
  </r>
  <r>
    <x v="3"/>
    <x v="8"/>
    <x v="2"/>
    <n v="0"/>
    <n v="0"/>
    <x v="0"/>
    <x v="0"/>
    <x v="42"/>
    <n v="0"/>
  </r>
  <r>
    <x v="3"/>
    <x v="8"/>
    <x v="3"/>
    <n v="0"/>
    <n v="0"/>
    <x v="0"/>
    <x v="0"/>
    <x v="43"/>
    <n v="0"/>
  </r>
  <r>
    <x v="3"/>
    <x v="8"/>
    <x v="4"/>
    <n v="17"/>
    <n v="0"/>
    <x v="35"/>
    <x v="0"/>
    <x v="44"/>
    <n v="5.5976292393809602E-3"/>
  </r>
  <r>
    <x v="4"/>
    <x v="0"/>
    <x v="0"/>
    <n v="86"/>
    <n v="86"/>
    <x v="1"/>
    <x v="2"/>
    <x v="0"/>
    <n v="2.1640664318067399E-2"/>
  </r>
  <r>
    <x v="4"/>
    <x v="0"/>
    <x v="1"/>
    <n v="49"/>
    <n v="86"/>
    <x v="36"/>
    <x v="2"/>
    <x v="1"/>
    <n v="1.09082813891362E-2"/>
  </r>
  <r>
    <x v="4"/>
    <x v="0"/>
    <x v="2"/>
    <n v="36"/>
    <n v="86"/>
    <x v="37"/>
    <x v="2"/>
    <x v="2"/>
    <n v="7.2786089769510702E-3"/>
  </r>
  <r>
    <x v="4"/>
    <x v="0"/>
    <x v="3"/>
    <n v="51"/>
    <n v="86"/>
    <x v="38"/>
    <x v="2"/>
    <x v="3"/>
    <n v="9.8417599382477801E-3"/>
  </r>
  <r>
    <x v="4"/>
    <x v="0"/>
    <x v="4"/>
    <n v="65"/>
    <n v="86"/>
    <x v="39"/>
    <x v="2"/>
    <x v="4"/>
    <n v="1.2017008689221601E-2"/>
  </r>
  <r>
    <x v="4"/>
    <x v="1"/>
    <x v="0"/>
    <n v="0"/>
    <n v="0"/>
    <x v="0"/>
    <x v="2"/>
    <x v="5"/>
    <n v="0"/>
  </r>
  <r>
    <x v="4"/>
    <x v="1"/>
    <x v="1"/>
    <n v="0"/>
    <n v="0"/>
    <x v="0"/>
    <x v="2"/>
    <x v="6"/>
    <n v="0"/>
  </r>
  <r>
    <x v="4"/>
    <x v="1"/>
    <x v="2"/>
    <n v="0"/>
    <n v="0"/>
    <x v="0"/>
    <x v="2"/>
    <x v="7"/>
    <n v="0"/>
  </r>
  <r>
    <x v="4"/>
    <x v="1"/>
    <x v="3"/>
    <n v="0"/>
    <n v="0"/>
    <x v="0"/>
    <x v="2"/>
    <x v="8"/>
    <n v="0"/>
  </r>
  <r>
    <x v="4"/>
    <x v="1"/>
    <x v="4"/>
    <n v="0"/>
    <n v="0"/>
    <x v="0"/>
    <x v="2"/>
    <x v="9"/>
    <n v="0"/>
  </r>
  <r>
    <x v="4"/>
    <x v="2"/>
    <x v="0"/>
    <n v="0"/>
    <n v="0"/>
    <x v="0"/>
    <x v="2"/>
    <x v="10"/>
    <n v="0"/>
  </r>
  <r>
    <x v="4"/>
    <x v="2"/>
    <x v="1"/>
    <n v="0"/>
    <n v="0"/>
    <x v="0"/>
    <x v="2"/>
    <x v="11"/>
    <n v="0"/>
  </r>
  <r>
    <x v="4"/>
    <x v="2"/>
    <x v="2"/>
    <n v="0"/>
    <n v="0"/>
    <x v="0"/>
    <x v="2"/>
    <x v="12"/>
    <n v="0"/>
  </r>
  <r>
    <x v="4"/>
    <x v="2"/>
    <x v="3"/>
    <n v="0"/>
    <n v="0"/>
    <x v="0"/>
    <x v="2"/>
    <x v="13"/>
    <n v="0"/>
  </r>
  <r>
    <x v="4"/>
    <x v="2"/>
    <x v="4"/>
    <n v="0"/>
    <n v="0"/>
    <x v="0"/>
    <x v="2"/>
    <x v="14"/>
    <n v="0"/>
  </r>
  <r>
    <x v="4"/>
    <x v="3"/>
    <x v="0"/>
    <n v="55"/>
    <n v="55"/>
    <x v="1"/>
    <x v="2"/>
    <x v="15"/>
    <n v="1.1335531739488799E-2"/>
  </r>
  <r>
    <x v="4"/>
    <x v="3"/>
    <x v="1"/>
    <n v="100"/>
    <n v="55"/>
    <x v="40"/>
    <x v="2"/>
    <x v="16"/>
    <n v="1.8839487565938201E-2"/>
  </r>
  <r>
    <x v="4"/>
    <x v="3"/>
    <x v="2"/>
    <n v="75"/>
    <n v="55"/>
    <x v="41"/>
    <x v="2"/>
    <x v="17"/>
    <n v="1.29690472073318E-2"/>
  </r>
  <r>
    <x v="4"/>
    <x v="3"/>
    <x v="3"/>
    <n v="97"/>
    <n v="55"/>
    <x v="42"/>
    <x v="2"/>
    <x v="18"/>
    <n v="1.4001154734411001E-2"/>
  </r>
  <r>
    <x v="4"/>
    <x v="3"/>
    <x v="4"/>
    <n v="154"/>
    <n v="55"/>
    <x v="43"/>
    <x v="2"/>
    <x v="19"/>
    <n v="2.1949828962371701E-2"/>
  </r>
  <r>
    <x v="4"/>
    <x v="4"/>
    <x v="0"/>
    <n v="0"/>
    <n v="0"/>
    <x v="0"/>
    <x v="2"/>
    <x v="20"/>
    <n v="0"/>
  </r>
  <r>
    <x v="4"/>
    <x v="4"/>
    <x v="1"/>
    <n v="0"/>
    <n v="0"/>
    <x v="0"/>
    <x v="2"/>
    <x v="21"/>
    <n v="0"/>
  </r>
  <r>
    <x v="4"/>
    <x v="4"/>
    <x v="2"/>
    <n v="0"/>
    <n v="0"/>
    <x v="0"/>
    <x v="2"/>
    <x v="22"/>
    <n v="0"/>
  </r>
  <r>
    <x v="4"/>
    <x v="4"/>
    <x v="3"/>
    <n v="0"/>
    <n v="0"/>
    <x v="0"/>
    <x v="2"/>
    <x v="23"/>
    <n v="0"/>
  </r>
  <r>
    <x v="4"/>
    <x v="4"/>
    <x v="4"/>
    <n v="0"/>
    <n v="0"/>
    <x v="0"/>
    <x v="2"/>
    <x v="24"/>
    <n v="0"/>
  </r>
  <r>
    <x v="4"/>
    <x v="6"/>
    <x v="0"/>
    <n v="0"/>
    <n v="0"/>
    <x v="0"/>
    <x v="2"/>
    <x v="30"/>
    <n v="0"/>
  </r>
  <r>
    <x v="4"/>
    <x v="6"/>
    <x v="1"/>
    <n v="0"/>
    <n v="0"/>
    <x v="0"/>
    <x v="2"/>
    <x v="31"/>
    <n v="0"/>
  </r>
  <r>
    <x v="4"/>
    <x v="6"/>
    <x v="2"/>
    <n v="0"/>
    <n v="0"/>
    <x v="0"/>
    <x v="2"/>
    <x v="32"/>
    <n v="0"/>
  </r>
  <r>
    <x v="4"/>
    <x v="6"/>
    <x v="3"/>
    <n v="0"/>
    <n v="0"/>
    <x v="0"/>
    <x v="2"/>
    <x v="33"/>
    <n v="0"/>
  </r>
  <r>
    <x v="4"/>
    <x v="6"/>
    <x v="4"/>
    <n v="0"/>
    <n v="0"/>
    <x v="0"/>
    <x v="2"/>
    <x v="34"/>
    <n v="0"/>
  </r>
  <r>
    <x v="5"/>
    <x v="0"/>
    <x v="0"/>
    <n v="155"/>
    <n v="155"/>
    <x v="1"/>
    <x v="3"/>
    <x v="0"/>
    <n v="3.9003522898842402E-2"/>
  </r>
  <r>
    <x v="5"/>
    <x v="0"/>
    <x v="1"/>
    <n v="191"/>
    <n v="155"/>
    <x v="44"/>
    <x v="3"/>
    <x v="1"/>
    <n v="4.2520035618878002E-2"/>
  </r>
  <r>
    <x v="5"/>
    <x v="0"/>
    <x v="2"/>
    <n v="170"/>
    <n v="155"/>
    <x v="45"/>
    <x v="3"/>
    <x v="2"/>
    <n v="3.4371209057824502E-2"/>
  </r>
  <r>
    <x v="5"/>
    <x v="0"/>
    <x v="3"/>
    <n v="217"/>
    <n v="155"/>
    <x v="46"/>
    <x v="3"/>
    <x v="3"/>
    <n v="4.1875723658818899E-2"/>
  </r>
  <r>
    <x v="5"/>
    <x v="0"/>
    <x v="4"/>
    <n v="204"/>
    <n v="155"/>
    <x v="47"/>
    <x v="3"/>
    <x v="4"/>
    <n v="3.7714919578480298E-2"/>
  </r>
  <r>
    <x v="5"/>
    <x v="1"/>
    <x v="0"/>
    <n v="89"/>
    <n v="89"/>
    <x v="1"/>
    <x v="3"/>
    <x v="5"/>
    <n v="7.2298943948009703E-2"/>
  </r>
  <r>
    <x v="5"/>
    <x v="1"/>
    <x v="1"/>
    <n v="72"/>
    <n v="89"/>
    <x v="48"/>
    <x v="3"/>
    <x v="6"/>
    <n v="0.109923664122137"/>
  </r>
  <r>
    <x v="5"/>
    <x v="1"/>
    <x v="2"/>
    <n v="211"/>
    <n v="89"/>
    <x v="49"/>
    <x v="3"/>
    <x v="7"/>
    <n v="0.24678362573099399"/>
  </r>
  <r>
    <x v="5"/>
    <x v="1"/>
    <x v="3"/>
    <n v="94"/>
    <n v="89"/>
    <x v="50"/>
    <x v="3"/>
    <x v="8"/>
    <n v="7.4249605055292198E-2"/>
  </r>
  <r>
    <x v="5"/>
    <x v="1"/>
    <x v="4"/>
    <n v="140"/>
    <n v="89"/>
    <x v="51"/>
    <x v="3"/>
    <x v="9"/>
    <n v="0.14507772020725301"/>
  </r>
  <r>
    <x v="5"/>
    <x v="2"/>
    <x v="0"/>
    <n v="0"/>
    <n v="0"/>
    <x v="0"/>
    <x v="3"/>
    <x v="10"/>
    <n v="0"/>
  </r>
  <r>
    <x v="5"/>
    <x v="2"/>
    <x v="1"/>
    <n v="0"/>
    <n v="0"/>
    <x v="0"/>
    <x v="3"/>
    <x v="11"/>
    <n v="0"/>
  </r>
  <r>
    <x v="5"/>
    <x v="2"/>
    <x v="2"/>
    <n v="0"/>
    <n v="0"/>
    <x v="0"/>
    <x v="3"/>
    <x v="12"/>
    <n v="0"/>
  </r>
  <r>
    <x v="5"/>
    <x v="2"/>
    <x v="3"/>
    <n v="0"/>
    <n v="0"/>
    <x v="0"/>
    <x v="3"/>
    <x v="13"/>
    <n v="0"/>
  </r>
  <r>
    <x v="5"/>
    <x v="2"/>
    <x v="4"/>
    <n v="0"/>
    <n v="0"/>
    <x v="0"/>
    <x v="3"/>
    <x v="14"/>
    <n v="0"/>
  </r>
  <r>
    <x v="5"/>
    <x v="3"/>
    <x v="0"/>
    <n v="207"/>
    <n v="207"/>
    <x v="1"/>
    <x v="3"/>
    <x v="15"/>
    <n v="4.2662819455894403E-2"/>
  </r>
  <r>
    <x v="5"/>
    <x v="3"/>
    <x v="1"/>
    <n v="265"/>
    <n v="207"/>
    <x v="52"/>
    <x v="3"/>
    <x v="16"/>
    <n v="4.99246420497362E-2"/>
  </r>
  <r>
    <x v="5"/>
    <x v="3"/>
    <x v="2"/>
    <n v="228"/>
    <n v="207"/>
    <x v="53"/>
    <x v="3"/>
    <x v="17"/>
    <n v="3.9425903510288698E-2"/>
  </r>
  <r>
    <x v="5"/>
    <x v="3"/>
    <x v="3"/>
    <n v="318"/>
    <n v="207"/>
    <x v="54"/>
    <x v="3"/>
    <x v="18"/>
    <n v="4.5900692840646601E-2"/>
  </r>
  <r>
    <x v="5"/>
    <x v="3"/>
    <x v="4"/>
    <n v="288"/>
    <n v="207"/>
    <x v="55"/>
    <x v="3"/>
    <x v="19"/>
    <n v="4.1049030786773001E-2"/>
  </r>
  <r>
    <x v="5"/>
    <x v="4"/>
    <x v="0"/>
    <n v="0"/>
    <n v="0"/>
    <x v="0"/>
    <x v="3"/>
    <x v="20"/>
    <n v="0"/>
  </r>
  <r>
    <x v="5"/>
    <x v="4"/>
    <x v="1"/>
    <n v="0"/>
    <n v="0"/>
    <x v="0"/>
    <x v="3"/>
    <x v="21"/>
    <n v="0"/>
  </r>
  <r>
    <x v="5"/>
    <x v="4"/>
    <x v="2"/>
    <n v="0"/>
    <n v="0"/>
    <x v="0"/>
    <x v="3"/>
    <x v="22"/>
    <n v="0"/>
  </r>
  <r>
    <x v="5"/>
    <x v="4"/>
    <x v="3"/>
    <n v="0"/>
    <n v="0"/>
    <x v="0"/>
    <x v="3"/>
    <x v="23"/>
    <n v="0"/>
  </r>
  <r>
    <x v="5"/>
    <x v="4"/>
    <x v="4"/>
    <n v="0"/>
    <n v="0"/>
    <x v="0"/>
    <x v="3"/>
    <x v="24"/>
    <n v="0"/>
  </r>
  <r>
    <x v="5"/>
    <x v="5"/>
    <x v="0"/>
    <n v="0"/>
    <n v="0"/>
    <x v="0"/>
    <x v="3"/>
    <x v="25"/>
    <n v="0"/>
  </r>
  <r>
    <x v="5"/>
    <x v="5"/>
    <x v="1"/>
    <n v="0"/>
    <n v="0"/>
    <x v="0"/>
    <x v="3"/>
    <x v="26"/>
    <n v="0"/>
  </r>
  <r>
    <x v="5"/>
    <x v="5"/>
    <x v="2"/>
    <n v="0"/>
    <n v="0"/>
    <x v="0"/>
    <x v="3"/>
    <x v="27"/>
    <n v="0"/>
  </r>
  <r>
    <x v="5"/>
    <x v="5"/>
    <x v="3"/>
    <n v="0"/>
    <n v="0"/>
    <x v="0"/>
    <x v="3"/>
    <x v="28"/>
    <n v="0"/>
  </r>
  <r>
    <x v="5"/>
    <x v="5"/>
    <x v="4"/>
    <n v="0"/>
    <n v="0"/>
    <x v="0"/>
    <x v="3"/>
    <x v="29"/>
    <n v="0"/>
  </r>
  <r>
    <x v="5"/>
    <x v="6"/>
    <x v="0"/>
    <n v="106"/>
    <n v="106"/>
    <x v="1"/>
    <x v="3"/>
    <x v="30"/>
    <n v="5.8563535911602203E-2"/>
  </r>
  <r>
    <x v="5"/>
    <x v="6"/>
    <x v="1"/>
    <n v="90"/>
    <n v="106"/>
    <x v="56"/>
    <x v="3"/>
    <x v="31"/>
    <n v="3.1413612565444997E-2"/>
  </r>
  <r>
    <x v="5"/>
    <x v="6"/>
    <x v="2"/>
    <n v="154"/>
    <n v="106"/>
    <x v="57"/>
    <x v="3"/>
    <x v="32"/>
    <n v="5.5655945066859398E-2"/>
  </r>
  <r>
    <x v="5"/>
    <x v="6"/>
    <x v="3"/>
    <n v="165"/>
    <n v="106"/>
    <x v="58"/>
    <x v="3"/>
    <x v="33"/>
    <n v="4.2199488491048501E-2"/>
  </r>
  <r>
    <x v="5"/>
    <x v="6"/>
    <x v="4"/>
    <n v="169"/>
    <n v="106"/>
    <x v="59"/>
    <x v="3"/>
    <x v="34"/>
    <n v="4.5638671347555997E-2"/>
  </r>
  <r>
    <x v="5"/>
    <x v="7"/>
    <x v="0"/>
    <n v="0"/>
    <n v="0"/>
    <x v="0"/>
    <x v="3"/>
    <x v="35"/>
    <n v="0"/>
  </r>
  <r>
    <x v="5"/>
    <x v="7"/>
    <x v="1"/>
    <n v="0"/>
    <n v="0"/>
    <x v="0"/>
    <x v="3"/>
    <x v="36"/>
    <n v="0"/>
  </r>
  <r>
    <x v="5"/>
    <x v="7"/>
    <x v="2"/>
    <n v="0"/>
    <n v="0"/>
    <x v="0"/>
    <x v="3"/>
    <x v="37"/>
    <n v="0"/>
  </r>
  <r>
    <x v="5"/>
    <x v="7"/>
    <x v="3"/>
    <n v="0"/>
    <n v="0"/>
    <x v="0"/>
    <x v="3"/>
    <x v="38"/>
    <n v="0"/>
  </r>
  <r>
    <x v="5"/>
    <x v="7"/>
    <x v="4"/>
    <n v="0"/>
    <n v="0"/>
    <x v="0"/>
    <x v="3"/>
    <x v="39"/>
    <n v="0"/>
  </r>
  <r>
    <x v="5"/>
    <x v="8"/>
    <x v="0"/>
    <n v="22"/>
    <n v="22"/>
    <x v="1"/>
    <x v="3"/>
    <x v="40"/>
    <n v="1.01010101010101E-2"/>
  </r>
  <r>
    <x v="5"/>
    <x v="8"/>
    <x v="1"/>
    <n v="82"/>
    <n v="22"/>
    <x v="60"/>
    <x v="3"/>
    <x v="41"/>
    <n v="3.1321619556913601E-2"/>
  </r>
  <r>
    <x v="5"/>
    <x v="8"/>
    <x v="2"/>
    <n v="82"/>
    <n v="22"/>
    <x v="60"/>
    <x v="3"/>
    <x v="42"/>
    <n v="3.5178035178035097E-2"/>
  </r>
  <r>
    <x v="5"/>
    <x v="8"/>
    <x v="3"/>
    <n v="101"/>
    <n v="22"/>
    <x v="61"/>
    <x v="3"/>
    <x v="43"/>
    <n v="3.0972094449555301E-2"/>
  </r>
  <r>
    <x v="5"/>
    <x v="8"/>
    <x v="4"/>
    <n v="150"/>
    <n v="22"/>
    <x v="62"/>
    <x v="3"/>
    <x v="44"/>
    <n v="4.9390846229832003E-2"/>
  </r>
  <r>
    <x v="6"/>
    <x v="0"/>
    <x v="0"/>
    <n v="0"/>
    <n v="0"/>
    <x v="0"/>
    <x v="4"/>
    <x v="0"/>
    <n v="0"/>
  </r>
  <r>
    <x v="6"/>
    <x v="0"/>
    <x v="1"/>
    <n v="0"/>
    <n v="0"/>
    <x v="0"/>
    <x v="4"/>
    <x v="1"/>
    <n v="0"/>
  </r>
  <r>
    <x v="6"/>
    <x v="0"/>
    <x v="2"/>
    <n v="15"/>
    <n v="0"/>
    <x v="35"/>
    <x v="4"/>
    <x v="2"/>
    <n v="3.0327537403962799E-3"/>
  </r>
  <r>
    <x v="6"/>
    <x v="0"/>
    <x v="3"/>
    <n v="0"/>
    <n v="0"/>
    <x v="0"/>
    <x v="4"/>
    <x v="3"/>
    <n v="0"/>
  </r>
  <r>
    <x v="6"/>
    <x v="0"/>
    <x v="4"/>
    <n v="5"/>
    <n v="0"/>
    <x v="35"/>
    <x v="4"/>
    <x v="4"/>
    <n v="9.2438528378628202E-4"/>
  </r>
  <r>
    <x v="6"/>
    <x v="1"/>
    <x v="0"/>
    <n v="0"/>
    <n v="0"/>
    <x v="0"/>
    <x v="4"/>
    <x v="5"/>
    <n v="0"/>
  </r>
  <r>
    <x v="6"/>
    <x v="1"/>
    <x v="1"/>
    <n v="0"/>
    <n v="0"/>
    <x v="0"/>
    <x v="4"/>
    <x v="6"/>
    <n v="0"/>
  </r>
  <r>
    <x v="6"/>
    <x v="1"/>
    <x v="2"/>
    <n v="0"/>
    <n v="0"/>
    <x v="0"/>
    <x v="4"/>
    <x v="7"/>
    <n v="0"/>
  </r>
  <r>
    <x v="6"/>
    <x v="1"/>
    <x v="3"/>
    <n v="0"/>
    <n v="0"/>
    <x v="0"/>
    <x v="4"/>
    <x v="8"/>
    <n v="0"/>
  </r>
  <r>
    <x v="6"/>
    <x v="1"/>
    <x v="4"/>
    <n v="0"/>
    <n v="0"/>
    <x v="0"/>
    <x v="4"/>
    <x v="9"/>
    <n v="0"/>
  </r>
  <r>
    <x v="6"/>
    <x v="2"/>
    <x v="0"/>
    <n v="0"/>
    <n v="0"/>
    <x v="0"/>
    <x v="4"/>
    <x v="10"/>
    <n v="0"/>
  </r>
  <r>
    <x v="6"/>
    <x v="2"/>
    <x v="1"/>
    <n v="0"/>
    <n v="0"/>
    <x v="0"/>
    <x v="4"/>
    <x v="11"/>
    <n v="0"/>
  </r>
  <r>
    <x v="6"/>
    <x v="2"/>
    <x v="2"/>
    <n v="0"/>
    <n v="0"/>
    <x v="0"/>
    <x v="4"/>
    <x v="12"/>
    <n v="0"/>
  </r>
  <r>
    <x v="6"/>
    <x v="2"/>
    <x v="3"/>
    <n v="0"/>
    <n v="0"/>
    <x v="0"/>
    <x v="4"/>
    <x v="13"/>
    <n v="0"/>
  </r>
  <r>
    <x v="6"/>
    <x v="2"/>
    <x v="4"/>
    <n v="0"/>
    <n v="0"/>
    <x v="0"/>
    <x v="4"/>
    <x v="14"/>
    <n v="0"/>
  </r>
  <r>
    <x v="6"/>
    <x v="3"/>
    <x v="0"/>
    <n v="0"/>
    <n v="0"/>
    <x v="0"/>
    <x v="4"/>
    <x v="15"/>
    <n v="0"/>
  </r>
  <r>
    <x v="6"/>
    <x v="3"/>
    <x v="1"/>
    <n v="0"/>
    <n v="0"/>
    <x v="0"/>
    <x v="4"/>
    <x v="16"/>
    <n v="0"/>
  </r>
  <r>
    <x v="6"/>
    <x v="3"/>
    <x v="2"/>
    <n v="17"/>
    <n v="0"/>
    <x v="35"/>
    <x v="4"/>
    <x v="17"/>
    <n v="2.9396507003285402E-3"/>
  </r>
  <r>
    <x v="6"/>
    <x v="3"/>
    <x v="3"/>
    <n v="0"/>
    <n v="0"/>
    <x v="0"/>
    <x v="4"/>
    <x v="18"/>
    <n v="0"/>
  </r>
  <r>
    <x v="6"/>
    <x v="3"/>
    <x v="4"/>
    <n v="0"/>
    <n v="0"/>
    <x v="0"/>
    <x v="4"/>
    <x v="19"/>
    <n v="0"/>
  </r>
  <r>
    <x v="6"/>
    <x v="4"/>
    <x v="0"/>
    <n v="0"/>
    <n v="0"/>
    <x v="0"/>
    <x v="4"/>
    <x v="20"/>
    <n v="0"/>
  </r>
  <r>
    <x v="6"/>
    <x v="4"/>
    <x v="1"/>
    <n v="0"/>
    <n v="0"/>
    <x v="0"/>
    <x v="4"/>
    <x v="21"/>
    <n v="0"/>
  </r>
  <r>
    <x v="6"/>
    <x v="4"/>
    <x v="2"/>
    <n v="0"/>
    <n v="0"/>
    <x v="0"/>
    <x v="4"/>
    <x v="22"/>
    <n v="0"/>
  </r>
  <r>
    <x v="6"/>
    <x v="4"/>
    <x v="3"/>
    <n v="0"/>
    <n v="0"/>
    <x v="0"/>
    <x v="4"/>
    <x v="23"/>
    <n v="0"/>
  </r>
  <r>
    <x v="6"/>
    <x v="4"/>
    <x v="4"/>
    <n v="0"/>
    <n v="0"/>
    <x v="0"/>
    <x v="4"/>
    <x v="24"/>
    <n v="0"/>
  </r>
  <r>
    <x v="6"/>
    <x v="5"/>
    <x v="0"/>
    <n v="0"/>
    <n v="0"/>
    <x v="0"/>
    <x v="4"/>
    <x v="25"/>
    <n v="0"/>
  </r>
  <r>
    <x v="6"/>
    <x v="5"/>
    <x v="1"/>
    <n v="0"/>
    <n v="0"/>
    <x v="0"/>
    <x v="4"/>
    <x v="26"/>
    <n v="0"/>
  </r>
  <r>
    <x v="6"/>
    <x v="5"/>
    <x v="2"/>
    <n v="0"/>
    <n v="0"/>
    <x v="0"/>
    <x v="4"/>
    <x v="27"/>
    <n v="0"/>
  </r>
  <r>
    <x v="6"/>
    <x v="5"/>
    <x v="3"/>
    <n v="0"/>
    <n v="0"/>
    <x v="0"/>
    <x v="4"/>
    <x v="28"/>
    <n v="0"/>
  </r>
  <r>
    <x v="6"/>
    <x v="5"/>
    <x v="4"/>
    <n v="0"/>
    <n v="0"/>
    <x v="0"/>
    <x v="4"/>
    <x v="29"/>
    <n v="0"/>
  </r>
  <r>
    <x v="6"/>
    <x v="6"/>
    <x v="0"/>
    <n v="0"/>
    <n v="0"/>
    <x v="0"/>
    <x v="4"/>
    <x v="30"/>
    <n v="0"/>
  </r>
  <r>
    <x v="6"/>
    <x v="6"/>
    <x v="1"/>
    <n v="0"/>
    <n v="0"/>
    <x v="0"/>
    <x v="4"/>
    <x v="31"/>
    <n v="0"/>
  </r>
  <r>
    <x v="6"/>
    <x v="6"/>
    <x v="2"/>
    <n v="0"/>
    <n v="0"/>
    <x v="0"/>
    <x v="4"/>
    <x v="32"/>
    <n v="0"/>
  </r>
  <r>
    <x v="6"/>
    <x v="6"/>
    <x v="3"/>
    <n v="0"/>
    <n v="0"/>
    <x v="0"/>
    <x v="4"/>
    <x v="33"/>
    <n v="0"/>
  </r>
  <r>
    <x v="6"/>
    <x v="6"/>
    <x v="4"/>
    <n v="0"/>
    <n v="0"/>
    <x v="0"/>
    <x v="4"/>
    <x v="34"/>
    <n v="0"/>
  </r>
  <r>
    <x v="6"/>
    <x v="7"/>
    <x v="0"/>
    <n v="0"/>
    <n v="0"/>
    <x v="0"/>
    <x v="4"/>
    <x v="35"/>
    <n v="0"/>
  </r>
  <r>
    <x v="6"/>
    <x v="7"/>
    <x v="1"/>
    <n v="0"/>
    <n v="0"/>
    <x v="0"/>
    <x v="4"/>
    <x v="36"/>
    <n v="0"/>
  </r>
  <r>
    <x v="6"/>
    <x v="7"/>
    <x v="2"/>
    <n v="0"/>
    <n v="0"/>
    <x v="0"/>
    <x v="4"/>
    <x v="37"/>
    <n v="0"/>
  </r>
  <r>
    <x v="6"/>
    <x v="7"/>
    <x v="3"/>
    <n v="0"/>
    <n v="0"/>
    <x v="0"/>
    <x v="4"/>
    <x v="38"/>
    <n v="0"/>
  </r>
  <r>
    <x v="6"/>
    <x v="7"/>
    <x v="4"/>
    <n v="0"/>
    <n v="0"/>
    <x v="0"/>
    <x v="4"/>
    <x v="39"/>
    <n v="0"/>
  </r>
  <r>
    <x v="6"/>
    <x v="8"/>
    <x v="0"/>
    <n v="0"/>
    <n v="0"/>
    <x v="0"/>
    <x v="4"/>
    <x v="40"/>
    <n v="0"/>
  </r>
  <r>
    <x v="6"/>
    <x v="8"/>
    <x v="1"/>
    <n v="0"/>
    <n v="0"/>
    <x v="0"/>
    <x v="4"/>
    <x v="41"/>
    <n v="0"/>
  </r>
  <r>
    <x v="6"/>
    <x v="8"/>
    <x v="2"/>
    <n v="0"/>
    <n v="0"/>
    <x v="0"/>
    <x v="4"/>
    <x v="42"/>
    <n v="0"/>
  </r>
  <r>
    <x v="6"/>
    <x v="8"/>
    <x v="3"/>
    <n v="0"/>
    <n v="0"/>
    <x v="0"/>
    <x v="4"/>
    <x v="43"/>
    <n v="0"/>
  </r>
  <r>
    <x v="6"/>
    <x v="8"/>
    <x v="4"/>
    <n v="0"/>
    <n v="0"/>
    <x v="0"/>
    <x v="4"/>
    <x v="44"/>
    <n v="0"/>
  </r>
  <r>
    <x v="7"/>
    <x v="0"/>
    <x v="0"/>
    <n v="91"/>
    <n v="91"/>
    <x v="1"/>
    <x v="5"/>
    <x v="0"/>
    <n v="2.28988424760946E-2"/>
  </r>
  <r>
    <x v="7"/>
    <x v="0"/>
    <x v="1"/>
    <n v="106"/>
    <n v="91"/>
    <x v="63"/>
    <x v="5"/>
    <x v="1"/>
    <n v="2.35975066785396E-2"/>
  </r>
  <r>
    <x v="7"/>
    <x v="0"/>
    <x v="2"/>
    <n v="84"/>
    <n v="91"/>
    <x v="64"/>
    <x v="5"/>
    <x v="2"/>
    <n v="1.6983420946219099E-2"/>
  </r>
  <r>
    <x v="7"/>
    <x v="0"/>
    <x v="3"/>
    <n v="151"/>
    <n v="91"/>
    <x v="65"/>
    <x v="5"/>
    <x v="3"/>
    <n v="2.9139328444615899E-2"/>
  </r>
  <r>
    <x v="7"/>
    <x v="0"/>
    <x v="4"/>
    <n v="96"/>
    <n v="91"/>
    <x v="66"/>
    <x v="5"/>
    <x v="4"/>
    <n v="1.7748197448696601E-2"/>
  </r>
  <r>
    <x v="7"/>
    <x v="1"/>
    <x v="0"/>
    <n v="0"/>
    <n v="0"/>
    <x v="0"/>
    <x v="5"/>
    <x v="5"/>
    <n v="0"/>
  </r>
  <r>
    <x v="7"/>
    <x v="1"/>
    <x v="1"/>
    <n v="0"/>
    <n v="0"/>
    <x v="0"/>
    <x v="5"/>
    <x v="6"/>
    <n v="0"/>
  </r>
  <r>
    <x v="7"/>
    <x v="1"/>
    <x v="2"/>
    <n v="0"/>
    <n v="0"/>
    <x v="0"/>
    <x v="5"/>
    <x v="7"/>
    <n v="0"/>
  </r>
  <r>
    <x v="7"/>
    <x v="1"/>
    <x v="3"/>
    <n v="0"/>
    <n v="0"/>
    <x v="0"/>
    <x v="5"/>
    <x v="8"/>
    <n v="0"/>
  </r>
  <r>
    <x v="7"/>
    <x v="1"/>
    <x v="4"/>
    <n v="0"/>
    <n v="0"/>
    <x v="0"/>
    <x v="5"/>
    <x v="9"/>
    <n v="0"/>
  </r>
  <r>
    <x v="7"/>
    <x v="2"/>
    <x v="0"/>
    <n v="0"/>
    <n v="0"/>
    <x v="0"/>
    <x v="5"/>
    <x v="10"/>
    <n v="0"/>
  </r>
  <r>
    <x v="7"/>
    <x v="2"/>
    <x v="1"/>
    <n v="0"/>
    <n v="0"/>
    <x v="0"/>
    <x v="5"/>
    <x v="11"/>
    <n v="0"/>
  </r>
  <r>
    <x v="7"/>
    <x v="2"/>
    <x v="2"/>
    <n v="0"/>
    <n v="0"/>
    <x v="0"/>
    <x v="5"/>
    <x v="12"/>
    <n v="0"/>
  </r>
  <r>
    <x v="7"/>
    <x v="2"/>
    <x v="3"/>
    <n v="0"/>
    <n v="0"/>
    <x v="0"/>
    <x v="5"/>
    <x v="13"/>
    <n v="0"/>
  </r>
  <r>
    <x v="7"/>
    <x v="2"/>
    <x v="4"/>
    <n v="0"/>
    <n v="0"/>
    <x v="0"/>
    <x v="5"/>
    <x v="14"/>
    <n v="0"/>
  </r>
  <r>
    <x v="7"/>
    <x v="3"/>
    <x v="0"/>
    <n v="36"/>
    <n v="36"/>
    <x v="1"/>
    <x v="5"/>
    <x v="15"/>
    <n v="7.4196207749381701E-3"/>
  </r>
  <r>
    <x v="7"/>
    <x v="3"/>
    <x v="1"/>
    <n v="57"/>
    <n v="36"/>
    <x v="67"/>
    <x v="5"/>
    <x v="16"/>
    <n v="1.07385079125847E-2"/>
  </r>
  <r>
    <x v="7"/>
    <x v="3"/>
    <x v="2"/>
    <n v="161"/>
    <n v="36"/>
    <x v="68"/>
    <x v="5"/>
    <x v="17"/>
    <n v="2.78402213384056E-2"/>
  </r>
  <r>
    <x v="7"/>
    <x v="3"/>
    <x v="3"/>
    <n v="111"/>
    <n v="36"/>
    <x v="69"/>
    <x v="5"/>
    <x v="18"/>
    <n v="1.6021939953810599E-2"/>
  </r>
  <r>
    <x v="7"/>
    <x v="3"/>
    <x v="4"/>
    <n v="140"/>
    <n v="36"/>
    <x v="70"/>
    <x v="5"/>
    <x v="19"/>
    <n v="1.99543899657924E-2"/>
  </r>
  <r>
    <x v="7"/>
    <x v="4"/>
    <x v="0"/>
    <n v="0"/>
    <n v="0"/>
    <x v="0"/>
    <x v="5"/>
    <x v="20"/>
    <n v="0"/>
  </r>
  <r>
    <x v="7"/>
    <x v="4"/>
    <x v="1"/>
    <n v="0"/>
    <n v="0"/>
    <x v="0"/>
    <x v="5"/>
    <x v="21"/>
    <n v="0"/>
  </r>
  <r>
    <x v="7"/>
    <x v="4"/>
    <x v="2"/>
    <n v="0"/>
    <n v="0"/>
    <x v="0"/>
    <x v="5"/>
    <x v="22"/>
    <n v="0"/>
  </r>
  <r>
    <x v="7"/>
    <x v="4"/>
    <x v="3"/>
    <n v="0"/>
    <n v="0"/>
    <x v="0"/>
    <x v="5"/>
    <x v="23"/>
    <n v="0"/>
  </r>
  <r>
    <x v="7"/>
    <x v="4"/>
    <x v="4"/>
    <n v="0"/>
    <n v="0"/>
    <x v="0"/>
    <x v="5"/>
    <x v="24"/>
    <n v="0"/>
  </r>
  <r>
    <x v="7"/>
    <x v="5"/>
    <x v="0"/>
    <n v="0"/>
    <n v="0"/>
    <x v="0"/>
    <x v="5"/>
    <x v="25"/>
    <n v="0"/>
  </r>
  <r>
    <x v="7"/>
    <x v="5"/>
    <x v="1"/>
    <n v="0"/>
    <n v="0"/>
    <x v="0"/>
    <x v="5"/>
    <x v="26"/>
    <n v="0"/>
  </r>
  <r>
    <x v="7"/>
    <x v="5"/>
    <x v="2"/>
    <n v="0"/>
    <n v="0"/>
    <x v="0"/>
    <x v="5"/>
    <x v="27"/>
    <n v="0"/>
  </r>
  <r>
    <x v="7"/>
    <x v="5"/>
    <x v="3"/>
    <n v="0"/>
    <n v="0"/>
    <x v="0"/>
    <x v="5"/>
    <x v="28"/>
    <n v="0"/>
  </r>
  <r>
    <x v="7"/>
    <x v="5"/>
    <x v="4"/>
    <n v="0"/>
    <n v="0"/>
    <x v="0"/>
    <x v="5"/>
    <x v="29"/>
    <n v="0"/>
  </r>
  <r>
    <x v="7"/>
    <x v="6"/>
    <x v="0"/>
    <n v="0"/>
    <n v="0"/>
    <x v="0"/>
    <x v="5"/>
    <x v="30"/>
    <n v="0"/>
  </r>
  <r>
    <x v="7"/>
    <x v="6"/>
    <x v="1"/>
    <n v="0"/>
    <n v="0"/>
    <x v="0"/>
    <x v="5"/>
    <x v="31"/>
    <n v="0"/>
  </r>
  <r>
    <x v="7"/>
    <x v="6"/>
    <x v="2"/>
    <n v="0"/>
    <n v="0"/>
    <x v="0"/>
    <x v="5"/>
    <x v="32"/>
    <n v="0"/>
  </r>
  <r>
    <x v="7"/>
    <x v="6"/>
    <x v="3"/>
    <n v="0"/>
    <n v="0"/>
    <x v="0"/>
    <x v="5"/>
    <x v="33"/>
    <n v="0"/>
  </r>
  <r>
    <x v="7"/>
    <x v="6"/>
    <x v="4"/>
    <n v="0"/>
    <n v="0"/>
    <x v="0"/>
    <x v="5"/>
    <x v="34"/>
    <n v="0"/>
  </r>
  <r>
    <x v="7"/>
    <x v="7"/>
    <x v="0"/>
    <n v="0"/>
    <n v="0"/>
    <x v="0"/>
    <x v="5"/>
    <x v="35"/>
    <n v="0"/>
  </r>
  <r>
    <x v="7"/>
    <x v="7"/>
    <x v="1"/>
    <n v="0"/>
    <n v="0"/>
    <x v="0"/>
    <x v="5"/>
    <x v="36"/>
    <n v="0"/>
  </r>
  <r>
    <x v="7"/>
    <x v="7"/>
    <x v="2"/>
    <n v="0"/>
    <n v="0"/>
    <x v="0"/>
    <x v="5"/>
    <x v="37"/>
    <n v="0"/>
  </r>
  <r>
    <x v="7"/>
    <x v="7"/>
    <x v="3"/>
    <n v="0"/>
    <n v="0"/>
    <x v="0"/>
    <x v="5"/>
    <x v="38"/>
    <n v="0"/>
  </r>
  <r>
    <x v="7"/>
    <x v="7"/>
    <x v="4"/>
    <n v="0"/>
    <n v="0"/>
    <x v="0"/>
    <x v="5"/>
    <x v="39"/>
    <n v="0"/>
  </r>
  <r>
    <x v="7"/>
    <x v="8"/>
    <x v="0"/>
    <n v="0"/>
    <n v="0"/>
    <x v="0"/>
    <x v="5"/>
    <x v="40"/>
    <n v="0"/>
  </r>
  <r>
    <x v="7"/>
    <x v="8"/>
    <x v="1"/>
    <n v="0"/>
    <n v="0"/>
    <x v="0"/>
    <x v="5"/>
    <x v="41"/>
    <n v="0"/>
  </r>
  <r>
    <x v="7"/>
    <x v="8"/>
    <x v="2"/>
    <n v="0"/>
    <n v="0"/>
    <x v="0"/>
    <x v="5"/>
    <x v="42"/>
    <n v="0"/>
  </r>
  <r>
    <x v="7"/>
    <x v="8"/>
    <x v="3"/>
    <n v="0"/>
    <n v="0"/>
    <x v="0"/>
    <x v="5"/>
    <x v="43"/>
    <n v="0"/>
  </r>
  <r>
    <x v="7"/>
    <x v="8"/>
    <x v="4"/>
    <n v="0"/>
    <n v="0"/>
    <x v="0"/>
    <x v="5"/>
    <x v="44"/>
    <n v="0"/>
  </r>
  <r>
    <x v="8"/>
    <x v="0"/>
    <x v="0"/>
    <n v="220"/>
    <n v="220"/>
    <x v="1"/>
    <x v="6"/>
    <x v="0"/>
    <n v="5.5359838953195697E-2"/>
  </r>
  <r>
    <x v="8"/>
    <x v="0"/>
    <x v="1"/>
    <n v="189"/>
    <n v="220"/>
    <x v="71"/>
    <x v="6"/>
    <x v="1"/>
    <n v="4.2074799643811202E-2"/>
  </r>
  <r>
    <x v="8"/>
    <x v="0"/>
    <x v="2"/>
    <n v="233"/>
    <n v="220"/>
    <x v="72"/>
    <x v="6"/>
    <x v="2"/>
    <n v="4.7108774767488801E-2"/>
  </r>
  <r>
    <x v="8"/>
    <x v="0"/>
    <x v="3"/>
    <n v="290"/>
    <n v="220"/>
    <x v="73"/>
    <x v="6"/>
    <x v="3"/>
    <n v="5.5962948668467703E-2"/>
  </r>
  <r>
    <x v="8"/>
    <x v="0"/>
    <x v="4"/>
    <n v="257"/>
    <n v="220"/>
    <x v="74"/>
    <x v="6"/>
    <x v="4"/>
    <n v="4.7513403586614898E-2"/>
  </r>
  <r>
    <x v="8"/>
    <x v="1"/>
    <x v="0"/>
    <n v="0"/>
    <n v="0"/>
    <x v="0"/>
    <x v="6"/>
    <x v="5"/>
    <n v="0"/>
  </r>
  <r>
    <x v="8"/>
    <x v="1"/>
    <x v="1"/>
    <n v="0"/>
    <n v="0"/>
    <x v="0"/>
    <x v="6"/>
    <x v="6"/>
    <n v="0"/>
  </r>
  <r>
    <x v="8"/>
    <x v="1"/>
    <x v="2"/>
    <n v="0"/>
    <n v="0"/>
    <x v="0"/>
    <x v="6"/>
    <x v="7"/>
    <n v="0"/>
  </r>
  <r>
    <x v="8"/>
    <x v="1"/>
    <x v="3"/>
    <n v="0"/>
    <n v="0"/>
    <x v="0"/>
    <x v="6"/>
    <x v="8"/>
    <n v="0"/>
  </r>
  <r>
    <x v="8"/>
    <x v="1"/>
    <x v="4"/>
    <n v="0"/>
    <n v="0"/>
    <x v="0"/>
    <x v="6"/>
    <x v="9"/>
    <n v="0"/>
  </r>
  <r>
    <x v="8"/>
    <x v="2"/>
    <x v="0"/>
    <n v="0"/>
    <n v="0"/>
    <x v="0"/>
    <x v="6"/>
    <x v="10"/>
    <n v="0"/>
  </r>
  <r>
    <x v="8"/>
    <x v="2"/>
    <x v="1"/>
    <n v="0"/>
    <n v="0"/>
    <x v="0"/>
    <x v="6"/>
    <x v="11"/>
    <n v="0"/>
  </r>
  <r>
    <x v="8"/>
    <x v="2"/>
    <x v="2"/>
    <n v="0"/>
    <n v="0"/>
    <x v="0"/>
    <x v="6"/>
    <x v="12"/>
    <n v="0"/>
  </r>
  <r>
    <x v="8"/>
    <x v="2"/>
    <x v="3"/>
    <n v="0"/>
    <n v="0"/>
    <x v="0"/>
    <x v="6"/>
    <x v="13"/>
    <n v="0"/>
  </r>
  <r>
    <x v="8"/>
    <x v="2"/>
    <x v="4"/>
    <n v="0"/>
    <n v="0"/>
    <x v="0"/>
    <x v="6"/>
    <x v="14"/>
    <n v="0"/>
  </r>
  <r>
    <x v="8"/>
    <x v="3"/>
    <x v="0"/>
    <n v="148"/>
    <n v="148"/>
    <x v="1"/>
    <x v="6"/>
    <x v="15"/>
    <n v="3.0502885408079099E-2"/>
  </r>
  <r>
    <x v="8"/>
    <x v="3"/>
    <x v="1"/>
    <n v="185"/>
    <n v="148"/>
    <x v="24"/>
    <x v="6"/>
    <x v="16"/>
    <n v="3.4853051996985601E-2"/>
  </r>
  <r>
    <x v="8"/>
    <x v="3"/>
    <x v="2"/>
    <n v="282"/>
    <n v="148"/>
    <x v="75"/>
    <x v="6"/>
    <x v="17"/>
    <n v="4.8763617499567702E-2"/>
  </r>
  <r>
    <x v="8"/>
    <x v="3"/>
    <x v="3"/>
    <n v="210"/>
    <n v="148"/>
    <x v="76"/>
    <x v="6"/>
    <x v="18"/>
    <n v="3.0311778290993002E-2"/>
  </r>
  <r>
    <x v="8"/>
    <x v="3"/>
    <x v="4"/>
    <n v="260"/>
    <n v="148"/>
    <x v="77"/>
    <x v="6"/>
    <x v="19"/>
    <n v="3.7058152793614497E-2"/>
  </r>
  <r>
    <x v="8"/>
    <x v="4"/>
    <x v="0"/>
    <n v="0"/>
    <n v="0"/>
    <x v="0"/>
    <x v="6"/>
    <x v="20"/>
    <n v="0"/>
  </r>
  <r>
    <x v="8"/>
    <x v="4"/>
    <x v="1"/>
    <n v="0"/>
    <n v="0"/>
    <x v="0"/>
    <x v="6"/>
    <x v="21"/>
    <n v="0"/>
  </r>
  <r>
    <x v="8"/>
    <x v="4"/>
    <x v="2"/>
    <n v="0"/>
    <n v="0"/>
    <x v="0"/>
    <x v="6"/>
    <x v="22"/>
    <n v="0"/>
  </r>
  <r>
    <x v="8"/>
    <x v="4"/>
    <x v="3"/>
    <n v="0"/>
    <n v="0"/>
    <x v="0"/>
    <x v="6"/>
    <x v="23"/>
    <n v="0"/>
  </r>
  <r>
    <x v="8"/>
    <x v="4"/>
    <x v="4"/>
    <n v="0"/>
    <n v="0"/>
    <x v="0"/>
    <x v="6"/>
    <x v="24"/>
    <n v="0"/>
  </r>
  <r>
    <x v="8"/>
    <x v="5"/>
    <x v="0"/>
    <n v="0"/>
    <n v="0"/>
    <x v="0"/>
    <x v="6"/>
    <x v="25"/>
    <n v="0"/>
  </r>
  <r>
    <x v="8"/>
    <x v="5"/>
    <x v="1"/>
    <n v="0"/>
    <n v="0"/>
    <x v="0"/>
    <x v="6"/>
    <x v="26"/>
    <n v="0"/>
  </r>
  <r>
    <x v="8"/>
    <x v="5"/>
    <x v="2"/>
    <n v="0"/>
    <n v="0"/>
    <x v="0"/>
    <x v="6"/>
    <x v="27"/>
    <n v="0"/>
  </r>
  <r>
    <x v="8"/>
    <x v="5"/>
    <x v="3"/>
    <n v="0"/>
    <n v="0"/>
    <x v="0"/>
    <x v="6"/>
    <x v="28"/>
    <n v="0"/>
  </r>
  <r>
    <x v="8"/>
    <x v="5"/>
    <x v="4"/>
    <n v="0"/>
    <n v="0"/>
    <x v="0"/>
    <x v="6"/>
    <x v="29"/>
    <n v="0"/>
  </r>
  <r>
    <x v="8"/>
    <x v="6"/>
    <x v="0"/>
    <n v="99"/>
    <n v="99"/>
    <x v="1"/>
    <x v="6"/>
    <x v="30"/>
    <n v="5.4696132596685001E-2"/>
  </r>
  <r>
    <x v="8"/>
    <x v="6"/>
    <x v="1"/>
    <n v="316"/>
    <n v="99"/>
    <x v="78"/>
    <x v="6"/>
    <x v="31"/>
    <n v="0.11029668411867299"/>
  </r>
  <r>
    <x v="8"/>
    <x v="6"/>
    <x v="2"/>
    <n v="207"/>
    <n v="99"/>
    <x v="79"/>
    <x v="6"/>
    <x v="32"/>
    <n v="7.4810263823635703E-2"/>
  </r>
  <r>
    <x v="8"/>
    <x v="6"/>
    <x v="3"/>
    <n v="237"/>
    <n v="99"/>
    <x v="80"/>
    <x v="6"/>
    <x v="33"/>
    <n v="6.0613810741687903E-2"/>
  </r>
  <r>
    <x v="8"/>
    <x v="6"/>
    <x v="4"/>
    <n v="213"/>
    <n v="99"/>
    <x v="81"/>
    <x v="6"/>
    <x v="34"/>
    <n v="5.75209289765055E-2"/>
  </r>
  <r>
    <x v="8"/>
    <x v="7"/>
    <x v="0"/>
    <n v="0"/>
    <n v="0"/>
    <x v="0"/>
    <x v="6"/>
    <x v="35"/>
    <n v="0"/>
  </r>
  <r>
    <x v="8"/>
    <x v="7"/>
    <x v="1"/>
    <n v="0"/>
    <n v="0"/>
    <x v="0"/>
    <x v="6"/>
    <x v="36"/>
    <n v="0"/>
  </r>
  <r>
    <x v="8"/>
    <x v="7"/>
    <x v="2"/>
    <n v="0"/>
    <n v="0"/>
    <x v="0"/>
    <x v="6"/>
    <x v="37"/>
    <n v="0"/>
  </r>
  <r>
    <x v="8"/>
    <x v="7"/>
    <x v="3"/>
    <n v="0"/>
    <n v="0"/>
    <x v="0"/>
    <x v="6"/>
    <x v="38"/>
    <n v="0"/>
  </r>
  <r>
    <x v="8"/>
    <x v="7"/>
    <x v="4"/>
    <n v="0"/>
    <n v="0"/>
    <x v="0"/>
    <x v="6"/>
    <x v="39"/>
    <n v="0"/>
  </r>
  <r>
    <x v="8"/>
    <x v="8"/>
    <x v="0"/>
    <n v="125"/>
    <n v="125"/>
    <x v="1"/>
    <x v="6"/>
    <x v="40"/>
    <n v="5.73921028466483E-2"/>
  </r>
  <r>
    <x v="8"/>
    <x v="8"/>
    <x v="1"/>
    <n v="105"/>
    <n v="125"/>
    <x v="82"/>
    <x v="6"/>
    <x v="41"/>
    <n v="4.0106951871657699E-2"/>
  </r>
  <r>
    <x v="8"/>
    <x v="8"/>
    <x v="2"/>
    <n v="118"/>
    <n v="125"/>
    <x v="83"/>
    <x v="6"/>
    <x v="42"/>
    <n v="5.06220506220506E-2"/>
  </r>
  <r>
    <x v="8"/>
    <x v="8"/>
    <x v="3"/>
    <n v="292"/>
    <n v="125"/>
    <x v="84"/>
    <x v="6"/>
    <x v="43"/>
    <n v="8.9543084943268902E-2"/>
  </r>
  <r>
    <x v="8"/>
    <x v="8"/>
    <x v="4"/>
    <n v="186"/>
    <n v="125"/>
    <x v="85"/>
    <x v="6"/>
    <x v="44"/>
    <n v="6.1244649324991698E-2"/>
  </r>
  <r>
    <x v="9"/>
    <x v="0"/>
    <x v="0"/>
    <n v="569"/>
    <n v="569"/>
    <x v="1"/>
    <x v="7"/>
    <x v="0"/>
    <n v="0.143180674383492"/>
  </r>
  <r>
    <x v="9"/>
    <x v="0"/>
    <x v="1"/>
    <n v="813"/>
    <n v="569"/>
    <x v="86"/>
    <x v="7"/>
    <x v="1"/>
    <n v="0.180988423864648"/>
  </r>
  <r>
    <x v="9"/>
    <x v="0"/>
    <x v="2"/>
    <n v="926"/>
    <n v="569"/>
    <x v="87"/>
    <x v="7"/>
    <x v="2"/>
    <n v="0.18722199757379701"/>
  </r>
  <r>
    <x v="9"/>
    <x v="0"/>
    <x v="3"/>
    <n v="999"/>
    <n v="569"/>
    <x v="88"/>
    <x v="7"/>
    <x v="3"/>
    <n v="0.19278270937861799"/>
  </r>
  <r>
    <x v="9"/>
    <x v="0"/>
    <x v="4"/>
    <n v="982"/>
    <n v="569"/>
    <x v="89"/>
    <x v="7"/>
    <x v="4"/>
    <n v="0.18154926973562499"/>
  </r>
  <r>
    <x v="9"/>
    <x v="1"/>
    <x v="0"/>
    <n v="0"/>
    <n v="0"/>
    <x v="0"/>
    <x v="7"/>
    <x v="5"/>
    <n v="0"/>
  </r>
  <r>
    <x v="9"/>
    <x v="1"/>
    <x v="1"/>
    <n v="72"/>
    <n v="0"/>
    <x v="35"/>
    <x v="7"/>
    <x v="6"/>
    <n v="0.109923664122137"/>
  </r>
  <r>
    <x v="9"/>
    <x v="1"/>
    <x v="2"/>
    <n v="324"/>
    <n v="0"/>
    <x v="35"/>
    <x v="7"/>
    <x v="7"/>
    <n v="0.37894736842105198"/>
  </r>
  <r>
    <x v="9"/>
    <x v="1"/>
    <x v="3"/>
    <n v="244"/>
    <n v="0"/>
    <x v="35"/>
    <x v="7"/>
    <x v="8"/>
    <n v="0.19273301737756701"/>
  </r>
  <r>
    <x v="9"/>
    <x v="1"/>
    <x v="4"/>
    <n v="219"/>
    <n v="0"/>
    <x v="35"/>
    <x v="7"/>
    <x v="9"/>
    <n v="0.226943005181347"/>
  </r>
  <r>
    <x v="9"/>
    <x v="2"/>
    <x v="0"/>
    <n v="73"/>
    <n v="73"/>
    <x v="1"/>
    <x v="7"/>
    <x v="10"/>
    <n v="0.19676549865229101"/>
  </r>
  <r>
    <x v="9"/>
    <x v="2"/>
    <x v="1"/>
    <n v="58"/>
    <n v="73"/>
    <x v="90"/>
    <x v="7"/>
    <x v="11"/>
    <n v="9.3247588424437297E-2"/>
  </r>
  <r>
    <x v="9"/>
    <x v="2"/>
    <x v="2"/>
    <n v="42"/>
    <n v="73"/>
    <x v="91"/>
    <x v="7"/>
    <x v="12"/>
    <n v="9.1703056768558902E-2"/>
  </r>
  <r>
    <x v="9"/>
    <x v="2"/>
    <x v="3"/>
    <n v="35"/>
    <n v="73"/>
    <x v="92"/>
    <x v="7"/>
    <x v="13"/>
    <n v="7.69230769230769E-2"/>
  </r>
  <r>
    <x v="9"/>
    <x v="2"/>
    <x v="4"/>
    <n v="227"/>
    <n v="73"/>
    <x v="93"/>
    <x v="7"/>
    <x v="14"/>
    <n v="0.36790923824959398"/>
  </r>
  <r>
    <x v="9"/>
    <x v="3"/>
    <x v="0"/>
    <n v="861"/>
    <n v="861"/>
    <x v="1"/>
    <x v="7"/>
    <x v="15"/>
    <n v="0.177452596867271"/>
  </r>
  <r>
    <x v="9"/>
    <x v="3"/>
    <x v="1"/>
    <n v="1228"/>
    <n v="861"/>
    <x v="94"/>
    <x v="7"/>
    <x v="16"/>
    <n v="0.23134890730972099"/>
  </r>
  <r>
    <x v="9"/>
    <x v="3"/>
    <x v="2"/>
    <n v="1269"/>
    <n v="861"/>
    <x v="95"/>
    <x v="7"/>
    <x v="17"/>
    <n v="0.21943627874805399"/>
  </r>
  <r>
    <x v="9"/>
    <x v="3"/>
    <x v="3"/>
    <n v="1626"/>
    <n v="861"/>
    <x v="96"/>
    <x v="7"/>
    <x v="18"/>
    <n v="0.23469976905311701"/>
  </r>
  <r>
    <x v="9"/>
    <x v="3"/>
    <x v="4"/>
    <n v="1544"/>
    <n v="861"/>
    <x v="97"/>
    <x v="7"/>
    <x v="19"/>
    <n v="0.220068415051311"/>
  </r>
  <r>
    <x v="9"/>
    <x v="4"/>
    <x v="0"/>
    <n v="100"/>
    <n v="100"/>
    <x v="1"/>
    <x v="7"/>
    <x v="20"/>
    <n v="0.207900207900207"/>
  </r>
  <r>
    <x v="9"/>
    <x v="4"/>
    <x v="1"/>
    <n v="146"/>
    <n v="100"/>
    <x v="98"/>
    <x v="7"/>
    <x v="21"/>
    <n v="0.14807302231237299"/>
  </r>
  <r>
    <x v="9"/>
    <x v="4"/>
    <x v="2"/>
    <n v="191"/>
    <n v="100"/>
    <x v="99"/>
    <x v="7"/>
    <x v="22"/>
    <n v="0.39300411522633699"/>
  </r>
  <r>
    <x v="9"/>
    <x v="4"/>
    <x v="3"/>
    <n v="265"/>
    <n v="100"/>
    <x v="100"/>
    <x v="7"/>
    <x v="23"/>
    <n v="0.36005434782608697"/>
  </r>
  <r>
    <x v="9"/>
    <x v="4"/>
    <x v="4"/>
    <n v="279"/>
    <n v="100"/>
    <x v="101"/>
    <x v="7"/>
    <x v="24"/>
    <n v="0.36375488917861798"/>
  </r>
  <r>
    <x v="9"/>
    <x v="5"/>
    <x v="0"/>
    <n v="100"/>
    <n v="100"/>
    <x v="1"/>
    <x v="7"/>
    <x v="25"/>
    <n v="0.37453183520599198"/>
  </r>
  <r>
    <x v="9"/>
    <x v="5"/>
    <x v="1"/>
    <n v="0"/>
    <n v="100"/>
    <x v="33"/>
    <x v="7"/>
    <x v="26"/>
    <n v="0"/>
  </r>
  <r>
    <x v="9"/>
    <x v="5"/>
    <x v="2"/>
    <n v="0"/>
    <n v="100"/>
    <x v="33"/>
    <x v="7"/>
    <x v="27"/>
    <n v="0"/>
  </r>
  <r>
    <x v="9"/>
    <x v="5"/>
    <x v="3"/>
    <n v="107"/>
    <n v="100"/>
    <x v="102"/>
    <x v="7"/>
    <x v="28"/>
    <n v="0.25235849056603699"/>
  </r>
  <r>
    <x v="9"/>
    <x v="5"/>
    <x v="4"/>
    <n v="290"/>
    <n v="100"/>
    <x v="103"/>
    <x v="7"/>
    <x v="29"/>
    <n v="0.37958115183246"/>
  </r>
  <r>
    <x v="9"/>
    <x v="6"/>
    <x v="0"/>
    <n v="253"/>
    <n v="253"/>
    <x v="1"/>
    <x v="7"/>
    <x v="30"/>
    <n v="0.139779005524861"/>
  </r>
  <r>
    <x v="9"/>
    <x v="6"/>
    <x v="1"/>
    <n v="313"/>
    <n v="253"/>
    <x v="104"/>
    <x v="7"/>
    <x v="31"/>
    <n v="0.109249563699825"/>
  </r>
  <r>
    <x v="9"/>
    <x v="6"/>
    <x v="2"/>
    <n v="242"/>
    <n v="253"/>
    <x v="105"/>
    <x v="7"/>
    <x v="32"/>
    <n v="8.7459342247921901E-2"/>
  </r>
  <r>
    <x v="9"/>
    <x v="6"/>
    <x v="3"/>
    <n v="394"/>
    <n v="253"/>
    <x v="106"/>
    <x v="7"/>
    <x v="33"/>
    <n v="0.100767263427109"/>
  </r>
  <r>
    <x v="9"/>
    <x v="6"/>
    <x v="4"/>
    <n v="571"/>
    <n v="253"/>
    <x v="107"/>
    <x v="7"/>
    <x v="34"/>
    <n v="0.154199297866594"/>
  </r>
  <r>
    <x v="9"/>
    <x v="7"/>
    <x v="0"/>
    <n v="0"/>
    <n v="0"/>
    <x v="0"/>
    <x v="7"/>
    <x v="35"/>
    <n v="0"/>
  </r>
  <r>
    <x v="9"/>
    <x v="7"/>
    <x v="1"/>
    <n v="0"/>
    <n v="0"/>
    <x v="0"/>
    <x v="7"/>
    <x v="36"/>
    <n v="0"/>
  </r>
  <r>
    <x v="9"/>
    <x v="7"/>
    <x v="2"/>
    <n v="133"/>
    <n v="0"/>
    <x v="35"/>
    <x v="7"/>
    <x v="37"/>
    <n v="0.42765273311897101"/>
  </r>
  <r>
    <x v="9"/>
    <x v="7"/>
    <x v="3"/>
    <n v="94"/>
    <n v="0"/>
    <x v="35"/>
    <x v="7"/>
    <x v="38"/>
    <n v="0.38211382113821102"/>
  </r>
  <r>
    <x v="9"/>
    <x v="7"/>
    <x v="4"/>
    <n v="20"/>
    <n v="0"/>
    <x v="35"/>
    <x v="7"/>
    <x v="39"/>
    <n v="5.6338028169014003E-2"/>
  </r>
  <r>
    <x v="9"/>
    <x v="8"/>
    <x v="0"/>
    <n v="212"/>
    <n v="212"/>
    <x v="1"/>
    <x v="7"/>
    <x v="40"/>
    <n v="9.7337006427915498E-2"/>
  </r>
  <r>
    <x v="9"/>
    <x v="8"/>
    <x v="1"/>
    <n v="236"/>
    <n v="212"/>
    <x v="108"/>
    <x v="7"/>
    <x v="41"/>
    <n v="9.0145148968678299E-2"/>
  </r>
  <r>
    <x v="9"/>
    <x v="8"/>
    <x v="2"/>
    <n v="199"/>
    <n v="212"/>
    <x v="109"/>
    <x v="7"/>
    <x v="42"/>
    <n v="8.5371085371085301E-2"/>
  </r>
  <r>
    <x v="9"/>
    <x v="8"/>
    <x v="3"/>
    <n v="373"/>
    <n v="212"/>
    <x v="110"/>
    <x v="7"/>
    <x v="43"/>
    <n v="0.114382091383011"/>
  </r>
  <r>
    <x v="9"/>
    <x v="8"/>
    <x v="4"/>
    <n v="407"/>
    <n v="212"/>
    <x v="111"/>
    <x v="7"/>
    <x v="44"/>
    <n v="0.13401382943694401"/>
  </r>
  <r>
    <x v="10"/>
    <x v="0"/>
    <x v="0"/>
    <n v="951"/>
    <n v="951"/>
    <x v="1"/>
    <x v="8"/>
    <x v="0"/>
    <n v="0.23930548565676801"/>
  </r>
  <r>
    <x v="10"/>
    <x v="0"/>
    <x v="1"/>
    <n v="1080"/>
    <n v="951"/>
    <x v="112"/>
    <x v="8"/>
    <x v="1"/>
    <n v="0.240427426536064"/>
  </r>
  <r>
    <x v="10"/>
    <x v="0"/>
    <x v="2"/>
    <n v="1288"/>
    <n v="951"/>
    <x v="113"/>
    <x v="8"/>
    <x v="2"/>
    <n v="0.26041245450869299"/>
  </r>
  <r>
    <x v="10"/>
    <x v="0"/>
    <x v="3"/>
    <n v="1456"/>
    <n v="951"/>
    <x v="114"/>
    <x v="8"/>
    <x v="3"/>
    <n v="0.28097259745272002"/>
  </r>
  <r>
    <x v="10"/>
    <x v="0"/>
    <x v="4"/>
    <n v="1588"/>
    <n v="951"/>
    <x v="115"/>
    <x v="8"/>
    <x v="4"/>
    <n v="0.29358476613052298"/>
  </r>
  <r>
    <x v="10"/>
    <x v="1"/>
    <x v="0"/>
    <n v="288"/>
    <n v="288"/>
    <x v="1"/>
    <x v="8"/>
    <x v="5"/>
    <n v="0.23395613322502001"/>
  </r>
  <r>
    <x v="10"/>
    <x v="1"/>
    <x v="1"/>
    <n v="220"/>
    <n v="288"/>
    <x v="116"/>
    <x v="8"/>
    <x v="6"/>
    <n v="0.33587786259541902"/>
  </r>
  <r>
    <x v="10"/>
    <x v="1"/>
    <x v="2"/>
    <n v="192"/>
    <n v="288"/>
    <x v="117"/>
    <x v="8"/>
    <x v="7"/>
    <n v="0.22456140350877099"/>
  </r>
  <r>
    <x v="10"/>
    <x v="1"/>
    <x v="3"/>
    <n v="393"/>
    <n v="288"/>
    <x v="118"/>
    <x v="8"/>
    <x v="8"/>
    <n v="0.31042654028436001"/>
  </r>
  <r>
    <x v="10"/>
    <x v="1"/>
    <x v="4"/>
    <n v="383"/>
    <n v="288"/>
    <x v="119"/>
    <x v="8"/>
    <x v="9"/>
    <n v="0.39689119170984399"/>
  </r>
  <r>
    <x v="10"/>
    <x v="2"/>
    <x v="0"/>
    <n v="100"/>
    <n v="100"/>
    <x v="1"/>
    <x v="8"/>
    <x v="10"/>
    <n v="0.269541778975741"/>
  </r>
  <r>
    <x v="10"/>
    <x v="2"/>
    <x v="1"/>
    <n v="237"/>
    <n v="100"/>
    <x v="120"/>
    <x v="8"/>
    <x v="11"/>
    <n v="0.38102893890675199"/>
  </r>
  <r>
    <x v="10"/>
    <x v="2"/>
    <x v="2"/>
    <n v="62"/>
    <n v="100"/>
    <x v="121"/>
    <x v="8"/>
    <x v="12"/>
    <n v="0.13537117903930099"/>
  </r>
  <r>
    <x v="10"/>
    <x v="2"/>
    <x v="3"/>
    <n v="238"/>
    <n v="100"/>
    <x v="122"/>
    <x v="8"/>
    <x v="13"/>
    <n v="0.52307692307692299"/>
  </r>
  <r>
    <x v="10"/>
    <x v="2"/>
    <x v="4"/>
    <n v="171"/>
    <n v="100"/>
    <x v="123"/>
    <x v="8"/>
    <x v="14"/>
    <n v="0.27714748784440801"/>
  </r>
  <r>
    <x v="10"/>
    <x v="3"/>
    <x v="0"/>
    <n v="1242"/>
    <n v="1242"/>
    <x v="1"/>
    <x v="8"/>
    <x v="15"/>
    <n v="0.25597691673536599"/>
  </r>
  <r>
    <x v="10"/>
    <x v="3"/>
    <x v="1"/>
    <n v="1438"/>
    <n v="1242"/>
    <x v="124"/>
    <x v="8"/>
    <x v="16"/>
    <n v="0.27091183119819101"/>
  </r>
  <r>
    <x v="10"/>
    <x v="3"/>
    <x v="2"/>
    <n v="1642"/>
    <n v="1242"/>
    <x v="125"/>
    <x v="8"/>
    <x v="17"/>
    <n v="0.28393567352585097"/>
  </r>
  <r>
    <x v="10"/>
    <x v="3"/>
    <x v="3"/>
    <n v="1960"/>
    <n v="1242"/>
    <x v="126"/>
    <x v="8"/>
    <x v="18"/>
    <n v="0.28290993071593501"/>
  </r>
  <r>
    <x v="10"/>
    <x v="3"/>
    <x v="4"/>
    <n v="2098"/>
    <n v="1242"/>
    <x v="127"/>
    <x v="8"/>
    <x v="19"/>
    <n v="0.29903078677308997"/>
  </r>
  <r>
    <x v="10"/>
    <x v="4"/>
    <x v="0"/>
    <n v="100"/>
    <n v="100"/>
    <x v="1"/>
    <x v="8"/>
    <x v="20"/>
    <n v="0.207900207900207"/>
  </r>
  <r>
    <x v="10"/>
    <x v="4"/>
    <x v="1"/>
    <n v="702"/>
    <n v="100"/>
    <x v="128"/>
    <x v="8"/>
    <x v="21"/>
    <n v="0.71196754563894504"/>
  </r>
  <r>
    <x v="10"/>
    <x v="4"/>
    <x v="2"/>
    <n v="235"/>
    <n v="100"/>
    <x v="129"/>
    <x v="8"/>
    <x v="22"/>
    <n v="0.483539094650205"/>
  </r>
  <r>
    <x v="10"/>
    <x v="4"/>
    <x v="3"/>
    <n v="318"/>
    <n v="100"/>
    <x v="130"/>
    <x v="8"/>
    <x v="23"/>
    <n v="0.43206521739130399"/>
  </r>
  <r>
    <x v="10"/>
    <x v="4"/>
    <x v="4"/>
    <n v="399"/>
    <n v="100"/>
    <x v="131"/>
    <x v="8"/>
    <x v="24"/>
    <n v="0.52020860495436705"/>
  </r>
  <r>
    <x v="10"/>
    <x v="5"/>
    <x v="0"/>
    <n v="0"/>
    <n v="0"/>
    <x v="0"/>
    <x v="8"/>
    <x v="25"/>
    <n v="0"/>
  </r>
  <r>
    <x v="10"/>
    <x v="5"/>
    <x v="1"/>
    <n v="81"/>
    <n v="0"/>
    <x v="35"/>
    <x v="8"/>
    <x v="26"/>
    <n v="0.19239904988123499"/>
  </r>
  <r>
    <x v="10"/>
    <x v="5"/>
    <x v="2"/>
    <n v="463"/>
    <n v="0"/>
    <x v="35"/>
    <x v="8"/>
    <x v="27"/>
    <n v="0.75901639344262295"/>
  </r>
  <r>
    <x v="10"/>
    <x v="5"/>
    <x v="3"/>
    <n v="162"/>
    <n v="0"/>
    <x v="35"/>
    <x v="8"/>
    <x v="28"/>
    <n v="0.38207547169811301"/>
  </r>
  <r>
    <x v="10"/>
    <x v="5"/>
    <x v="4"/>
    <n v="295"/>
    <n v="0"/>
    <x v="35"/>
    <x v="8"/>
    <x v="29"/>
    <n v="0.38612565445026098"/>
  </r>
  <r>
    <x v="10"/>
    <x v="6"/>
    <x v="0"/>
    <n v="551"/>
    <n v="551"/>
    <x v="1"/>
    <x v="8"/>
    <x v="30"/>
    <n v="0.304419889502762"/>
  </r>
  <r>
    <x v="10"/>
    <x v="6"/>
    <x v="1"/>
    <n v="675"/>
    <n v="551"/>
    <x v="132"/>
    <x v="8"/>
    <x v="31"/>
    <n v="0.235602094240837"/>
  </r>
  <r>
    <x v="10"/>
    <x v="6"/>
    <x v="2"/>
    <n v="665"/>
    <n v="551"/>
    <x v="133"/>
    <x v="8"/>
    <x v="32"/>
    <n v="0.240332490061438"/>
  </r>
  <r>
    <x v="10"/>
    <x v="6"/>
    <x v="3"/>
    <n v="1197"/>
    <n v="551"/>
    <x v="134"/>
    <x v="8"/>
    <x v="33"/>
    <n v="0.30613810741687902"/>
  </r>
  <r>
    <x v="10"/>
    <x v="6"/>
    <x v="4"/>
    <n v="1328"/>
    <n v="551"/>
    <x v="135"/>
    <x v="8"/>
    <x v="34"/>
    <n v="0.35862813934647497"/>
  </r>
  <r>
    <x v="10"/>
    <x v="7"/>
    <x v="0"/>
    <n v="129"/>
    <n v="129"/>
    <x v="1"/>
    <x v="8"/>
    <x v="35"/>
    <n v="0.50390625"/>
  </r>
  <r>
    <x v="10"/>
    <x v="7"/>
    <x v="1"/>
    <n v="194"/>
    <n v="129"/>
    <x v="136"/>
    <x v="8"/>
    <x v="36"/>
    <n v="1"/>
  </r>
  <r>
    <x v="10"/>
    <x v="7"/>
    <x v="2"/>
    <n v="46"/>
    <n v="129"/>
    <x v="137"/>
    <x v="8"/>
    <x v="37"/>
    <n v="0.14790996784565899"/>
  </r>
  <r>
    <x v="10"/>
    <x v="7"/>
    <x v="3"/>
    <n v="121"/>
    <n v="129"/>
    <x v="138"/>
    <x v="8"/>
    <x v="38"/>
    <n v="0.491869918699187"/>
  </r>
  <r>
    <x v="10"/>
    <x v="7"/>
    <x v="4"/>
    <n v="309"/>
    <n v="129"/>
    <x v="139"/>
    <x v="8"/>
    <x v="39"/>
    <n v="0.870422535211267"/>
  </r>
  <r>
    <x v="10"/>
    <x v="8"/>
    <x v="0"/>
    <n v="584"/>
    <n v="584"/>
    <x v="1"/>
    <x v="8"/>
    <x v="40"/>
    <n v="0.26813590449954"/>
  </r>
  <r>
    <x v="10"/>
    <x v="8"/>
    <x v="1"/>
    <n v="594"/>
    <n v="584"/>
    <x v="140"/>
    <x v="8"/>
    <x v="41"/>
    <n v="0.22689075630252101"/>
  </r>
  <r>
    <x v="10"/>
    <x v="8"/>
    <x v="2"/>
    <n v="501"/>
    <n v="584"/>
    <x v="141"/>
    <x v="8"/>
    <x v="42"/>
    <n v="0.21492921492921399"/>
  </r>
  <r>
    <x v="10"/>
    <x v="8"/>
    <x v="3"/>
    <n v="951"/>
    <n v="584"/>
    <x v="142"/>
    <x v="8"/>
    <x v="43"/>
    <n v="0.291628334866605"/>
  </r>
  <r>
    <x v="10"/>
    <x v="8"/>
    <x v="4"/>
    <n v="997"/>
    <n v="584"/>
    <x v="143"/>
    <x v="8"/>
    <x v="44"/>
    <n v="0.328284491274283"/>
  </r>
  <r>
    <x v="11"/>
    <x v="0"/>
    <x v="0"/>
    <n v="218"/>
    <n v="218"/>
    <x v="1"/>
    <x v="9"/>
    <x v="0"/>
    <n v="5.4856567689984898E-2"/>
  </r>
  <r>
    <x v="11"/>
    <x v="0"/>
    <x v="1"/>
    <n v="185"/>
    <n v="218"/>
    <x v="144"/>
    <x v="9"/>
    <x v="1"/>
    <n v="4.1184327693677601E-2"/>
  </r>
  <r>
    <x v="11"/>
    <x v="0"/>
    <x v="2"/>
    <n v="292"/>
    <n v="218"/>
    <x v="145"/>
    <x v="9"/>
    <x v="2"/>
    <n v="5.90376061463809E-2"/>
  </r>
  <r>
    <x v="11"/>
    <x v="0"/>
    <x v="3"/>
    <n v="263"/>
    <n v="218"/>
    <x v="146"/>
    <x v="9"/>
    <x v="3"/>
    <n v="5.0752605171748302E-2"/>
  </r>
  <r>
    <x v="11"/>
    <x v="0"/>
    <x v="4"/>
    <n v="221"/>
    <n v="218"/>
    <x v="147"/>
    <x v="9"/>
    <x v="4"/>
    <n v="4.0857829543353603E-2"/>
  </r>
  <r>
    <x v="11"/>
    <x v="1"/>
    <x v="0"/>
    <n v="0"/>
    <n v="0"/>
    <x v="0"/>
    <x v="9"/>
    <x v="5"/>
    <n v="0"/>
  </r>
  <r>
    <x v="11"/>
    <x v="1"/>
    <x v="1"/>
    <n v="0"/>
    <n v="0"/>
    <x v="0"/>
    <x v="9"/>
    <x v="6"/>
    <n v="0"/>
  </r>
  <r>
    <x v="11"/>
    <x v="1"/>
    <x v="2"/>
    <n v="0"/>
    <n v="0"/>
    <x v="0"/>
    <x v="9"/>
    <x v="7"/>
    <n v="0"/>
  </r>
  <r>
    <x v="11"/>
    <x v="1"/>
    <x v="3"/>
    <n v="0"/>
    <n v="0"/>
    <x v="0"/>
    <x v="9"/>
    <x v="8"/>
    <n v="0"/>
  </r>
  <r>
    <x v="11"/>
    <x v="1"/>
    <x v="4"/>
    <n v="0"/>
    <n v="0"/>
    <x v="0"/>
    <x v="9"/>
    <x v="9"/>
    <n v="0"/>
  </r>
  <r>
    <x v="11"/>
    <x v="2"/>
    <x v="0"/>
    <n v="0"/>
    <n v="0"/>
    <x v="0"/>
    <x v="9"/>
    <x v="10"/>
    <n v="0"/>
  </r>
  <r>
    <x v="11"/>
    <x v="2"/>
    <x v="1"/>
    <n v="0"/>
    <n v="0"/>
    <x v="0"/>
    <x v="9"/>
    <x v="11"/>
    <n v="0"/>
  </r>
  <r>
    <x v="11"/>
    <x v="2"/>
    <x v="2"/>
    <n v="0"/>
    <n v="0"/>
    <x v="0"/>
    <x v="9"/>
    <x v="12"/>
    <n v="0"/>
  </r>
  <r>
    <x v="11"/>
    <x v="2"/>
    <x v="3"/>
    <n v="0"/>
    <n v="0"/>
    <x v="0"/>
    <x v="9"/>
    <x v="13"/>
    <n v="0"/>
  </r>
  <r>
    <x v="11"/>
    <x v="2"/>
    <x v="4"/>
    <n v="0"/>
    <n v="0"/>
    <x v="0"/>
    <x v="9"/>
    <x v="14"/>
    <n v="0"/>
  </r>
  <r>
    <x v="11"/>
    <x v="3"/>
    <x v="0"/>
    <n v="206"/>
    <n v="206"/>
    <x v="1"/>
    <x v="9"/>
    <x v="15"/>
    <n v="4.2456718878812798E-2"/>
  </r>
  <r>
    <x v="11"/>
    <x v="3"/>
    <x v="1"/>
    <n v="121"/>
    <n v="206"/>
    <x v="148"/>
    <x v="9"/>
    <x v="16"/>
    <n v="2.2795779954785201E-2"/>
  </r>
  <r>
    <x v="11"/>
    <x v="3"/>
    <x v="2"/>
    <n v="163"/>
    <n v="206"/>
    <x v="149"/>
    <x v="9"/>
    <x v="17"/>
    <n v="2.8186062597267799E-2"/>
  </r>
  <r>
    <x v="11"/>
    <x v="3"/>
    <x v="3"/>
    <n v="403"/>
    <n v="206"/>
    <x v="150"/>
    <x v="9"/>
    <x v="18"/>
    <n v="5.8169745958429497E-2"/>
  </r>
  <r>
    <x v="11"/>
    <x v="3"/>
    <x v="4"/>
    <n v="276"/>
    <n v="206"/>
    <x v="151"/>
    <x v="9"/>
    <x v="19"/>
    <n v="3.9338654503990801E-2"/>
  </r>
  <r>
    <x v="11"/>
    <x v="4"/>
    <x v="0"/>
    <n v="0"/>
    <n v="0"/>
    <x v="0"/>
    <x v="9"/>
    <x v="20"/>
    <n v="0"/>
  </r>
  <r>
    <x v="11"/>
    <x v="4"/>
    <x v="1"/>
    <n v="0"/>
    <n v="0"/>
    <x v="0"/>
    <x v="9"/>
    <x v="21"/>
    <n v="0"/>
  </r>
  <r>
    <x v="11"/>
    <x v="4"/>
    <x v="2"/>
    <n v="0"/>
    <n v="0"/>
    <x v="0"/>
    <x v="9"/>
    <x v="22"/>
    <n v="0"/>
  </r>
  <r>
    <x v="11"/>
    <x v="4"/>
    <x v="3"/>
    <n v="0"/>
    <n v="0"/>
    <x v="0"/>
    <x v="9"/>
    <x v="23"/>
    <n v="0"/>
  </r>
  <r>
    <x v="11"/>
    <x v="4"/>
    <x v="4"/>
    <n v="0"/>
    <n v="0"/>
    <x v="0"/>
    <x v="9"/>
    <x v="24"/>
    <n v="0"/>
  </r>
  <r>
    <x v="11"/>
    <x v="5"/>
    <x v="0"/>
    <n v="0"/>
    <n v="0"/>
    <x v="0"/>
    <x v="9"/>
    <x v="25"/>
    <n v="0"/>
  </r>
  <r>
    <x v="11"/>
    <x v="5"/>
    <x v="1"/>
    <n v="0"/>
    <n v="0"/>
    <x v="0"/>
    <x v="9"/>
    <x v="26"/>
    <n v="0"/>
  </r>
  <r>
    <x v="11"/>
    <x v="5"/>
    <x v="2"/>
    <n v="0"/>
    <n v="0"/>
    <x v="0"/>
    <x v="9"/>
    <x v="27"/>
    <n v="0"/>
  </r>
  <r>
    <x v="11"/>
    <x v="5"/>
    <x v="3"/>
    <n v="0"/>
    <n v="0"/>
    <x v="0"/>
    <x v="9"/>
    <x v="28"/>
    <n v="0"/>
  </r>
  <r>
    <x v="11"/>
    <x v="5"/>
    <x v="4"/>
    <n v="0"/>
    <n v="0"/>
    <x v="0"/>
    <x v="9"/>
    <x v="29"/>
    <n v="0"/>
  </r>
  <r>
    <x v="11"/>
    <x v="6"/>
    <x v="0"/>
    <n v="152"/>
    <n v="152"/>
    <x v="1"/>
    <x v="9"/>
    <x v="30"/>
    <n v="8.3977900552486107E-2"/>
  </r>
  <r>
    <x v="11"/>
    <x v="6"/>
    <x v="1"/>
    <n v="230"/>
    <n v="152"/>
    <x v="152"/>
    <x v="9"/>
    <x v="31"/>
    <n v="8.02792321116928E-2"/>
  </r>
  <r>
    <x v="11"/>
    <x v="6"/>
    <x v="2"/>
    <n v="316"/>
    <n v="152"/>
    <x v="153"/>
    <x v="9"/>
    <x v="32"/>
    <n v="0.114203108059269"/>
  </r>
  <r>
    <x v="11"/>
    <x v="6"/>
    <x v="3"/>
    <n v="436"/>
    <n v="152"/>
    <x v="154"/>
    <x v="9"/>
    <x v="33"/>
    <n v="0.111508951406649"/>
  </r>
  <r>
    <x v="11"/>
    <x v="6"/>
    <x v="4"/>
    <n v="311"/>
    <n v="152"/>
    <x v="155"/>
    <x v="9"/>
    <x v="34"/>
    <n v="8.3985957331892999E-2"/>
  </r>
  <r>
    <x v="11"/>
    <x v="7"/>
    <x v="0"/>
    <n v="0"/>
    <n v="0"/>
    <x v="0"/>
    <x v="9"/>
    <x v="35"/>
    <n v="0"/>
  </r>
  <r>
    <x v="11"/>
    <x v="7"/>
    <x v="1"/>
    <n v="0"/>
    <n v="0"/>
    <x v="0"/>
    <x v="9"/>
    <x v="36"/>
    <n v="0"/>
  </r>
  <r>
    <x v="11"/>
    <x v="7"/>
    <x v="2"/>
    <n v="0"/>
    <n v="0"/>
    <x v="0"/>
    <x v="9"/>
    <x v="37"/>
    <n v="0"/>
  </r>
  <r>
    <x v="11"/>
    <x v="7"/>
    <x v="3"/>
    <n v="0"/>
    <n v="0"/>
    <x v="0"/>
    <x v="9"/>
    <x v="38"/>
    <n v="0"/>
  </r>
  <r>
    <x v="11"/>
    <x v="7"/>
    <x v="4"/>
    <n v="0"/>
    <n v="0"/>
    <x v="0"/>
    <x v="9"/>
    <x v="39"/>
    <n v="0"/>
  </r>
  <r>
    <x v="11"/>
    <x v="8"/>
    <x v="0"/>
    <n v="158"/>
    <n v="158"/>
    <x v="1"/>
    <x v="9"/>
    <x v="40"/>
    <n v="7.2543617998163404E-2"/>
  </r>
  <r>
    <x v="11"/>
    <x v="8"/>
    <x v="1"/>
    <n v="227"/>
    <n v="158"/>
    <x v="156"/>
    <x v="9"/>
    <x v="41"/>
    <n v="8.6707410236822005E-2"/>
  </r>
  <r>
    <x v="11"/>
    <x v="8"/>
    <x v="2"/>
    <n v="201"/>
    <n v="158"/>
    <x v="157"/>
    <x v="9"/>
    <x v="42"/>
    <n v="8.6229086229086205E-2"/>
  </r>
  <r>
    <x v="11"/>
    <x v="8"/>
    <x v="3"/>
    <n v="188"/>
    <n v="158"/>
    <x v="158"/>
    <x v="9"/>
    <x v="43"/>
    <n v="5.7651027292241599E-2"/>
  </r>
  <r>
    <x v="11"/>
    <x v="8"/>
    <x v="4"/>
    <n v="166"/>
    <n v="158"/>
    <x v="159"/>
    <x v="9"/>
    <x v="44"/>
    <n v="5.4659203161014101E-2"/>
  </r>
  <r>
    <x v="12"/>
    <x v="0"/>
    <x v="0"/>
    <n v="382"/>
    <n v="382"/>
    <x v="1"/>
    <x v="10"/>
    <x v="0"/>
    <n v="9.6124811273276295E-2"/>
  </r>
  <r>
    <x v="12"/>
    <x v="0"/>
    <x v="1"/>
    <n v="434"/>
    <n v="382"/>
    <x v="160"/>
    <x v="10"/>
    <x v="1"/>
    <n v="9.6616206589492395E-2"/>
  </r>
  <r>
    <x v="12"/>
    <x v="0"/>
    <x v="2"/>
    <n v="541"/>
    <n v="382"/>
    <x v="161"/>
    <x v="10"/>
    <x v="2"/>
    <n v="0.109381318236959"/>
  </r>
  <r>
    <x v="12"/>
    <x v="0"/>
    <x v="3"/>
    <n v="367"/>
    <n v="382"/>
    <x v="162"/>
    <x v="10"/>
    <x v="3"/>
    <n v="7.0822076418371196E-2"/>
  </r>
  <r>
    <x v="12"/>
    <x v="0"/>
    <x v="4"/>
    <n v="333"/>
    <n v="382"/>
    <x v="163"/>
    <x v="10"/>
    <x v="4"/>
    <n v="6.15640599001663E-2"/>
  </r>
  <r>
    <x v="12"/>
    <x v="1"/>
    <x v="0"/>
    <n v="99"/>
    <n v="99"/>
    <x v="1"/>
    <x v="10"/>
    <x v="5"/>
    <n v="8.0422420796100694E-2"/>
  </r>
  <r>
    <x v="12"/>
    <x v="1"/>
    <x v="1"/>
    <n v="0"/>
    <n v="99"/>
    <x v="33"/>
    <x v="10"/>
    <x v="6"/>
    <n v="0"/>
  </r>
  <r>
    <x v="12"/>
    <x v="1"/>
    <x v="2"/>
    <n v="0"/>
    <n v="99"/>
    <x v="33"/>
    <x v="10"/>
    <x v="7"/>
    <n v="0"/>
  </r>
  <r>
    <x v="12"/>
    <x v="1"/>
    <x v="3"/>
    <n v="0"/>
    <n v="99"/>
    <x v="33"/>
    <x v="10"/>
    <x v="8"/>
    <n v="0"/>
  </r>
  <r>
    <x v="12"/>
    <x v="1"/>
    <x v="4"/>
    <n v="48"/>
    <n v="99"/>
    <x v="164"/>
    <x v="10"/>
    <x v="9"/>
    <n v="4.9740932642487003E-2"/>
  </r>
  <r>
    <x v="12"/>
    <x v="2"/>
    <x v="0"/>
    <n v="98"/>
    <n v="98"/>
    <x v="1"/>
    <x v="10"/>
    <x v="10"/>
    <n v="0.26415094339622602"/>
  </r>
  <r>
    <x v="12"/>
    <x v="2"/>
    <x v="1"/>
    <n v="81"/>
    <n v="98"/>
    <x v="165"/>
    <x v="10"/>
    <x v="11"/>
    <n v="0.13022508038585201"/>
  </r>
  <r>
    <x v="12"/>
    <x v="2"/>
    <x v="2"/>
    <n v="143"/>
    <n v="98"/>
    <x v="166"/>
    <x v="10"/>
    <x v="12"/>
    <n v="0.31222707423580698"/>
  </r>
  <r>
    <x v="12"/>
    <x v="2"/>
    <x v="3"/>
    <n v="46"/>
    <n v="98"/>
    <x v="167"/>
    <x v="10"/>
    <x v="13"/>
    <n v="0.101098901098901"/>
  </r>
  <r>
    <x v="12"/>
    <x v="2"/>
    <x v="4"/>
    <n v="0"/>
    <n v="98"/>
    <x v="33"/>
    <x v="10"/>
    <x v="14"/>
    <n v="0"/>
  </r>
  <r>
    <x v="12"/>
    <x v="3"/>
    <x v="0"/>
    <n v="520"/>
    <n v="520"/>
    <x v="1"/>
    <x v="10"/>
    <x v="15"/>
    <n v="0.10717230008244"/>
  </r>
  <r>
    <x v="12"/>
    <x v="3"/>
    <x v="1"/>
    <n v="454"/>
    <n v="520"/>
    <x v="168"/>
    <x v="10"/>
    <x v="16"/>
    <n v="8.5531273549359396E-2"/>
  </r>
  <r>
    <x v="12"/>
    <x v="3"/>
    <x v="2"/>
    <n v="534"/>
    <n v="520"/>
    <x v="169"/>
    <x v="10"/>
    <x v="17"/>
    <n v="9.2339616116202602E-2"/>
  </r>
  <r>
    <x v="12"/>
    <x v="3"/>
    <x v="3"/>
    <n v="526"/>
    <n v="520"/>
    <x v="170"/>
    <x v="10"/>
    <x v="18"/>
    <n v="7.5923787528868303E-2"/>
  </r>
  <r>
    <x v="12"/>
    <x v="3"/>
    <x v="4"/>
    <n v="385"/>
    <n v="520"/>
    <x v="171"/>
    <x v="10"/>
    <x v="19"/>
    <n v="5.4874572405929301E-2"/>
  </r>
  <r>
    <x v="12"/>
    <x v="4"/>
    <x v="0"/>
    <n v="0"/>
    <n v="0"/>
    <x v="0"/>
    <x v="10"/>
    <x v="20"/>
    <n v="0"/>
  </r>
  <r>
    <x v="12"/>
    <x v="4"/>
    <x v="1"/>
    <n v="70"/>
    <n v="0"/>
    <x v="35"/>
    <x v="10"/>
    <x v="21"/>
    <n v="7.0993914807302202E-2"/>
  </r>
  <r>
    <x v="12"/>
    <x v="4"/>
    <x v="2"/>
    <n v="0"/>
    <n v="0"/>
    <x v="0"/>
    <x v="10"/>
    <x v="22"/>
    <n v="0"/>
  </r>
  <r>
    <x v="12"/>
    <x v="4"/>
    <x v="3"/>
    <n v="51"/>
    <n v="0"/>
    <x v="35"/>
    <x v="10"/>
    <x v="23"/>
    <n v="6.9293478260869498E-2"/>
  </r>
  <r>
    <x v="12"/>
    <x v="4"/>
    <x v="4"/>
    <n v="30"/>
    <n v="0"/>
    <x v="35"/>
    <x v="10"/>
    <x v="24"/>
    <n v="3.9113428943937399E-2"/>
  </r>
  <r>
    <x v="12"/>
    <x v="5"/>
    <x v="0"/>
    <n v="67"/>
    <n v="67"/>
    <x v="1"/>
    <x v="10"/>
    <x v="25"/>
    <n v="0.25093632958801498"/>
  </r>
  <r>
    <x v="12"/>
    <x v="5"/>
    <x v="1"/>
    <n v="203"/>
    <n v="67"/>
    <x v="172"/>
    <x v="10"/>
    <x v="26"/>
    <n v="0.482185273159144"/>
  </r>
  <r>
    <x v="12"/>
    <x v="5"/>
    <x v="2"/>
    <n v="79"/>
    <n v="67"/>
    <x v="173"/>
    <x v="10"/>
    <x v="27"/>
    <n v="0.129508196721311"/>
  </r>
  <r>
    <x v="12"/>
    <x v="5"/>
    <x v="3"/>
    <n v="30"/>
    <n v="67"/>
    <x v="174"/>
    <x v="10"/>
    <x v="28"/>
    <n v="7.0754716981132004E-2"/>
  </r>
  <r>
    <x v="12"/>
    <x v="5"/>
    <x v="4"/>
    <n v="68"/>
    <n v="67"/>
    <x v="175"/>
    <x v="10"/>
    <x v="29"/>
    <n v="8.9005235602094196E-2"/>
  </r>
  <r>
    <x v="12"/>
    <x v="9"/>
    <x v="0"/>
    <n v="100"/>
    <n v="100"/>
    <x v="1"/>
    <x v="10"/>
    <x v="45"/>
    <n v="1"/>
  </r>
  <r>
    <x v="12"/>
    <x v="9"/>
    <x v="1"/>
    <n v="0"/>
    <n v="100"/>
    <x v="33"/>
    <x v="10"/>
    <x v="46"/>
    <m/>
  </r>
  <r>
    <x v="12"/>
    <x v="9"/>
    <x v="2"/>
    <n v="0"/>
    <n v="100"/>
    <x v="33"/>
    <x v="10"/>
    <x v="46"/>
    <m/>
  </r>
  <r>
    <x v="12"/>
    <x v="9"/>
    <x v="3"/>
    <n v="0"/>
    <n v="100"/>
    <x v="33"/>
    <x v="10"/>
    <x v="46"/>
    <m/>
  </r>
  <r>
    <x v="12"/>
    <x v="9"/>
    <x v="4"/>
    <n v="0"/>
    <n v="100"/>
    <x v="33"/>
    <x v="10"/>
    <x v="46"/>
    <m/>
  </r>
  <r>
    <x v="12"/>
    <x v="6"/>
    <x v="0"/>
    <n v="152"/>
    <n v="152"/>
    <x v="1"/>
    <x v="10"/>
    <x v="30"/>
    <n v="8.3977900552486107E-2"/>
  </r>
  <r>
    <x v="12"/>
    <x v="6"/>
    <x v="1"/>
    <n v="404"/>
    <n v="152"/>
    <x v="176"/>
    <x v="10"/>
    <x v="31"/>
    <n v="0.14101221640488601"/>
  </r>
  <r>
    <x v="12"/>
    <x v="6"/>
    <x v="2"/>
    <n v="241"/>
    <n v="152"/>
    <x v="177"/>
    <x v="10"/>
    <x v="32"/>
    <n v="8.7097940007227995E-2"/>
  </r>
  <r>
    <x v="12"/>
    <x v="6"/>
    <x v="3"/>
    <n v="364"/>
    <n v="152"/>
    <x v="178"/>
    <x v="10"/>
    <x v="33"/>
    <n v="9.3094629156010203E-2"/>
  </r>
  <r>
    <x v="12"/>
    <x v="6"/>
    <x v="4"/>
    <n v="206"/>
    <n v="152"/>
    <x v="179"/>
    <x v="10"/>
    <x v="34"/>
    <n v="5.5630569808263503E-2"/>
  </r>
  <r>
    <x v="12"/>
    <x v="7"/>
    <x v="0"/>
    <n v="127"/>
    <n v="127"/>
    <x v="1"/>
    <x v="10"/>
    <x v="35"/>
    <n v="0.49609375"/>
  </r>
  <r>
    <x v="12"/>
    <x v="7"/>
    <x v="1"/>
    <n v="0"/>
    <n v="127"/>
    <x v="33"/>
    <x v="10"/>
    <x v="36"/>
    <n v="0"/>
  </r>
  <r>
    <x v="12"/>
    <x v="7"/>
    <x v="2"/>
    <n v="132"/>
    <n v="127"/>
    <x v="180"/>
    <x v="10"/>
    <x v="37"/>
    <n v="0.42443729903536898"/>
  </r>
  <r>
    <x v="12"/>
    <x v="7"/>
    <x v="3"/>
    <n v="31"/>
    <n v="127"/>
    <x v="181"/>
    <x v="10"/>
    <x v="38"/>
    <n v="0.12601626016260101"/>
  </r>
  <r>
    <x v="12"/>
    <x v="7"/>
    <x v="4"/>
    <n v="26"/>
    <n v="127"/>
    <x v="182"/>
    <x v="10"/>
    <x v="39"/>
    <n v="7.3239436619718296E-2"/>
  </r>
  <r>
    <x v="12"/>
    <x v="8"/>
    <x v="0"/>
    <n v="231"/>
    <n v="231"/>
    <x v="1"/>
    <x v="10"/>
    <x v="40"/>
    <n v="0.10606060606060599"/>
  </r>
  <r>
    <x v="12"/>
    <x v="8"/>
    <x v="1"/>
    <n v="233"/>
    <n v="231"/>
    <x v="183"/>
    <x v="10"/>
    <x v="41"/>
    <n v="8.8999236058059594E-2"/>
  </r>
  <r>
    <x v="12"/>
    <x v="8"/>
    <x v="2"/>
    <n v="234"/>
    <n v="231"/>
    <x v="184"/>
    <x v="10"/>
    <x v="42"/>
    <n v="0.10038610038610001"/>
  </r>
  <r>
    <x v="12"/>
    <x v="8"/>
    <x v="3"/>
    <n v="239"/>
    <n v="231"/>
    <x v="185"/>
    <x v="10"/>
    <x v="43"/>
    <n v="7.32904017172646E-2"/>
  </r>
  <r>
    <x v="12"/>
    <x v="8"/>
    <x v="4"/>
    <n v="199"/>
    <n v="231"/>
    <x v="186"/>
    <x v="10"/>
    <x v="44"/>
    <n v="6.5525189331577194E-2"/>
  </r>
  <r>
    <x v="13"/>
    <x v="0"/>
    <x v="0"/>
    <n v="79"/>
    <n v="79"/>
    <x v="1"/>
    <x v="11"/>
    <x v="0"/>
    <n v="1.9879214896829301E-2"/>
  </r>
  <r>
    <x v="13"/>
    <x v="0"/>
    <x v="1"/>
    <n v="45"/>
    <n v="79"/>
    <x v="187"/>
    <x v="11"/>
    <x v="1"/>
    <n v="1.0017809439002601E-2"/>
  </r>
  <r>
    <x v="13"/>
    <x v="0"/>
    <x v="2"/>
    <n v="106"/>
    <n v="79"/>
    <x v="188"/>
    <x v="11"/>
    <x v="2"/>
    <n v="2.1431459765466999E-2"/>
  </r>
  <r>
    <x v="13"/>
    <x v="0"/>
    <x v="3"/>
    <n v="84"/>
    <n v="79"/>
    <x v="189"/>
    <x v="11"/>
    <x v="3"/>
    <n v="1.62099575453492E-2"/>
  </r>
  <r>
    <x v="13"/>
    <x v="0"/>
    <x v="4"/>
    <n v="155"/>
    <n v="79"/>
    <x v="190"/>
    <x v="11"/>
    <x v="4"/>
    <n v="2.8655943797374701E-2"/>
  </r>
  <r>
    <x v="13"/>
    <x v="1"/>
    <x v="0"/>
    <n v="0"/>
    <n v="0"/>
    <x v="0"/>
    <x v="11"/>
    <x v="5"/>
    <n v="0"/>
  </r>
  <r>
    <x v="13"/>
    <x v="1"/>
    <x v="1"/>
    <n v="0"/>
    <n v="0"/>
    <x v="0"/>
    <x v="11"/>
    <x v="6"/>
    <n v="0"/>
  </r>
  <r>
    <x v="13"/>
    <x v="1"/>
    <x v="2"/>
    <n v="0"/>
    <n v="0"/>
    <x v="0"/>
    <x v="11"/>
    <x v="7"/>
    <n v="0"/>
  </r>
  <r>
    <x v="13"/>
    <x v="1"/>
    <x v="3"/>
    <n v="0"/>
    <n v="0"/>
    <x v="0"/>
    <x v="11"/>
    <x v="8"/>
    <n v="0"/>
  </r>
  <r>
    <x v="13"/>
    <x v="1"/>
    <x v="4"/>
    <n v="0"/>
    <n v="0"/>
    <x v="0"/>
    <x v="11"/>
    <x v="9"/>
    <n v="0"/>
  </r>
  <r>
    <x v="13"/>
    <x v="2"/>
    <x v="0"/>
    <n v="0"/>
    <n v="0"/>
    <x v="0"/>
    <x v="11"/>
    <x v="10"/>
    <n v="0"/>
  </r>
  <r>
    <x v="13"/>
    <x v="2"/>
    <x v="1"/>
    <n v="0"/>
    <n v="0"/>
    <x v="0"/>
    <x v="11"/>
    <x v="11"/>
    <n v="0"/>
  </r>
  <r>
    <x v="13"/>
    <x v="2"/>
    <x v="2"/>
    <n v="0"/>
    <n v="0"/>
    <x v="0"/>
    <x v="11"/>
    <x v="12"/>
    <n v="0"/>
  </r>
  <r>
    <x v="13"/>
    <x v="2"/>
    <x v="3"/>
    <n v="0"/>
    <n v="0"/>
    <x v="0"/>
    <x v="11"/>
    <x v="13"/>
    <n v="0"/>
  </r>
  <r>
    <x v="13"/>
    <x v="2"/>
    <x v="4"/>
    <n v="0"/>
    <n v="0"/>
    <x v="0"/>
    <x v="11"/>
    <x v="14"/>
    <n v="0"/>
  </r>
  <r>
    <x v="13"/>
    <x v="3"/>
    <x v="0"/>
    <n v="56"/>
    <n v="56"/>
    <x v="1"/>
    <x v="11"/>
    <x v="15"/>
    <n v="1.15416323165704E-2"/>
  </r>
  <r>
    <x v="13"/>
    <x v="3"/>
    <x v="1"/>
    <n v="134"/>
    <n v="56"/>
    <x v="191"/>
    <x v="11"/>
    <x v="16"/>
    <n v="2.52449133383571E-2"/>
  </r>
  <r>
    <x v="13"/>
    <x v="3"/>
    <x v="2"/>
    <n v="146"/>
    <n v="56"/>
    <x v="192"/>
    <x v="11"/>
    <x v="17"/>
    <n v="2.52464118969393E-2"/>
  </r>
  <r>
    <x v="13"/>
    <x v="3"/>
    <x v="3"/>
    <n v="146"/>
    <n v="56"/>
    <x v="192"/>
    <x v="11"/>
    <x v="18"/>
    <n v="2.1073903002309401E-2"/>
  </r>
  <r>
    <x v="13"/>
    <x v="3"/>
    <x v="4"/>
    <n v="151"/>
    <n v="56"/>
    <x v="193"/>
    <x v="11"/>
    <x v="19"/>
    <n v="2.1522234891676099E-2"/>
  </r>
  <r>
    <x v="13"/>
    <x v="4"/>
    <x v="0"/>
    <n v="0"/>
    <n v="0"/>
    <x v="0"/>
    <x v="11"/>
    <x v="20"/>
    <n v="0"/>
  </r>
  <r>
    <x v="13"/>
    <x v="4"/>
    <x v="1"/>
    <n v="0"/>
    <n v="0"/>
    <x v="0"/>
    <x v="11"/>
    <x v="21"/>
    <n v="0"/>
  </r>
  <r>
    <x v="13"/>
    <x v="4"/>
    <x v="2"/>
    <n v="0"/>
    <n v="0"/>
    <x v="0"/>
    <x v="11"/>
    <x v="22"/>
    <n v="0"/>
  </r>
  <r>
    <x v="13"/>
    <x v="4"/>
    <x v="3"/>
    <n v="0"/>
    <n v="0"/>
    <x v="0"/>
    <x v="11"/>
    <x v="23"/>
    <n v="0"/>
  </r>
  <r>
    <x v="13"/>
    <x v="4"/>
    <x v="4"/>
    <n v="0"/>
    <n v="0"/>
    <x v="0"/>
    <x v="11"/>
    <x v="24"/>
    <n v="0"/>
  </r>
  <r>
    <x v="13"/>
    <x v="5"/>
    <x v="0"/>
    <n v="0"/>
    <n v="0"/>
    <x v="0"/>
    <x v="11"/>
    <x v="25"/>
    <n v="0"/>
  </r>
  <r>
    <x v="13"/>
    <x v="5"/>
    <x v="1"/>
    <n v="0"/>
    <n v="0"/>
    <x v="0"/>
    <x v="11"/>
    <x v="26"/>
    <n v="0"/>
  </r>
  <r>
    <x v="13"/>
    <x v="5"/>
    <x v="2"/>
    <n v="0"/>
    <n v="0"/>
    <x v="0"/>
    <x v="11"/>
    <x v="27"/>
    <n v="0"/>
  </r>
  <r>
    <x v="13"/>
    <x v="5"/>
    <x v="3"/>
    <n v="0"/>
    <n v="0"/>
    <x v="0"/>
    <x v="11"/>
    <x v="28"/>
    <n v="0"/>
  </r>
  <r>
    <x v="13"/>
    <x v="5"/>
    <x v="4"/>
    <n v="0"/>
    <n v="0"/>
    <x v="0"/>
    <x v="11"/>
    <x v="29"/>
    <n v="0"/>
  </r>
  <r>
    <x v="13"/>
    <x v="6"/>
    <x v="0"/>
    <n v="0"/>
    <n v="0"/>
    <x v="0"/>
    <x v="11"/>
    <x v="30"/>
    <n v="0"/>
  </r>
  <r>
    <x v="13"/>
    <x v="6"/>
    <x v="1"/>
    <n v="87"/>
    <n v="0"/>
    <x v="35"/>
    <x v="11"/>
    <x v="31"/>
    <n v="3.0366492146596799E-2"/>
  </r>
  <r>
    <x v="13"/>
    <x v="6"/>
    <x v="2"/>
    <n v="44"/>
    <n v="0"/>
    <x v="35"/>
    <x v="11"/>
    <x v="32"/>
    <n v="1.5901698590531199E-2"/>
  </r>
  <r>
    <x v="13"/>
    <x v="6"/>
    <x v="3"/>
    <n v="140"/>
    <n v="0"/>
    <x v="35"/>
    <x v="11"/>
    <x v="33"/>
    <n v="3.5805626598465402E-2"/>
  </r>
  <r>
    <x v="13"/>
    <x v="6"/>
    <x v="4"/>
    <n v="112"/>
    <n v="0"/>
    <x v="35"/>
    <x v="11"/>
    <x v="34"/>
    <n v="3.0245746691871401E-2"/>
  </r>
  <r>
    <x v="13"/>
    <x v="7"/>
    <x v="0"/>
    <n v="0"/>
    <n v="0"/>
    <x v="0"/>
    <x v="11"/>
    <x v="35"/>
    <n v="0"/>
  </r>
  <r>
    <x v="13"/>
    <x v="7"/>
    <x v="1"/>
    <n v="0"/>
    <n v="0"/>
    <x v="0"/>
    <x v="11"/>
    <x v="36"/>
    <n v="0"/>
  </r>
  <r>
    <x v="13"/>
    <x v="7"/>
    <x v="2"/>
    <n v="0"/>
    <n v="0"/>
    <x v="0"/>
    <x v="11"/>
    <x v="37"/>
    <n v="0"/>
  </r>
  <r>
    <x v="13"/>
    <x v="7"/>
    <x v="3"/>
    <n v="0"/>
    <n v="0"/>
    <x v="0"/>
    <x v="11"/>
    <x v="38"/>
    <n v="0"/>
  </r>
  <r>
    <x v="13"/>
    <x v="7"/>
    <x v="4"/>
    <n v="0"/>
    <n v="0"/>
    <x v="0"/>
    <x v="11"/>
    <x v="39"/>
    <n v="0"/>
  </r>
  <r>
    <x v="13"/>
    <x v="8"/>
    <x v="0"/>
    <n v="23"/>
    <n v="23"/>
    <x v="1"/>
    <x v="11"/>
    <x v="40"/>
    <n v="1.05601469237832E-2"/>
  </r>
  <r>
    <x v="13"/>
    <x v="8"/>
    <x v="1"/>
    <n v="21"/>
    <n v="23"/>
    <x v="194"/>
    <x v="11"/>
    <x v="41"/>
    <n v="8.0213903743315499E-3"/>
  </r>
  <r>
    <x v="13"/>
    <x v="8"/>
    <x v="2"/>
    <n v="61"/>
    <n v="23"/>
    <x v="195"/>
    <x v="11"/>
    <x v="42"/>
    <n v="2.61690261690261E-2"/>
  </r>
  <r>
    <x v="13"/>
    <x v="8"/>
    <x v="3"/>
    <n v="66"/>
    <n v="23"/>
    <x v="196"/>
    <x v="11"/>
    <x v="43"/>
    <n v="2.02391904323827E-2"/>
  </r>
  <r>
    <x v="13"/>
    <x v="8"/>
    <x v="4"/>
    <n v="86"/>
    <n v="23"/>
    <x v="197"/>
    <x v="11"/>
    <x v="44"/>
    <n v="2.8317418505103699E-2"/>
  </r>
  <r>
    <x v="14"/>
    <x v="0"/>
    <x v="0"/>
    <n v="283"/>
    <n v="283"/>
    <x v="1"/>
    <x v="12"/>
    <x v="0"/>
    <n v="7.1212883744338096E-2"/>
  </r>
  <r>
    <x v="14"/>
    <x v="0"/>
    <x v="1"/>
    <n v="362"/>
    <n v="283"/>
    <x v="198"/>
    <x v="12"/>
    <x v="1"/>
    <n v="8.0587711487088098E-2"/>
  </r>
  <r>
    <x v="14"/>
    <x v="0"/>
    <x v="2"/>
    <n v="323"/>
    <n v="283"/>
    <x v="199"/>
    <x v="12"/>
    <x v="2"/>
    <n v="6.5305297209866497E-2"/>
  </r>
  <r>
    <x v="14"/>
    <x v="0"/>
    <x v="3"/>
    <n v="251"/>
    <n v="283"/>
    <x v="200"/>
    <x v="12"/>
    <x v="3"/>
    <n v="4.8436896950984097E-2"/>
  </r>
  <r>
    <x v="14"/>
    <x v="0"/>
    <x v="4"/>
    <n v="283"/>
    <n v="283"/>
    <x v="1"/>
    <x v="12"/>
    <x v="4"/>
    <n v="5.2320207062303503E-2"/>
  </r>
  <r>
    <x v="14"/>
    <x v="1"/>
    <x v="0"/>
    <n v="0"/>
    <n v="0"/>
    <x v="0"/>
    <x v="12"/>
    <x v="5"/>
    <n v="0"/>
  </r>
  <r>
    <x v="14"/>
    <x v="1"/>
    <x v="1"/>
    <n v="0"/>
    <n v="0"/>
    <x v="0"/>
    <x v="12"/>
    <x v="6"/>
    <n v="0"/>
  </r>
  <r>
    <x v="14"/>
    <x v="1"/>
    <x v="2"/>
    <n v="0"/>
    <n v="0"/>
    <x v="0"/>
    <x v="12"/>
    <x v="7"/>
    <n v="0"/>
  </r>
  <r>
    <x v="14"/>
    <x v="1"/>
    <x v="3"/>
    <n v="0"/>
    <n v="0"/>
    <x v="0"/>
    <x v="12"/>
    <x v="8"/>
    <n v="0"/>
  </r>
  <r>
    <x v="14"/>
    <x v="1"/>
    <x v="4"/>
    <n v="0"/>
    <n v="0"/>
    <x v="0"/>
    <x v="12"/>
    <x v="9"/>
    <n v="0"/>
  </r>
  <r>
    <x v="14"/>
    <x v="2"/>
    <x v="0"/>
    <n v="0"/>
    <n v="0"/>
    <x v="0"/>
    <x v="12"/>
    <x v="10"/>
    <n v="0"/>
  </r>
  <r>
    <x v="14"/>
    <x v="2"/>
    <x v="1"/>
    <n v="0"/>
    <n v="0"/>
    <x v="0"/>
    <x v="12"/>
    <x v="11"/>
    <n v="0"/>
  </r>
  <r>
    <x v="14"/>
    <x v="2"/>
    <x v="2"/>
    <n v="0"/>
    <n v="0"/>
    <x v="0"/>
    <x v="12"/>
    <x v="12"/>
    <n v="0"/>
  </r>
  <r>
    <x v="14"/>
    <x v="2"/>
    <x v="3"/>
    <n v="0"/>
    <n v="0"/>
    <x v="0"/>
    <x v="12"/>
    <x v="13"/>
    <n v="0"/>
  </r>
  <r>
    <x v="14"/>
    <x v="2"/>
    <x v="4"/>
    <n v="0"/>
    <n v="0"/>
    <x v="0"/>
    <x v="12"/>
    <x v="14"/>
    <n v="0"/>
  </r>
  <r>
    <x v="14"/>
    <x v="3"/>
    <x v="0"/>
    <n v="389"/>
    <n v="389"/>
    <x v="1"/>
    <x v="12"/>
    <x v="15"/>
    <n v="8.0173124484748504E-2"/>
  </r>
  <r>
    <x v="14"/>
    <x v="3"/>
    <x v="1"/>
    <n v="286"/>
    <n v="389"/>
    <x v="201"/>
    <x v="12"/>
    <x v="16"/>
    <n v="5.3880934438583203E-2"/>
  </r>
  <r>
    <x v="14"/>
    <x v="3"/>
    <x v="2"/>
    <n v="290"/>
    <n v="389"/>
    <x v="202"/>
    <x v="12"/>
    <x v="17"/>
    <n v="5.0146982535016399E-2"/>
  </r>
  <r>
    <x v="14"/>
    <x v="3"/>
    <x v="3"/>
    <n v="320"/>
    <n v="389"/>
    <x v="203"/>
    <x v="12"/>
    <x v="18"/>
    <n v="4.6189376443418001E-2"/>
  </r>
  <r>
    <x v="14"/>
    <x v="3"/>
    <x v="4"/>
    <n v="386"/>
    <n v="389"/>
    <x v="204"/>
    <x v="12"/>
    <x v="19"/>
    <n v="5.5017103762827799E-2"/>
  </r>
  <r>
    <x v="14"/>
    <x v="4"/>
    <x v="0"/>
    <n v="0"/>
    <n v="0"/>
    <x v="0"/>
    <x v="12"/>
    <x v="20"/>
    <n v="0"/>
  </r>
  <r>
    <x v="14"/>
    <x v="4"/>
    <x v="1"/>
    <n v="0"/>
    <n v="0"/>
    <x v="0"/>
    <x v="12"/>
    <x v="21"/>
    <n v="0"/>
  </r>
  <r>
    <x v="14"/>
    <x v="4"/>
    <x v="2"/>
    <n v="0"/>
    <n v="0"/>
    <x v="0"/>
    <x v="12"/>
    <x v="22"/>
    <n v="0"/>
  </r>
  <r>
    <x v="14"/>
    <x v="4"/>
    <x v="3"/>
    <n v="0"/>
    <n v="0"/>
    <x v="0"/>
    <x v="12"/>
    <x v="23"/>
    <n v="0"/>
  </r>
  <r>
    <x v="14"/>
    <x v="4"/>
    <x v="4"/>
    <n v="0"/>
    <n v="0"/>
    <x v="0"/>
    <x v="12"/>
    <x v="24"/>
    <n v="0"/>
  </r>
  <r>
    <x v="14"/>
    <x v="5"/>
    <x v="0"/>
    <n v="0"/>
    <n v="0"/>
    <x v="0"/>
    <x v="12"/>
    <x v="25"/>
    <n v="0"/>
  </r>
  <r>
    <x v="14"/>
    <x v="5"/>
    <x v="1"/>
    <n v="0"/>
    <n v="0"/>
    <x v="0"/>
    <x v="12"/>
    <x v="26"/>
    <n v="0"/>
  </r>
  <r>
    <x v="14"/>
    <x v="5"/>
    <x v="2"/>
    <n v="0"/>
    <n v="0"/>
    <x v="0"/>
    <x v="12"/>
    <x v="27"/>
    <n v="0"/>
  </r>
  <r>
    <x v="14"/>
    <x v="5"/>
    <x v="3"/>
    <n v="0"/>
    <n v="0"/>
    <x v="0"/>
    <x v="12"/>
    <x v="28"/>
    <n v="0"/>
  </r>
  <r>
    <x v="14"/>
    <x v="5"/>
    <x v="4"/>
    <n v="0"/>
    <n v="0"/>
    <x v="0"/>
    <x v="12"/>
    <x v="29"/>
    <n v="0"/>
  </r>
  <r>
    <x v="14"/>
    <x v="6"/>
    <x v="0"/>
    <n v="110"/>
    <n v="110"/>
    <x v="1"/>
    <x v="12"/>
    <x v="30"/>
    <n v="6.0773480662983402E-2"/>
  </r>
  <r>
    <x v="14"/>
    <x v="6"/>
    <x v="1"/>
    <n v="267"/>
    <n v="110"/>
    <x v="205"/>
    <x v="12"/>
    <x v="31"/>
    <n v="9.3193717277486904E-2"/>
  </r>
  <r>
    <x v="14"/>
    <x v="6"/>
    <x v="2"/>
    <n v="201"/>
    <n v="110"/>
    <x v="206"/>
    <x v="12"/>
    <x v="32"/>
    <n v="7.2641850379472295E-2"/>
  </r>
  <r>
    <x v="14"/>
    <x v="6"/>
    <x v="3"/>
    <n v="104"/>
    <n v="110"/>
    <x v="207"/>
    <x v="12"/>
    <x v="33"/>
    <n v="2.6598465473145701E-2"/>
  </r>
  <r>
    <x v="14"/>
    <x v="6"/>
    <x v="4"/>
    <n v="154"/>
    <n v="110"/>
    <x v="46"/>
    <x v="12"/>
    <x v="34"/>
    <n v="4.1587901701323197E-2"/>
  </r>
  <r>
    <x v="14"/>
    <x v="7"/>
    <x v="0"/>
    <n v="0"/>
    <n v="0"/>
    <x v="0"/>
    <x v="12"/>
    <x v="35"/>
    <n v="0"/>
  </r>
  <r>
    <x v="14"/>
    <x v="7"/>
    <x v="1"/>
    <n v="0"/>
    <n v="0"/>
    <x v="0"/>
    <x v="12"/>
    <x v="36"/>
    <n v="0"/>
  </r>
  <r>
    <x v="14"/>
    <x v="7"/>
    <x v="2"/>
    <n v="0"/>
    <n v="0"/>
    <x v="0"/>
    <x v="12"/>
    <x v="37"/>
    <n v="0"/>
  </r>
  <r>
    <x v="14"/>
    <x v="7"/>
    <x v="3"/>
    <n v="0"/>
    <n v="0"/>
    <x v="0"/>
    <x v="12"/>
    <x v="38"/>
    <n v="0"/>
  </r>
  <r>
    <x v="14"/>
    <x v="7"/>
    <x v="4"/>
    <n v="0"/>
    <n v="0"/>
    <x v="0"/>
    <x v="12"/>
    <x v="39"/>
    <n v="0"/>
  </r>
  <r>
    <x v="14"/>
    <x v="8"/>
    <x v="0"/>
    <n v="200"/>
    <n v="200"/>
    <x v="1"/>
    <x v="12"/>
    <x v="40"/>
    <n v="9.1827364554637206E-2"/>
  </r>
  <r>
    <x v="14"/>
    <x v="8"/>
    <x v="1"/>
    <n v="230"/>
    <n v="200"/>
    <x v="208"/>
    <x v="12"/>
    <x v="41"/>
    <n v="8.7853323147440696E-2"/>
  </r>
  <r>
    <x v="14"/>
    <x v="8"/>
    <x v="2"/>
    <n v="158"/>
    <n v="200"/>
    <x v="209"/>
    <x v="12"/>
    <x v="42"/>
    <n v="6.7782067782067704E-2"/>
  </r>
  <r>
    <x v="14"/>
    <x v="8"/>
    <x v="3"/>
    <n v="270"/>
    <n v="200"/>
    <x v="210"/>
    <x v="12"/>
    <x v="43"/>
    <n v="8.2796688132474705E-2"/>
  </r>
  <r>
    <x v="14"/>
    <x v="8"/>
    <x v="4"/>
    <n v="93"/>
    <n v="200"/>
    <x v="211"/>
    <x v="12"/>
    <x v="44"/>
    <n v="3.0622324662495801E-2"/>
  </r>
  <r>
    <x v="15"/>
    <x v="0"/>
    <x v="0"/>
    <n v="295"/>
    <n v="295"/>
    <x v="1"/>
    <x v="13"/>
    <x v="0"/>
    <n v="7.4232511323603395E-2"/>
  </r>
  <r>
    <x v="15"/>
    <x v="0"/>
    <x v="1"/>
    <n v="295"/>
    <n v="295"/>
    <x v="1"/>
    <x v="13"/>
    <x v="1"/>
    <n v="6.5672306322350799E-2"/>
  </r>
  <r>
    <x v="15"/>
    <x v="0"/>
    <x v="2"/>
    <n v="207"/>
    <n v="295"/>
    <x v="212"/>
    <x v="13"/>
    <x v="2"/>
    <n v="4.1852001617468597E-2"/>
  </r>
  <r>
    <x v="15"/>
    <x v="0"/>
    <x v="3"/>
    <n v="246"/>
    <n v="295"/>
    <x v="213"/>
    <x v="13"/>
    <x v="3"/>
    <n v="4.7472018525665703E-2"/>
  </r>
  <r>
    <x v="15"/>
    <x v="0"/>
    <x v="4"/>
    <n v="388"/>
    <n v="295"/>
    <x v="214"/>
    <x v="13"/>
    <x v="4"/>
    <n v="7.1732298021815494E-2"/>
  </r>
  <r>
    <x v="15"/>
    <x v="1"/>
    <x v="0"/>
    <n v="0"/>
    <n v="0"/>
    <x v="0"/>
    <x v="13"/>
    <x v="5"/>
    <n v="0"/>
  </r>
  <r>
    <x v="15"/>
    <x v="1"/>
    <x v="1"/>
    <n v="0"/>
    <n v="0"/>
    <x v="0"/>
    <x v="13"/>
    <x v="6"/>
    <n v="0"/>
  </r>
  <r>
    <x v="15"/>
    <x v="1"/>
    <x v="2"/>
    <n v="0"/>
    <n v="0"/>
    <x v="0"/>
    <x v="13"/>
    <x v="7"/>
    <n v="0"/>
  </r>
  <r>
    <x v="15"/>
    <x v="1"/>
    <x v="3"/>
    <n v="0"/>
    <n v="0"/>
    <x v="0"/>
    <x v="13"/>
    <x v="8"/>
    <n v="0"/>
  </r>
  <r>
    <x v="15"/>
    <x v="1"/>
    <x v="4"/>
    <n v="0"/>
    <n v="0"/>
    <x v="0"/>
    <x v="13"/>
    <x v="9"/>
    <n v="0"/>
  </r>
  <r>
    <x v="15"/>
    <x v="2"/>
    <x v="0"/>
    <n v="0"/>
    <n v="0"/>
    <x v="0"/>
    <x v="13"/>
    <x v="10"/>
    <n v="0"/>
  </r>
  <r>
    <x v="15"/>
    <x v="2"/>
    <x v="1"/>
    <n v="0"/>
    <n v="0"/>
    <x v="0"/>
    <x v="13"/>
    <x v="11"/>
    <n v="0"/>
  </r>
  <r>
    <x v="15"/>
    <x v="2"/>
    <x v="2"/>
    <n v="0"/>
    <n v="0"/>
    <x v="0"/>
    <x v="13"/>
    <x v="12"/>
    <n v="0"/>
  </r>
  <r>
    <x v="15"/>
    <x v="2"/>
    <x v="3"/>
    <n v="0"/>
    <n v="0"/>
    <x v="0"/>
    <x v="13"/>
    <x v="13"/>
    <n v="0"/>
  </r>
  <r>
    <x v="15"/>
    <x v="2"/>
    <x v="4"/>
    <n v="0"/>
    <n v="0"/>
    <x v="0"/>
    <x v="13"/>
    <x v="14"/>
    <n v="0"/>
  </r>
  <r>
    <x v="15"/>
    <x v="3"/>
    <x v="0"/>
    <n v="400"/>
    <n v="400"/>
    <x v="1"/>
    <x v="13"/>
    <x v="15"/>
    <n v="8.2440230832646302E-2"/>
  </r>
  <r>
    <x v="15"/>
    <x v="3"/>
    <x v="1"/>
    <n v="346"/>
    <n v="400"/>
    <x v="215"/>
    <x v="13"/>
    <x v="16"/>
    <n v="6.5184626978146198E-2"/>
  </r>
  <r>
    <x v="15"/>
    <x v="3"/>
    <x v="2"/>
    <n v="257"/>
    <n v="400"/>
    <x v="216"/>
    <x v="13"/>
    <x v="17"/>
    <n v="4.4440601763790402E-2"/>
  </r>
  <r>
    <x v="15"/>
    <x v="3"/>
    <x v="3"/>
    <n v="417"/>
    <n v="400"/>
    <x v="217"/>
    <x v="13"/>
    <x v="18"/>
    <n v="6.0190531177829097E-2"/>
  </r>
  <r>
    <x v="15"/>
    <x v="3"/>
    <x v="4"/>
    <n v="485"/>
    <n v="400"/>
    <x v="218"/>
    <x v="13"/>
    <x v="19"/>
    <n v="6.9127708095781004E-2"/>
  </r>
  <r>
    <x v="15"/>
    <x v="4"/>
    <x v="0"/>
    <n v="0"/>
    <n v="0"/>
    <x v="0"/>
    <x v="13"/>
    <x v="20"/>
    <n v="0"/>
  </r>
  <r>
    <x v="15"/>
    <x v="4"/>
    <x v="1"/>
    <n v="0"/>
    <n v="0"/>
    <x v="0"/>
    <x v="13"/>
    <x v="21"/>
    <n v="0"/>
  </r>
  <r>
    <x v="15"/>
    <x v="4"/>
    <x v="2"/>
    <n v="0"/>
    <n v="0"/>
    <x v="0"/>
    <x v="13"/>
    <x v="22"/>
    <n v="0"/>
  </r>
  <r>
    <x v="15"/>
    <x v="4"/>
    <x v="3"/>
    <n v="0"/>
    <n v="0"/>
    <x v="0"/>
    <x v="13"/>
    <x v="23"/>
    <n v="0"/>
  </r>
  <r>
    <x v="15"/>
    <x v="4"/>
    <x v="4"/>
    <n v="0"/>
    <n v="0"/>
    <x v="0"/>
    <x v="13"/>
    <x v="24"/>
    <n v="0"/>
  </r>
  <r>
    <x v="15"/>
    <x v="5"/>
    <x v="0"/>
    <n v="0"/>
    <n v="0"/>
    <x v="0"/>
    <x v="13"/>
    <x v="25"/>
    <n v="0"/>
  </r>
  <r>
    <x v="15"/>
    <x v="5"/>
    <x v="1"/>
    <n v="0"/>
    <n v="0"/>
    <x v="0"/>
    <x v="13"/>
    <x v="26"/>
    <n v="0"/>
  </r>
  <r>
    <x v="15"/>
    <x v="5"/>
    <x v="2"/>
    <n v="0"/>
    <n v="0"/>
    <x v="0"/>
    <x v="13"/>
    <x v="27"/>
    <n v="0"/>
  </r>
  <r>
    <x v="15"/>
    <x v="5"/>
    <x v="3"/>
    <n v="0"/>
    <n v="0"/>
    <x v="0"/>
    <x v="13"/>
    <x v="28"/>
    <n v="0"/>
  </r>
  <r>
    <x v="15"/>
    <x v="5"/>
    <x v="4"/>
    <n v="0"/>
    <n v="0"/>
    <x v="0"/>
    <x v="13"/>
    <x v="29"/>
    <n v="0"/>
  </r>
  <r>
    <x v="15"/>
    <x v="6"/>
    <x v="0"/>
    <n v="200"/>
    <n v="200"/>
    <x v="1"/>
    <x v="13"/>
    <x v="30"/>
    <n v="0.11049723756906001"/>
  </r>
  <r>
    <x v="15"/>
    <x v="6"/>
    <x v="1"/>
    <n v="48"/>
    <n v="200"/>
    <x v="219"/>
    <x v="13"/>
    <x v="31"/>
    <n v="1.6753926701570599E-2"/>
  </r>
  <r>
    <x v="15"/>
    <x v="6"/>
    <x v="2"/>
    <n v="115"/>
    <n v="200"/>
    <x v="220"/>
    <x v="13"/>
    <x v="32"/>
    <n v="4.1561257679797597E-2"/>
  </r>
  <r>
    <x v="15"/>
    <x v="6"/>
    <x v="3"/>
    <n v="291"/>
    <n v="200"/>
    <x v="221"/>
    <x v="13"/>
    <x v="33"/>
    <n v="7.4424552429667501E-2"/>
  </r>
  <r>
    <x v="15"/>
    <x v="6"/>
    <x v="4"/>
    <n v="303"/>
    <n v="200"/>
    <x v="222"/>
    <x v="13"/>
    <x v="34"/>
    <n v="8.1825546853902198E-2"/>
  </r>
  <r>
    <x v="15"/>
    <x v="7"/>
    <x v="0"/>
    <n v="0"/>
    <n v="0"/>
    <x v="0"/>
    <x v="13"/>
    <x v="35"/>
    <n v="0"/>
  </r>
  <r>
    <x v="15"/>
    <x v="7"/>
    <x v="1"/>
    <n v="0"/>
    <n v="0"/>
    <x v="0"/>
    <x v="13"/>
    <x v="36"/>
    <n v="0"/>
  </r>
  <r>
    <x v="15"/>
    <x v="7"/>
    <x v="2"/>
    <n v="0"/>
    <n v="0"/>
    <x v="0"/>
    <x v="13"/>
    <x v="37"/>
    <n v="0"/>
  </r>
  <r>
    <x v="15"/>
    <x v="7"/>
    <x v="3"/>
    <n v="0"/>
    <n v="0"/>
    <x v="0"/>
    <x v="13"/>
    <x v="38"/>
    <n v="0"/>
  </r>
  <r>
    <x v="15"/>
    <x v="7"/>
    <x v="4"/>
    <n v="0"/>
    <n v="0"/>
    <x v="0"/>
    <x v="13"/>
    <x v="39"/>
    <n v="0"/>
  </r>
  <r>
    <x v="15"/>
    <x v="8"/>
    <x v="0"/>
    <n v="89"/>
    <n v="89"/>
    <x v="1"/>
    <x v="13"/>
    <x v="40"/>
    <n v="4.0863177226813499E-2"/>
  </r>
  <r>
    <x v="15"/>
    <x v="8"/>
    <x v="1"/>
    <n v="211"/>
    <n v="89"/>
    <x v="49"/>
    <x v="13"/>
    <x v="41"/>
    <n v="8.0595874713521698E-2"/>
  </r>
  <r>
    <x v="15"/>
    <x v="8"/>
    <x v="2"/>
    <n v="95"/>
    <n v="89"/>
    <x v="223"/>
    <x v="13"/>
    <x v="42"/>
    <n v="4.0755040755040703E-2"/>
  </r>
  <r>
    <x v="15"/>
    <x v="8"/>
    <x v="3"/>
    <n v="138"/>
    <n v="89"/>
    <x v="224"/>
    <x v="13"/>
    <x v="43"/>
    <n v="4.2318307267709201E-2"/>
  </r>
  <r>
    <x v="15"/>
    <x v="8"/>
    <x v="4"/>
    <n v="245"/>
    <n v="89"/>
    <x v="225"/>
    <x v="13"/>
    <x v="44"/>
    <n v="8.0671715508725705E-2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x v="0"/>
    <x v="0"/>
    <x v="0"/>
    <n v="20"/>
    <n v="1"/>
    <x v="0"/>
  </r>
  <r>
    <x v="0"/>
    <x v="0"/>
    <x v="1"/>
    <x v="1"/>
    <n v="20"/>
    <n v="2.4"/>
    <x v="0"/>
  </r>
  <r>
    <x v="0"/>
    <x v="0"/>
    <x v="2"/>
    <x v="2"/>
    <n v="20"/>
    <n v="1.95"/>
    <x v="0"/>
  </r>
  <r>
    <x v="0"/>
    <x v="0"/>
    <x v="3"/>
    <x v="3"/>
    <n v="20"/>
    <n v="1.7"/>
    <x v="0"/>
  </r>
  <r>
    <x v="0"/>
    <x v="0"/>
    <x v="4"/>
    <x v="4"/>
    <n v="20"/>
    <n v="1.3"/>
    <x v="0"/>
  </r>
  <r>
    <x v="0"/>
    <x v="1"/>
    <x v="0"/>
    <x v="5"/>
    <n v="0"/>
    <m/>
    <x v="0"/>
  </r>
  <r>
    <x v="0"/>
    <x v="1"/>
    <x v="1"/>
    <x v="5"/>
    <n v="0"/>
    <m/>
    <x v="0"/>
  </r>
  <r>
    <x v="0"/>
    <x v="1"/>
    <x v="2"/>
    <x v="6"/>
    <n v="0"/>
    <s v="inf"/>
    <x v="0"/>
  </r>
  <r>
    <x v="0"/>
    <x v="1"/>
    <x v="3"/>
    <x v="7"/>
    <n v="0"/>
    <s v="inf"/>
    <x v="0"/>
  </r>
  <r>
    <x v="0"/>
    <x v="1"/>
    <x v="4"/>
    <x v="5"/>
    <n v="0"/>
    <m/>
    <x v="0"/>
  </r>
  <r>
    <x v="0"/>
    <x v="2"/>
    <x v="0"/>
    <x v="8"/>
    <n v="24"/>
    <n v="1"/>
    <x v="0"/>
  </r>
  <r>
    <x v="0"/>
    <x v="2"/>
    <x v="1"/>
    <x v="9"/>
    <n v="24"/>
    <n v="1.25"/>
    <x v="0"/>
  </r>
  <r>
    <x v="0"/>
    <x v="2"/>
    <x v="2"/>
    <x v="10"/>
    <n v="24"/>
    <n v="0.625"/>
    <x v="0"/>
  </r>
  <r>
    <x v="0"/>
    <x v="2"/>
    <x v="3"/>
    <x v="11"/>
    <n v="24"/>
    <n v="0.75"/>
    <x v="0"/>
  </r>
  <r>
    <x v="0"/>
    <x v="2"/>
    <x v="4"/>
    <x v="12"/>
    <n v="24"/>
    <n v="1.4583333333333299"/>
    <x v="0"/>
  </r>
  <r>
    <x v="0"/>
    <x v="3"/>
    <x v="0"/>
    <x v="13"/>
    <n v="10"/>
    <n v="1"/>
    <x v="0"/>
  </r>
  <r>
    <x v="0"/>
    <x v="3"/>
    <x v="1"/>
    <x v="14"/>
    <n v="10"/>
    <n v="0.9"/>
    <x v="0"/>
  </r>
  <r>
    <x v="0"/>
    <x v="3"/>
    <x v="2"/>
    <x v="15"/>
    <n v="10"/>
    <n v="3.2"/>
    <x v="0"/>
  </r>
  <r>
    <x v="0"/>
    <x v="3"/>
    <x v="3"/>
    <x v="6"/>
    <n v="10"/>
    <n v="1.4"/>
    <x v="0"/>
  </r>
  <r>
    <x v="0"/>
    <x v="3"/>
    <x v="4"/>
    <x v="16"/>
    <n v="10"/>
    <n v="3.3"/>
    <x v="0"/>
  </r>
  <r>
    <x v="0"/>
    <x v="4"/>
    <x v="0"/>
    <x v="17"/>
    <n v="19"/>
    <n v="1"/>
    <x v="0"/>
  </r>
  <r>
    <x v="0"/>
    <x v="4"/>
    <x v="1"/>
    <x v="14"/>
    <n v="19"/>
    <n v="0.47368421052631499"/>
    <x v="0"/>
  </r>
  <r>
    <x v="0"/>
    <x v="4"/>
    <x v="2"/>
    <x v="18"/>
    <n v="19"/>
    <n v="2.3157894736842102"/>
    <x v="0"/>
  </r>
  <r>
    <x v="0"/>
    <x v="4"/>
    <x v="3"/>
    <x v="5"/>
    <n v="19"/>
    <n v="0"/>
    <x v="0"/>
  </r>
  <r>
    <x v="0"/>
    <x v="4"/>
    <x v="4"/>
    <x v="8"/>
    <n v="19"/>
    <n v="1.26315789473684"/>
    <x v="0"/>
  </r>
  <r>
    <x v="1"/>
    <x v="0"/>
    <x v="0"/>
    <x v="19"/>
    <n v="50"/>
    <n v="1"/>
    <x v="1"/>
  </r>
  <r>
    <x v="1"/>
    <x v="0"/>
    <x v="1"/>
    <x v="20"/>
    <n v="50"/>
    <n v="1.08"/>
    <x v="1"/>
  </r>
  <r>
    <x v="1"/>
    <x v="0"/>
    <x v="2"/>
    <x v="21"/>
    <n v="50"/>
    <n v="0.84"/>
    <x v="1"/>
  </r>
  <r>
    <x v="1"/>
    <x v="0"/>
    <x v="3"/>
    <x v="9"/>
    <n v="50"/>
    <n v="0.6"/>
    <x v="1"/>
  </r>
  <r>
    <x v="1"/>
    <x v="0"/>
    <x v="4"/>
    <x v="22"/>
    <n v="50"/>
    <n v="0.74"/>
    <x v="1"/>
  </r>
  <r>
    <x v="1"/>
    <x v="1"/>
    <x v="0"/>
    <x v="5"/>
    <n v="0"/>
    <m/>
    <x v="1"/>
  </r>
  <r>
    <x v="1"/>
    <x v="1"/>
    <x v="1"/>
    <x v="5"/>
    <n v="0"/>
    <m/>
    <x v="1"/>
  </r>
  <r>
    <x v="1"/>
    <x v="1"/>
    <x v="2"/>
    <x v="5"/>
    <n v="0"/>
    <m/>
    <x v="1"/>
  </r>
  <r>
    <x v="1"/>
    <x v="1"/>
    <x v="3"/>
    <x v="5"/>
    <n v="0"/>
    <m/>
    <x v="1"/>
  </r>
  <r>
    <x v="1"/>
    <x v="1"/>
    <x v="4"/>
    <x v="5"/>
    <n v="0"/>
    <m/>
    <x v="1"/>
  </r>
  <r>
    <x v="1"/>
    <x v="2"/>
    <x v="0"/>
    <x v="23"/>
    <n v="6"/>
    <n v="1"/>
    <x v="1"/>
  </r>
  <r>
    <x v="1"/>
    <x v="2"/>
    <x v="1"/>
    <x v="24"/>
    <n v="6"/>
    <n v="4.5"/>
    <x v="1"/>
  </r>
  <r>
    <x v="1"/>
    <x v="2"/>
    <x v="2"/>
    <x v="25"/>
    <n v="6"/>
    <n v="3.6666666666666599"/>
    <x v="1"/>
  </r>
  <r>
    <x v="1"/>
    <x v="2"/>
    <x v="3"/>
    <x v="3"/>
    <n v="6"/>
    <n v="5.6666666666666599"/>
    <x v="1"/>
  </r>
  <r>
    <x v="1"/>
    <x v="2"/>
    <x v="4"/>
    <x v="26"/>
    <n v="6"/>
    <n v="4.8333333333333304"/>
    <x v="1"/>
  </r>
  <r>
    <x v="1"/>
    <x v="3"/>
    <x v="0"/>
    <x v="5"/>
    <n v="0"/>
    <m/>
    <x v="1"/>
  </r>
  <r>
    <x v="1"/>
    <x v="3"/>
    <x v="1"/>
    <x v="5"/>
    <n v="0"/>
    <m/>
    <x v="1"/>
  </r>
  <r>
    <x v="1"/>
    <x v="3"/>
    <x v="2"/>
    <x v="5"/>
    <n v="0"/>
    <m/>
    <x v="1"/>
  </r>
  <r>
    <x v="1"/>
    <x v="3"/>
    <x v="3"/>
    <x v="5"/>
    <n v="0"/>
    <m/>
    <x v="1"/>
  </r>
  <r>
    <x v="1"/>
    <x v="3"/>
    <x v="4"/>
    <x v="5"/>
    <n v="0"/>
    <m/>
    <x v="1"/>
  </r>
  <r>
    <x v="1"/>
    <x v="4"/>
    <x v="0"/>
    <x v="27"/>
    <n v="142"/>
    <n v="1"/>
    <x v="1"/>
  </r>
  <r>
    <x v="1"/>
    <x v="4"/>
    <x v="1"/>
    <x v="28"/>
    <n v="142"/>
    <n v="0.50704225352112597"/>
    <x v="1"/>
  </r>
  <r>
    <x v="1"/>
    <x v="4"/>
    <x v="2"/>
    <x v="29"/>
    <n v="142"/>
    <n v="0.95774647887323905"/>
    <x v="1"/>
  </r>
  <r>
    <x v="1"/>
    <x v="4"/>
    <x v="3"/>
    <x v="30"/>
    <n v="142"/>
    <n v="0.68309859154929498"/>
    <x v="1"/>
  </r>
  <r>
    <x v="1"/>
    <x v="4"/>
    <x v="4"/>
    <x v="31"/>
    <n v="142"/>
    <n v="0.97887323943661897"/>
    <x v="1"/>
  </r>
  <r>
    <x v="2"/>
    <x v="0"/>
    <x v="0"/>
    <x v="32"/>
    <n v="82"/>
    <n v="1"/>
    <x v="2"/>
  </r>
  <r>
    <x v="2"/>
    <x v="0"/>
    <x v="1"/>
    <x v="33"/>
    <n v="82"/>
    <n v="1.0243902439024299"/>
    <x v="2"/>
  </r>
  <r>
    <x v="2"/>
    <x v="0"/>
    <x v="2"/>
    <x v="34"/>
    <n v="82"/>
    <n v="1.4512195121951199"/>
    <x v="2"/>
  </r>
  <r>
    <x v="2"/>
    <x v="0"/>
    <x v="3"/>
    <x v="35"/>
    <n v="82"/>
    <n v="1.24390243902439"/>
    <x v="2"/>
  </r>
  <r>
    <x v="2"/>
    <x v="0"/>
    <x v="4"/>
    <x v="36"/>
    <n v="82"/>
    <n v="1.1463414634146301"/>
    <x v="2"/>
  </r>
  <r>
    <x v="2"/>
    <x v="1"/>
    <x v="0"/>
    <x v="11"/>
    <n v="18"/>
    <n v="1"/>
    <x v="2"/>
  </r>
  <r>
    <x v="2"/>
    <x v="1"/>
    <x v="1"/>
    <x v="37"/>
    <n v="18"/>
    <n v="1.7222222222222201"/>
    <x v="2"/>
  </r>
  <r>
    <x v="2"/>
    <x v="1"/>
    <x v="2"/>
    <x v="24"/>
    <n v="18"/>
    <n v="1.5"/>
    <x v="2"/>
  </r>
  <r>
    <x v="2"/>
    <x v="1"/>
    <x v="3"/>
    <x v="21"/>
    <n v="18"/>
    <n v="2.3333333333333299"/>
    <x v="2"/>
  </r>
  <r>
    <x v="2"/>
    <x v="1"/>
    <x v="4"/>
    <x v="18"/>
    <n v="18"/>
    <n v="2.4444444444444402"/>
    <x v="2"/>
  </r>
  <r>
    <x v="2"/>
    <x v="2"/>
    <x v="0"/>
    <x v="38"/>
    <n v="56"/>
    <n v="1"/>
    <x v="2"/>
  </r>
  <r>
    <x v="2"/>
    <x v="2"/>
    <x v="1"/>
    <x v="39"/>
    <n v="56"/>
    <n v="1.0714285714285701"/>
    <x v="2"/>
  </r>
  <r>
    <x v="2"/>
    <x v="2"/>
    <x v="2"/>
    <x v="40"/>
    <n v="56"/>
    <n v="1.6071428571428501"/>
    <x v="2"/>
  </r>
  <r>
    <x v="2"/>
    <x v="2"/>
    <x v="3"/>
    <x v="41"/>
    <n v="56"/>
    <n v="2.3571428571428501"/>
    <x v="2"/>
  </r>
  <r>
    <x v="2"/>
    <x v="2"/>
    <x v="4"/>
    <x v="42"/>
    <n v="56"/>
    <n v="1.4285714285714199"/>
    <x v="2"/>
  </r>
  <r>
    <x v="2"/>
    <x v="3"/>
    <x v="0"/>
    <x v="26"/>
    <n v="29"/>
    <n v="1"/>
    <x v="2"/>
  </r>
  <r>
    <x v="2"/>
    <x v="3"/>
    <x v="1"/>
    <x v="43"/>
    <n v="29"/>
    <n v="1.2413793103448201"/>
    <x v="2"/>
  </r>
  <r>
    <x v="2"/>
    <x v="3"/>
    <x v="2"/>
    <x v="1"/>
    <n v="29"/>
    <n v="1.6551724137931001"/>
    <x v="2"/>
  </r>
  <r>
    <x v="2"/>
    <x v="3"/>
    <x v="3"/>
    <x v="44"/>
    <n v="29"/>
    <n v="2.2068965517241299"/>
    <x v="2"/>
  </r>
  <r>
    <x v="2"/>
    <x v="3"/>
    <x v="4"/>
    <x v="45"/>
    <n v="29"/>
    <n v="2.5517241379310298"/>
    <x v="2"/>
  </r>
  <r>
    <x v="2"/>
    <x v="4"/>
    <x v="0"/>
    <x v="30"/>
    <n v="97"/>
    <n v="1"/>
    <x v="2"/>
  </r>
  <r>
    <x v="2"/>
    <x v="4"/>
    <x v="1"/>
    <x v="20"/>
    <n v="97"/>
    <n v="0.55670103092783496"/>
    <x v="2"/>
  </r>
  <r>
    <x v="2"/>
    <x v="4"/>
    <x v="2"/>
    <x v="46"/>
    <n v="97"/>
    <n v="1.14432989690721"/>
    <x v="2"/>
  </r>
  <r>
    <x v="2"/>
    <x v="4"/>
    <x v="3"/>
    <x v="47"/>
    <n v="97"/>
    <n v="1.2783505154639101"/>
    <x v="2"/>
  </r>
  <r>
    <x v="2"/>
    <x v="4"/>
    <x v="4"/>
    <x v="48"/>
    <n v="97"/>
    <n v="1.55670103092783"/>
    <x v="2"/>
  </r>
  <r>
    <x v="3"/>
    <x v="0"/>
    <x v="0"/>
    <x v="5"/>
    <n v="0"/>
    <m/>
    <x v="3"/>
  </r>
  <r>
    <x v="3"/>
    <x v="0"/>
    <x v="1"/>
    <x v="5"/>
    <n v="0"/>
    <m/>
    <x v="3"/>
  </r>
  <r>
    <x v="3"/>
    <x v="0"/>
    <x v="2"/>
    <x v="5"/>
    <n v="0"/>
    <m/>
    <x v="3"/>
  </r>
  <r>
    <x v="3"/>
    <x v="0"/>
    <x v="3"/>
    <x v="5"/>
    <n v="0"/>
    <m/>
    <x v="3"/>
  </r>
  <r>
    <x v="3"/>
    <x v="0"/>
    <x v="4"/>
    <x v="5"/>
    <n v="0"/>
    <m/>
    <x v="3"/>
  </r>
  <r>
    <x v="3"/>
    <x v="1"/>
    <x v="0"/>
    <x v="5"/>
    <n v="0"/>
    <m/>
    <x v="3"/>
  </r>
  <r>
    <x v="3"/>
    <x v="1"/>
    <x v="1"/>
    <x v="5"/>
    <n v="0"/>
    <m/>
    <x v="3"/>
  </r>
  <r>
    <x v="3"/>
    <x v="1"/>
    <x v="2"/>
    <x v="5"/>
    <n v="0"/>
    <m/>
    <x v="3"/>
  </r>
  <r>
    <x v="3"/>
    <x v="1"/>
    <x v="3"/>
    <x v="5"/>
    <n v="0"/>
    <m/>
    <x v="3"/>
  </r>
  <r>
    <x v="3"/>
    <x v="1"/>
    <x v="4"/>
    <x v="5"/>
    <n v="0"/>
    <m/>
    <x v="3"/>
  </r>
  <r>
    <x v="3"/>
    <x v="2"/>
    <x v="0"/>
    <x v="5"/>
    <n v="0"/>
    <m/>
    <x v="3"/>
  </r>
  <r>
    <x v="3"/>
    <x v="2"/>
    <x v="1"/>
    <x v="5"/>
    <n v="0"/>
    <m/>
    <x v="3"/>
  </r>
  <r>
    <x v="3"/>
    <x v="2"/>
    <x v="2"/>
    <x v="5"/>
    <n v="0"/>
    <m/>
    <x v="3"/>
  </r>
  <r>
    <x v="3"/>
    <x v="2"/>
    <x v="3"/>
    <x v="5"/>
    <n v="0"/>
    <m/>
    <x v="3"/>
  </r>
  <r>
    <x v="3"/>
    <x v="2"/>
    <x v="4"/>
    <x v="5"/>
    <n v="0"/>
    <m/>
    <x v="3"/>
  </r>
  <r>
    <x v="3"/>
    <x v="3"/>
    <x v="0"/>
    <x v="5"/>
    <n v="0"/>
    <m/>
    <x v="3"/>
  </r>
  <r>
    <x v="3"/>
    <x v="3"/>
    <x v="1"/>
    <x v="5"/>
    <n v="0"/>
    <m/>
    <x v="3"/>
  </r>
  <r>
    <x v="3"/>
    <x v="3"/>
    <x v="2"/>
    <x v="5"/>
    <n v="0"/>
    <m/>
    <x v="3"/>
  </r>
  <r>
    <x v="3"/>
    <x v="3"/>
    <x v="3"/>
    <x v="5"/>
    <n v="0"/>
    <m/>
    <x v="3"/>
  </r>
  <r>
    <x v="3"/>
    <x v="3"/>
    <x v="4"/>
    <x v="5"/>
    <n v="0"/>
    <m/>
    <x v="3"/>
  </r>
  <r>
    <x v="3"/>
    <x v="4"/>
    <x v="0"/>
    <x v="5"/>
    <n v="0"/>
    <m/>
    <x v="3"/>
  </r>
  <r>
    <x v="3"/>
    <x v="4"/>
    <x v="1"/>
    <x v="5"/>
    <n v="0"/>
    <m/>
    <x v="3"/>
  </r>
  <r>
    <x v="3"/>
    <x v="4"/>
    <x v="2"/>
    <x v="5"/>
    <n v="0"/>
    <m/>
    <x v="3"/>
  </r>
  <r>
    <x v="3"/>
    <x v="4"/>
    <x v="3"/>
    <x v="5"/>
    <n v="0"/>
    <m/>
    <x v="3"/>
  </r>
  <r>
    <x v="3"/>
    <x v="4"/>
    <x v="4"/>
    <x v="5"/>
    <n v="0"/>
    <m/>
    <x v="3"/>
  </r>
  <r>
    <x v="4"/>
    <x v="0"/>
    <x v="0"/>
    <x v="23"/>
    <n v="6"/>
    <n v="1"/>
    <x v="4"/>
  </r>
  <r>
    <x v="4"/>
    <x v="0"/>
    <x v="1"/>
    <x v="49"/>
    <n v="6"/>
    <n v="0.66666666666666596"/>
    <x v="4"/>
  </r>
  <r>
    <x v="4"/>
    <x v="0"/>
    <x v="2"/>
    <x v="13"/>
    <n v="6"/>
    <n v="1.6666666666666601"/>
    <x v="4"/>
  </r>
  <r>
    <x v="4"/>
    <x v="0"/>
    <x v="3"/>
    <x v="50"/>
    <n v="6"/>
    <n v="1.3333333333333299"/>
    <x v="4"/>
  </r>
  <r>
    <x v="4"/>
    <x v="0"/>
    <x v="4"/>
    <x v="51"/>
    <n v="6"/>
    <n v="1.1666666666666601"/>
    <x v="4"/>
  </r>
  <r>
    <x v="4"/>
    <x v="1"/>
    <x v="0"/>
    <x v="5"/>
    <n v="0"/>
    <m/>
    <x v="4"/>
  </r>
  <r>
    <x v="4"/>
    <x v="1"/>
    <x v="1"/>
    <x v="5"/>
    <n v="0"/>
    <m/>
    <x v="4"/>
  </r>
  <r>
    <x v="4"/>
    <x v="1"/>
    <x v="2"/>
    <x v="5"/>
    <n v="0"/>
    <m/>
    <x v="4"/>
  </r>
  <r>
    <x v="4"/>
    <x v="1"/>
    <x v="3"/>
    <x v="5"/>
    <n v="0"/>
    <m/>
    <x v="4"/>
  </r>
  <r>
    <x v="4"/>
    <x v="1"/>
    <x v="4"/>
    <x v="5"/>
    <n v="0"/>
    <m/>
    <x v="4"/>
  </r>
  <r>
    <x v="4"/>
    <x v="2"/>
    <x v="0"/>
    <x v="23"/>
    <n v="6"/>
    <n v="1"/>
    <x v="4"/>
  </r>
  <r>
    <x v="4"/>
    <x v="2"/>
    <x v="1"/>
    <x v="5"/>
    <n v="6"/>
    <n v="0"/>
    <x v="4"/>
  </r>
  <r>
    <x v="4"/>
    <x v="2"/>
    <x v="2"/>
    <x v="5"/>
    <n v="6"/>
    <n v="0"/>
    <x v="4"/>
  </r>
  <r>
    <x v="4"/>
    <x v="2"/>
    <x v="3"/>
    <x v="52"/>
    <n v="6"/>
    <n v="2"/>
    <x v="4"/>
  </r>
  <r>
    <x v="4"/>
    <x v="2"/>
    <x v="4"/>
    <x v="53"/>
    <n v="6"/>
    <n v="2.1666666666666599"/>
    <x v="4"/>
  </r>
  <r>
    <x v="4"/>
    <x v="3"/>
    <x v="0"/>
    <x v="5"/>
    <n v="0"/>
    <m/>
    <x v="4"/>
  </r>
  <r>
    <x v="4"/>
    <x v="3"/>
    <x v="1"/>
    <x v="5"/>
    <n v="0"/>
    <m/>
    <x v="4"/>
  </r>
  <r>
    <x v="4"/>
    <x v="3"/>
    <x v="2"/>
    <x v="5"/>
    <n v="0"/>
    <m/>
    <x v="4"/>
  </r>
  <r>
    <x v="4"/>
    <x v="3"/>
    <x v="3"/>
    <x v="5"/>
    <n v="0"/>
    <m/>
    <x v="4"/>
  </r>
  <r>
    <x v="4"/>
    <x v="3"/>
    <x v="4"/>
    <x v="5"/>
    <n v="0"/>
    <m/>
    <x v="4"/>
  </r>
  <r>
    <x v="4"/>
    <x v="4"/>
    <x v="0"/>
    <x v="5"/>
    <n v="0"/>
    <m/>
    <x v="4"/>
  </r>
  <r>
    <x v="4"/>
    <x v="4"/>
    <x v="1"/>
    <x v="5"/>
    <n v="0"/>
    <m/>
    <x v="4"/>
  </r>
  <r>
    <x v="4"/>
    <x v="4"/>
    <x v="2"/>
    <x v="11"/>
    <n v="0"/>
    <s v="inf"/>
    <x v="4"/>
  </r>
  <r>
    <x v="4"/>
    <x v="4"/>
    <x v="3"/>
    <x v="5"/>
    <n v="0"/>
    <m/>
    <x v="4"/>
  </r>
  <r>
    <x v="4"/>
    <x v="4"/>
    <x v="4"/>
    <x v="24"/>
    <n v="0"/>
    <s v="inf"/>
    <x v="4"/>
  </r>
  <r>
    <x v="5"/>
    <x v="0"/>
    <x v="0"/>
    <x v="54"/>
    <n v="415"/>
    <n v="1"/>
    <x v="5"/>
  </r>
  <r>
    <x v="5"/>
    <x v="0"/>
    <x v="1"/>
    <x v="55"/>
    <n v="415"/>
    <n v="1.1590361445783099"/>
    <x v="5"/>
  </r>
  <r>
    <x v="5"/>
    <x v="0"/>
    <x v="2"/>
    <x v="56"/>
    <n v="415"/>
    <n v="1.43373493975903"/>
    <x v="5"/>
  </r>
  <r>
    <x v="5"/>
    <x v="0"/>
    <x v="3"/>
    <x v="57"/>
    <n v="415"/>
    <n v="2.29156626506024"/>
    <x v="5"/>
  </r>
  <r>
    <x v="5"/>
    <x v="0"/>
    <x v="4"/>
    <x v="58"/>
    <n v="415"/>
    <n v="2.2650602409638498"/>
    <x v="5"/>
  </r>
  <r>
    <x v="5"/>
    <x v="1"/>
    <x v="0"/>
    <x v="59"/>
    <n v="95"/>
    <n v="1"/>
    <x v="5"/>
  </r>
  <r>
    <x v="5"/>
    <x v="1"/>
    <x v="1"/>
    <x v="60"/>
    <n v="95"/>
    <n v="1.6421052631578901"/>
    <x v="5"/>
  </r>
  <r>
    <x v="5"/>
    <x v="1"/>
    <x v="2"/>
    <x v="61"/>
    <n v="95"/>
    <n v="1.9894736842105201"/>
    <x v="5"/>
  </r>
  <r>
    <x v="5"/>
    <x v="1"/>
    <x v="3"/>
    <x v="62"/>
    <n v="95"/>
    <n v="4.8736842105263101"/>
    <x v="5"/>
  </r>
  <r>
    <x v="5"/>
    <x v="1"/>
    <x v="4"/>
    <x v="63"/>
    <n v="95"/>
    <n v="4.2736842105263104"/>
    <x v="5"/>
  </r>
  <r>
    <x v="5"/>
    <x v="2"/>
    <x v="0"/>
    <x v="64"/>
    <n v="336"/>
    <n v="1"/>
    <x v="5"/>
  </r>
  <r>
    <x v="5"/>
    <x v="2"/>
    <x v="1"/>
    <x v="65"/>
    <n v="336"/>
    <n v="1.2321428571428501"/>
    <x v="5"/>
  </r>
  <r>
    <x v="5"/>
    <x v="2"/>
    <x v="2"/>
    <x v="66"/>
    <n v="336"/>
    <n v="1.5416666666666601"/>
    <x v="5"/>
  </r>
  <r>
    <x v="5"/>
    <x v="2"/>
    <x v="3"/>
    <x v="67"/>
    <n v="336"/>
    <n v="2.1964285714285698"/>
    <x v="5"/>
  </r>
  <r>
    <x v="5"/>
    <x v="2"/>
    <x v="4"/>
    <x v="68"/>
    <n v="336"/>
    <n v="1.9345238095238"/>
    <x v="5"/>
  </r>
  <r>
    <x v="5"/>
    <x v="3"/>
    <x v="0"/>
    <x v="69"/>
    <n v="360"/>
    <n v="1"/>
    <x v="5"/>
  </r>
  <r>
    <x v="5"/>
    <x v="3"/>
    <x v="1"/>
    <x v="70"/>
    <n v="360"/>
    <n v="0.89722222222222203"/>
    <x v="5"/>
  </r>
  <r>
    <x v="5"/>
    <x v="3"/>
    <x v="2"/>
    <x v="71"/>
    <n v="360"/>
    <n v="1.1472222222222199"/>
    <x v="5"/>
  </r>
  <r>
    <x v="5"/>
    <x v="3"/>
    <x v="3"/>
    <x v="72"/>
    <n v="360"/>
    <n v="1.7944444444444401"/>
    <x v="5"/>
  </r>
  <r>
    <x v="5"/>
    <x v="3"/>
    <x v="4"/>
    <x v="73"/>
    <n v="360"/>
    <n v="1.75555555555555"/>
    <x v="5"/>
  </r>
  <r>
    <x v="5"/>
    <x v="4"/>
    <x v="0"/>
    <x v="74"/>
    <n v="146"/>
    <n v="1"/>
    <x v="5"/>
  </r>
  <r>
    <x v="5"/>
    <x v="4"/>
    <x v="1"/>
    <x v="75"/>
    <n v="146"/>
    <n v="0.68493150684931503"/>
    <x v="5"/>
  </r>
  <r>
    <x v="5"/>
    <x v="4"/>
    <x v="2"/>
    <x v="76"/>
    <n v="146"/>
    <n v="2.4315068493150598"/>
    <x v="5"/>
  </r>
  <r>
    <x v="5"/>
    <x v="4"/>
    <x v="3"/>
    <x v="77"/>
    <n v="146"/>
    <n v="3.24657534246575"/>
    <x v="5"/>
  </r>
  <r>
    <x v="5"/>
    <x v="4"/>
    <x v="4"/>
    <x v="78"/>
    <n v="146"/>
    <n v="3.2876712328767099"/>
    <x v="5"/>
  </r>
  <r>
    <x v="6"/>
    <x v="0"/>
    <x v="0"/>
    <x v="79"/>
    <n v="258"/>
    <n v="1"/>
    <x v="6"/>
  </r>
  <r>
    <x v="6"/>
    <x v="0"/>
    <x v="1"/>
    <x v="80"/>
    <n v="258"/>
    <n v="1.12403100775193"/>
    <x v="6"/>
  </r>
  <r>
    <x v="6"/>
    <x v="0"/>
    <x v="2"/>
    <x v="81"/>
    <n v="258"/>
    <n v="1.33720930232558"/>
    <x v="6"/>
  </r>
  <r>
    <x v="6"/>
    <x v="0"/>
    <x v="3"/>
    <x v="82"/>
    <n v="258"/>
    <n v="1.3565891472868199"/>
    <x v="6"/>
  </r>
  <r>
    <x v="6"/>
    <x v="0"/>
    <x v="4"/>
    <x v="83"/>
    <n v="258"/>
    <n v="1.2558139534883701"/>
    <x v="6"/>
  </r>
  <r>
    <x v="6"/>
    <x v="1"/>
    <x v="0"/>
    <x v="84"/>
    <n v="96"/>
    <n v="1"/>
    <x v="6"/>
  </r>
  <r>
    <x v="6"/>
    <x v="1"/>
    <x v="1"/>
    <x v="85"/>
    <n v="96"/>
    <n v="0.80208333333333304"/>
    <x v="6"/>
  </r>
  <r>
    <x v="6"/>
    <x v="1"/>
    <x v="2"/>
    <x v="85"/>
    <n v="96"/>
    <n v="0.80208333333333304"/>
    <x v="6"/>
  </r>
  <r>
    <x v="6"/>
    <x v="1"/>
    <x v="3"/>
    <x v="46"/>
    <n v="96"/>
    <n v="1.15625"/>
    <x v="6"/>
  </r>
  <r>
    <x v="6"/>
    <x v="1"/>
    <x v="4"/>
    <x v="86"/>
    <n v="96"/>
    <n v="0.57291666666666596"/>
    <x v="6"/>
  </r>
  <r>
    <x v="6"/>
    <x v="2"/>
    <x v="0"/>
    <x v="87"/>
    <n v="209"/>
    <n v="1"/>
    <x v="6"/>
  </r>
  <r>
    <x v="6"/>
    <x v="2"/>
    <x v="1"/>
    <x v="88"/>
    <n v="209"/>
    <n v="1.29665071770334"/>
    <x v="6"/>
  </r>
  <r>
    <x v="6"/>
    <x v="2"/>
    <x v="2"/>
    <x v="89"/>
    <n v="209"/>
    <n v="1.63636363636363"/>
    <x v="6"/>
  </r>
  <r>
    <x v="6"/>
    <x v="2"/>
    <x v="3"/>
    <x v="90"/>
    <n v="209"/>
    <n v="1.7129186602870801"/>
    <x v="6"/>
  </r>
  <r>
    <x v="6"/>
    <x v="2"/>
    <x v="4"/>
    <x v="91"/>
    <n v="209"/>
    <n v="1.4832535885167399"/>
    <x v="6"/>
  </r>
  <r>
    <x v="6"/>
    <x v="3"/>
    <x v="0"/>
    <x v="92"/>
    <n v="105"/>
    <n v="1"/>
    <x v="6"/>
  </r>
  <r>
    <x v="6"/>
    <x v="3"/>
    <x v="1"/>
    <x v="93"/>
    <n v="105"/>
    <n v="1.51428571428571"/>
    <x v="6"/>
  </r>
  <r>
    <x v="6"/>
    <x v="3"/>
    <x v="2"/>
    <x v="94"/>
    <n v="105"/>
    <n v="1.3047619047618999"/>
    <x v="6"/>
  </r>
  <r>
    <x v="6"/>
    <x v="3"/>
    <x v="3"/>
    <x v="95"/>
    <n v="105"/>
    <n v="2.03809523809523"/>
    <x v="6"/>
  </r>
  <r>
    <x v="6"/>
    <x v="3"/>
    <x v="4"/>
    <x v="96"/>
    <n v="105"/>
    <n v="1.64761904761904"/>
    <x v="6"/>
  </r>
  <r>
    <x v="6"/>
    <x v="4"/>
    <x v="0"/>
    <x v="97"/>
    <n v="225"/>
    <n v="1"/>
    <x v="6"/>
  </r>
  <r>
    <x v="6"/>
    <x v="4"/>
    <x v="1"/>
    <x v="98"/>
    <n v="225"/>
    <n v="1.10222222222222"/>
    <x v="6"/>
  </r>
  <r>
    <x v="6"/>
    <x v="4"/>
    <x v="2"/>
    <x v="99"/>
    <n v="225"/>
    <n v="1.28"/>
    <x v="6"/>
  </r>
  <r>
    <x v="6"/>
    <x v="4"/>
    <x v="3"/>
    <x v="82"/>
    <n v="225"/>
    <n v="1.55555555555555"/>
    <x v="6"/>
  </r>
  <r>
    <x v="6"/>
    <x v="4"/>
    <x v="4"/>
    <x v="100"/>
    <n v="225"/>
    <n v="1.5422222222222199"/>
    <x v="6"/>
  </r>
  <r>
    <x v="7"/>
    <x v="0"/>
    <x v="0"/>
    <x v="37"/>
    <n v="31"/>
    <n v="1"/>
    <x v="7"/>
  </r>
  <r>
    <x v="7"/>
    <x v="0"/>
    <x v="1"/>
    <x v="44"/>
    <n v="31"/>
    <n v="2.06451612903225"/>
    <x v="7"/>
  </r>
  <r>
    <x v="7"/>
    <x v="0"/>
    <x v="2"/>
    <x v="3"/>
    <n v="31"/>
    <n v="1.0967741935483799"/>
    <x v="7"/>
  </r>
  <r>
    <x v="7"/>
    <x v="0"/>
    <x v="3"/>
    <x v="101"/>
    <n v="31"/>
    <n v="2.2903225806451601"/>
    <x v="7"/>
  </r>
  <r>
    <x v="7"/>
    <x v="0"/>
    <x v="4"/>
    <x v="102"/>
    <n v="31"/>
    <n v="1.5161290322580601"/>
    <x v="7"/>
  </r>
  <r>
    <x v="7"/>
    <x v="1"/>
    <x v="0"/>
    <x v="5"/>
    <n v="0"/>
    <m/>
    <x v="7"/>
  </r>
  <r>
    <x v="7"/>
    <x v="1"/>
    <x v="1"/>
    <x v="5"/>
    <n v="0"/>
    <m/>
    <x v="7"/>
  </r>
  <r>
    <x v="7"/>
    <x v="1"/>
    <x v="2"/>
    <x v="5"/>
    <n v="0"/>
    <m/>
    <x v="7"/>
  </r>
  <r>
    <x v="7"/>
    <x v="1"/>
    <x v="3"/>
    <x v="5"/>
    <n v="0"/>
    <m/>
    <x v="7"/>
  </r>
  <r>
    <x v="7"/>
    <x v="1"/>
    <x v="4"/>
    <x v="5"/>
    <n v="0"/>
    <m/>
    <x v="7"/>
  </r>
  <r>
    <x v="7"/>
    <x v="2"/>
    <x v="0"/>
    <x v="103"/>
    <n v="61"/>
    <n v="1"/>
    <x v="7"/>
  </r>
  <r>
    <x v="7"/>
    <x v="2"/>
    <x v="1"/>
    <x v="84"/>
    <n v="61"/>
    <n v="1.57377049180327"/>
    <x v="7"/>
  </r>
  <r>
    <x v="7"/>
    <x v="2"/>
    <x v="2"/>
    <x v="28"/>
    <n v="61"/>
    <n v="1.1803278688524499"/>
    <x v="7"/>
  </r>
  <r>
    <x v="7"/>
    <x v="2"/>
    <x v="3"/>
    <x v="104"/>
    <n v="61"/>
    <n v="1.8032786885245899"/>
    <x v="7"/>
  </r>
  <r>
    <x v="7"/>
    <x v="2"/>
    <x v="4"/>
    <x v="105"/>
    <n v="61"/>
    <n v="1.4098360655737701"/>
    <x v="7"/>
  </r>
  <r>
    <x v="7"/>
    <x v="3"/>
    <x v="0"/>
    <x v="5"/>
    <n v="0"/>
    <m/>
    <x v="7"/>
  </r>
  <r>
    <x v="7"/>
    <x v="3"/>
    <x v="1"/>
    <x v="5"/>
    <n v="0"/>
    <m/>
    <x v="7"/>
  </r>
  <r>
    <x v="7"/>
    <x v="3"/>
    <x v="2"/>
    <x v="5"/>
    <n v="0"/>
    <m/>
    <x v="7"/>
  </r>
  <r>
    <x v="7"/>
    <x v="3"/>
    <x v="3"/>
    <x v="5"/>
    <n v="0"/>
    <m/>
    <x v="7"/>
  </r>
  <r>
    <x v="7"/>
    <x v="3"/>
    <x v="4"/>
    <x v="5"/>
    <n v="0"/>
    <m/>
    <x v="7"/>
  </r>
  <r>
    <x v="7"/>
    <x v="4"/>
    <x v="0"/>
    <x v="5"/>
    <n v="0"/>
    <m/>
    <x v="7"/>
  </r>
  <r>
    <x v="7"/>
    <x v="4"/>
    <x v="1"/>
    <x v="5"/>
    <n v="0"/>
    <m/>
    <x v="7"/>
  </r>
  <r>
    <x v="7"/>
    <x v="4"/>
    <x v="2"/>
    <x v="5"/>
    <n v="0"/>
    <m/>
    <x v="7"/>
  </r>
  <r>
    <x v="7"/>
    <x v="4"/>
    <x v="3"/>
    <x v="5"/>
    <n v="0"/>
    <m/>
    <x v="7"/>
  </r>
  <r>
    <x v="7"/>
    <x v="4"/>
    <x v="4"/>
    <x v="5"/>
    <n v="0"/>
    <m/>
    <x v="7"/>
  </r>
  <r>
    <x v="8"/>
    <x v="0"/>
    <x v="0"/>
    <x v="106"/>
    <n v="38"/>
    <n v="1"/>
    <x v="8"/>
  </r>
  <r>
    <x v="8"/>
    <x v="0"/>
    <x v="1"/>
    <x v="107"/>
    <n v="38"/>
    <n v="1.0526315789473599"/>
    <x v="8"/>
  </r>
  <r>
    <x v="8"/>
    <x v="0"/>
    <x v="2"/>
    <x v="3"/>
    <n v="38"/>
    <n v="0.89473684210526305"/>
    <x v="8"/>
  </r>
  <r>
    <x v="8"/>
    <x v="0"/>
    <x v="3"/>
    <x v="43"/>
    <n v="38"/>
    <n v="0.94736842105263097"/>
    <x v="8"/>
  </r>
  <r>
    <x v="8"/>
    <x v="0"/>
    <x v="4"/>
    <x v="24"/>
    <n v="38"/>
    <n v="0.71052631578947301"/>
    <x v="8"/>
  </r>
  <r>
    <x v="8"/>
    <x v="1"/>
    <x v="0"/>
    <x v="106"/>
    <n v="38"/>
    <n v="1"/>
    <x v="8"/>
  </r>
  <r>
    <x v="8"/>
    <x v="1"/>
    <x v="1"/>
    <x v="5"/>
    <n v="38"/>
    <n v="0"/>
    <x v="8"/>
  </r>
  <r>
    <x v="8"/>
    <x v="1"/>
    <x v="2"/>
    <x v="53"/>
    <n v="38"/>
    <n v="0.34210526315789402"/>
    <x v="8"/>
  </r>
  <r>
    <x v="8"/>
    <x v="1"/>
    <x v="3"/>
    <x v="5"/>
    <n v="38"/>
    <n v="0"/>
    <x v="8"/>
  </r>
  <r>
    <x v="8"/>
    <x v="1"/>
    <x v="4"/>
    <x v="50"/>
    <n v="38"/>
    <n v="0.21052631578947301"/>
    <x v="8"/>
  </r>
  <r>
    <x v="8"/>
    <x v="2"/>
    <x v="0"/>
    <x v="108"/>
    <n v="43"/>
    <n v="1"/>
    <x v="8"/>
  </r>
  <r>
    <x v="8"/>
    <x v="2"/>
    <x v="1"/>
    <x v="21"/>
    <n v="43"/>
    <n v="0.97674418604651103"/>
    <x v="8"/>
  </r>
  <r>
    <x v="8"/>
    <x v="2"/>
    <x v="2"/>
    <x v="109"/>
    <n v="43"/>
    <n v="0.581395348837209"/>
    <x v="8"/>
  </r>
  <r>
    <x v="8"/>
    <x v="2"/>
    <x v="3"/>
    <x v="15"/>
    <n v="43"/>
    <n v="0.74418604651162701"/>
    <x v="8"/>
  </r>
  <r>
    <x v="8"/>
    <x v="2"/>
    <x v="4"/>
    <x v="110"/>
    <n v="43"/>
    <n v="1.0465116279069699"/>
    <x v="8"/>
  </r>
  <r>
    <x v="8"/>
    <x v="3"/>
    <x v="0"/>
    <x v="5"/>
    <n v="0"/>
    <m/>
    <x v="8"/>
  </r>
  <r>
    <x v="8"/>
    <x v="3"/>
    <x v="1"/>
    <x v="17"/>
    <n v="0"/>
    <s v="inf"/>
    <x v="8"/>
  </r>
  <r>
    <x v="8"/>
    <x v="3"/>
    <x v="2"/>
    <x v="10"/>
    <n v="0"/>
    <s v="inf"/>
    <x v="8"/>
  </r>
  <r>
    <x v="8"/>
    <x v="3"/>
    <x v="3"/>
    <x v="111"/>
    <n v="0"/>
    <s v="inf"/>
    <x v="8"/>
  </r>
  <r>
    <x v="8"/>
    <x v="3"/>
    <x v="4"/>
    <x v="112"/>
    <n v="0"/>
    <s v="inf"/>
    <x v="8"/>
  </r>
  <r>
    <x v="8"/>
    <x v="4"/>
    <x v="0"/>
    <x v="111"/>
    <n v="28"/>
    <n v="1"/>
    <x v="8"/>
  </r>
  <r>
    <x v="8"/>
    <x v="4"/>
    <x v="1"/>
    <x v="111"/>
    <n v="28"/>
    <n v="1"/>
    <x v="8"/>
  </r>
  <r>
    <x v="8"/>
    <x v="4"/>
    <x v="2"/>
    <x v="8"/>
    <n v="28"/>
    <n v="0.85714285714285698"/>
    <x v="8"/>
  </r>
  <r>
    <x v="8"/>
    <x v="4"/>
    <x v="3"/>
    <x v="22"/>
    <n v="28"/>
    <n v="1.3214285714285701"/>
    <x v="8"/>
  </r>
  <r>
    <x v="8"/>
    <x v="4"/>
    <x v="4"/>
    <x v="9"/>
    <n v="28"/>
    <n v="1.0714285714285701"/>
    <x v="8"/>
  </r>
  <r>
    <x v="9"/>
    <x v="0"/>
    <x v="0"/>
    <x v="113"/>
    <n v="584"/>
    <n v="1"/>
    <x v="9"/>
  </r>
  <r>
    <x v="9"/>
    <x v="0"/>
    <x v="1"/>
    <x v="114"/>
    <n v="584"/>
    <n v="1.21404109589041"/>
    <x v="9"/>
  </r>
  <r>
    <x v="9"/>
    <x v="0"/>
    <x v="2"/>
    <x v="115"/>
    <n v="584"/>
    <n v="1.2123287671232801"/>
    <x v="9"/>
  </r>
  <r>
    <x v="9"/>
    <x v="0"/>
    <x v="3"/>
    <x v="116"/>
    <n v="584"/>
    <n v="1.49657534246575"/>
    <x v="9"/>
  </r>
  <r>
    <x v="9"/>
    <x v="0"/>
    <x v="4"/>
    <x v="117"/>
    <n v="584"/>
    <n v="1.46404109589041"/>
    <x v="9"/>
  </r>
  <r>
    <x v="9"/>
    <x v="1"/>
    <x v="0"/>
    <x v="48"/>
    <n v="151"/>
    <n v="1"/>
    <x v="9"/>
  </r>
  <r>
    <x v="9"/>
    <x v="1"/>
    <x v="1"/>
    <x v="118"/>
    <n v="151"/>
    <n v="1.8344370860927099"/>
    <x v="9"/>
  </r>
  <r>
    <x v="9"/>
    <x v="1"/>
    <x v="2"/>
    <x v="119"/>
    <n v="151"/>
    <n v="2.23841059602649"/>
    <x v="9"/>
  </r>
  <r>
    <x v="9"/>
    <x v="1"/>
    <x v="3"/>
    <x v="120"/>
    <n v="151"/>
    <n v="2.4105960264900599"/>
    <x v="9"/>
  </r>
  <r>
    <x v="9"/>
    <x v="1"/>
    <x v="4"/>
    <x v="121"/>
    <n v="151"/>
    <n v="2.87417218543046"/>
    <x v="9"/>
  </r>
  <r>
    <x v="9"/>
    <x v="2"/>
    <x v="0"/>
    <x v="122"/>
    <n v="499"/>
    <n v="1"/>
    <x v="9"/>
  </r>
  <r>
    <x v="9"/>
    <x v="2"/>
    <x v="1"/>
    <x v="123"/>
    <n v="499"/>
    <n v="1.17835671342685"/>
    <x v="9"/>
  </r>
  <r>
    <x v="9"/>
    <x v="2"/>
    <x v="2"/>
    <x v="124"/>
    <n v="499"/>
    <n v="1.0921843687374699"/>
    <x v="9"/>
  </r>
  <r>
    <x v="9"/>
    <x v="2"/>
    <x v="3"/>
    <x v="125"/>
    <n v="499"/>
    <n v="1.4008016032064099"/>
    <x v="9"/>
  </r>
  <r>
    <x v="9"/>
    <x v="2"/>
    <x v="4"/>
    <x v="126"/>
    <n v="499"/>
    <n v="1.20841683366733"/>
    <x v="9"/>
  </r>
  <r>
    <x v="9"/>
    <x v="3"/>
    <x v="0"/>
    <x v="127"/>
    <n v="421"/>
    <n v="1"/>
    <x v="9"/>
  </r>
  <r>
    <x v="9"/>
    <x v="3"/>
    <x v="1"/>
    <x v="128"/>
    <n v="421"/>
    <n v="0.988123515439429"/>
    <x v="9"/>
  </r>
  <r>
    <x v="9"/>
    <x v="3"/>
    <x v="2"/>
    <x v="129"/>
    <n v="421"/>
    <n v="1.1045130641330101"/>
    <x v="9"/>
  </r>
  <r>
    <x v="9"/>
    <x v="3"/>
    <x v="3"/>
    <x v="130"/>
    <n v="421"/>
    <n v="1.5558194774346701"/>
    <x v="9"/>
  </r>
  <r>
    <x v="9"/>
    <x v="3"/>
    <x v="4"/>
    <x v="131"/>
    <n v="421"/>
    <n v="1.2541567695961899"/>
    <x v="9"/>
  </r>
  <r>
    <x v="9"/>
    <x v="4"/>
    <x v="0"/>
    <x v="132"/>
    <n v="471"/>
    <n v="1"/>
    <x v="9"/>
  </r>
  <r>
    <x v="9"/>
    <x v="4"/>
    <x v="1"/>
    <x v="133"/>
    <n v="471"/>
    <n v="1.15074309978768"/>
    <x v="9"/>
  </r>
  <r>
    <x v="9"/>
    <x v="4"/>
    <x v="2"/>
    <x v="134"/>
    <n v="471"/>
    <n v="1.43099787685774"/>
    <x v="9"/>
  </r>
  <r>
    <x v="9"/>
    <x v="4"/>
    <x v="3"/>
    <x v="135"/>
    <n v="471"/>
    <n v="1.7473460721868299"/>
    <x v="9"/>
  </r>
  <r>
    <x v="9"/>
    <x v="4"/>
    <x v="4"/>
    <x v="136"/>
    <n v="471"/>
    <n v="1.7834394904458599"/>
    <x v="9"/>
  </r>
  <r>
    <x v="10"/>
    <x v="0"/>
    <x v="0"/>
    <x v="137"/>
    <n v="409"/>
    <n v="1"/>
    <x v="10"/>
  </r>
  <r>
    <x v="10"/>
    <x v="0"/>
    <x v="1"/>
    <x v="138"/>
    <n v="409"/>
    <n v="0.97799511002444905"/>
    <x v="10"/>
  </r>
  <r>
    <x v="10"/>
    <x v="0"/>
    <x v="2"/>
    <x v="139"/>
    <n v="409"/>
    <n v="1.2347188264058599"/>
    <x v="10"/>
  </r>
  <r>
    <x v="10"/>
    <x v="0"/>
    <x v="3"/>
    <x v="140"/>
    <n v="409"/>
    <n v="1.6919315403422901"/>
    <x v="10"/>
  </r>
  <r>
    <x v="10"/>
    <x v="0"/>
    <x v="4"/>
    <x v="141"/>
    <n v="409"/>
    <n v="1.5721271393642999"/>
    <x v="10"/>
  </r>
  <r>
    <x v="10"/>
    <x v="1"/>
    <x v="0"/>
    <x v="142"/>
    <n v="150"/>
    <n v="1"/>
    <x v="10"/>
  </r>
  <r>
    <x v="10"/>
    <x v="1"/>
    <x v="1"/>
    <x v="143"/>
    <n v="150"/>
    <n v="1.2266666666666599"/>
    <x v="10"/>
  </r>
  <r>
    <x v="10"/>
    <x v="1"/>
    <x v="2"/>
    <x v="144"/>
    <n v="150"/>
    <n v="2.02"/>
    <x v="10"/>
  </r>
  <r>
    <x v="10"/>
    <x v="1"/>
    <x v="3"/>
    <x v="145"/>
    <n v="150"/>
    <n v="2.2733333333333299"/>
    <x v="10"/>
  </r>
  <r>
    <x v="10"/>
    <x v="1"/>
    <x v="4"/>
    <x v="80"/>
    <n v="150"/>
    <n v="1.93333333333333"/>
    <x v="10"/>
  </r>
  <r>
    <x v="10"/>
    <x v="2"/>
    <x v="0"/>
    <x v="146"/>
    <n v="298"/>
    <n v="1"/>
    <x v="10"/>
  </r>
  <r>
    <x v="10"/>
    <x v="2"/>
    <x v="1"/>
    <x v="147"/>
    <n v="298"/>
    <n v="0.90268456375838901"/>
    <x v="10"/>
  </r>
  <r>
    <x v="10"/>
    <x v="2"/>
    <x v="2"/>
    <x v="148"/>
    <n v="298"/>
    <n v="1.1241610738254999"/>
    <x v="10"/>
  </r>
  <r>
    <x v="10"/>
    <x v="2"/>
    <x v="3"/>
    <x v="149"/>
    <n v="298"/>
    <n v="1.5335570469798601"/>
    <x v="10"/>
  </r>
  <r>
    <x v="10"/>
    <x v="2"/>
    <x v="4"/>
    <x v="150"/>
    <n v="298"/>
    <n v="1.50335570469798"/>
    <x v="10"/>
  </r>
  <r>
    <x v="10"/>
    <x v="3"/>
    <x v="0"/>
    <x v="151"/>
    <n v="286"/>
    <n v="1"/>
    <x v="10"/>
  </r>
  <r>
    <x v="10"/>
    <x v="3"/>
    <x v="1"/>
    <x v="152"/>
    <n v="286"/>
    <n v="0.61888111888111796"/>
    <x v="10"/>
  </r>
  <r>
    <x v="10"/>
    <x v="3"/>
    <x v="2"/>
    <x v="153"/>
    <n v="286"/>
    <n v="1.0244755244755199"/>
    <x v="10"/>
  </r>
  <r>
    <x v="10"/>
    <x v="3"/>
    <x v="3"/>
    <x v="154"/>
    <n v="286"/>
    <n v="1.51398601398601"/>
    <x v="10"/>
  </r>
  <r>
    <x v="10"/>
    <x v="3"/>
    <x v="4"/>
    <x v="155"/>
    <n v="286"/>
    <n v="1.3286713286713201"/>
    <x v="10"/>
  </r>
  <r>
    <x v="10"/>
    <x v="4"/>
    <x v="0"/>
    <x v="128"/>
    <n v="416"/>
    <n v="1"/>
    <x v="10"/>
  </r>
  <r>
    <x v="10"/>
    <x v="4"/>
    <x v="1"/>
    <x v="156"/>
    <n v="416"/>
    <n v="0.94230769230769196"/>
    <x v="10"/>
  </r>
  <r>
    <x v="10"/>
    <x v="4"/>
    <x v="2"/>
    <x v="157"/>
    <n v="416"/>
    <n v="1.02884615384615"/>
    <x v="10"/>
  </r>
  <r>
    <x v="10"/>
    <x v="4"/>
    <x v="3"/>
    <x v="158"/>
    <n v="416"/>
    <n v="1.4471153846153799"/>
    <x v="10"/>
  </r>
  <r>
    <x v="10"/>
    <x v="4"/>
    <x v="4"/>
    <x v="159"/>
    <n v="416"/>
    <n v="1.4615384615384599"/>
    <x v="10"/>
  </r>
  <r>
    <x v="11"/>
    <x v="0"/>
    <x v="0"/>
    <x v="50"/>
    <n v="8"/>
    <n v="1"/>
    <x v="11"/>
  </r>
  <r>
    <x v="11"/>
    <x v="0"/>
    <x v="1"/>
    <x v="50"/>
    <n v="8"/>
    <n v="1"/>
    <x v="11"/>
  </r>
  <r>
    <x v="11"/>
    <x v="0"/>
    <x v="2"/>
    <x v="6"/>
    <n v="8"/>
    <n v="1.75"/>
    <x v="11"/>
  </r>
  <r>
    <x v="11"/>
    <x v="0"/>
    <x v="3"/>
    <x v="7"/>
    <n v="8"/>
    <n v="1.375"/>
    <x v="11"/>
  </r>
  <r>
    <x v="11"/>
    <x v="0"/>
    <x v="4"/>
    <x v="112"/>
    <n v="8"/>
    <n v="0.625"/>
    <x v="11"/>
  </r>
  <r>
    <x v="11"/>
    <x v="1"/>
    <x v="0"/>
    <x v="5"/>
    <n v="0"/>
    <m/>
    <x v="11"/>
  </r>
  <r>
    <x v="11"/>
    <x v="1"/>
    <x v="1"/>
    <x v="5"/>
    <n v="0"/>
    <m/>
    <x v="11"/>
  </r>
  <r>
    <x v="11"/>
    <x v="1"/>
    <x v="2"/>
    <x v="5"/>
    <n v="0"/>
    <m/>
    <x v="11"/>
  </r>
  <r>
    <x v="11"/>
    <x v="1"/>
    <x v="3"/>
    <x v="5"/>
    <n v="0"/>
    <m/>
    <x v="11"/>
  </r>
  <r>
    <x v="11"/>
    <x v="1"/>
    <x v="4"/>
    <x v="5"/>
    <n v="0"/>
    <m/>
    <x v="11"/>
  </r>
  <r>
    <x v="11"/>
    <x v="2"/>
    <x v="0"/>
    <x v="5"/>
    <n v="0"/>
    <m/>
    <x v="11"/>
  </r>
  <r>
    <x v="11"/>
    <x v="2"/>
    <x v="1"/>
    <x v="5"/>
    <n v="0"/>
    <m/>
    <x v="11"/>
  </r>
  <r>
    <x v="11"/>
    <x v="2"/>
    <x v="2"/>
    <x v="5"/>
    <n v="0"/>
    <m/>
    <x v="11"/>
  </r>
  <r>
    <x v="11"/>
    <x v="2"/>
    <x v="3"/>
    <x v="5"/>
    <n v="0"/>
    <m/>
    <x v="11"/>
  </r>
  <r>
    <x v="11"/>
    <x v="2"/>
    <x v="4"/>
    <x v="5"/>
    <n v="0"/>
    <m/>
    <x v="11"/>
  </r>
  <r>
    <x v="11"/>
    <x v="3"/>
    <x v="0"/>
    <x v="5"/>
    <n v="0"/>
    <m/>
    <x v="11"/>
  </r>
  <r>
    <x v="11"/>
    <x v="3"/>
    <x v="1"/>
    <x v="5"/>
    <n v="0"/>
    <m/>
    <x v="11"/>
  </r>
  <r>
    <x v="11"/>
    <x v="3"/>
    <x v="2"/>
    <x v="5"/>
    <n v="0"/>
    <m/>
    <x v="11"/>
  </r>
  <r>
    <x v="11"/>
    <x v="3"/>
    <x v="3"/>
    <x v="5"/>
    <n v="0"/>
    <m/>
    <x v="11"/>
  </r>
  <r>
    <x v="11"/>
    <x v="3"/>
    <x v="4"/>
    <x v="5"/>
    <n v="0"/>
    <m/>
    <x v="11"/>
  </r>
  <r>
    <x v="11"/>
    <x v="4"/>
    <x v="0"/>
    <x v="5"/>
    <n v="0"/>
    <m/>
    <x v="11"/>
  </r>
  <r>
    <x v="11"/>
    <x v="4"/>
    <x v="1"/>
    <x v="5"/>
    <n v="0"/>
    <m/>
    <x v="11"/>
  </r>
  <r>
    <x v="11"/>
    <x v="4"/>
    <x v="2"/>
    <x v="5"/>
    <n v="0"/>
    <m/>
    <x v="11"/>
  </r>
  <r>
    <x v="11"/>
    <x v="4"/>
    <x v="3"/>
    <x v="5"/>
    <n v="0"/>
    <m/>
    <x v="11"/>
  </r>
  <r>
    <x v="11"/>
    <x v="4"/>
    <x v="4"/>
    <x v="5"/>
    <n v="0"/>
    <m/>
    <x v="11"/>
  </r>
  <r>
    <x v="12"/>
    <x v="0"/>
    <x v="0"/>
    <x v="160"/>
    <n v="116"/>
    <n v="1"/>
    <x v="12"/>
  </r>
  <r>
    <x v="12"/>
    <x v="0"/>
    <x v="1"/>
    <x v="161"/>
    <n v="116"/>
    <n v="1.7327586206896499"/>
    <x v="12"/>
  </r>
  <r>
    <x v="12"/>
    <x v="0"/>
    <x v="2"/>
    <x v="162"/>
    <n v="116"/>
    <n v="3.1293103448275801"/>
    <x v="12"/>
  </r>
  <r>
    <x v="12"/>
    <x v="0"/>
    <x v="3"/>
    <x v="163"/>
    <n v="116"/>
    <n v="3.91379310344827"/>
    <x v="12"/>
  </r>
  <r>
    <x v="12"/>
    <x v="0"/>
    <x v="4"/>
    <x v="164"/>
    <n v="116"/>
    <n v="3.22413793103448"/>
    <x v="12"/>
  </r>
  <r>
    <x v="12"/>
    <x v="1"/>
    <x v="0"/>
    <x v="17"/>
    <n v="19"/>
    <n v="1"/>
    <x v="12"/>
  </r>
  <r>
    <x v="12"/>
    <x v="1"/>
    <x v="1"/>
    <x v="19"/>
    <n v="19"/>
    <n v="2.6315789473684199"/>
    <x v="12"/>
  </r>
  <r>
    <x v="12"/>
    <x v="1"/>
    <x v="2"/>
    <x v="34"/>
    <n v="19"/>
    <n v="6.2631578947368398"/>
    <x v="12"/>
  </r>
  <r>
    <x v="12"/>
    <x v="1"/>
    <x v="3"/>
    <x v="165"/>
    <n v="19"/>
    <n v="6.7368421052631504"/>
    <x v="12"/>
  </r>
  <r>
    <x v="12"/>
    <x v="1"/>
    <x v="4"/>
    <x v="166"/>
    <n v="19"/>
    <n v="7.7894736842105203"/>
    <x v="12"/>
  </r>
  <r>
    <x v="12"/>
    <x v="2"/>
    <x v="0"/>
    <x v="167"/>
    <n v="85"/>
    <n v="1"/>
    <x v="12"/>
  </r>
  <r>
    <x v="12"/>
    <x v="2"/>
    <x v="1"/>
    <x v="168"/>
    <n v="85"/>
    <n v="2.0235294117647"/>
    <x v="12"/>
  </r>
  <r>
    <x v="12"/>
    <x v="2"/>
    <x v="2"/>
    <x v="169"/>
    <n v="85"/>
    <n v="3.9176470588235199"/>
    <x v="12"/>
  </r>
  <r>
    <x v="12"/>
    <x v="2"/>
    <x v="3"/>
    <x v="170"/>
    <n v="85"/>
    <n v="5.2"/>
    <x v="12"/>
  </r>
  <r>
    <x v="12"/>
    <x v="2"/>
    <x v="4"/>
    <x v="171"/>
    <n v="85"/>
    <n v="4.3647058823529399"/>
    <x v="12"/>
  </r>
  <r>
    <x v="12"/>
    <x v="3"/>
    <x v="0"/>
    <x v="40"/>
    <n v="90"/>
    <n v="1"/>
    <x v="12"/>
  </r>
  <r>
    <x v="12"/>
    <x v="3"/>
    <x v="1"/>
    <x v="172"/>
    <n v="90"/>
    <n v="1.4777777777777701"/>
    <x v="12"/>
  </r>
  <r>
    <x v="12"/>
    <x v="3"/>
    <x v="2"/>
    <x v="173"/>
    <n v="90"/>
    <n v="1.88888888888888"/>
    <x v="12"/>
  </r>
  <r>
    <x v="12"/>
    <x v="3"/>
    <x v="3"/>
    <x v="174"/>
    <n v="90"/>
    <n v="2.0888888888888801"/>
    <x v="12"/>
  </r>
  <r>
    <x v="12"/>
    <x v="3"/>
    <x v="4"/>
    <x v="166"/>
    <n v="90"/>
    <n v="1.6444444444444399"/>
    <x v="12"/>
  </r>
  <r>
    <x v="12"/>
    <x v="4"/>
    <x v="0"/>
    <x v="175"/>
    <n v="79"/>
    <n v="1"/>
    <x v="12"/>
  </r>
  <r>
    <x v="12"/>
    <x v="4"/>
    <x v="1"/>
    <x v="176"/>
    <n v="79"/>
    <n v="2.7341772151898698"/>
    <x v="12"/>
  </r>
  <r>
    <x v="12"/>
    <x v="4"/>
    <x v="2"/>
    <x v="90"/>
    <n v="79"/>
    <n v="4.5316455696202498"/>
    <x v="12"/>
  </r>
  <r>
    <x v="12"/>
    <x v="4"/>
    <x v="3"/>
    <x v="124"/>
    <n v="79"/>
    <n v="6.8987341772151902"/>
    <x v="12"/>
  </r>
  <r>
    <x v="12"/>
    <x v="4"/>
    <x v="4"/>
    <x v="149"/>
    <n v="79"/>
    <n v="5.7848101265822702"/>
    <x v="12"/>
  </r>
  <r>
    <x v="13"/>
    <x v="0"/>
    <x v="0"/>
    <x v="177"/>
    <n v="963"/>
    <n v="1"/>
    <x v="13"/>
  </r>
  <r>
    <x v="13"/>
    <x v="0"/>
    <x v="1"/>
    <x v="178"/>
    <n v="963"/>
    <n v="1.1900311526479701"/>
    <x v="13"/>
  </r>
  <r>
    <x v="13"/>
    <x v="0"/>
    <x v="2"/>
    <x v="179"/>
    <n v="963"/>
    <n v="1.3956386292834799"/>
    <x v="13"/>
  </r>
  <r>
    <x v="13"/>
    <x v="0"/>
    <x v="3"/>
    <x v="180"/>
    <n v="963"/>
    <n v="2.02388369678089"/>
    <x v="13"/>
  </r>
  <r>
    <x v="13"/>
    <x v="0"/>
    <x v="4"/>
    <x v="181"/>
    <n v="963"/>
    <n v="1.7580477673935599"/>
    <x v="13"/>
  </r>
  <r>
    <x v="13"/>
    <x v="1"/>
    <x v="0"/>
    <x v="182"/>
    <n v="469"/>
    <n v="1"/>
    <x v="13"/>
  </r>
  <r>
    <x v="13"/>
    <x v="1"/>
    <x v="1"/>
    <x v="183"/>
    <n v="469"/>
    <n v="1.1300639658848599"/>
    <x v="13"/>
  </r>
  <r>
    <x v="13"/>
    <x v="1"/>
    <x v="2"/>
    <x v="184"/>
    <n v="469"/>
    <n v="1.6588486140724901"/>
    <x v="13"/>
  </r>
  <r>
    <x v="13"/>
    <x v="1"/>
    <x v="3"/>
    <x v="185"/>
    <n v="469"/>
    <n v="2.3496801705756898"/>
    <x v="13"/>
  </r>
  <r>
    <x v="13"/>
    <x v="1"/>
    <x v="4"/>
    <x v="186"/>
    <n v="469"/>
    <n v="1.97228144989339"/>
    <x v="13"/>
  </r>
  <r>
    <x v="13"/>
    <x v="2"/>
    <x v="0"/>
    <x v="187"/>
    <n v="745"/>
    <n v="1"/>
    <x v="13"/>
  </r>
  <r>
    <x v="13"/>
    <x v="2"/>
    <x v="1"/>
    <x v="57"/>
    <n v="745"/>
    <n v="1.2765100671140901"/>
    <x v="13"/>
  </r>
  <r>
    <x v="13"/>
    <x v="2"/>
    <x v="2"/>
    <x v="188"/>
    <n v="745"/>
    <n v="1.37852348993288"/>
    <x v="13"/>
  </r>
  <r>
    <x v="13"/>
    <x v="2"/>
    <x v="3"/>
    <x v="189"/>
    <n v="745"/>
    <n v="1.98926174496644"/>
    <x v="13"/>
  </r>
  <r>
    <x v="13"/>
    <x v="2"/>
    <x v="4"/>
    <x v="190"/>
    <n v="745"/>
    <n v="1.6791946308724801"/>
    <x v="13"/>
  </r>
  <r>
    <x v="13"/>
    <x v="3"/>
    <x v="0"/>
    <x v="191"/>
    <n v="515"/>
    <n v="1"/>
    <x v="13"/>
  </r>
  <r>
    <x v="13"/>
    <x v="3"/>
    <x v="1"/>
    <x v="192"/>
    <n v="515"/>
    <n v="1.1961165048543601"/>
    <x v="13"/>
  </r>
  <r>
    <x v="13"/>
    <x v="3"/>
    <x v="2"/>
    <x v="193"/>
    <n v="515"/>
    <n v="1.4446601941747499"/>
    <x v="13"/>
  </r>
  <r>
    <x v="13"/>
    <x v="3"/>
    <x v="3"/>
    <x v="194"/>
    <n v="515"/>
    <n v="2.2699029126213501"/>
    <x v="13"/>
  </r>
  <r>
    <x v="13"/>
    <x v="3"/>
    <x v="4"/>
    <x v="195"/>
    <n v="515"/>
    <n v="2.1475728155339802"/>
    <x v="13"/>
  </r>
  <r>
    <x v="13"/>
    <x v="4"/>
    <x v="0"/>
    <x v="196"/>
    <n v="959"/>
    <n v="1"/>
    <x v="13"/>
  </r>
  <r>
    <x v="13"/>
    <x v="4"/>
    <x v="1"/>
    <x v="197"/>
    <n v="959"/>
    <n v="1.0948905109489"/>
    <x v="13"/>
  </r>
  <r>
    <x v="13"/>
    <x v="4"/>
    <x v="2"/>
    <x v="198"/>
    <n v="959"/>
    <n v="1.4233576642335699"/>
    <x v="13"/>
  </r>
  <r>
    <x v="13"/>
    <x v="4"/>
    <x v="3"/>
    <x v="199"/>
    <n v="959"/>
    <n v="1.78832116788321"/>
    <x v="13"/>
  </r>
  <r>
    <x v="13"/>
    <x v="4"/>
    <x v="4"/>
    <x v="200"/>
    <n v="959"/>
    <n v="1.6527632950990601"/>
    <x v="13"/>
  </r>
  <r>
    <x v="14"/>
    <x v="0"/>
    <x v="0"/>
    <x v="61"/>
    <n v="189"/>
    <n v="1"/>
    <x v="14"/>
  </r>
  <r>
    <x v="14"/>
    <x v="0"/>
    <x v="1"/>
    <x v="79"/>
    <n v="189"/>
    <n v="1.36507936507936"/>
    <x v="14"/>
  </r>
  <r>
    <x v="14"/>
    <x v="0"/>
    <x v="2"/>
    <x v="201"/>
    <n v="189"/>
    <n v="1.37037037037037"/>
    <x v="14"/>
  </r>
  <r>
    <x v="14"/>
    <x v="0"/>
    <x v="3"/>
    <x v="202"/>
    <n v="189"/>
    <n v="2.6031746031746001"/>
    <x v="14"/>
  </r>
  <r>
    <x v="14"/>
    <x v="0"/>
    <x v="4"/>
    <x v="203"/>
    <n v="189"/>
    <n v="2.08994708994708"/>
    <x v="14"/>
  </r>
  <r>
    <x v="14"/>
    <x v="1"/>
    <x v="0"/>
    <x v="5"/>
    <n v="0"/>
    <m/>
    <x v="14"/>
  </r>
  <r>
    <x v="14"/>
    <x v="1"/>
    <x v="1"/>
    <x v="204"/>
    <n v="0"/>
    <s v="inf"/>
    <x v="14"/>
  </r>
  <r>
    <x v="14"/>
    <x v="1"/>
    <x v="2"/>
    <x v="44"/>
    <n v="0"/>
    <s v="inf"/>
    <x v="14"/>
  </r>
  <r>
    <x v="14"/>
    <x v="1"/>
    <x v="3"/>
    <x v="205"/>
    <n v="0"/>
    <s v="inf"/>
    <x v="14"/>
  </r>
  <r>
    <x v="14"/>
    <x v="1"/>
    <x v="4"/>
    <x v="106"/>
    <n v="0"/>
    <s v="inf"/>
    <x v="14"/>
  </r>
  <r>
    <x v="14"/>
    <x v="2"/>
    <x v="0"/>
    <x v="206"/>
    <n v="231"/>
    <n v="1"/>
    <x v="14"/>
  </r>
  <r>
    <x v="14"/>
    <x v="2"/>
    <x v="1"/>
    <x v="207"/>
    <n v="231"/>
    <n v="1.1428571428571399"/>
    <x v="14"/>
  </r>
  <r>
    <x v="14"/>
    <x v="2"/>
    <x v="2"/>
    <x v="208"/>
    <n v="231"/>
    <n v="1.2770562770562699"/>
    <x v="14"/>
  </r>
  <r>
    <x v="14"/>
    <x v="2"/>
    <x v="3"/>
    <x v="209"/>
    <n v="231"/>
    <n v="2.2251082251082202"/>
    <x v="14"/>
  </r>
  <r>
    <x v="14"/>
    <x v="2"/>
    <x v="4"/>
    <x v="210"/>
    <n v="231"/>
    <n v="2.0476190476190399"/>
    <x v="14"/>
  </r>
  <r>
    <x v="14"/>
    <x v="3"/>
    <x v="0"/>
    <x v="25"/>
    <n v="22"/>
    <n v="1"/>
    <x v="14"/>
  </r>
  <r>
    <x v="14"/>
    <x v="3"/>
    <x v="1"/>
    <x v="2"/>
    <n v="22"/>
    <n v="1.77272727272727"/>
    <x v="14"/>
  </r>
  <r>
    <x v="14"/>
    <x v="3"/>
    <x v="2"/>
    <x v="211"/>
    <n v="22"/>
    <n v="4.8181818181818103"/>
    <x v="14"/>
  </r>
  <r>
    <x v="14"/>
    <x v="3"/>
    <x v="3"/>
    <x v="212"/>
    <n v="22"/>
    <n v="9.8636363636363598"/>
    <x v="14"/>
  </r>
  <r>
    <x v="14"/>
    <x v="3"/>
    <x v="4"/>
    <x v="213"/>
    <n v="22"/>
    <n v="5.9090909090909003"/>
    <x v="14"/>
  </r>
  <r>
    <x v="14"/>
    <x v="4"/>
    <x v="0"/>
    <x v="26"/>
    <n v="29"/>
    <n v="1"/>
    <x v="14"/>
  </r>
  <r>
    <x v="14"/>
    <x v="4"/>
    <x v="1"/>
    <x v="43"/>
    <n v="29"/>
    <n v="1.2413793103448201"/>
    <x v="14"/>
  </r>
  <r>
    <x v="14"/>
    <x v="4"/>
    <x v="2"/>
    <x v="109"/>
    <n v="29"/>
    <n v="0.86206896551724099"/>
    <x v="14"/>
  </r>
  <r>
    <x v="14"/>
    <x v="4"/>
    <x v="3"/>
    <x v="214"/>
    <n v="29"/>
    <n v="2.7931034482758599"/>
    <x v="14"/>
  </r>
  <r>
    <x v="14"/>
    <x v="4"/>
    <x v="4"/>
    <x v="36"/>
    <n v="29"/>
    <n v="3.2413793103448199"/>
    <x v="14"/>
  </r>
  <r>
    <x v="15"/>
    <x v="0"/>
    <x v="0"/>
    <x v="29"/>
    <n v="136"/>
    <n v="1"/>
    <x v="15"/>
  </r>
  <r>
    <x v="15"/>
    <x v="0"/>
    <x v="1"/>
    <x v="215"/>
    <n v="136"/>
    <n v="1.6176470588235199"/>
    <x v="15"/>
  </r>
  <r>
    <x v="15"/>
    <x v="0"/>
    <x v="2"/>
    <x v="216"/>
    <n v="136"/>
    <n v="1.58088235294117"/>
    <x v="15"/>
  </r>
  <r>
    <x v="15"/>
    <x v="0"/>
    <x v="3"/>
    <x v="129"/>
    <n v="136"/>
    <n v="3.4191176470588198"/>
    <x v="15"/>
  </r>
  <r>
    <x v="15"/>
    <x v="0"/>
    <x v="4"/>
    <x v="132"/>
    <n v="136"/>
    <n v="3.4632352941176401"/>
    <x v="15"/>
  </r>
  <r>
    <x v="15"/>
    <x v="1"/>
    <x v="0"/>
    <x v="217"/>
    <n v="73"/>
    <n v="1"/>
    <x v="15"/>
  </r>
  <r>
    <x v="15"/>
    <x v="1"/>
    <x v="1"/>
    <x v="218"/>
    <n v="73"/>
    <n v="1.27397260273972"/>
    <x v="15"/>
  </r>
  <r>
    <x v="15"/>
    <x v="1"/>
    <x v="2"/>
    <x v="40"/>
    <n v="73"/>
    <n v="1.2328767123287601"/>
    <x v="15"/>
  </r>
  <r>
    <x v="15"/>
    <x v="1"/>
    <x v="3"/>
    <x v="219"/>
    <n v="73"/>
    <n v="3.17808219178082"/>
    <x v="15"/>
  </r>
  <r>
    <x v="15"/>
    <x v="1"/>
    <x v="4"/>
    <x v="220"/>
    <n v="73"/>
    <n v="2.3013698630136901"/>
    <x v="15"/>
  </r>
  <r>
    <x v="15"/>
    <x v="2"/>
    <x v="0"/>
    <x v="217"/>
    <n v="73"/>
    <n v="1"/>
    <x v="15"/>
  </r>
  <r>
    <x v="15"/>
    <x v="2"/>
    <x v="1"/>
    <x v="221"/>
    <n v="73"/>
    <n v="2.4794520547945198"/>
    <x v="15"/>
  </r>
  <r>
    <x v="15"/>
    <x v="2"/>
    <x v="2"/>
    <x v="222"/>
    <n v="73"/>
    <n v="2.7808219178082099"/>
    <x v="15"/>
  </r>
  <r>
    <x v="15"/>
    <x v="2"/>
    <x v="3"/>
    <x v="223"/>
    <n v="73"/>
    <n v="5.2328767123287596"/>
    <x v="15"/>
  </r>
  <r>
    <x v="15"/>
    <x v="2"/>
    <x v="4"/>
    <x v="224"/>
    <n v="73"/>
    <n v="4.6575342465753398"/>
    <x v="15"/>
  </r>
  <r>
    <x v="15"/>
    <x v="3"/>
    <x v="0"/>
    <x v="225"/>
    <n v="104"/>
    <n v="1"/>
    <x v="15"/>
  </r>
  <r>
    <x v="15"/>
    <x v="3"/>
    <x v="1"/>
    <x v="226"/>
    <n v="104"/>
    <n v="1.3846153846153799"/>
    <x v="15"/>
  </r>
  <r>
    <x v="15"/>
    <x v="3"/>
    <x v="2"/>
    <x v="227"/>
    <n v="104"/>
    <n v="1.4134615384615301"/>
    <x v="15"/>
  </r>
  <r>
    <x v="15"/>
    <x v="3"/>
    <x v="3"/>
    <x v="228"/>
    <n v="104"/>
    <n v="3.1346153846153801"/>
    <x v="15"/>
  </r>
  <r>
    <x v="15"/>
    <x v="3"/>
    <x v="4"/>
    <x v="229"/>
    <n v="104"/>
    <n v="2.6346153846153801"/>
    <x v="15"/>
  </r>
  <r>
    <x v="15"/>
    <x v="4"/>
    <x v="0"/>
    <x v="230"/>
    <n v="135"/>
    <n v="1"/>
    <x v="15"/>
  </r>
  <r>
    <x v="15"/>
    <x v="4"/>
    <x v="1"/>
    <x v="231"/>
    <n v="135"/>
    <n v="0.95555555555555505"/>
    <x v="15"/>
  </r>
  <r>
    <x v="15"/>
    <x v="4"/>
    <x v="2"/>
    <x v="232"/>
    <n v="135"/>
    <n v="1.68148148148148"/>
    <x v="15"/>
  </r>
  <r>
    <x v="15"/>
    <x v="4"/>
    <x v="3"/>
    <x v="169"/>
    <n v="135"/>
    <n v="2.4666666666666601"/>
    <x v="15"/>
  </r>
  <r>
    <x v="15"/>
    <x v="4"/>
    <x v="4"/>
    <x v="69"/>
    <n v="135"/>
    <n v="2.6666666666666599"/>
    <x v="15"/>
  </r>
  <r>
    <x v="16"/>
    <x v="0"/>
    <x v="0"/>
    <x v="233"/>
    <n v="76"/>
    <n v="1"/>
    <x v="16"/>
  </r>
  <r>
    <x v="16"/>
    <x v="0"/>
    <x v="1"/>
    <x v="75"/>
    <n v="76"/>
    <n v="1.31578947368421"/>
    <x v="16"/>
  </r>
  <r>
    <x v="16"/>
    <x v="0"/>
    <x v="2"/>
    <x v="234"/>
    <n v="76"/>
    <n v="2.1842105263157801"/>
    <x v="16"/>
  </r>
  <r>
    <x v="16"/>
    <x v="0"/>
    <x v="3"/>
    <x v="235"/>
    <n v="76"/>
    <n v="4.0131578947368398"/>
    <x v="16"/>
  </r>
  <r>
    <x v="16"/>
    <x v="0"/>
    <x v="4"/>
    <x v="147"/>
    <n v="76"/>
    <n v="3.5394736842105199"/>
    <x v="16"/>
  </r>
  <r>
    <x v="16"/>
    <x v="1"/>
    <x v="0"/>
    <x v="5"/>
    <n v="0"/>
    <m/>
    <x v="16"/>
  </r>
  <r>
    <x v="16"/>
    <x v="1"/>
    <x v="1"/>
    <x v="9"/>
    <n v="0"/>
    <s v="inf"/>
    <x v="16"/>
  </r>
  <r>
    <x v="16"/>
    <x v="1"/>
    <x v="2"/>
    <x v="236"/>
    <n v="0"/>
    <s v="inf"/>
    <x v="16"/>
  </r>
  <r>
    <x v="16"/>
    <x v="1"/>
    <x v="3"/>
    <x v="237"/>
    <n v="0"/>
    <s v="inf"/>
    <x v="16"/>
  </r>
  <r>
    <x v="16"/>
    <x v="1"/>
    <x v="4"/>
    <x v="167"/>
    <n v="0"/>
    <s v="inf"/>
    <x v="16"/>
  </r>
  <r>
    <x v="16"/>
    <x v="2"/>
    <x v="0"/>
    <x v="238"/>
    <n v="58"/>
    <n v="1"/>
    <x v="16"/>
  </r>
  <r>
    <x v="16"/>
    <x v="2"/>
    <x v="1"/>
    <x v="42"/>
    <n v="58"/>
    <n v="1.3793103448275801"/>
    <x v="16"/>
  </r>
  <r>
    <x v="16"/>
    <x v="2"/>
    <x v="2"/>
    <x v="60"/>
    <n v="58"/>
    <n v="2.68965517241379"/>
    <x v="16"/>
  </r>
  <r>
    <x v="16"/>
    <x v="2"/>
    <x v="3"/>
    <x v="239"/>
    <n v="58"/>
    <n v="5.1206896551724101"/>
    <x v="16"/>
  </r>
  <r>
    <x v="16"/>
    <x v="2"/>
    <x v="4"/>
    <x v="240"/>
    <n v="58"/>
    <n v="4.7586206896551699"/>
    <x v="16"/>
  </r>
  <r>
    <x v="16"/>
    <x v="3"/>
    <x v="0"/>
    <x v="241"/>
    <n v="51"/>
    <n v="1"/>
    <x v="16"/>
  </r>
  <r>
    <x v="16"/>
    <x v="3"/>
    <x v="1"/>
    <x v="22"/>
    <n v="51"/>
    <n v="0.72549019607843102"/>
    <x v="16"/>
  </r>
  <r>
    <x v="16"/>
    <x v="3"/>
    <x v="2"/>
    <x v="9"/>
    <n v="51"/>
    <n v="0.58823529411764697"/>
    <x v="16"/>
  </r>
  <r>
    <x v="16"/>
    <x v="3"/>
    <x v="3"/>
    <x v="242"/>
    <n v="51"/>
    <n v="3.52941176470588"/>
    <x v="16"/>
  </r>
  <r>
    <x v="16"/>
    <x v="3"/>
    <x v="4"/>
    <x v="161"/>
    <n v="51"/>
    <n v="3.9411764705882302"/>
    <x v="16"/>
  </r>
  <r>
    <x v="16"/>
    <x v="4"/>
    <x v="0"/>
    <x v="243"/>
    <n v="65"/>
    <n v="1"/>
    <x v="16"/>
  </r>
  <r>
    <x v="16"/>
    <x v="4"/>
    <x v="1"/>
    <x v="17"/>
    <n v="65"/>
    <n v="0.29230769230769199"/>
    <x v="16"/>
  </r>
  <r>
    <x v="16"/>
    <x v="4"/>
    <x v="2"/>
    <x v="244"/>
    <n v="65"/>
    <n v="1.5230769230769201"/>
    <x v="16"/>
  </r>
  <r>
    <x v="16"/>
    <x v="4"/>
    <x v="3"/>
    <x v="60"/>
    <n v="65"/>
    <n v="2.4"/>
    <x v="16"/>
  </r>
  <r>
    <x v="16"/>
    <x v="4"/>
    <x v="4"/>
    <x v="31"/>
    <n v="65"/>
    <n v="2.13846153846153"/>
    <x v="16"/>
  </r>
  <r>
    <x v="17"/>
    <x v="0"/>
    <x v="0"/>
    <x v="245"/>
    <n v="175"/>
    <n v="1"/>
    <x v="17"/>
  </r>
  <r>
    <x v="17"/>
    <x v="0"/>
    <x v="1"/>
    <x v="246"/>
    <n v="175"/>
    <n v="1.04"/>
    <x v="17"/>
  </r>
  <r>
    <x v="17"/>
    <x v="0"/>
    <x v="2"/>
    <x v="247"/>
    <n v="175"/>
    <n v="1.1714285714285699"/>
    <x v="17"/>
  </r>
  <r>
    <x v="17"/>
    <x v="0"/>
    <x v="3"/>
    <x v="95"/>
    <n v="175"/>
    <n v="1.22285714285714"/>
    <x v="17"/>
  </r>
  <r>
    <x v="17"/>
    <x v="0"/>
    <x v="4"/>
    <x v="248"/>
    <n v="175"/>
    <n v="1.21142857142857"/>
    <x v="17"/>
  </r>
  <r>
    <x v="17"/>
    <x v="1"/>
    <x v="0"/>
    <x v="12"/>
    <n v="35"/>
    <n v="1"/>
    <x v="17"/>
  </r>
  <r>
    <x v="17"/>
    <x v="1"/>
    <x v="1"/>
    <x v="10"/>
    <n v="35"/>
    <n v="0.42857142857142799"/>
    <x v="17"/>
  </r>
  <r>
    <x v="17"/>
    <x v="1"/>
    <x v="2"/>
    <x v="5"/>
    <n v="35"/>
    <n v="0"/>
    <x v="17"/>
  </r>
  <r>
    <x v="17"/>
    <x v="1"/>
    <x v="3"/>
    <x v="5"/>
    <n v="35"/>
    <n v="0"/>
    <x v="17"/>
  </r>
  <r>
    <x v="17"/>
    <x v="1"/>
    <x v="4"/>
    <x v="5"/>
    <n v="35"/>
    <n v="0"/>
    <x v="17"/>
  </r>
  <r>
    <x v="17"/>
    <x v="2"/>
    <x v="0"/>
    <x v="12"/>
    <n v="35"/>
    <n v="1"/>
    <x v="17"/>
  </r>
  <r>
    <x v="17"/>
    <x v="2"/>
    <x v="1"/>
    <x v="37"/>
    <n v="35"/>
    <n v="0.88571428571428501"/>
    <x v="17"/>
  </r>
  <r>
    <x v="17"/>
    <x v="2"/>
    <x v="2"/>
    <x v="249"/>
    <n v="35"/>
    <n v="0.6"/>
    <x v="17"/>
  </r>
  <r>
    <x v="17"/>
    <x v="2"/>
    <x v="3"/>
    <x v="1"/>
    <n v="35"/>
    <n v="1.3714285714285701"/>
    <x v="17"/>
  </r>
  <r>
    <x v="17"/>
    <x v="2"/>
    <x v="4"/>
    <x v="24"/>
    <n v="35"/>
    <n v="0.77142857142857102"/>
    <x v="17"/>
  </r>
  <r>
    <x v="17"/>
    <x v="3"/>
    <x v="0"/>
    <x v="5"/>
    <n v="0"/>
    <m/>
    <x v="17"/>
  </r>
  <r>
    <x v="17"/>
    <x v="3"/>
    <x v="1"/>
    <x v="5"/>
    <n v="0"/>
    <m/>
    <x v="17"/>
  </r>
  <r>
    <x v="17"/>
    <x v="3"/>
    <x v="2"/>
    <x v="11"/>
    <n v="0"/>
    <s v="inf"/>
    <x v="17"/>
  </r>
  <r>
    <x v="17"/>
    <x v="3"/>
    <x v="3"/>
    <x v="249"/>
    <n v="0"/>
    <s v="inf"/>
    <x v="17"/>
  </r>
  <r>
    <x v="17"/>
    <x v="3"/>
    <x v="4"/>
    <x v="52"/>
    <n v="0"/>
    <s v="inf"/>
    <x v="17"/>
  </r>
  <r>
    <x v="17"/>
    <x v="4"/>
    <x v="0"/>
    <x v="250"/>
    <n v="696"/>
    <n v="1"/>
    <x v="17"/>
  </r>
  <r>
    <x v="17"/>
    <x v="4"/>
    <x v="1"/>
    <x v="251"/>
    <n v="696"/>
    <n v="1.0545977011494201"/>
    <x v="17"/>
  </r>
  <r>
    <x v="17"/>
    <x v="4"/>
    <x v="2"/>
    <x v="252"/>
    <n v="696"/>
    <n v="1.3060344827586201"/>
    <x v="17"/>
  </r>
  <r>
    <x v="17"/>
    <x v="4"/>
    <x v="3"/>
    <x v="253"/>
    <n v="696"/>
    <n v="1.5603448275862"/>
    <x v="17"/>
  </r>
  <r>
    <x v="17"/>
    <x v="4"/>
    <x v="4"/>
    <x v="254"/>
    <n v="696"/>
    <n v="1.4209770114942499"/>
    <x v="17"/>
  </r>
  <r>
    <x v="18"/>
    <x v="0"/>
    <x v="0"/>
    <x v="25"/>
    <n v="22"/>
    <n v="1"/>
    <x v="18"/>
  </r>
  <r>
    <x v="18"/>
    <x v="0"/>
    <x v="1"/>
    <x v="0"/>
    <n v="22"/>
    <n v="0.90909090909090895"/>
    <x v="18"/>
  </r>
  <r>
    <x v="18"/>
    <x v="0"/>
    <x v="2"/>
    <x v="204"/>
    <n v="22"/>
    <n v="0.72727272727272696"/>
    <x v="18"/>
  </r>
  <r>
    <x v="18"/>
    <x v="0"/>
    <x v="3"/>
    <x v="0"/>
    <n v="22"/>
    <n v="0.90909090909090895"/>
    <x v="18"/>
  </r>
  <r>
    <x v="18"/>
    <x v="0"/>
    <x v="4"/>
    <x v="255"/>
    <n v="22"/>
    <n v="1.0454545454545401"/>
    <x v="18"/>
  </r>
  <r>
    <x v="18"/>
    <x v="1"/>
    <x v="0"/>
    <x v="5"/>
    <n v="0"/>
    <m/>
    <x v="18"/>
  </r>
  <r>
    <x v="18"/>
    <x v="1"/>
    <x v="1"/>
    <x v="5"/>
    <n v="0"/>
    <m/>
    <x v="18"/>
  </r>
  <r>
    <x v="18"/>
    <x v="1"/>
    <x v="2"/>
    <x v="5"/>
    <n v="0"/>
    <m/>
    <x v="18"/>
  </r>
  <r>
    <x v="18"/>
    <x v="1"/>
    <x v="3"/>
    <x v="5"/>
    <n v="0"/>
    <m/>
    <x v="18"/>
  </r>
  <r>
    <x v="18"/>
    <x v="1"/>
    <x v="4"/>
    <x v="5"/>
    <n v="0"/>
    <m/>
    <x v="18"/>
  </r>
  <r>
    <x v="18"/>
    <x v="2"/>
    <x v="0"/>
    <x v="256"/>
    <n v="3"/>
    <n v="1"/>
    <x v="18"/>
  </r>
  <r>
    <x v="18"/>
    <x v="2"/>
    <x v="1"/>
    <x v="23"/>
    <n v="3"/>
    <n v="2"/>
    <x v="18"/>
  </r>
  <r>
    <x v="18"/>
    <x v="2"/>
    <x v="2"/>
    <x v="5"/>
    <n v="3"/>
    <n v="0"/>
    <x v="18"/>
  </r>
  <r>
    <x v="18"/>
    <x v="2"/>
    <x v="3"/>
    <x v="6"/>
    <n v="3"/>
    <n v="4.6666666666666599"/>
    <x v="18"/>
  </r>
  <r>
    <x v="18"/>
    <x v="2"/>
    <x v="4"/>
    <x v="204"/>
    <n v="3"/>
    <n v="5.3333333333333304"/>
    <x v="18"/>
  </r>
  <r>
    <x v="18"/>
    <x v="3"/>
    <x v="0"/>
    <x v="5"/>
    <n v="0"/>
    <m/>
    <x v="18"/>
  </r>
  <r>
    <x v="18"/>
    <x v="3"/>
    <x v="1"/>
    <x v="5"/>
    <n v="0"/>
    <m/>
    <x v="18"/>
  </r>
  <r>
    <x v="18"/>
    <x v="3"/>
    <x v="2"/>
    <x v="5"/>
    <n v="0"/>
    <m/>
    <x v="18"/>
  </r>
  <r>
    <x v="18"/>
    <x v="3"/>
    <x v="3"/>
    <x v="5"/>
    <n v="0"/>
    <m/>
    <x v="18"/>
  </r>
  <r>
    <x v="18"/>
    <x v="3"/>
    <x v="4"/>
    <x v="5"/>
    <n v="0"/>
    <m/>
    <x v="18"/>
  </r>
  <r>
    <x v="18"/>
    <x v="4"/>
    <x v="0"/>
    <x v="102"/>
    <n v="47"/>
    <n v="1"/>
    <x v="18"/>
  </r>
  <r>
    <x v="18"/>
    <x v="4"/>
    <x v="1"/>
    <x v="44"/>
    <n v="47"/>
    <n v="1.36170212765957"/>
    <x v="18"/>
  </r>
  <r>
    <x v="18"/>
    <x v="4"/>
    <x v="2"/>
    <x v="257"/>
    <n v="47"/>
    <n v="1.76595744680851"/>
    <x v="18"/>
  </r>
  <r>
    <x v="18"/>
    <x v="4"/>
    <x v="3"/>
    <x v="258"/>
    <n v="47"/>
    <n v="1.1063829787234001"/>
    <x v="18"/>
  </r>
  <r>
    <x v="18"/>
    <x v="4"/>
    <x v="4"/>
    <x v="26"/>
    <n v="47"/>
    <n v="0.61702127659574402"/>
    <x v="18"/>
  </r>
  <r>
    <x v="19"/>
    <x v="0"/>
    <x v="0"/>
    <x v="259"/>
    <n v="161"/>
    <n v="1"/>
    <x v="19"/>
  </r>
  <r>
    <x v="19"/>
    <x v="0"/>
    <x v="1"/>
    <x v="74"/>
    <n v="161"/>
    <n v="0.90683229813664601"/>
    <x v="19"/>
  </r>
  <r>
    <x v="19"/>
    <x v="0"/>
    <x v="2"/>
    <x v="166"/>
    <n v="161"/>
    <n v="0.91925465838509302"/>
    <x v="19"/>
  </r>
  <r>
    <x v="19"/>
    <x v="0"/>
    <x v="3"/>
    <x v="226"/>
    <n v="161"/>
    <n v="0.894409937888198"/>
    <x v="19"/>
  </r>
  <r>
    <x v="19"/>
    <x v="0"/>
    <x v="4"/>
    <x v="94"/>
    <n v="161"/>
    <n v="0.85093167701863304"/>
    <x v="19"/>
  </r>
  <r>
    <x v="19"/>
    <x v="1"/>
    <x v="0"/>
    <x v="5"/>
    <n v="0"/>
    <m/>
    <x v="19"/>
  </r>
  <r>
    <x v="19"/>
    <x v="1"/>
    <x v="1"/>
    <x v="5"/>
    <n v="0"/>
    <m/>
    <x v="19"/>
  </r>
  <r>
    <x v="19"/>
    <x v="1"/>
    <x v="2"/>
    <x v="5"/>
    <n v="0"/>
    <m/>
    <x v="19"/>
  </r>
  <r>
    <x v="19"/>
    <x v="1"/>
    <x v="3"/>
    <x v="5"/>
    <n v="0"/>
    <m/>
    <x v="19"/>
  </r>
  <r>
    <x v="19"/>
    <x v="1"/>
    <x v="4"/>
    <x v="5"/>
    <n v="0"/>
    <m/>
    <x v="19"/>
  </r>
  <r>
    <x v="19"/>
    <x v="2"/>
    <x v="0"/>
    <x v="260"/>
    <n v="120"/>
    <n v="1"/>
    <x v="19"/>
  </r>
  <r>
    <x v="19"/>
    <x v="2"/>
    <x v="1"/>
    <x v="92"/>
    <n v="120"/>
    <n v="0.875"/>
    <x v="19"/>
  </r>
  <r>
    <x v="19"/>
    <x v="2"/>
    <x v="2"/>
    <x v="261"/>
    <n v="120"/>
    <n v="1.175"/>
    <x v="19"/>
  </r>
  <r>
    <x v="19"/>
    <x v="2"/>
    <x v="3"/>
    <x v="262"/>
    <n v="120"/>
    <n v="1.2666666666666599"/>
    <x v="19"/>
  </r>
  <r>
    <x v="19"/>
    <x v="2"/>
    <x v="4"/>
    <x v="263"/>
    <n v="120"/>
    <n v="1.24166666666666"/>
    <x v="19"/>
  </r>
  <r>
    <x v="19"/>
    <x v="3"/>
    <x v="0"/>
    <x v="32"/>
    <n v="82"/>
    <n v="1"/>
    <x v="19"/>
  </r>
  <r>
    <x v="19"/>
    <x v="3"/>
    <x v="1"/>
    <x v="86"/>
    <n v="82"/>
    <n v="0.67073170731707299"/>
    <x v="19"/>
  </r>
  <r>
    <x v="19"/>
    <x v="3"/>
    <x v="2"/>
    <x v="85"/>
    <n v="82"/>
    <n v="0.93902439024390205"/>
    <x v="19"/>
  </r>
  <r>
    <x v="19"/>
    <x v="3"/>
    <x v="3"/>
    <x v="175"/>
    <n v="82"/>
    <n v="0.96341463414634099"/>
    <x v="19"/>
  </r>
  <r>
    <x v="19"/>
    <x v="3"/>
    <x v="4"/>
    <x v="110"/>
    <n v="82"/>
    <n v="0.54878048780487798"/>
    <x v="19"/>
  </r>
  <r>
    <x v="19"/>
    <x v="4"/>
    <x v="0"/>
    <x v="264"/>
    <n v="41"/>
    <n v="1"/>
    <x v="19"/>
  </r>
  <r>
    <x v="19"/>
    <x v="4"/>
    <x v="1"/>
    <x v="257"/>
    <n v="41"/>
    <n v="2.0243902439024302"/>
    <x v="19"/>
  </r>
  <r>
    <x v="19"/>
    <x v="4"/>
    <x v="2"/>
    <x v="108"/>
    <n v="41"/>
    <n v="1.0487804878048701"/>
    <x v="19"/>
  </r>
  <r>
    <x v="19"/>
    <x v="4"/>
    <x v="3"/>
    <x v="39"/>
    <n v="41"/>
    <n v="1.4634146341463401"/>
    <x v="19"/>
  </r>
  <r>
    <x v="19"/>
    <x v="4"/>
    <x v="4"/>
    <x v="44"/>
    <n v="41"/>
    <n v="1.5609756097560901"/>
    <x v="19"/>
  </r>
  <r>
    <x v="20"/>
    <x v="0"/>
    <x v="0"/>
    <x v="111"/>
    <n v="28"/>
    <n v="1"/>
    <x v="20"/>
  </r>
  <r>
    <x v="20"/>
    <x v="0"/>
    <x v="1"/>
    <x v="109"/>
    <n v="28"/>
    <n v="0.89285714285714202"/>
    <x v="20"/>
  </r>
  <r>
    <x v="20"/>
    <x v="0"/>
    <x v="2"/>
    <x v="16"/>
    <n v="28"/>
    <n v="1.1785714285714199"/>
    <x v="20"/>
  </r>
  <r>
    <x v="20"/>
    <x v="0"/>
    <x v="3"/>
    <x v="109"/>
    <n v="28"/>
    <n v="0.89285714285714202"/>
    <x v="20"/>
  </r>
  <r>
    <x v="20"/>
    <x v="0"/>
    <x v="4"/>
    <x v="204"/>
    <n v="28"/>
    <n v="0.57142857142857095"/>
    <x v="20"/>
  </r>
  <r>
    <x v="20"/>
    <x v="1"/>
    <x v="0"/>
    <x v="5"/>
    <n v="0"/>
    <m/>
    <x v="20"/>
  </r>
  <r>
    <x v="20"/>
    <x v="1"/>
    <x v="1"/>
    <x v="5"/>
    <n v="0"/>
    <m/>
    <x v="20"/>
  </r>
  <r>
    <x v="20"/>
    <x v="1"/>
    <x v="2"/>
    <x v="5"/>
    <n v="0"/>
    <m/>
    <x v="20"/>
  </r>
  <r>
    <x v="20"/>
    <x v="1"/>
    <x v="3"/>
    <x v="5"/>
    <n v="0"/>
    <m/>
    <x v="20"/>
  </r>
  <r>
    <x v="20"/>
    <x v="1"/>
    <x v="4"/>
    <x v="5"/>
    <n v="0"/>
    <m/>
    <x v="20"/>
  </r>
  <r>
    <x v="20"/>
    <x v="2"/>
    <x v="0"/>
    <x v="5"/>
    <n v="0"/>
    <m/>
    <x v="20"/>
  </r>
  <r>
    <x v="20"/>
    <x v="2"/>
    <x v="1"/>
    <x v="5"/>
    <n v="0"/>
    <m/>
    <x v="20"/>
  </r>
  <r>
    <x v="20"/>
    <x v="2"/>
    <x v="2"/>
    <x v="5"/>
    <n v="0"/>
    <m/>
    <x v="20"/>
  </r>
  <r>
    <x v="20"/>
    <x v="2"/>
    <x v="3"/>
    <x v="5"/>
    <n v="0"/>
    <m/>
    <x v="20"/>
  </r>
  <r>
    <x v="20"/>
    <x v="2"/>
    <x v="4"/>
    <x v="5"/>
    <n v="0"/>
    <m/>
    <x v="20"/>
  </r>
  <r>
    <x v="20"/>
    <x v="3"/>
    <x v="0"/>
    <x v="264"/>
    <n v="41"/>
    <n v="1"/>
    <x v="20"/>
  </r>
  <r>
    <x v="20"/>
    <x v="3"/>
    <x v="1"/>
    <x v="265"/>
    <n v="41"/>
    <n v="2.2195121951219501"/>
    <x v="20"/>
  </r>
  <r>
    <x v="20"/>
    <x v="3"/>
    <x v="2"/>
    <x v="266"/>
    <n v="41"/>
    <n v="1.3902439024390201"/>
    <x v="20"/>
  </r>
  <r>
    <x v="20"/>
    <x v="3"/>
    <x v="3"/>
    <x v="21"/>
    <n v="41"/>
    <n v="1.0243902439024299"/>
    <x v="20"/>
  </r>
  <r>
    <x v="20"/>
    <x v="3"/>
    <x v="4"/>
    <x v="102"/>
    <n v="41"/>
    <n v="1.1463414634146301"/>
    <x v="20"/>
  </r>
  <r>
    <x v="20"/>
    <x v="4"/>
    <x v="0"/>
    <x v="5"/>
    <n v="0"/>
    <m/>
    <x v="20"/>
  </r>
  <r>
    <x v="20"/>
    <x v="4"/>
    <x v="1"/>
    <x v="5"/>
    <n v="0"/>
    <m/>
    <x v="20"/>
  </r>
  <r>
    <x v="20"/>
    <x v="4"/>
    <x v="2"/>
    <x v="5"/>
    <n v="0"/>
    <m/>
    <x v="20"/>
  </r>
  <r>
    <x v="20"/>
    <x v="4"/>
    <x v="3"/>
    <x v="5"/>
    <n v="0"/>
    <m/>
    <x v="20"/>
  </r>
  <r>
    <x v="20"/>
    <x v="4"/>
    <x v="4"/>
    <x v="5"/>
    <n v="0"/>
    <m/>
    <x v="20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n v="854"/>
    <n v="854"/>
    <n v="1"/>
    <x v="0"/>
  </r>
  <r>
    <x v="0"/>
    <x v="0"/>
    <x v="1"/>
    <n v="377"/>
    <n v="377"/>
    <n v="1"/>
    <x v="0"/>
  </r>
  <r>
    <x v="1"/>
    <x v="0"/>
    <x v="0"/>
    <n v="2911"/>
    <n v="2911"/>
    <n v="1"/>
    <x v="1"/>
  </r>
  <r>
    <x v="1"/>
    <x v="0"/>
    <x v="1"/>
    <n v="1541"/>
    <n v="1541"/>
    <n v="1"/>
    <x v="1"/>
  </r>
  <r>
    <x v="2"/>
    <x v="0"/>
    <x v="0"/>
    <n v="953"/>
    <n v="953"/>
    <n v="1"/>
    <x v="2"/>
  </r>
  <r>
    <x v="2"/>
    <x v="0"/>
    <x v="1"/>
    <n v="657"/>
    <n v="657"/>
    <n v="1"/>
    <x v="2"/>
  </r>
  <r>
    <x v="3"/>
    <x v="0"/>
    <x v="0"/>
    <n v="1460"/>
    <n v="1460"/>
    <n v="1"/>
    <x v="3"/>
  </r>
  <r>
    <x v="3"/>
    <x v="0"/>
    <x v="1"/>
    <n v="629"/>
    <n v="629"/>
    <n v="1"/>
    <x v="3"/>
  </r>
  <r>
    <x v="0"/>
    <x v="1"/>
    <x v="0"/>
    <n v="363"/>
    <n v="854"/>
    <n v="0.42505854800936699"/>
    <x v="0"/>
  </r>
  <r>
    <x v="0"/>
    <x v="1"/>
    <x v="1"/>
    <n v="292"/>
    <n v="377"/>
    <n v="0.774535809018567"/>
    <x v="0"/>
  </r>
  <r>
    <x v="1"/>
    <x v="1"/>
    <x v="0"/>
    <n v="3068"/>
    <n v="2911"/>
    <n v="1.05393335623497"/>
    <x v="1"/>
  </r>
  <r>
    <x v="1"/>
    <x v="1"/>
    <x v="1"/>
    <n v="1894"/>
    <n v="1541"/>
    <n v="1.2290720311486001"/>
    <x v="1"/>
  </r>
  <r>
    <x v="2"/>
    <x v="1"/>
    <x v="0"/>
    <n v="1965"/>
    <n v="953"/>
    <n v="2.0619097586568702"/>
    <x v="2"/>
  </r>
  <r>
    <x v="2"/>
    <x v="1"/>
    <x v="1"/>
    <n v="852"/>
    <n v="657"/>
    <n v="1.29680365296803"/>
    <x v="2"/>
  </r>
  <r>
    <x v="3"/>
    <x v="1"/>
    <x v="0"/>
    <n v="1710"/>
    <n v="1460"/>
    <n v="1.1712328767123199"/>
    <x v="3"/>
  </r>
  <r>
    <x v="3"/>
    <x v="1"/>
    <x v="1"/>
    <n v="697"/>
    <n v="629"/>
    <n v="1.1081081081080999"/>
    <x v="3"/>
  </r>
  <r>
    <x v="0"/>
    <x v="2"/>
    <x v="0"/>
    <n v="452"/>
    <n v="854"/>
    <n v="0.52927400468384"/>
    <x v="0"/>
  </r>
  <r>
    <x v="0"/>
    <x v="2"/>
    <x v="1"/>
    <n v="403"/>
    <n v="377"/>
    <n v="1.0689655172413699"/>
    <x v="0"/>
  </r>
  <r>
    <x v="1"/>
    <x v="2"/>
    <x v="0"/>
    <n v="3349"/>
    <n v="2911"/>
    <n v="1.1504637581587001"/>
    <x v="1"/>
  </r>
  <r>
    <x v="1"/>
    <x v="2"/>
    <x v="1"/>
    <n v="2177"/>
    <n v="1541"/>
    <n v="1.4127190136275101"/>
    <x v="1"/>
  </r>
  <r>
    <x v="2"/>
    <x v="2"/>
    <x v="0"/>
    <n v="1789"/>
    <n v="953"/>
    <n v="1.87722980062959"/>
    <x v="2"/>
  </r>
  <r>
    <x v="2"/>
    <x v="2"/>
    <x v="1"/>
    <n v="863"/>
    <n v="657"/>
    <n v="1.3135464231354601"/>
    <x v="2"/>
  </r>
  <r>
    <x v="3"/>
    <x v="2"/>
    <x v="0"/>
    <n v="1592"/>
    <n v="1460"/>
    <n v="1.0904109589041"/>
    <x v="3"/>
  </r>
  <r>
    <x v="3"/>
    <x v="2"/>
    <x v="1"/>
    <n v="644"/>
    <n v="629"/>
    <n v="1.0238473767885501"/>
    <x v="3"/>
  </r>
  <r>
    <x v="0"/>
    <x v="3"/>
    <x v="0"/>
    <n v="779"/>
    <n v="854"/>
    <n v="0.91217798594847699"/>
    <x v="0"/>
  </r>
  <r>
    <x v="0"/>
    <x v="3"/>
    <x v="1"/>
    <n v="487"/>
    <n v="377"/>
    <n v="1.29177718832891"/>
    <x v="0"/>
  </r>
  <r>
    <x v="1"/>
    <x v="3"/>
    <x v="0"/>
    <n v="3976"/>
    <n v="2911"/>
    <n v="1.3658536585365799"/>
    <x v="1"/>
  </r>
  <r>
    <x v="1"/>
    <x v="3"/>
    <x v="1"/>
    <n v="2535"/>
    <n v="1541"/>
    <n v="1.64503569110966"/>
    <x v="1"/>
  </r>
  <r>
    <x v="2"/>
    <x v="3"/>
    <x v="0"/>
    <n v="2117"/>
    <n v="953"/>
    <n v="2.2214060860440701"/>
    <x v="2"/>
  </r>
  <r>
    <x v="2"/>
    <x v="3"/>
    <x v="1"/>
    <n v="1502"/>
    <n v="657"/>
    <n v="2.2861491628614901"/>
    <x v="2"/>
  </r>
  <r>
    <x v="3"/>
    <x v="3"/>
    <x v="0"/>
    <n v="2005"/>
    <n v="1460"/>
    <n v="1.3732876712328701"/>
    <x v="3"/>
  </r>
  <r>
    <x v="3"/>
    <x v="3"/>
    <x v="1"/>
    <n v="1118"/>
    <n v="629"/>
    <n v="1.77742448330683"/>
    <x v="3"/>
  </r>
  <r>
    <x v="0"/>
    <x v="4"/>
    <x v="0"/>
    <n v="442"/>
    <n v="854"/>
    <n v="0.51756440281030403"/>
    <x v="0"/>
  </r>
  <r>
    <x v="0"/>
    <x v="4"/>
    <x v="1"/>
    <n v="523"/>
    <n v="377"/>
    <n v="1.3872679045092799"/>
    <x v="0"/>
  </r>
  <r>
    <x v="1"/>
    <x v="4"/>
    <x v="0"/>
    <n v="3854"/>
    <n v="2911"/>
    <n v="1.3239436619718301"/>
    <x v="1"/>
  </r>
  <r>
    <x v="1"/>
    <x v="4"/>
    <x v="1"/>
    <n v="2677"/>
    <n v="1541"/>
    <n v="1.73718364698247"/>
    <x v="1"/>
  </r>
  <r>
    <x v="2"/>
    <x v="4"/>
    <x v="0"/>
    <n v="1791"/>
    <n v="953"/>
    <n v="1.8793284365162599"/>
    <x v="2"/>
  </r>
  <r>
    <x v="2"/>
    <x v="4"/>
    <x v="1"/>
    <n v="1609"/>
    <n v="657"/>
    <n v="2.4490106544900998"/>
    <x v="2"/>
  </r>
  <r>
    <x v="3"/>
    <x v="4"/>
    <x v="0"/>
    <n v="1559"/>
    <n v="1460"/>
    <n v="1.06780821917808"/>
    <x v="3"/>
  </r>
  <r>
    <x v="3"/>
    <x v="4"/>
    <x v="1"/>
    <n v="1233"/>
    <n v="629"/>
    <n v="1.9602543720190699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n v="12"/>
    <x v="0"/>
  </r>
  <r>
    <x v="1"/>
    <x v="0"/>
    <x v="0"/>
    <n v="12"/>
    <x v="1"/>
  </r>
  <r>
    <x v="2"/>
    <x v="0"/>
    <x v="0"/>
    <n v="12"/>
    <x v="2"/>
  </r>
  <r>
    <x v="0"/>
    <x v="1"/>
    <x v="0"/>
    <n v="12"/>
    <x v="3"/>
  </r>
  <r>
    <x v="1"/>
    <x v="1"/>
    <x v="0"/>
    <n v="12"/>
    <x v="4"/>
  </r>
  <r>
    <x v="2"/>
    <x v="1"/>
    <x v="0"/>
    <n v="12"/>
    <x v="5"/>
  </r>
  <r>
    <x v="0"/>
    <x v="2"/>
    <x v="0"/>
    <n v="12"/>
    <x v="6"/>
  </r>
  <r>
    <x v="1"/>
    <x v="2"/>
    <x v="0"/>
    <n v="12"/>
    <x v="7"/>
  </r>
  <r>
    <x v="2"/>
    <x v="2"/>
    <x v="0"/>
    <n v="12"/>
    <x v="8"/>
  </r>
  <r>
    <x v="0"/>
    <x v="3"/>
    <x v="0"/>
    <n v="12"/>
    <x v="9"/>
  </r>
  <r>
    <x v="1"/>
    <x v="3"/>
    <x v="0"/>
    <n v="12"/>
    <x v="10"/>
  </r>
  <r>
    <x v="2"/>
    <x v="3"/>
    <x v="0"/>
    <n v="12"/>
    <x v="11"/>
  </r>
  <r>
    <x v="0"/>
    <x v="4"/>
    <x v="0"/>
    <n v="12"/>
    <x v="12"/>
  </r>
  <r>
    <x v="1"/>
    <x v="4"/>
    <x v="0"/>
    <n v="12"/>
    <x v="13"/>
  </r>
  <r>
    <x v="2"/>
    <x v="4"/>
    <x v="0"/>
    <n v="12"/>
    <x v="14"/>
  </r>
  <r>
    <x v="0"/>
    <x v="5"/>
    <x v="0"/>
    <n v="12"/>
    <x v="15"/>
  </r>
  <r>
    <x v="1"/>
    <x v="5"/>
    <x v="0"/>
    <n v="12"/>
    <x v="16"/>
  </r>
  <r>
    <x v="2"/>
    <x v="5"/>
    <x v="0"/>
    <n v="12"/>
    <x v="17"/>
  </r>
  <r>
    <x v="0"/>
    <x v="6"/>
    <x v="0"/>
    <n v="12"/>
    <x v="18"/>
  </r>
  <r>
    <x v="1"/>
    <x v="6"/>
    <x v="0"/>
    <n v="12"/>
    <x v="19"/>
  </r>
  <r>
    <x v="2"/>
    <x v="6"/>
    <x v="0"/>
    <n v="12"/>
    <x v="20"/>
  </r>
  <r>
    <x v="0"/>
    <x v="7"/>
    <x v="0"/>
    <n v="12"/>
    <x v="21"/>
  </r>
  <r>
    <x v="1"/>
    <x v="7"/>
    <x v="0"/>
    <n v="12"/>
    <x v="22"/>
  </r>
  <r>
    <x v="2"/>
    <x v="7"/>
    <x v="0"/>
    <n v="12"/>
    <x v="23"/>
  </r>
  <r>
    <x v="0"/>
    <x v="8"/>
    <x v="0"/>
    <n v="12"/>
    <x v="24"/>
  </r>
  <r>
    <x v="1"/>
    <x v="8"/>
    <x v="0"/>
    <n v="12"/>
    <x v="25"/>
  </r>
  <r>
    <x v="2"/>
    <x v="8"/>
    <x v="0"/>
    <n v="12"/>
    <x v="26"/>
  </r>
  <r>
    <x v="0"/>
    <x v="0"/>
    <x v="1"/>
    <n v="4"/>
    <x v="27"/>
  </r>
  <r>
    <x v="1"/>
    <x v="0"/>
    <x v="1"/>
    <n v="4"/>
    <x v="28"/>
  </r>
  <r>
    <x v="2"/>
    <x v="0"/>
    <x v="1"/>
    <n v="4"/>
    <x v="29"/>
  </r>
  <r>
    <x v="0"/>
    <x v="1"/>
    <x v="1"/>
    <n v="4"/>
    <x v="30"/>
  </r>
  <r>
    <x v="1"/>
    <x v="1"/>
    <x v="1"/>
    <n v="4"/>
    <x v="31"/>
  </r>
  <r>
    <x v="2"/>
    <x v="1"/>
    <x v="1"/>
    <n v="4"/>
    <x v="32"/>
  </r>
  <r>
    <x v="0"/>
    <x v="2"/>
    <x v="1"/>
    <n v="4"/>
    <x v="33"/>
  </r>
  <r>
    <x v="1"/>
    <x v="2"/>
    <x v="1"/>
    <n v="4"/>
    <x v="34"/>
  </r>
  <r>
    <x v="2"/>
    <x v="2"/>
    <x v="1"/>
    <n v="4"/>
    <x v="35"/>
  </r>
  <r>
    <x v="0"/>
    <x v="3"/>
    <x v="1"/>
    <n v="4"/>
    <x v="36"/>
  </r>
  <r>
    <x v="1"/>
    <x v="3"/>
    <x v="1"/>
    <n v="4"/>
    <x v="37"/>
  </r>
  <r>
    <x v="2"/>
    <x v="3"/>
    <x v="1"/>
    <n v="4"/>
    <x v="38"/>
  </r>
  <r>
    <x v="0"/>
    <x v="4"/>
    <x v="1"/>
    <n v="4"/>
    <x v="39"/>
  </r>
  <r>
    <x v="1"/>
    <x v="4"/>
    <x v="1"/>
    <n v="4"/>
    <x v="40"/>
  </r>
  <r>
    <x v="2"/>
    <x v="4"/>
    <x v="1"/>
    <n v="4"/>
    <x v="41"/>
  </r>
  <r>
    <x v="0"/>
    <x v="5"/>
    <x v="1"/>
    <n v="4"/>
    <x v="42"/>
  </r>
  <r>
    <x v="1"/>
    <x v="5"/>
    <x v="1"/>
    <n v="4"/>
    <x v="43"/>
  </r>
  <r>
    <x v="2"/>
    <x v="5"/>
    <x v="1"/>
    <n v="4"/>
    <x v="44"/>
  </r>
  <r>
    <x v="0"/>
    <x v="6"/>
    <x v="1"/>
    <n v="4"/>
    <x v="45"/>
  </r>
  <r>
    <x v="1"/>
    <x v="6"/>
    <x v="1"/>
    <n v="4"/>
    <x v="46"/>
  </r>
  <r>
    <x v="2"/>
    <x v="6"/>
    <x v="1"/>
    <n v="4"/>
    <x v="47"/>
  </r>
  <r>
    <x v="0"/>
    <x v="7"/>
    <x v="1"/>
    <n v="4"/>
    <x v="48"/>
  </r>
  <r>
    <x v="1"/>
    <x v="7"/>
    <x v="1"/>
    <n v="4"/>
    <x v="49"/>
  </r>
  <r>
    <x v="2"/>
    <x v="7"/>
    <x v="1"/>
    <n v="4"/>
    <x v="50"/>
  </r>
  <r>
    <x v="0"/>
    <x v="8"/>
    <x v="1"/>
    <n v="4"/>
    <x v="51"/>
  </r>
  <r>
    <x v="1"/>
    <x v="8"/>
    <x v="1"/>
    <n v="4"/>
    <x v="52"/>
  </r>
  <r>
    <x v="2"/>
    <x v="8"/>
    <x v="1"/>
    <n v="4"/>
    <x v="5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x v="0"/>
    <x v="0"/>
    <n v="1"/>
    <x v="0"/>
    <n v="0.38574577516531899"/>
  </r>
  <r>
    <x v="0"/>
    <x v="0"/>
    <x v="1"/>
    <n v="1"/>
    <x v="1"/>
    <n v="0.38574577516531899"/>
  </r>
  <r>
    <x v="0"/>
    <x v="0"/>
    <x v="2"/>
    <n v="1"/>
    <x v="2"/>
    <n v="0.38574577516531899"/>
  </r>
  <r>
    <x v="0"/>
    <x v="0"/>
    <x v="3"/>
    <n v="1"/>
    <x v="3"/>
    <n v="0.38574577516531899"/>
  </r>
  <r>
    <x v="1"/>
    <x v="0"/>
    <x v="0"/>
    <n v="1"/>
    <x v="4"/>
    <n v="0.38580833942940701"/>
  </r>
  <r>
    <x v="1"/>
    <x v="0"/>
    <x v="1"/>
    <n v="1"/>
    <x v="5"/>
    <n v="0.38580833942940701"/>
  </r>
  <r>
    <x v="1"/>
    <x v="0"/>
    <x v="2"/>
    <n v="1"/>
    <x v="6"/>
    <n v="0.38580833942940701"/>
  </r>
  <r>
    <x v="1"/>
    <x v="0"/>
    <x v="3"/>
    <n v="1"/>
    <x v="7"/>
    <n v="0.38580833942940701"/>
  </r>
  <r>
    <x v="2"/>
    <x v="0"/>
    <x v="0"/>
    <n v="1"/>
    <x v="8"/>
    <n v="0.40371302706104401"/>
  </r>
  <r>
    <x v="2"/>
    <x v="0"/>
    <x v="1"/>
    <n v="1"/>
    <x v="9"/>
    <n v="0.40371302706104401"/>
  </r>
  <r>
    <x v="2"/>
    <x v="0"/>
    <x v="2"/>
    <n v="1"/>
    <x v="10"/>
    <n v="0.40371302706104401"/>
  </r>
  <r>
    <x v="2"/>
    <x v="0"/>
    <x v="3"/>
    <n v="1"/>
    <x v="11"/>
    <n v="0.40371302706104401"/>
  </r>
  <r>
    <x v="0"/>
    <x v="1"/>
    <x v="0"/>
    <n v="1"/>
    <x v="12"/>
    <n v="0.58449946178686696"/>
  </r>
  <r>
    <x v="0"/>
    <x v="1"/>
    <x v="1"/>
    <n v="1"/>
    <x v="13"/>
    <n v="0.58449946178686696"/>
  </r>
  <r>
    <x v="0"/>
    <x v="1"/>
    <x v="2"/>
    <n v="1"/>
    <x v="14"/>
    <n v="0.58449946178686696"/>
  </r>
  <r>
    <x v="0"/>
    <x v="1"/>
    <x v="3"/>
    <n v="1"/>
    <x v="13"/>
    <n v="0.58449946178686696"/>
  </r>
  <r>
    <x v="1"/>
    <x v="1"/>
    <x v="0"/>
    <n v="1"/>
    <x v="15"/>
    <n v="0.31410756040530002"/>
  </r>
  <r>
    <x v="1"/>
    <x v="1"/>
    <x v="1"/>
    <n v="1"/>
    <x v="13"/>
    <n v="0.31410756040530002"/>
  </r>
  <r>
    <x v="1"/>
    <x v="1"/>
    <x v="2"/>
    <n v="1"/>
    <x v="16"/>
    <n v="0.31410756040530002"/>
  </r>
  <r>
    <x v="1"/>
    <x v="1"/>
    <x v="3"/>
    <n v="1"/>
    <x v="13"/>
    <n v="0.31410756040530002"/>
  </r>
  <r>
    <x v="2"/>
    <x v="1"/>
    <x v="0"/>
    <n v="1"/>
    <x v="17"/>
    <n v="0.47153780798640599"/>
  </r>
  <r>
    <x v="2"/>
    <x v="1"/>
    <x v="1"/>
    <n v="1"/>
    <x v="13"/>
    <n v="0.47153780798640599"/>
  </r>
  <r>
    <x v="2"/>
    <x v="1"/>
    <x v="2"/>
    <n v="1"/>
    <x v="18"/>
    <n v="0.47153780798640599"/>
  </r>
  <r>
    <x v="2"/>
    <x v="1"/>
    <x v="3"/>
    <n v="1"/>
    <x v="13"/>
    <n v="0.47153780798640599"/>
  </r>
  <r>
    <x v="0"/>
    <x v="2"/>
    <x v="0"/>
    <n v="1"/>
    <x v="13"/>
    <n v="0.334448160535117"/>
  </r>
  <r>
    <x v="0"/>
    <x v="2"/>
    <x v="1"/>
    <n v="1"/>
    <x v="13"/>
    <n v="0.334448160535117"/>
  </r>
  <r>
    <x v="0"/>
    <x v="2"/>
    <x v="2"/>
    <n v="1"/>
    <x v="19"/>
    <n v="0.334448160535117"/>
  </r>
  <r>
    <x v="0"/>
    <x v="2"/>
    <x v="3"/>
    <n v="1"/>
    <x v="13"/>
    <n v="0.334448160535117"/>
  </r>
  <r>
    <x v="1"/>
    <x v="2"/>
    <x v="0"/>
    <n v="1"/>
    <x v="13"/>
    <n v="0.60552763819095401"/>
  </r>
  <r>
    <x v="1"/>
    <x v="2"/>
    <x v="1"/>
    <n v="1"/>
    <x v="13"/>
    <n v="0.60552763819095401"/>
  </r>
  <r>
    <x v="1"/>
    <x v="2"/>
    <x v="2"/>
    <n v="1"/>
    <x v="19"/>
    <n v="0.60552763819095401"/>
  </r>
  <r>
    <x v="1"/>
    <x v="2"/>
    <x v="3"/>
    <n v="1"/>
    <x v="13"/>
    <n v="0.60552763819095401"/>
  </r>
  <r>
    <x v="2"/>
    <x v="2"/>
    <x v="0"/>
    <n v="1"/>
    <x v="13"/>
    <n v="0.57556270096463003"/>
  </r>
  <r>
    <x v="2"/>
    <x v="2"/>
    <x v="1"/>
    <n v="1"/>
    <x v="13"/>
    <n v="0.57556270096463003"/>
  </r>
  <r>
    <x v="2"/>
    <x v="2"/>
    <x v="2"/>
    <n v="1"/>
    <x v="19"/>
    <n v="0.57556270096463003"/>
  </r>
  <r>
    <x v="2"/>
    <x v="2"/>
    <x v="3"/>
    <n v="1"/>
    <x v="13"/>
    <n v="0.57556270096463003"/>
  </r>
  <r>
    <x v="0"/>
    <x v="3"/>
    <x v="0"/>
    <n v="1"/>
    <x v="20"/>
    <n v="0.41784728610855498"/>
  </r>
  <r>
    <x v="0"/>
    <x v="3"/>
    <x v="1"/>
    <n v="1"/>
    <x v="21"/>
    <n v="0.41784728610855498"/>
  </r>
  <r>
    <x v="0"/>
    <x v="3"/>
    <x v="2"/>
    <n v="1"/>
    <x v="22"/>
    <n v="0.41784728610855498"/>
  </r>
  <r>
    <x v="0"/>
    <x v="3"/>
    <x v="3"/>
    <n v="1"/>
    <x v="23"/>
    <n v="0.41784728610855498"/>
  </r>
  <r>
    <x v="1"/>
    <x v="3"/>
    <x v="0"/>
    <n v="1"/>
    <x v="24"/>
    <n v="0.38063492063491999"/>
  </r>
  <r>
    <x v="1"/>
    <x v="3"/>
    <x v="1"/>
    <n v="1"/>
    <x v="25"/>
    <n v="0.38063492063491999"/>
  </r>
  <r>
    <x v="1"/>
    <x v="3"/>
    <x v="2"/>
    <n v="1"/>
    <x v="26"/>
    <n v="0.38063492063491999"/>
  </r>
  <r>
    <x v="1"/>
    <x v="3"/>
    <x v="3"/>
    <n v="1"/>
    <x v="27"/>
    <n v="0.38063492063491999"/>
  </r>
  <r>
    <x v="2"/>
    <x v="3"/>
    <x v="0"/>
    <n v="1"/>
    <x v="28"/>
    <n v="0.39968679310944799"/>
  </r>
  <r>
    <x v="2"/>
    <x v="3"/>
    <x v="1"/>
    <n v="1"/>
    <x v="29"/>
    <n v="0.39968679310944799"/>
  </r>
  <r>
    <x v="2"/>
    <x v="3"/>
    <x v="2"/>
    <n v="1"/>
    <x v="30"/>
    <n v="0.39968679310944799"/>
  </r>
  <r>
    <x v="2"/>
    <x v="3"/>
    <x v="3"/>
    <n v="1"/>
    <x v="29"/>
    <n v="0.39968679310944799"/>
  </r>
  <r>
    <x v="0"/>
    <x v="4"/>
    <x v="0"/>
    <n v="1"/>
    <x v="13"/>
    <n v="0.50359712230215803"/>
  </r>
  <r>
    <x v="0"/>
    <x v="4"/>
    <x v="1"/>
    <n v="1"/>
    <x v="13"/>
    <n v="0.50359712230215803"/>
  </r>
  <r>
    <x v="0"/>
    <x v="4"/>
    <x v="2"/>
    <n v="1"/>
    <x v="19"/>
    <n v="0.50359712230215803"/>
  </r>
  <r>
    <x v="0"/>
    <x v="4"/>
    <x v="3"/>
    <n v="1"/>
    <x v="13"/>
    <n v="0.50359712230215803"/>
  </r>
  <r>
    <x v="1"/>
    <x v="4"/>
    <x v="0"/>
    <n v="1"/>
    <x v="13"/>
    <n v="0.22960725075528701"/>
  </r>
  <r>
    <x v="1"/>
    <x v="4"/>
    <x v="1"/>
    <n v="1"/>
    <x v="13"/>
    <n v="0.22960725075528701"/>
  </r>
  <r>
    <x v="1"/>
    <x v="4"/>
    <x v="2"/>
    <n v="1"/>
    <x v="19"/>
    <n v="0.22960725075528701"/>
  </r>
  <r>
    <x v="1"/>
    <x v="4"/>
    <x v="3"/>
    <n v="1"/>
    <x v="13"/>
    <n v="0.22960725075528701"/>
  </r>
  <r>
    <x v="2"/>
    <x v="4"/>
    <x v="0"/>
    <n v="1"/>
    <x v="13"/>
    <n v="0.42839506172839498"/>
  </r>
  <r>
    <x v="2"/>
    <x v="4"/>
    <x v="1"/>
    <n v="1"/>
    <x v="13"/>
    <n v="0.42839506172839498"/>
  </r>
  <r>
    <x v="2"/>
    <x v="4"/>
    <x v="2"/>
    <n v="1"/>
    <x v="19"/>
    <n v="0.42839506172839498"/>
  </r>
  <r>
    <x v="2"/>
    <x v="4"/>
    <x v="3"/>
    <n v="1"/>
    <x v="13"/>
    <n v="0.42839506172839498"/>
  </r>
  <r>
    <x v="0"/>
    <x v="5"/>
    <x v="0"/>
    <n v="1"/>
    <x v="13"/>
    <n v="0.62414578587699299"/>
  </r>
  <r>
    <x v="0"/>
    <x v="5"/>
    <x v="1"/>
    <n v="1"/>
    <x v="13"/>
    <n v="0.62414578587699299"/>
  </r>
  <r>
    <x v="0"/>
    <x v="5"/>
    <x v="2"/>
    <n v="1"/>
    <x v="19"/>
    <n v="0.62414578587699299"/>
  </r>
  <r>
    <x v="0"/>
    <x v="5"/>
    <x v="3"/>
    <n v="1"/>
    <x v="13"/>
    <n v="0.62414578587699299"/>
  </r>
  <r>
    <x v="1"/>
    <x v="5"/>
    <x v="0"/>
    <n v="1"/>
    <x v="13"/>
    <n v="0.62686567164179097"/>
  </r>
  <r>
    <x v="1"/>
    <x v="5"/>
    <x v="1"/>
    <n v="1"/>
    <x v="13"/>
    <n v="0.62686567164179097"/>
  </r>
  <r>
    <x v="1"/>
    <x v="5"/>
    <x v="2"/>
    <n v="1"/>
    <x v="19"/>
    <n v="0.62686567164179097"/>
  </r>
  <r>
    <x v="1"/>
    <x v="5"/>
    <x v="3"/>
    <n v="1"/>
    <x v="13"/>
    <n v="0.62686567164179097"/>
  </r>
  <r>
    <x v="2"/>
    <x v="5"/>
    <x v="0"/>
    <n v="1"/>
    <x v="13"/>
    <n v="0.16666666666666599"/>
  </r>
  <r>
    <x v="2"/>
    <x v="5"/>
    <x v="1"/>
    <n v="1"/>
    <x v="13"/>
    <n v="0.16666666666666599"/>
  </r>
  <r>
    <x v="2"/>
    <x v="5"/>
    <x v="2"/>
    <n v="1"/>
    <x v="19"/>
    <n v="0.16666666666666599"/>
  </r>
  <r>
    <x v="2"/>
    <x v="5"/>
    <x v="3"/>
    <n v="1"/>
    <x v="13"/>
    <n v="0.16666666666666599"/>
  </r>
  <r>
    <x v="0"/>
    <x v="6"/>
    <x v="0"/>
    <n v="1"/>
    <x v="31"/>
    <n v="0.32813852813852801"/>
  </r>
  <r>
    <x v="0"/>
    <x v="6"/>
    <x v="1"/>
    <n v="1"/>
    <x v="13"/>
    <n v="0.32813852813852801"/>
  </r>
  <r>
    <x v="0"/>
    <x v="6"/>
    <x v="2"/>
    <n v="1"/>
    <x v="32"/>
    <n v="0.32813852813852801"/>
  </r>
  <r>
    <x v="0"/>
    <x v="6"/>
    <x v="3"/>
    <n v="1"/>
    <x v="33"/>
    <n v="0.32813852813852801"/>
  </r>
  <r>
    <x v="1"/>
    <x v="6"/>
    <x v="0"/>
    <n v="1"/>
    <x v="34"/>
    <n v="0.47009174311926599"/>
  </r>
  <r>
    <x v="1"/>
    <x v="6"/>
    <x v="1"/>
    <n v="1"/>
    <x v="13"/>
    <n v="0.47009174311926599"/>
  </r>
  <r>
    <x v="1"/>
    <x v="6"/>
    <x v="2"/>
    <n v="1"/>
    <x v="35"/>
    <n v="0.47009174311926599"/>
  </r>
  <r>
    <x v="1"/>
    <x v="6"/>
    <x v="3"/>
    <n v="1"/>
    <x v="36"/>
    <n v="0.47009174311926599"/>
  </r>
  <r>
    <x v="2"/>
    <x v="6"/>
    <x v="0"/>
    <n v="1"/>
    <x v="37"/>
    <n v="0.39104882459312801"/>
  </r>
  <r>
    <x v="2"/>
    <x v="6"/>
    <x v="1"/>
    <n v="1"/>
    <x v="13"/>
    <n v="0.39104882459312801"/>
  </r>
  <r>
    <x v="2"/>
    <x v="6"/>
    <x v="2"/>
    <n v="1"/>
    <x v="38"/>
    <n v="0.39104882459312801"/>
  </r>
  <r>
    <x v="2"/>
    <x v="6"/>
    <x v="3"/>
    <n v="1"/>
    <x v="39"/>
    <n v="0.39104882459312801"/>
  </r>
  <r>
    <x v="0"/>
    <x v="7"/>
    <x v="0"/>
    <n v="1"/>
    <x v="13"/>
    <n v="0.39095744680851002"/>
  </r>
  <r>
    <x v="0"/>
    <x v="7"/>
    <x v="1"/>
    <n v="1"/>
    <x v="13"/>
    <n v="0.39095744680851002"/>
  </r>
  <r>
    <x v="0"/>
    <x v="7"/>
    <x v="2"/>
    <n v="1"/>
    <x v="19"/>
    <n v="0.39095744680851002"/>
  </r>
  <r>
    <x v="0"/>
    <x v="7"/>
    <x v="3"/>
    <n v="1"/>
    <x v="13"/>
    <n v="0.39095744680851002"/>
  </r>
  <r>
    <x v="1"/>
    <x v="7"/>
    <x v="0"/>
    <n v="1"/>
    <x v="13"/>
    <n v="0.42296918767507002"/>
  </r>
  <r>
    <x v="1"/>
    <x v="7"/>
    <x v="1"/>
    <n v="1"/>
    <x v="13"/>
    <n v="0.42296918767507002"/>
  </r>
  <r>
    <x v="1"/>
    <x v="7"/>
    <x v="2"/>
    <n v="1"/>
    <x v="19"/>
    <n v="0.42296918767507002"/>
  </r>
  <r>
    <x v="1"/>
    <x v="7"/>
    <x v="3"/>
    <n v="1"/>
    <x v="13"/>
    <n v="0.42296918767507002"/>
  </r>
  <r>
    <x v="2"/>
    <x v="7"/>
    <x v="0"/>
    <n v="1"/>
    <x v="13"/>
    <n v="0.63037974683544296"/>
  </r>
  <r>
    <x v="2"/>
    <x v="7"/>
    <x v="1"/>
    <n v="1"/>
    <x v="13"/>
    <n v="0.63037974683544296"/>
  </r>
  <r>
    <x v="2"/>
    <x v="7"/>
    <x v="2"/>
    <n v="1"/>
    <x v="19"/>
    <n v="0.63037974683544296"/>
  </r>
  <r>
    <x v="2"/>
    <x v="7"/>
    <x v="3"/>
    <n v="1"/>
    <x v="13"/>
    <n v="0.63037974683544296"/>
  </r>
  <r>
    <x v="0"/>
    <x v="8"/>
    <x v="0"/>
    <n v="1"/>
    <x v="40"/>
    <n v="0.22859589041095801"/>
  </r>
  <r>
    <x v="0"/>
    <x v="8"/>
    <x v="1"/>
    <n v="1"/>
    <x v="13"/>
    <n v="0.22859589041095801"/>
  </r>
  <r>
    <x v="0"/>
    <x v="8"/>
    <x v="2"/>
    <n v="1"/>
    <x v="41"/>
    <n v="0.22859589041095801"/>
  </r>
  <r>
    <x v="0"/>
    <x v="8"/>
    <x v="3"/>
    <n v="1"/>
    <x v="13"/>
    <n v="0.22859589041095801"/>
  </r>
  <r>
    <x v="1"/>
    <x v="8"/>
    <x v="0"/>
    <n v="1"/>
    <x v="42"/>
    <n v="0.34508754863813201"/>
  </r>
  <r>
    <x v="1"/>
    <x v="8"/>
    <x v="1"/>
    <n v="1"/>
    <x v="13"/>
    <n v="0.34508754863813201"/>
  </r>
  <r>
    <x v="1"/>
    <x v="8"/>
    <x v="2"/>
    <n v="1"/>
    <x v="43"/>
    <n v="0.34508754863813201"/>
  </r>
  <r>
    <x v="1"/>
    <x v="8"/>
    <x v="3"/>
    <n v="1"/>
    <x v="44"/>
    <n v="0.34508754863813201"/>
  </r>
  <r>
    <x v="2"/>
    <x v="8"/>
    <x v="0"/>
    <n v="1"/>
    <x v="45"/>
    <n v="0.39535504538173999"/>
  </r>
  <r>
    <x v="2"/>
    <x v="8"/>
    <x v="1"/>
    <n v="1"/>
    <x v="13"/>
    <n v="0.39535504538173999"/>
  </r>
  <r>
    <x v="2"/>
    <x v="8"/>
    <x v="2"/>
    <n v="1"/>
    <x v="46"/>
    <n v="0.39535504538173999"/>
  </r>
  <r>
    <x v="2"/>
    <x v="8"/>
    <x v="3"/>
    <n v="1"/>
    <x v="47"/>
    <n v="0.395355045381739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0"/>
    <x v="7"/>
    <x v="7"/>
  </r>
  <r>
    <x v="0"/>
    <x v="0"/>
    <x v="8"/>
    <x v="8"/>
  </r>
  <r>
    <x v="0"/>
    <x v="0"/>
    <x v="9"/>
    <x v="9"/>
  </r>
  <r>
    <x v="0"/>
    <x v="1"/>
    <x v="0"/>
    <x v="10"/>
  </r>
  <r>
    <x v="0"/>
    <x v="1"/>
    <x v="1"/>
    <x v="11"/>
  </r>
  <r>
    <x v="0"/>
    <x v="1"/>
    <x v="2"/>
    <x v="12"/>
  </r>
  <r>
    <x v="0"/>
    <x v="1"/>
    <x v="3"/>
    <x v="13"/>
  </r>
  <r>
    <x v="0"/>
    <x v="1"/>
    <x v="4"/>
    <x v="14"/>
  </r>
  <r>
    <x v="0"/>
    <x v="1"/>
    <x v="5"/>
    <x v="15"/>
  </r>
  <r>
    <x v="0"/>
    <x v="1"/>
    <x v="6"/>
    <x v="16"/>
  </r>
  <r>
    <x v="0"/>
    <x v="1"/>
    <x v="7"/>
    <x v="3"/>
  </r>
  <r>
    <x v="0"/>
    <x v="1"/>
    <x v="8"/>
    <x v="17"/>
  </r>
  <r>
    <x v="0"/>
    <x v="1"/>
    <x v="9"/>
    <x v="18"/>
  </r>
  <r>
    <x v="0"/>
    <x v="2"/>
    <x v="0"/>
    <x v="19"/>
  </r>
  <r>
    <x v="0"/>
    <x v="2"/>
    <x v="1"/>
    <x v="20"/>
  </r>
  <r>
    <x v="0"/>
    <x v="2"/>
    <x v="2"/>
    <x v="21"/>
  </r>
  <r>
    <x v="0"/>
    <x v="2"/>
    <x v="3"/>
    <x v="22"/>
  </r>
  <r>
    <x v="0"/>
    <x v="2"/>
    <x v="4"/>
    <x v="23"/>
  </r>
  <r>
    <x v="0"/>
    <x v="2"/>
    <x v="5"/>
    <x v="24"/>
  </r>
  <r>
    <x v="0"/>
    <x v="2"/>
    <x v="6"/>
    <x v="25"/>
  </r>
  <r>
    <x v="0"/>
    <x v="2"/>
    <x v="7"/>
    <x v="26"/>
  </r>
  <r>
    <x v="0"/>
    <x v="2"/>
    <x v="8"/>
    <x v="27"/>
  </r>
  <r>
    <x v="0"/>
    <x v="2"/>
    <x v="9"/>
    <x v="28"/>
  </r>
  <r>
    <x v="1"/>
    <x v="0"/>
    <x v="0"/>
    <x v="29"/>
  </r>
  <r>
    <x v="1"/>
    <x v="0"/>
    <x v="1"/>
    <x v="30"/>
  </r>
  <r>
    <x v="1"/>
    <x v="0"/>
    <x v="2"/>
    <x v="31"/>
  </r>
  <r>
    <x v="1"/>
    <x v="0"/>
    <x v="3"/>
    <x v="32"/>
  </r>
  <r>
    <x v="1"/>
    <x v="0"/>
    <x v="4"/>
    <x v="33"/>
  </r>
  <r>
    <x v="1"/>
    <x v="0"/>
    <x v="5"/>
    <x v="34"/>
  </r>
  <r>
    <x v="1"/>
    <x v="0"/>
    <x v="6"/>
    <x v="35"/>
  </r>
  <r>
    <x v="1"/>
    <x v="0"/>
    <x v="7"/>
    <x v="36"/>
  </r>
  <r>
    <x v="1"/>
    <x v="0"/>
    <x v="8"/>
    <x v="37"/>
  </r>
  <r>
    <x v="1"/>
    <x v="0"/>
    <x v="9"/>
    <x v="38"/>
  </r>
  <r>
    <x v="1"/>
    <x v="1"/>
    <x v="0"/>
    <x v="39"/>
  </r>
  <r>
    <x v="1"/>
    <x v="1"/>
    <x v="1"/>
    <x v="40"/>
  </r>
  <r>
    <x v="1"/>
    <x v="1"/>
    <x v="2"/>
    <x v="41"/>
  </r>
  <r>
    <x v="1"/>
    <x v="1"/>
    <x v="3"/>
    <x v="42"/>
  </r>
  <r>
    <x v="1"/>
    <x v="1"/>
    <x v="4"/>
    <x v="43"/>
  </r>
  <r>
    <x v="1"/>
    <x v="1"/>
    <x v="5"/>
    <x v="44"/>
  </r>
  <r>
    <x v="1"/>
    <x v="1"/>
    <x v="6"/>
    <x v="45"/>
  </r>
  <r>
    <x v="1"/>
    <x v="1"/>
    <x v="7"/>
    <x v="46"/>
  </r>
  <r>
    <x v="1"/>
    <x v="1"/>
    <x v="8"/>
    <x v="47"/>
  </r>
  <r>
    <x v="1"/>
    <x v="1"/>
    <x v="9"/>
    <x v="48"/>
  </r>
  <r>
    <x v="1"/>
    <x v="2"/>
    <x v="0"/>
    <x v="49"/>
  </r>
  <r>
    <x v="1"/>
    <x v="2"/>
    <x v="1"/>
    <x v="50"/>
  </r>
  <r>
    <x v="1"/>
    <x v="2"/>
    <x v="2"/>
    <x v="51"/>
  </r>
  <r>
    <x v="1"/>
    <x v="2"/>
    <x v="3"/>
    <x v="52"/>
  </r>
  <r>
    <x v="1"/>
    <x v="2"/>
    <x v="4"/>
    <x v="53"/>
  </r>
  <r>
    <x v="1"/>
    <x v="2"/>
    <x v="5"/>
    <x v="54"/>
  </r>
  <r>
    <x v="1"/>
    <x v="2"/>
    <x v="6"/>
    <x v="55"/>
  </r>
  <r>
    <x v="1"/>
    <x v="2"/>
    <x v="7"/>
    <x v="56"/>
  </r>
  <r>
    <x v="1"/>
    <x v="2"/>
    <x v="8"/>
    <x v="57"/>
  </r>
  <r>
    <x v="1"/>
    <x v="2"/>
    <x v="9"/>
    <x v="5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21.564102564102502"/>
    <n v="21.564102564102502"/>
    <n v="1"/>
  </r>
  <r>
    <x v="1"/>
    <x v="0"/>
    <n v="19.036324786324698"/>
    <n v="21.564102564102502"/>
    <n v="0.88277843836702297"/>
  </r>
  <r>
    <x v="2"/>
    <x v="0"/>
    <n v="14.842047930283201"/>
    <n v="21.564102564102502"/>
    <n v="0.68827570663620097"/>
  </r>
  <r>
    <x v="0"/>
    <x v="1"/>
    <n v="14.5548076923076"/>
    <n v="14.5548076923076"/>
    <n v="1"/>
  </r>
  <r>
    <x v="1"/>
    <x v="1"/>
    <n v="23.4942307692307"/>
    <n v="14.5548076923076"/>
    <n v="1.61419039439783"/>
  </r>
  <r>
    <x v="2"/>
    <x v="1"/>
    <n v="23.4009803921568"/>
    <n v="14.5548076923076"/>
    <n v="1.6077835507592699"/>
  </r>
  <r>
    <x v="0"/>
    <x v="2"/>
    <n v="14.1798076923076"/>
    <n v="14.1798076923076"/>
    <n v="1"/>
  </r>
  <r>
    <x v="1"/>
    <x v="2"/>
    <n v="15.121153846153801"/>
    <n v="14.1798076923076"/>
    <n v="1.0663863836712499"/>
  </r>
  <r>
    <x v="2"/>
    <x v="2"/>
    <n v="13.730392156862701"/>
    <n v="14.1798076923076"/>
    <n v="0.96830594989742003"/>
  </r>
  <r>
    <x v="0"/>
    <x v="3"/>
    <n v="22.919230769230701"/>
    <n v="22.919230769230701"/>
    <n v="1"/>
  </r>
  <r>
    <x v="1"/>
    <x v="3"/>
    <n v="22.388461538461499"/>
    <n v="22.919230769230701"/>
    <n v="0.976841751971807"/>
  </r>
  <r>
    <x v="2"/>
    <x v="3"/>
    <n v="17.5764705882352"/>
    <n v="22.919230769230701"/>
    <n v="0.76688745644255296"/>
  </r>
  <r>
    <x v="0"/>
    <x v="4"/>
    <n v="15.876923076922999"/>
    <n v="15.876923076922999"/>
    <n v="1"/>
  </r>
  <r>
    <x v="1"/>
    <x v="4"/>
    <n v="22.0692307692307"/>
    <n v="15.876923076922999"/>
    <n v="1.39001937984496"/>
  </r>
  <r>
    <x v="2"/>
    <x v="4"/>
    <n v="23.547058823529401"/>
    <n v="15.876923076922999"/>
    <n v="1.48309963520291"/>
  </r>
  <r>
    <x v="0"/>
    <x v="5"/>
    <n v="46.884615384615302"/>
    <n v="46.884615384615302"/>
    <n v="1"/>
  </r>
  <r>
    <x v="1"/>
    <x v="5"/>
    <n v="41.942307692307601"/>
    <n v="46.884615384615302"/>
    <n v="0.89458572600492203"/>
  </r>
  <r>
    <x v="2"/>
    <x v="5"/>
    <n v="32.588235294117602"/>
    <n v="46.884615384615302"/>
    <n v="0.695073107175601"/>
  </r>
  <r>
    <x v="0"/>
    <x v="6"/>
    <n v="17.858974358974301"/>
    <n v="17.858974358974301"/>
    <n v="1"/>
  </r>
  <r>
    <x v="1"/>
    <x v="6"/>
    <n v="22.0448717948717"/>
    <n v="17.858974358974301"/>
    <n v="1.23438621679827"/>
  </r>
  <r>
    <x v="2"/>
    <x v="6"/>
    <n v="17.840958605664401"/>
    <n v="17.858974358974301"/>
    <n v="0.99899122127913098"/>
  </r>
  <r>
    <x v="0"/>
    <x v="7"/>
    <n v="19.2326923076923"/>
    <n v="19.2326923076923"/>
    <n v="1"/>
  </r>
  <r>
    <x v="1"/>
    <x v="7"/>
    <n v="25.1875"/>
    <n v="19.2326923076923"/>
    <n v="1.3096190380961901"/>
  </r>
  <r>
    <x v="2"/>
    <x v="7"/>
    <n v="21.915686274509799"/>
    <n v="19.2326923076923"/>
    <n v="1.1395017361008899"/>
  </r>
  <r>
    <x v="0"/>
    <x v="8"/>
    <n v="11.948076923076901"/>
    <n v="11.948076923076901"/>
    <n v="1"/>
  </r>
  <r>
    <x v="1"/>
    <x v="8"/>
    <n v="18.942307692307601"/>
    <n v="11.948076923076901"/>
    <n v="1.5853854820537501"/>
  </r>
  <r>
    <x v="2"/>
    <x v="8"/>
    <n v="15.4058823529411"/>
    <n v="11.948076923076901"/>
    <n v="1.28940267560428"/>
  </r>
  <r>
    <x v="0"/>
    <x v="9"/>
    <n v="11.5038461538461"/>
    <n v="11.5038461538461"/>
    <n v="1"/>
  </r>
  <r>
    <x v="1"/>
    <x v="9"/>
    <n v="21.547115384615299"/>
    <n v="11.5038461538461"/>
    <n v="1.8730357739886301"/>
  </r>
  <r>
    <x v="2"/>
    <x v="9"/>
    <n v="19.396078431372501"/>
    <n v="11.5038461538461"/>
    <n v="1.68605161890901"/>
  </r>
  <r>
    <x v="0"/>
    <x v="10"/>
    <n v="10.4942307692307"/>
    <n v="10.4942307692307"/>
    <n v="1"/>
  </r>
  <r>
    <x v="1"/>
    <x v="10"/>
    <n v="15.979807692307601"/>
    <n v="10.4942307692307"/>
    <n v="1.5227231079347601"/>
  </r>
  <r>
    <x v="2"/>
    <x v="10"/>
    <n v="14.781372549019601"/>
    <n v="10.4942307692307"/>
    <n v="1.4085236806835599"/>
  </r>
  <r>
    <x v="0"/>
    <x v="11"/>
    <n v="18.807692307692299"/>
    <n v="18.807692307692299"/>
    <n v="1"/>
  </r>
  <r>
    <x v="1"/>
    <x v="11"/>
    <n v="17.418269230769202"/>
    <n v="18.807692307692299"/>
    <n v="0.92612474437627801"/>
  </r>
  <r>
    <x v="2"/>
    <x v="11"/>
    <n v="17.176470588235201"/>
    <n v="18.807692307692299"/>
    <n v="0.913268374834596"/>
  </r>
  <r>
    <x v="0"/>
    <x v="12"/>
    <n v="29.179487179487101"/>
    <n v="29.179487179487101"/>
    <n v="1"/>
  </r>
  <r>
    <x v="1"/>
    <x v="12"/>
    <n v="27.865384615384599"/>
    <n v="29.179487179487101"/>
    <n v="0.95496485061511405"/>
  </r>
  <r>
    <x v="2"/>
    <x v="12"/>
    <n v="23.960784313725402"/>
    <n v="29.179487179487101"/>
    <n v="0.82115165925772704"/>
  </r>
  <r>
    <x v="0"/>
    <x v="13"/>
    <n v="21.0741758241758"/>
    <n v="21.0741758241758"/>
    <n v="1"/>
  </r>
  <r>
    <x v="1"/>
    <x v="13"/>
    <n v="18.0906593406593"/>
    <n v="21.0741758241758"/>
    <n v="0.858427845131012"/>
  </r>
  <r>
    <x v="2"/>
    <x v="13"/>
    <n v="15.162464985994299"/>
    <n v="21.0741758241758"/>
    <n v="0.71948080496701305"/>
  </r>
  <r>
    <x v="0"/>
    <x v="14"/>
    <n v="22.197115384615302"/>
    <n v="22.197115384615302"/>
    <n v="1"/>
  </r>
  <r>
    <x v="1"/>
    <x v="14"/>
    <n v="18.7740384615384"/>
    <n v="22.197115384615302"/>
    <n v="0.84578730777561095"/>
  </r>
  <r>
    <x v="2"/>
    <x v="14"/>
    <n v="15.029411764705801"/>
    <n v="22.197115384615302"/>
    <n v="0.6770885092178520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1231"/>
    <n v="1231"/>
    <n v="1"/>
  </r>
  <r>
    <x v="1"/>
    <x v="0"/>
    <n v="655"/>
    <n v="1231"/>
    <n v="0.53208773354995897"/>
  </r>
  <r>
    <x v="2"/>
    <x v="0"/>
    <n v="855"/>
    <n v="1231"/>
    <n v="0.69455727051177896"/>
  </r>
  <r>
    <x v="3"/>
    <x v="0"/>
    <n v="1266"/>
    <n v="1231"/>
    <n v="1.02843216896831"/>
  </r>
  <r>
    <x v="4"/>
    <x v="0"/>
    <n v="965"/>
    <n v="1231"/>
    <n v="0.78391551584077901"/>
  </r>
  <r>
    <x v="0"/>
    <x v="1"/>
    <n v="371"/>
    <n v="371"/>
    <n v="1"/>
  </r>
  <r>
    <x v="1"/>
    <x v="1"/>
    <n v="622"/>
    <n v="371"/>
    <n v="1.67654986522911"/>
  </r>
  <r>
    <x v="2"/>
    <x v="1"/>
    <n v="458"/>
    <n v="371"/>
    <n v="1.23450134770889"/>
  </r>
  <r>
    <x v="3"/>
    <x v="1"/>
    <n v="455"/>
    <n v="371"/>
    <n v="1.2264150943396199"/>
  </r>
  <r>
    <x v="4"/>
    <x v="1"/>
    <n v="617"/>
    <n v="371"/>
    <n v="1.6630727762803199"/>
  </r>
  <r>
    <x v="0"/>
    <x v="2"/>
    <n v="4452"/>
    <n v="4452"/>
    <n v="1"/>
  </r>
  <r>
    <x v="1"/>
    <x v="2"/>
    <n v="4962"/>
    <n v="4452"/>
    <n v="1.1145552560646901"/>
  </r>
  <r>
    <x v="2"/>
    <x v="2"/>
    <n v="5526"/>
    <n v="4452"/>
    <n v="1.2412398921832799"/>
  </r>
  <r>
    <x v="3"/>
    <x v="2"/>
    <n v="6511"/>
    <n v="4452"/>
    <n v="1.4624887690925401"/>
  </r>
  <r>
    <x v="4"/>
    <x v="2"/>
    <n v="6531"/>
    <n v="4452"/>
    <n v="1.46698113207547"/>
  </r>
  <r>
    <x v="0"/>
    <x v="3"/>
    <n v="1610"/>
    <n v="1610"/>
    <n v="1"/>
  </r>
  <r>
    <x v="1"/>
    <x v="3"/>
    <n v="2817"/>
    <n v="1610"/>
    <n v="1.74968944099378"/>
  </r>
  <r>
    <x v="2"/>
    <x v="3"/>
    <n v="2652"/>
    <n v="1610"/>
    <n v="1.64720496894409"/>
  </r>
  <r>
    <x v="3"/>
    <x v="3"/>
    <n v="3619"/>
    <n v="1610"/>
    <n v="2.2478260869565201"/>
  </r>
  <r>
    <x v="4"/>
    <x v="3"/>
    <n v="3400"/>
    <n v="1610"/>
    <n v="2.1118012422360199"/>
  </r>
  <r>
    <x v="0"/>
    <x v="4"/>
    <n v="481"/>
    <n v="481"/>
    <n v="1"/>
  </r>
  <r>
    <x v="1"/>
    <x v="4"/>
    <n v="986"/>
    <n v="481"/>
    <n v="2.0498960498960499"/>
  </r>
  <r>
    <x v="2"/>
    <x v="4"/>
    <n v="486"/>
    <n v="481"/>
    <n v="1.0103950103950099"/>
  </r>
  <r>
    <x v="3"/>
    <x v="4"/>
    <n v="736"/>
    <n v="481"/>
    <n v="1.53014553014553"/>
  </r>
  <r>
    <x v="4"/>
    <x v="4"/>
    <n v="767"/>
    <n v="481"/>
    <n v="1.5945945945945901"/>
  </r>
  <r>
    <x v="0"/>
    <x v="5"/>
    <n v="267"/>
    <n v="267"/>
    <n v="1"/>
  </r>
  <r>
    <x v="1"/>
    <x v="5"/>
    <n v="421"/>
    <n v="267"/>
    <n v="1.5767790262172201"/>
  </r>
  <r>
    <x v="2"/>
    <x v="5"/>
    <n v="610"/>
    <n v="267"/>
    <n v="2.2846441947565501"/>
  </r>
  <r>
    <x v="3"/>
    <x v="5"/>
    <n v="424"/>
    <n v="267"/>
    <n v="1.5880149812733999"/>
  </r>
  <r>
    <x v="4"/>
    <x v="5"/>
    <n v="764"/>
    <n v="267"/>
    <n v="2.86142322097378"/>
  </r>
  <r>
    <x v="0"/>
    <x v="6"/>
    <n v="3679"/>
    <n v="3679"/>
    <n v="1"/>
  </r>
  <r>
    <x v="1"/>
    <x v="6"/>
    <n v="4197"/>
    <n v="3679"/>
    <n v="1.1407991301984199"/>
  </r>
  <r>
    <x v="2"/>
    <x v="6"/>
    <n v="4739"/>
    <n v="3679"/>
    <n v="1.2881217722207099"/>
  </r>
  <r>
    <x v="3"/>
    <x v="6"/>
    <n v="4936"/>
    <n v="3679"/>
    <n v="1.34166893177493"/>
  </r>
  <r>
    <x v="4"/>
    <x v="6"/>
    <n v="5021"/>
    <n v="3679"/>
    <n v="1.3647730361511199"/>
  </r>
  <r>
    <x v="0"/>
    <x v="7"/>
    <n v="256"/>
    <n v="256"/>
    <n v="1"/>
  </r>
  <r>
    <x v="1"/>
    <x v="7"/>
    <n v="194"/>
    <n v="256"/>
    <n v="0.7578125"/>
  </r>
  <r>
    <x v="2"/>
    <x v="7"/>
    <n v="311"/>
    <n v="256"/>
    <n v="1.21484375"/>
  </r>
  <r>
    <x v="3"/>
    <x v="7"/>
    <n v="246"/>
    <n v="256"/>
    <n v="0.9609375"/>
  </r>
  <r>
    <x v="4"/>
    <x v="7"/>
    <n v="355"/>
    <n v="256"/>
    <n v="1.38671875"/>
  </r>
  <r>
    <x v="0"/>
    <x v="8"/>
    <n v="100"/>
    <n v="100"/>
    <n v="1"/>
  </r>
  <r>
    <x v="1"/>
    <x v="8"/>
    <n v="0"/>
    <n v="100"/>
    <n v="0"/>
  </r>
  <r>
    <x v="2"/>
    <x v="8"/>
    <n v="0"/>
    <n v="100"/>
    <n v="0"/>
  </r>
  <r>
    <x v="3"/>
    <x v="8"/>
    <n v="0"/>
    <n v="100"/>
    <n v="0"/>
  </r>
  <r>
    <x v="4"/>
    <x v="8"/>
    <n v="0"/>
    <n v="100"/>
    <n v="0"/>
  </r>
  <r>
    <x v="0"/>
    <x v="9"/>
    <n v="2089"/>
    <n v="2089"/>
    <n v="1"/>
  </r>
  <r>
    <x v="1"/>
    <x v="9"/>
    <n v="2407"/>
    <n v="2089"/>
    <n v="1.15222594542843"/>
  </r>
  <r>
    <x v="2"/>
    <x v="9"/>
    <n v="2236"/>
    <n v="2089"/>
    <n v="1.0703685974150301"/>
  </r>
  <r>
    <x v="3"/>
    <x v="9"/>
    <n v="3123"/>
    <n v="2089"/>
    <n v="1.49497367161321"/>
  </r>
  <r>
    <x v="4"/>
    <x v="9"/>
    <n v="2792"/>
    <n v="2089"/>
    <n v="1.3365246529439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x v="0"/>
    <n v="854"/>
    <n v="854"/>
    <x v="0"/>
  </r>
  <r>
    <x v="1"/>
    <x v="0"/>
    <x v="0"/>
    <n v="363"/>
    <n v="854"/>
    <x v="1"/>
  </r>
  <r>
    <x v="2"/>
    <x v="0"/>
    <x v="0"/>
    <n v="452"/>
    <n v="854"/>
    <x v="2"/>
  </r>
  <r>
    <x v="3"/>
    <x v="0"/>
    <x v="0"/>
    <n v="779"/>
    <n v="854"/>
    <x v="3"/>
  </r>
  <r>
    <x v="4"/>
    <x v="0"/>
    <x v="0"/>
    <n v="442"/>
    <n v="854"/>
    <x v="4"/>
  </r>
  <r>
    <x v="0"/>
    <x v="0"/>
    <x v="1"/>
    <n v="377"/>
    <n v="377"/>
    <x v="0"/>
  </r>
  <r>
    <x v="1"/>
    <x v="0"/>
    <x v="1"/>
    <n v="292"/>
    <n v="377"/>
    <x v="5"/>
  </r>
  <r>
    <x v="2"/>
    <x v="0"/>
    <x v="1"/>
    <n v="403"/>
    <n v="377"/>
    <x v="6"/>
  </r>
  <r>
    <x v="3"/>
    <x v="0"/>
    <x v="1"/>
    <n v="487"/>
    <n v="377"/>
    <x v="7"/>
  </r>
  <r>
    <x v="4"/>
    <x v="0"/>
    <x v="1"/>
    <n v="523"/>
    <n v="377"/>
    <x v="8"/>
  </r>
  <r>
    <x v="0"/>
    <x v="1"/>
    <x v="0"/>
    <n v="271"/>
    <n v="271"/>
    <x v="0"/>
  </r>
  <r>
    <x v="1"/>
    <x v="1"/>
    <x v="0"/>
    <n v="385"/>
    <n v="271"/>
    <x v="9"/>
  </r>
  <r>
    <x v="2"/>
    <x v="1"/>
    <x v="0"/>
    <n v="396"/>
    <n v="271"/>
    <x v="10"/>
  </r>
  <r>
    <x v="3"/>
    <x v="1"/>
    <x v="0"/>
    <n v="217"/>
    <n v="271"/>
    <x v="11"/>
  </r>
  <r>
    <x v="4"/>
    <x v="1"/>
    <x v="0"/>
    <n v="446"/>
    <n v="271"/>
    <x v="12"/>
  </r>
  <r>
    <x v="0"/>
    <x v="1"/>
    <x v="1"/>
    <n v="100"/>
    <n v="100"/>
    <x v="0"/>
  </r>
  <r>
    <x v="1"/>
    <x v="1"/>
    <x v="1"/>
    <n v="237"/>
    <n v="100"/>
    <x v="13"/>
  </r>
  <r>
    <x v="2"/>
    <x v="1"/>
    <x v="1"/>
    <n v="62"/>
    <n v="100"/>
    <x v="14"/>
  </r>
  <r>
    <x v="3"/>
    <x v="1"/>
    <x v="1"/>
    <n v="238"/>
    <n v="100"/>
    <x v="15"/>
  </r>
  <r>
    <x v="4"/>
    <x v="1"/>
    <x v="1"/>
    <n v="171"/>
    <n v="100"/>
    <x v="16"/>
  </r>
  <r>
    <x v="0"/>
    <x v="2"/>
    <x v="0"/>
    <n v="2911"/>
    <n v="2911"/>
    <x v="0"/>
  </r>
  <r>
    <x v="1"/>
    <x v="2"/>
    <x v="0"/>
    <n v="3068"/>
    <n v="2911"/>
    <x v="17"/>
  </r>
  <r>
    <x v="2"/>
    <x v="2"/>
    <x v="0"/>
    <n v="3349"/>
    <n v="2911"/>
    <x v="18"/>
  </r>
  <r>
    <x v="3"/>
    <x v="2"/>
    <x v="0"/>
    <n v="3976"/>
    <n v="2911"/>
    <x v="19"/>
  </r>
  <r>
    <x v="4"/>
    <x v="2"/>
    <x v="0"/>
    <n v="3854"/>
    <n v="2911"/>
    <x v="20"/>
  </r>
  <r>
    <x v="0"/>
    <x v="2"/>
    <x v="1"/>
    <n v="1541"/>
    <n v="1541"/>
    <x v="0"/>
  </r>
  <r>
    <x v="1"/>
    <x v="2"/>
    <x v="1"/>
    <n v="1894"/>
    <n v="1541"/>
    <x v="21"/>
  </r>
  <r>
    <x v="2"/>
    <x v="2"/>
    <x v="1"/>
    <n v="2177"/>
    <n v="1541"/>
    <x v="22"/>
  </r>
  <r>
    <x v="3"/>
    <x v="2"/>
    <x v="1"/>
    <n v="2535"/>
    <n v="1541"/>
    <x v="23"/>
  </r>
  <r>
    <x v="4"/>
    <x v="2"/>
    <x v="1"/>
    <n v="2677"/>
    <n v="1541"/>
    <x v="24"/>
  </r>
  <r>
    <x v="0"/>
    <x v="3"/>
    <x v="0"/>
    <n v="953"/>
    <n v="953"/>
    <x v="0"/>
  </r>
  <r>
    <x v="1"/>
    <x v="3"/>
    <x v="0"/>
    <n v="1965"/>
    <n v="953"/>
    <x v="25"/>
  </r>
  <r>
    <x v="2"/>
    <x v="3"/>
    <x v="0"/>
    <n v="1789"/>
    <n v="953"/>
    <x v="26"/>
  </r>
  <r>
    <x v="3"/>
    <x v="3"/>
    <x v="0"/>
    <n v="2117"/>
    <n v="953"/>
    <x v="27"/>
  </r>
  <r>
    <x v="4"/>
    <x v="3"/>
    <x v="0"/>
    <n v="1791"/>
    <n v="953"/>
    <x v="28"/>
  </r>
  <r>
    <x v="0"/>
    <x v="3"/>
    <x v="1"/>
    <n v="657"/>
    <n v="657"/>
    <x v="0"/>
  </r>
  <r>
    <x v="1"/>
    <x v="3"/>
    <x v="1"/>
    <n v="852"/>
    <n v="657"/>
    <x v="29"/>
  </r>
  <r>
    <x v="2"/>
    <x v="3"/>
    <x v="1"/>
    <n v="863"/>
    <n v="657"/>
    <x v="30"/>
  </r>
  <r>
    <x v="3"/>
    <x v="3"/>
    <x v="1"/>
    <n v="1502"/>
    <n v="657"/>
    <x v="31"/>
  </r>
  <r>
    <x v="4"/>
    <x v="3"/>
    <x v="1"/>
    <n v="1609"/>
    <n v="657"/>
    <x v="32"/>
  </r>
  <r>
    <x v="0"/>
    <x v="4"/>
    <x v="0"/>
    <n v="381"/>
    <n v="381"/>
    <x v="0"/>
  </r>
  <r>
    <x v="1"/>
    <x v="4"/>
    <x v="0"/>
    <n v="284"/>
    <n v="381"/>
    <x v="33"/>
  </r>
  <r>
    <x v="2"/>
    <x v="4"/>
    <x v="0"/>
    <n v="251"/>
    <n v="381"/>
    <x v="34"/>
  </r>
  <r>
    <x v="3"/>
    <x v="4"/>
    <x v="0"/>
    <n v="418"/>
    <n v="381"/>
    <x v="35"/>
  </r>
  <r>
    <x v="4"/>
    <x v="4"/>
    <x v="0"/>
    <n v="368"/>
    <n v="381"/>
    <x v="36"/>
  </r>
  <r>
    <x v="0"/>
    <x v="4"/>
    <x v="1"/>
    <n v="100"/>
    <n v="100"/>
    <x v="0"/>
  </r>
  <r>
    <x v="1"/>
    <x v="4"/>
    <x v="1"/>
    <n v="702"/>
    <n v="100"/>
    <x v="37"/>
  </r>
  <r>
    <x v="2"/>
    <x v="4"/>
    <x v="1"/>
    <n v="235"/>
    <n v="100"/>
    <x v="38"/>
  </r>
  <r>
    <x v="3"/>
    <x v="4"/>
    <x v="1"/>
    <n v="318"/>
    <n v="100"/>
    <x v="39"/>
  </r>
  <r>
    <x v="4"/>
    <x v="4"/>
    <x v="1"/>
    <n v="399"/>
    <n v="100"/>
    <x v="40"/>
  </r>
  <r>
    <x v="0"/>
    <x v="5"/>
    <x v="0"/>
    <n v="267"/>
    <n v="267"/>
    <x v="0"/>
  </r>
  <r>
    <x v="1"/>
    <x v="5"/>
    <x v="0"/>
    <n v="340"/>
    <n v="267"/>
    <x v="41"/>
  </r>
  <r>
    <x v="2"/>
    <x v="5"/>
    <x v="0"/>
    <n v="147"/>
    <n v="267"/>
    <x v="42"/>
  </r>
  <r>
    <x v="3"/>
    <x v="5"/>
    <x v="0"/>
    <n v="262"/>
    <n v="267"/>
    <x v="43"/>
  </r>
  <r>
    <x v="4"/>
    <x v="5"/>
    <x v="0"/>
    <n v="469"/>
    <n v="267"/>
    <x v="44"/>
  </r>
  <r>
    <x v="0"/>
    <x v="5"/>
    <x v="1"/>
    <n v="0"/>
    <n v="0"/>
    <x v="45"/>
  </r>
  <r>
    <x v="1"/>
    <x v="5"/>
    <x v="1"/>
    <n v="81"/>
    <n v="0"/>
    <x v="45"/>
  </r>
  <r>
    <x v="2"/>
    <x v="5"/>
    <x v="1"/>
    <n v="463"/>
    <n v="0"/>
    <x v="45"/>
  </r>
  <r>
    <x v="3"/>
    <x v="5"/>
    <x v="1"/>
    <n v="162"/>
    <n v="0"/>
    <x v="45"/>
  </r>
  <r>
    <x v="4"/>
    <x v="5"/>
    <x v="1"/>
    <n v="295"/>
    <n v="0"/>
    <x v="45"/>
  </r>
  <r>
    <x v="0"/>
    <x v="6"/>
    <x v="0"/>
    <n v="2403"/>
    <n v="2403"/>
    <x v="0"/>
  </r>
  <r>
    <x v="1"/>
    <x v="6"/>
    <x v="0"/>
    <n v="2775"/>
    <n v="2403"/>
    <x v="46"/>
  </r>
  <r>
    <x v="2"/>
    <x v="6"/>
    <x v="0"/>
    <n v="3091"/>
    <n v="2403"/>
    <x v="47"/>
  </r>
  <r>
    <x v="3"/>
    <x v="6"/>
    <x v="0"/>
    <n v="3028"/>
    <n v="2403"/>
    <x v="48"/>
  </r>
  <r>
    <x v="4"/>
    <x v="6"/>
    <x v="0"/>
    <n v="2978"/>
    <n v="2403"/>
    <x v="49"/>
  </r>
  <r>
    <x v="0"/>
    <x v="6"/>
    <x v="1"/>
    <n v="1276"/>
    <n v="1276"/>
    <x v="0"/>
  </r>
  <r>
    <x v="1"/>
    <x v="6"/>
    <x v="1"/>
    <n v="1422"/>
    <n v="1276"/>
    <x v="50"/>
  </r>
  <r>
    <x v="2"/>
    <x v="6"/>
    <x v="1"/>
    <n v="1648"/>
    <n v="1276"/>
    <x v="51"/>
  </r>
  <r>
    <x v="3"/>
    <x v="6"/>
    <x v="1"/>
    <n v="1908"/>
    <n v="1276"/>
    <x v="52"/>
  </r>
  <r>
    <x v="4"/>
    <x v="6"/>
    <x v="1"/>
    <n v="2043"/>
    <n v="1276"/>
    <x v="53"/>
  </r>
  <r>
    <x v="0"/>
    <x v="7"/>
    <x v="0"/>
    <n v="127"/>
    <n v="127"/>
    <x v="0"/>
  </r>
  <r>
    <x v="1"/>
    <x v="7"/>
    <x v="0"/>
    <n v="0"/>
    <n v="127"/>
    <x v="45"/>
  </r>
  <r>
    <x v="2"/>
    <x v="7"/>
    <x v="0"/>
    <n v="265"/>
    <n v="127"/>
    <x v="54"/>
  </r>
  <r>
    <x v="3"/>
    <x v="7"/>
    <x v="0"/>
    <n v="125"/>
    <n v="127"/>
    <x v="55"/>
  </r>
  <r>
    <x v="4"/>
    <x v="7"/>
    <x v="0"/>
    <n v="46"/>
    <n v="127"/>
    <x v="56"/>
  </r>
  <r>
    <x v="0"/>
    <x v="7"/>
    <x v="1"/>
    <n v="129"/>
    <n v="129"/>
    <x v="0"/>
  </r>
  <r>
    <x v="1"/>
    <x v="7"/>
    <x v="1"/>
    <n v="194"/>
    <n v="129"/>
    <x v="57"/>
  </r>
  <r>
    <x v="2"/>
    <x v="7"/>
    <x v="1"/>
    <n v="46"/>
    <n v="129"/>
    <x v="58"/>
  </r>
  <r>
    <x v="3"/>
    <x v="7"/>
    <x v="1"/>
    <n v="121"/>
    <n v="129"/>
    <x v="59"/>
  </r>
  <r>
    <x v="4"/>
    <x v="7"/>
    <x v="1"/>
    <n v="309"/>
    <n v="129"/>
    <x v="60"/>
  </r>
  <r>
    <x v="0"/>
    <x v="8"/>
    <x v="0"/>
    <n v="100"/>
    <n v="100"/>
    <x v="0"/>
  </r>
  <r>
    <x v="1"/>
    <x v="8"/>
    <x v="0"/>
    <n v="0"/>
    <n v="100"/>
    <x v="45"/>
  </r>
  <r>
    <x v="2"/>
    <x v="8"/>
    <x v="0"/>
    <n v="0"/>
    <n v="100"/>
    <x v="45"/>
  </r>
  <r>
    <x v="3"/>
    <x v="8"/>
    <x v="0"/>
    <n v="0"/>
    <n v="100"/>
    <x v="45"/>
  </r>
  <r>
    <x v="4"/>
    <x v="8"/>
    <x v="0"/>
    <n v="0"/>
    <n v="100"/>
    <x v="45"/>
  </r>
  <r>
    <x v="0"/>
    <x v="9"/>
    <x v="0"/>
    <n v="1460"/>
    <n v="1460"/>
    <x v="0"/>
  </r>
  <r>
    <x v="1"/>
    <x v="9"/>
    <x v="0"/>
    <n v="1710"/>
    <n v="1460"/>
    <x v="61"/>
  </r>
  <r>
    <x v="2"/>
    <x v="9"/>
    <x v="0"/>
    <n v="1592"/>
    <n v="1460"/>
    <x v="62"/>
  </r>
  <r>
    <x v="3"/>
    <x v="9"/>
    <x v="0"/>
    <n v="2005"/>
    <n v="1460"/>
    <x v="63"/>
  </r>
  <r>
    <x v="4"/>
    <x v="9"/>
    <x v="0"/>
    <n v="1559"/>
    <n v="1460"/>
    <x v="64"/>
  </r>
  <r>
    <x v="0"/>
    <x v="9"/>
    <x v="1"/>
    <n v="629"/>
    <n v="629"/>
    <x v="0"/>
  </r>
  <r>
    <x v="1"/>
    <x v="9"/>
    <x v="1"/>
    <n v="697"/>
    <n v="629"/>
    <x v="65"/>
  </r>
  <r>
    <x v="2"/>
    <x v="9"/>
    <x v="1"/>
    <n v="644"/>
    <n v="629"/>
    <x v="66"/>
  </r>
  <r>
    <x v="3"/>
    <x v="9"/>
    <x v="1"/>
    <n v="1118"/>
    <n v="629"/>
    <x v="67"/>
  </r>
  <r>
    <x v="4"/>
    <x v="9"/>
    <x v="1"/>
    <n v="1233"/>
    <n v="629"/>
    <x v="6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x v="0"/>
    <n v="854"/>
    <n v="1231"/>
    <n v="0.69374492282696998"/>
  </r>
  <r>
    <x v="1"/>
    <x v="0"/>
    <x v="0"/>
    <n v="363"/>
    <n v="655"/>
    <n v="0.55419847328244198"/>
  </r>
  <r>
    <x v="2"/>
    <x v="0"/>
    <x v="0"/>
    <n v="452"/>
    <n v="855"/>
    <n v="0.52865497076023305"/>
  </r>
  <r>
    <x v="3"/>
    <x v="0"/>
    <x v="0"/>
    <n v="779"/>
    <n v="1266"/>
    <n v="0.615323854660347"/>
  </r>
  <r>
    <x v="4"/>
    <x v="0"/>
    <x v="0"/>
    <n v="442"/>
    <n v="965"/>
    <n v="0.45803108808290099"/>
  </r>
  <r>
    <x v="0"/>
    <x v="0"/>
    <x v="1"/>
    <n v="377"/>
    <n v="1231"/>
    <n v="0.30625507717303002"/>
  </r>
  <r>
    <x v="1"/>
    <x v="0"/>
    <x v="1"/>
    <n v="292"/>
    <n v="655"/>
    <n v="0.44580152671755702"/>
  </r>
  <r>
    <x v="2"/>
    <x v="0"/>
    <x v="1"/>
    <n v="403"/>
    <n v="855"/>
    <n v="0.47134502923976601"/>
  </r>
  <r>
    <x v="3"/>
    <x v="0"/>
    <x v="1"/>
    <n v="487"/>
    <n v="1266"/>
    <n v="0.384676145339652"/>
  </r>
  <r>
    <x v="4"/>
    <x v="0"/>
    <x v="1"/>
    <n v="523"/>
    <n v="965"/>
    <n v="0.54196891191709795"/>
  </r>
  <r>
    <x v="0"/>
    <x v="1"/>
    <x v="0"/>
    <n v="271"/>
    <n v="371"/>
    <n v="0.73045822102425795"/>
  </r>
  <r>
    <x v="1"/>
    <x v="1"/>
    <x v="0"/>
    <n v="385"/>
    <n v="622"/>
    <n v="0.61897106109324695"/>
  </r>
  <r>
    <x v="2"/>
    <x v="1"/>
    <x v="0"/>
    <n v="396"/>
    <n v="458"/>
    <n v="0.86462882096069804"/>
  </r>
  <r>
    <x v="3"/>
    <x v="1"/>
    <x v="0"/>
    <n v="217"/>
    <n v="455"/>
    <n v="0.47692307692307601"/>
  </r>
  <r>
    <x v="4"/>
    <x v="1"/>
    <x v="0"/>
    <n v="446"/>
    <n v="617"/>
    <n v="0.72285251215559099"/>
  </r>
  <r>
    <x v="0"/>
    <x v="1"/>
    <x v="1"/>
    <n v="100"/>
    <n v="371"/>
    <n v="0.269541778975741"/>
  </r>
  <r>
    <x v="1"/>
    <x v="1"/>
    <x v="1"/>
    <n v="237"/>
    <n v="622"/>
    <n v="0.38102893890675199"/>
  </r>
  <r>
    <x v="2"/>
    <x v="1"/>
    <x v="1"/>
    <n v="62"/>
    <n v="458"/>
    <n v="0.13537117903930099"/>
  </r>
  <r>
    <x v="3"/>
    <x v="1"/>
    <x v="1"/>
    <n v="238"/>
    <n v="455"/>
    <n v="0.52307692307692299"/>
  </r>
  <r>
    <x v="4"/>
    <x v="1"/>
    <x v="1"/>
    <n v="171"/>
    <n v="617"/>
    <n v="0.27714748784440801"/>
  </r>
  <r>
    <x v="0"/>
    <x v="2"/>
    <x v="0"/>
    <n v="2911"/>
    <n v="4452"/>
    <n v="0.65386343216531895"/>
  </r>
  <r>
    <x v="1"/>
    <x v="2"/>
    <x v="0"/>
    <n v="3068"/>
    <n v="4962"/>
    <n v="0.61829907295445297"/>
  </r>
  <r>
    <x v="2"/>
    <x v="2"/>
    <x v="0"/>
    <n v="3349"/>
    <n v="5526"/>
    <n v="0.60604415490408903"/>
  </r>
  <r>
    <x v="3"/>
    <x v="2"/>
    <x v="0"/>
    <n v="3976"/>
    <n v="6511"/>
    <n v="0.61065888496390697"/>
  </r>
  <r>
    <x v="4"/>
    <x v="2"/>
    <x v="0"/>
    <n v="3854"/>
    <n v="6531"/>
    <n v="0.59010871229520701"/>
  </r>
  <r>
    <x v="0"/>
    <x v="2"/>
    <x v="1"/>
    <n v="1541"/>
    <n v="4452"/>
    <n v="0.346136567834681"/>
  </r>
  <r>
    <x v="1"/>
    <x v="2"/>
    <x v="1"/>
    <n v="1894"/>
    <n v="4962"/>
    <n v="0.38170092704554598"/>
  </r>
  <r>
    <x v="2"/>
    <x v="2"/>
    <x v="1"/>
    <n v="2177"/>
    <n v="5526"/>
    <n v="0.39395584509590997"/>
  </r>
  <r>
    <x v="3"/>
    <x v="2"/>
    <x v="1"/>
    <n v="2535"/>
    <n v="6511"/>
    <n v="0.38934111503609198"/>
  </r>
  <r>
    <x v="4"/>
    <x v="2"/>
    <x v="1"/>
    <n v="2677"/>
    <n v="6531"/>
    <n v="0.409891287704792"/>
  </r>
  <r>
    <x v="0"/>
    <x v="3"/>
    <x v="0"/>
    <n v="953"/>
    <n v="1610"/>
    <n v="0.59192546583850902"/>
  </r>
  <r>
    <x v="1"/>
    <x v="3"/>
    <x v="0"/>
    <n v="1965"/>
    <n v="2817"/>
    <n v="0.69755058572949902"/>
  </r>
  <r>
    <x v="2"/>
    <x v="3"/>
    <x v="0"/>
    <n v="1789"/>
    <n v="2652"/>
    <n v="0.67458521870286503"/>
  </r>
  <r>
    <x v="3"/>
    <x v="3"/>
    <x v="0"/>
    <n v="2117"/>
    <n v="3619"/>
    <n v="0.58496822326609499"/>
  </r>
  <r>
    <x v="4"/>
    <x v="3"/>
    <x v="0"/>
    <n v="1791"/>
    <n v="3400"/>
    <n v="0.52676470588235202"/>
  </r>
  <r>
    <x v="0"/>
    <x v="3"/>
    <x v="1"/>
    <n v="657"/>
    <n v="1610"/>
    <n v="0.40807453416148998"/>
  </r>
  <r>
    <x v="1"/>
    <x v="3"/>
    <x v="1"/>
    <n v="852"/>
    <n v="2817"/>
    <n v="0.30244941427049998"/>
  </r>
  <r>
    <x v="2"/>
    <x v="3"/>
    <x v="1"/>
    <n v="863"/>
    <n v="2652"/>
    <n v="0.32541478129713403"/>
  </r>
  <r>
    <x v="3"/>
    <x v="3"/>
    <x v="1"/>
    <n v="1502"/>
    <n v="3619"/>
    <n v="0.41503177673390401"/>
  </r>
  <r>
    <x v="4"/>
    <x v="3"/>
    <x v="1"/>
    <n v="1609"/>
    <n v="3400"/>
    <n v="0.47323529411764698"/>
  </r>
  <r>
    <x v="0"/>
    <x v="4"/>
    <x v="0"/>
    <n v="381"/>
    <n v="481"/>
    <n v="0.79209979209979198"/>
  </r>
  <r>
    <x v="1"/>
    <x v="4"/>
    <x v="0"/>
    <n v="284"/>
    <n v="986"/>
    <n v="0.28803245436105401"/>
  </r>
  <r>
    <x v="2"/>
    <x v="4"/>
    <x v="0"/>
    <n v="251"/>
    <n v="486"/>
    <n v="0.51646090534979405"/>
  </r>
  <r>
    <x v="3"/>
    <x v="4"/>
    <x v="0"/>
    <n v="418"/>
    <n v="736"/>
    <n v="0.56793478260869501"/>
  </r>
  <r>
    <x v="4"/>
    <x v="4"/>
    <x v="0"/>
    <n v="368"/>
    <n v="767"/>
    <n v="0.47979139504563201"/>
  </r>
  <r>
    <x v="0"/>
    <x v="4"/>
    <x v="1"/>
    <n v="100"/>
    <n v="481"/>
    <n v="0.207900207900207"/>
  </r>
  <r>
    <x v="1"/>
    <x v="4"/>
    <x v="1"/>
    <n v="702"/>
    <n v="986"/>
    <n v="0.71196754563894504"/>
  </r>
  <r>
    <x v="2"/>
    <x v="4"/>
    <x v="1"/>
    <n v="235"/>
    <n v="486"/>
    <n v="0.483539094650205"/>
  </r>
  <r>
    <x v="3"/>
    <x v="4"/>
    <x v="1"/>
    <n v="318"/>
    <n v="736"/>
    <n v="0.43206521739130399"/>
  </r>
  <r>
    <x v="4"/>
    <x v="4"/>
    <x v="1"/>
    <n v="399"/>
    <n v="767"/>
    <n v="0.52020860495436705"/>
  </r>
  <r>
    <x v="0"/>
    <x v="5"/>
    <x v="0"/>
    <n v="267"/>
    <n v="267"/>
    <n v="1"/>
  </r>
  <r>
    <x v="1"/>
    <x v="5"/>
    <x v="0"/>
    <n v="340"/>
    <n v="421"/>
    <n v="0.80760095011876398"/>
  </r>
  <r>
    <x v="2"/>
    <x v="5"/>
    <x v="0"/>
    <n v="147"/>
    <n v="610"/>
    <n v="0.24098360655737699"/>
  </r>
  <r>
    <x v="3"/>
    <x v="5"/>
    <x v="0"/>
    <n v="262"/>
    <n v="424"/>
    <n v="0.61792452830188604"/>
  </r>
  <r>
    <x v="4"/>
    <x v="5"/>
    <x v="0"/>
    <n v="469"/>
    <n v="764"/>
    <n v="0.61387434554973797"/>
  </r>
  <r>
    <x v="0"/>
    <x v="5"/>
    <x v="1"/>
    <n v="0"/>
    <n v="267"/>
    <n v="0"/>
  </r>
  <r>
    <x v="1"/>
    <x v="5"/>
    <x v="1"/>
    <n v="81"/>
    <n v="421"/>
    <n v="0.19239904988123499"/>
  </r>
  <r>
    <x v="2"/>
    <x v="5"/>
    <x v="1"/>
    <n v="463"/>
    <n v="610"/>
    <n v="0.75901639344262295"/>
  </r>
  <r>
    <x v="3"/>
    <x v="5"/>
    <x v="1"/>
    <n v="162"/>
    <n v="424"/>
    <n v="0.38207547169811301"/>
  </r>
  <r>
    <x v="4"/>
    <x v="5"/>
    <x v="1"/>
    <n v="295"/>
    <n v="764"/>
    <n v="0.38612565445026098"/>
  </r>
  <r>
    <x v="0"/>
    <x v="6"/>
    <x v="0"/>
    <n v="2403"/>
    <n v="3679"/>
    <n v="0.65316662136450099"/>
  </r>
  <r>
    <x v="1"/>
    <x v="6"/>
    <x v="0"/>
    <n v="2775"/>
    <n v="4197"/>
    <n v="0.66118656182987801"/>
  </r>
  <r>
    <x v="2"/>
    <x v="6"/>
    <x v="0"/>
    <n v="3091"/>
    <n v="4739"/>
    <n v="0.65224730955897803"/>
  </r>
  <r>
    <x v="3"/>
    <x v="6"/>
    <x v="0"/>
    <n v="3028"/>
    <n v="4936"/>
    <n v="0.61345218800648205"/>
  </r>
  <r>
    <x v="4"/>
    <x v="6"/>
    <x v="0"/>
    <n v="2978"/>
    <n v="5021"/>
    <n v="0.59310894244174395"/>
  </r>
  <r>
    <x v="0"/>
    <x v="6"/>
    <x v="1"/>
    <n v="1276"/>
    <n v="3679"/>
    <n v="0.34683337863549801"/>
  </r>
  <r>
    <x v="1"/>
    <x v="6"/>
    <x v="1"/>
    <n v="1422"/>
    <n v="4197"/>
    <n v="0.338813438170121"/>
  </r>
  <r>
    <x v="2"/>
    <x v="6"/>
    <x v="1"/>
    <n v="1648"/>
    <n v="4739"/>
    <n v="0.34775269044102097"/>
  </r>
  <r>
    <x v="3"/>
    <x v="6"/>
    <x v="1"/>
    <n v="1908"/>
    <n v="4936"/>
    <n v="0.38654781199351701"/>
  </r>
  <r>
    <x v="4"/>
    <x v="6"/>
    <x v="1"/>
    <n v="2043"/>
    <n v="5021"/>
    <n v="0.406891057558255"/>
  </r>
  <r>
    <x v="0"/>
    <x v="7"/>
    <x v="0"/>
    <n v="127"/>
    <n v="256"/>
    <n v="0.49609375"/>
  </r>
  <r>
    <x v="1"/>
    <x v="7"/>
    <x v="0"/>
    <n v="0"/>
    <n v="194"/>
    <n v="0"/>
  </r>
  <r>
    <x v="2"/>
    <x v="7"/>
    <x v="0"/>
    <n v="265"/>
    <n v="311"/>
    <n v="0.85209003215433998"/>
  </r>
  <r>
    <x v="3"/>
    <x v="7"/>
    <x v="0"/>
    <n v="125"/>
    <n v="246"/>
    <n v="0.50813008130081305"/>
  </r>
  <r>
    <x v="4"/>
    <x v="7"/>
    <x v="0"/>
    <n v="46"/>
    <n v="355"/>
    <n v="0.129577464788732"/>
  </r>
  <r>
    <x v="0"/>
    <x v="7"/>
    <x v="1"/>
    <n v="129"/>
    <n v="256"/>
    <n v="0.50390625"/>
  </r>
  <r>
    <x v="1"/>
    <x v="7"/>
    <x v="1"/>
    <n v="194"/>
    <n v="194"/>
    <n v="1"/>
  </r>
  <r>
    <x v="2"/>
    <x v="7"/>
    <x v="1"/>
    <n v="46"/>
    <n v="311"/>
    <n v="0.14790996784565899"/>
  </r>
  <r>
    <x v="3"/>
    <x v="7"/>
    <x v="1"/>
    <n v="121"/>
    <n v="246"/>
    <n v="0.491869918699187"/>
  </r>
  <r>
    <x v="4"/>
    <x v="7"/>
    <x v="1"/>
    <n v="309"/>
    <n v="355"/>
    <n v="0.870422535211267"/>
  </r>
  <r>
    <x v="0"/>
    <x v="8"/>
    <x v="0"/>
    <n v="100"/>
    <n v="100"/>
    <n v="1"/>
  </r>
  <r>
    <x v="1"/>
    <x v="8"/>
    <x v="0"/>
    <n v="0"/>
    <n v="0"/>
    <m/>
  </r>
  <r>
    <x v="2"/>
    <x v="8"/>
    <x v="0"/>
    <n v="0"/>
    <n v="0"/>
    <m/>
  </r>
  <r>
    <x v="3"/>
    <x v="8"/>
    <x v="0"/>
    <n v="0"/>
    <n v="0"/>
    <m/>
  </r>
  <r>
    <x v="4"/>
    <x v="8"/>
    <x v="0"/>
    <n v="0"/>
    <n v="0"/>
    <m/>
  </r>
  <r>
    <x v="0"/>
    <x v="9"/>
    <x v="0"/>
    <n v="1460"/>
    <n v="2089"/>
    <n v="0.69889899473432204"/>
  </r>
  <r>
    <x v="1"/>
    <x v="9"/>
    <x v="0"/>
    <n v="1710"/>
    <n v="2407"/>
    <n v="0.71042791857083498"/>
  </r>
  <r>
    <x v="2"/>
    <x v="9"/>
    <x v="0"/>
    <n v="1592"/>
    <n v="2236"/>
    <n v="0.711985688729874"/>
  </r>
  <r>
    <x v="3"/>
    <x v="9"/>
    <x v="0"/>
    <n v="2005"/>
    <n v="3123"/>
    <n v="0.64201088696765896"/>
  </r>
  <r>
    <x v="4"/>
    <x v="9"/>
    <x v="0"/>
    <n v="1559"/>
    <n v="2792"/>
    <n v="0.55838108882521398"/>
  </r>
  <r>
    <x v="0"/>
    <x v="9"/>
    <x v="1"/>
    <n v="629"/>
    <n v="2089"/>
    <n v="0.30110100526567701"/>
  </r>
  <r>
    <x v="1"/>
    <x v="9"/>
    <x v="1"/>
    <n v="697"/>
    <n v="2407"/>
    <n v="0.28957208142916402"/>
  </r>
  <r>
    <x v="2"/>
    <x v="9"/>
    <x v="1"/>
    <n v="644"/>
    <n v="2236"/>
    <n v="0.288014311270125"/>
  </r>
  <r>
    <x v="3"/>
    <x v="9"/>
    <x v="1"/>
    <n v="1118"/>
    <n v="3123"/>
    <n v="0.35798911303233999"/>
  </r>
  <r>
    <x v="4"/>
    <x v="9"/>
    <x v="1"/>
    <n v="1233"/>
    <n v="2792"/>
    <n v="0.4416189111747850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1231"/>
    <n v="10857"/>
    <n v="1231"/>
    <n v="0.113383070829879"/>
    <x v="0"/>
  </r>
  <r>
    <x v="0"/>
    <x v="1"/>
    <n v="655"/>
    <n v="13064"/>
    <n v="1231"/>
    <n v="5.0137783221065498E-2"/>
    <x v="1"/>
  </r>
  <r>
    <x v="0"/>
    <x v="2"/>
    <n v="855"/>
    <n v="13134"/>
    <n v="1231"/>
    <n v="6.5098218364550001E-2"/>
    <x v="2"/>
  </r>
  <r>
    <x v="0"/>
    <x v="3"/>
    <n v="1266"/>
    <n v="16380"/>
    <n v="1231"/>
    <n v="7.7289377289377195E-2"/>
    <x v="3"/>
  </r>
  <r>
    <x v="0"/>
    <x v="4"/>
    <n v="965"/>
    <n v="16191"/>
    <n v="1231"/>
    <n v="5.9601012908405901E-2"/>
    <x v="4"/>
  </r>
  <r>
    <x v="1"/>
    <x v="0"/>
    <n v="371"/>
    <n v="10857"/>
    <n v="371"/>
    <n v="3.4171502256608602E-2"/>
    <x v="0"/>
  </r>
  <r>
    <x v="1"/>
    <x v="1"/>
    <n v="622"/>
    <n v="13064"/>
    <n v="371"/>
    <n v="4.7611757501530898E-2"/>
    <x v="5"/>
  </r>
  <r>
    <x v="1"/>
    <x v="2"/>
    <n v="458"/>
    <n v="13134"/>
    <n v="371"/>
    <n v="3.4871326328612701E-2"/>
    <x v="6"/>
  </r>
  <r>
    <x v="1"/>
    <x v="3"/>
    <n v="455"/>
    <n v="16380"/>
    <n v="371"/>
    <n v="2.77777777777777E-2"/>
    <x v="7"/>
  </r>
  <r>
    <x v="1"/>
    <x v="4"/>
    <n v="617"/>
    <n v="16191"/>
    <n v="371"/>
    <n v="3.8107590636773499E-2"/>
    <x v="8"/>
  </r>
  <r>
    <x v="2"/>
    <x v="0"/>
    <n v="4452"/>
    <n v="10857"/>
    <n v="4452"/>
    <n v="0.410058027079303"/>
    <x v="0"/>
  </r>
  <r>
    <x v="2"/>
    <x v="1"/>
    <n v="4962"/>
    <n v="13064"/>
    <n v="4452"/>
    <n v="0.379822412737293"/>
    <x v="9"/>
  </r>
  <r>
    <x v="2"/>
    <x v="2"/>
    <n v="5526"/>
    <n v="13134"/>
    <n v="4452"/>
    <n v="0.42074006395614399"/>
    <x v="10"/>
  </r>
  <r>
    <x v="2"/>
    <x v="3"/>
    <n v="6511"/>
    <n v="16380"/>
    <n v="4452"/>
    <n v="0.39749694749694697"/>
    <x v="11"/>
  </r>
  <r>
    <x v="2"/>
    <x v="4"/>
    <n v="6531"/>
    <n v="16191"/>
    <n v="4452"/>
    <n v="0.40337224383916898"/>
    <x v="12"/>
  </r>
  <r>
    <x v="3"/>
    <x v="0"/>
    <n v="1610"/>
    <n v="10857"/>
    <n v="1610"/>
    <n v="0.14829142488716901"/>
    <x v="0"/>
  </r>
  <r>
    <x v="3"/>
    <x v="1"/>
    <n v="2817"/>
    <n v="13064"/>
    <n v="1610"/>
    <n v="0.215630740967544"/>
    <x v="13"/>
  </r>
  <r>
    <x v="3"/>
    <x v="2"/>
    <n v="2652"/>
    <n v="13134"/>
    <n v="1610"/>
    <n v="0.201918684330744"/>
    <x v="14"/>
  </r>
  <r>
    <x v="3"/>
    <x v="3"/>
    <n v="3619"/>
    <n v="16380"/>
    <n v="1610"/>
    <n v="0.22094017094016999"/>
    <x v="15"/>
  </r>
  <r>
    <x v="3"/>
    <x v="4"/>
    <n v="3400"/>
    <n v="16191"/>
    <n v="1610"/>
    <n v="0.20999320610215499"/>
    <x v="16"/>
  </r>
  <r>
    <x v="4"/>
    <x v="0"/>
    <n v="481"/>
    <n v="10857"/>
    <n v="481"/>
    <n v="4.4303214515980398E-2"/>
    <x v="0"/>
  </r>
  <r>
    <x v="4"/>
    <x v="1"/>
    <n v="986"/>
    <n v="13064"/>
    <n v="481"/>
    <n v="7.5474586650336795E-2"/>
    <x v="17"/>
  </r>
  <r>
    <x v="4"/>
    <x v="2"/>
    <n v="486"/>
    <n v="13134"/>
    <n v="481"/>
    <n v="3.7003197807217898E-2"/>
    <x v="18"/>
  </r>
  <r>
    <x v="4"/>
    <x v="3"/>
    <n v="736"/>
    <n v="16380"/>
    <n v="481"/>
    <n v="4.4932844932844898E-2"/>
    <x v="19"/>
  </r>
  <r>
    <x v="4"/>
    <x v="4"/>
    <n v="767"/>
    <n v="16191"/>
    <n v="481"/>
    <n v="4.7371996788339199E-2"/>
    <x v="20"/>
  </r>
  <r>
    <x v="5"/>
    <x v="0"/>
    <n v="267"/>
    <n v="10857"/>
    <n v="267"/>
    <n v="2.4592428847747899E-2"/>
    <x v="0"/>
  </r>
  <r>
    <x v="5"/>
    <x v="1"/>
    <n v="421"/>
    <n v="13064"/>
    <n v="267"/>
    <n v="3.2225964482547401E-2"/>
    <x v="21"/>
  </r>
  <r>
    <x v="5"/>
    <x v="2"/>
    <n v="610"/>
    <n v="13134"/>
    <n v="267"/>
    <n v="4.6444342926754902E-2"/>
    <x v="22"/>
  </r>
  <r>
    <x v="5"/>
    <x v="3"/>
    <n v="424"/>
    <n v="16380"/>
    <n v="267"/>
    <n v="2.58852258852258E-2"/>
    <x v="23"/>
  </r>
  <r>
    <x v="5"/>
    <x v="4"/>
    <n v="764"/>
    <n v="16191"/>
    <n v="267"/>
    <n v="4.7186708665307803E-2"/>
    <x v="24"/>
  </r>
  <r>
    <x v="6"/>
    <x v="0"/>
    <n v="256"/>
    <n v="10857"/>
    <n v="256"/>
    <n v="2.35792576218108E-2"/>
    <x v="0"/>
  </r>
  <r>
    <x v="6"/>
    <x v="1"/>
    <n v="194"/>
    <n v="13064"/>
    <n v="256"/>
    <n v="1.48499693815064E-2"/>
    <x v="25"/>
  </r>
  <r>
    <x v="6"/>
    <x v="2"/>
    <n v="311"/>
    <n v="13134"/>
    <n v="256"/>
    <n v="2.3679001065935699E-2"/>
    <x v="26"/>
  </r>
  <r>
    <x v="6"/>
    <x v="3"/>
    <n v="246"/>
    <n v="16380"/>
    <n v="256"/>
    <n v="1.5018315018315E-2"/>
    <x v="27"/>
  </r>
  <r>
    <x v="6"/>
    <x v="4"/>
    <n v="355"/>
    <n v="16191"/>
    <n v="256"/>
    <n v="2.1925761225372101E-2"/>
    <x v="28"/>
  </r>
  <r>
    <x v="7"/>
    <x v="0"/>
    <n v="100"/>
    <n v="10857"/>
    <n v="100"/>
    <n v="9.2106475085198397E-3"/>
    <x v="0"/>
  </r>
  <r>
    <x v="7"/>
    <x v="1"/>
    <n v="0"/>
    <n v="13064"/>
    <n v="100"/>
    <n v="0"/>
    <x v="29"/>
  </r>
  <r>
    <x v="7"/>
    <x v="2"/>
    <n v="0"/>
    <n v="13134"/>
    <n v="100"/>
    <n v="0"/>
    <x v="29"/>
  </r>
  <r>
    <x v="7"/>
    <x v="3"/>
    <n v="0"/>
    <n v="16380"/>
    <n v="100"/>
    <n v="0"/>
    <x v="29"/>
  </r>
  <r>
    <x v="7"/>
    <x v="4"/>
    <n v="0"/>
    <n v="16191"/>
    <n v="100"/>
    <n v="0"/>
    <x v="29"/>
  </r>
  <r>
    <x v="8"/>
    <x v="0"/>
    <n v="2089"/>
    <n v="10857"/>
    <n v="2089"/>
    <n v="0.19241042645297901"/>
    <x v="0"/>
  </r>
  <r>
    <x v="8"/>
    <x v="1"/>
    <n v="2407"/>
    <n v="13064"/>
    <n v="2089"/>
    <n v="0.18424678505817499"/>
    <x v="30"/>
  </r>
  <r>
    <x v="8"/>
    <x v="2"/>
    <n v="2236"/>
    <n v="13134"/>
    <n v="2089"/>
    <n v="0.17024516522003899"/>
    <x v="31"/>
  </r>
  <r>
    <x v="8"/>
    <x v="3"/>
    <n v="3123"/>
    <n v="16380"/>
    <n v="2089"/>
    <n v="0.19065934065934001"/>
    <x v="32"/>
  </r>
  <r>
    <x v="8"/>
    <x v="4"/>
    <n v="2792"/>
    <n v="16191"/>
    <n v="2089"/>
    <n v="0.172441479834475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AFCC91-1646-B847-941B-BF4C9AAD9E4B}" name="PivotTable9" cacheId="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K88:P98" firstHeaderRow="1" firstDataRow="2" firstDataCol="1" rowPageCount="1" colPageCount="1"/>
  <pivotFields count="6"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pageFields count="1">
    <pageField fld="2" hier="-1"/>
  </pageFields>
  <dataFields count="1">
    <dataField name="Sum of index_interest" fld="5" baseField="0" baseItem="0" numFmtId="9"/>
  </dataFields>
  <formats count="1">
    <format dxfId="5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085B6-FD26-164E-986F-FD181E55AC9A}" name="PivotTable10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92:T102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h="1" x="5"/>
        <item x="6"/>
        <item h="1" x="7"/>
        <item x="8"/>
        <item x="9"/>
        <item h="1" x="10"/>
        <item h="1" x="15"/>
        <item x="11"/>
        <item x="12"/>
        <item h="1"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sd="0"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9"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11"/>
      <x v="4"/>
    </i>
    <i>
      <x v="12"/>
      <x v="6"/>
    </i>
    <i>
      <x v="1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26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22196-2DE8-3345-9721-392AD2859DD2}" name="PivotTable19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318:T333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h="1" x="1"/>
        <item h="1" x="2"/>
        <item h="1" x="3"/>
        <item h="1" x="4"/>
        <item h="1" x="5"/>
        <item h="1" x="9"/>
        <item h="1" x="6"/>
        <item h="1" x="7"/>
        <item x="8"/>
      </items>
    </pivotField>
    <pivotField axis="axisCol" compact="0" outline="0" multipleItemSelectionAllowed="1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4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28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2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A68F3-0D98-B64C-A01E-69F0D1B28180}" name="PivotTable20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344:T360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multipleItemSelectionAllowed="1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30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2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F0419-EDD4-D84E-A967-5EBCE1C49D71}" name="PivotTable12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142:T148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x="2"/>
        <item h="1" x="3"/>
        <item h="1" x="4"/>
        <item h="1" x="5"/>
        <item h="1" x="6"/>
        <item h="1" x="7"/>
        <item h="1" x="8"/>
        <item x="9"/>
        <item x="10"/>
        <item h="1" x="15"/>
        <item h="1" x="11"/>
        <item x="12"/>
        <item h="1"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>
      <items count="47">
        <item x="46"/>
        <item x="45"/>
        <item x="36"/>
        <item x="38"/>
        <item x="35"/>
        <item x="25"/>
        <item x="37"/>
        <item x="39"/>
        <item x="10"/>
        <item x="26"/>
        <item x="28"/>
        <item x="13"/>
        <item x="12"/>
        <item x="20"/>
        <item x="22"/>
        <item x="27"/>
        <item x="14"/>
        <item x="11"/>
        <item x="6"/>
        <item x="23"/>
        <item x="29"/>
        <item x="24"/>
        <item x="7"/>
        <item x="9"/>
        <item x="21"/>
        <item x="5"/>
        <item x="8"/>
        <item x="30"/>
        <item x="40"/>
        <item x="42"/>
        <item x="41"/>
        <item x="32"/>
        <item x="31"/>
        <item x="44"/>
        <item x="43"/>
        <item x="34"/>
        <item x="33"/>
        <item x="0"/>
        <item x="1"/>
        <item x="15"/>
        <item x="2"/>
        <item x="3"/>
        <item x="16"/>
        <item x="4"/>
        <item x="17"/>
        <item x="18"/>
        <item x="19"/>
      </items>
    </pivotField>
    <pivotField compact="0" outline="0" showAll="0" defaultSubtotal="0"/>
  </pivotFields>
  <rowFields count="2">
    <field x="6"/>
    <field x="0"/>
  </rowFields>
  <rowItems count="5">
    <i>
      <x/>
      <x v="10"/>
    </i>
    <i>
      <x v="1"/>
      <x v="9"/>
    </i>
    <i>
      <x v="2"/>
      <x v="2"/>
    </i>
    <i>
      <x v="4"/>
      <x v="13"/>
    </i>
    <i>
      <x v="5"/>
      <x v="15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baseField="0" baseItem="0"/>
  </dataFields>
  <formats count="2">
    <format dxfId="32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8F9D8-AFDD-9444-809C-CA296A6BE361}" name="PivotTable9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80:T85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h="1" x="2"/>
        <item h="1" x="3"/>
        <item h="1" x="4"/>
        <item x="5"/>
        <item h="1" x="6"/>
        <item x="7"/>
        <item h="1" x="8"/>
        <item h="1" x="9"/>
        <item x="10"/>
        <item h="1" x="15"/>
        <item h="1" x="11"/>
        <item h="1" x="12"/>
        <item x="13"/>
        <item h="1"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4">
    <i>
      <x/>
      <x v="10"/>
    </i>
    <i>
      <x v="8"/>
      <x v="5"/>
    </i>
    <i>
      <x v="9"/>
      <x v="14"/>
    </i>
    <i>
      <x v="10"/>
      <x v="7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34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3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588CE-AAD8-C644-A613-065285CD2CFA}" name="PivotTable15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13:T229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h="1" x="1"/>
        <item h="1" x="2"/>
        <item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36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3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01FEF-3F97-1949-B196-28D797AB0ECE}" name="PivotTable16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35:X251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Col" compact="0" outline="0" multipleItemSelectionAllowed="1" showAll="0" defaultSubtotal="0">
      <items count="10">
        <item x="0"/>
        <item x="1"/>
        <item x="2"/>
        <item x="3"/>
        <item x="4"/>
        <item x="5"/>
        <item h="1" x="9"/>
        <item x="6"/>
        <item x="7"/>
        <item x="8"/>
      </items>
    </pivotField>
    <pivotField axis="axisPage" compact="0" outline="0" multipleItemSelectionAllowed="1" showAll="0" defaultSubtotal="0">
      <items count="5">
        <item h="1" x="0"/>
        <item h="1" x="1"/>
        <item h="1" x="2"/>
        <item h="1"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</colItems>
  <pageFields count="1">
    <pageField fld="2" hier="-1"/>
  </pageFields>
  <dataFields count="1">
    <dataField name="Sum of interest" fld="3" showDataAs="percentOfCol" baseField="0" baseItem="0" numFmtId="10"/>
  </dataFields>
  <formats count="2">
    <format dxfId="38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3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9137D-C803-A848-9F27-4403CDF03DAB}" name="PivotTable8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48:T64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40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3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FEA60-6216-E449-9BF2-BEECBC5642FC}" name="PivotTable7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4:T40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compact="0" outline="0" showAll="0" defaultSubtotal="0"/>
    <pivotField dataField="1"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dex_interest" fld="5" baseField="0" baseItem="0"/>
  </dataFields>
  <formats count="1">
    <format dxfId="41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CE0AF-138E-734F-9DED-C1C044733F99}" name="PivotTable17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65:T281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h="1" x="1"/>
        <item h="1" x="2"/>
        <item x="3"/>
        <item h="1" x="4"/>
        <item h="1" x="5"/>
        <item h="1" x="9"/>
        <item h="1" x="6"/>
        <item h="1" x="7"/>
        <item h="1" x="8"/>
      </items>
    </pivotField>
    <pivotField axis="axisCol" compact="0" outline="0" multipleItemSelectionAllowed="1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43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4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0F995-603B-7E45-B5E2-7DE0BB8082EE}" name="PivotTable8" cacheId="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68:Q71" firstHeaderRow="1" firstDataRow="2" firstDataCol="2"/>
  <pivotFields count="6"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69">
        <item x="45"/>
        <item x="58"/>
        <item x="56"/>
        <item x="1"/>
        <item x="4"/>
        <item x="2"/>
        <item x="42"/>
        <item x="14"/>
        <item x="34"/>
        <item x="33"/>
        <item x="5"/>
        <item x="11"/>
        <item x="3"/>
        <item x="59"/>
        <item x="36"/>
        <item x="43"/>
        <item x="55"/>
        <item x="0"/>
        <item x="66"/>
        <item x="17"/>
        <item x="64"/>
        <item x="6"/>
        <item x="62"/>
        <item x="35"/>
        <item x="65"/>
        <item x="50"/>
        <item x="18"/>
        <item x="46"/>
        <item x="61"/>
        <item x="21"/>
        <item x="49"/>
        <item x="48"/>
        <item x="41"/>
        <item x="47"/>
        <item x="51"/>
        <item x="7"/>
        <item x="29"/>
        <item x="30"/>
        <item x="20"/>
        <item x="19"/>
        <item x="63"/>
        <item x="8"/>
        <item x="22"/>
        <item x="9"/>
        <item x="10"/>
        <item x="52"/>
        <item x="57"/>
        <item x="53"/>
        <item x="23"/>
        <item x="12"/>
        <item x="16"/>
        <item x="24"/>
        <item x="44"/>
        <item x="67"/>
        <item x="26"/>
        <item x="28"/>
        <item x="68"/>
        <item x="25"/>
        <item x="54"/>
        <item x="27"/>
        <item x="31"/>
        <item x="38"/>
        <item x="13"/>
        <item x="15"/>
        <item x="60"/>
        <item x="32"/>
        <item x="39"/>
        <item x="40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2">
    <i>
      <x v="6"/>
      <x/>
    </i>
    <i r="1">
      <x v="1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index_interest" fld="5" baseField="0" baseItem="0" numFmtId="43"/>
  </dataFields>
  <formats count="1">
    <format dxfId="5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CA75B-F74E-9E46-BFC7-29F8948B36FF}" name="PivotTable6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3:T19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45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4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D1B87-0104-CD40-967D-418C51BA89A1}" name="PivotTable14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178:T181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x="15"/>
        <item h="1" x="11"/>
        <item h="1" x="12"/>
        <item h="1" x="13"/>
        <item h="1"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>
      <items count="47">
        <item x="46"/>
        <item x="45"/>
        <item x="36"/>
        <item x="38"/>
        <item x="35"/>
        <item x="25"/>
        <item x="37"/>
        <item x="39"/>
        <item x="10"/>
        <item x="26"/>
        <item x="28"/>
        <item x="13"/>
        <item x="12"/>
        <item x="20"/>
        <item x="22"/>
        <item x="27"/>
        <item x="14"/>
        <item x="11"/>
        <item x="6"/>
        <item x="23"/>
        <item x="29"/>
        <item x="24"/>
        <item x="7"/>
        <item x="9"/>
        <item x="21"/>
        <item x="5"/>
        <item x="8"/>
        <item x="30"/>
        <item x="40"/>
        <item x="42"/>
        <item x="41"/>
        <item x="32"/>
        <item x="31"/>
        <item x="44"/>
        <item x="43"/>
        <item x="34"/>
        <item x="33"/>
        <item x="0"/>
        <item x="1"/>
        <item x="15"/>
        <item x="2"/>
        <item x="3"/>
        <item x="16"/>
        <item x="4"/>
        <item x="17"/>
        <item x="18"/>
        <item x="19"/>
      </items>
    </pivotField>
    <pivotField compact="0" outline="0" showAll="0" defaultSubtotal="0"/>
  </pivotFields>
  <rowFields count="2">
    <field x="6"/>
    <field x="0"/>
  </rowFields>
  <rowItems count="2">
    <i>
      <x/>
      <x v="10"/>
    </i>
    <i>
      <x v="3"/>
      <x v="11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baseField="0" baseItem="0"/>
  </dataFields>
  <formats count="2">
    <format dxfId="47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4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BEBDB1-6C1E-8748-AD02-C06FFEA82799}" name="PivotTable13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125:T133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x="2"/>
        <item h="1" x="3"/>
        <item x="4"/>
        <item h="1" x="5"/>
        <item h="1" x="6"/>
        <item h="1" x="7"/>
        <item x="8"/>
        <item x="9"/>
        <item h="1" x="10"/>
        <item h="1" x="15"/>
        <item x="11"/>
        <item x="12"/>
        <item h="1"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compact="0" outline="0" showAll="0" defaultSubtotal="0"/>
    <pivotField dataField="1"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>
      <items count="47">
        <item x="46"/>
        <item x="45"/>
        <item x="36"/>
        <item x="38"/>
        <item x="35"/>
        <item x="25"/>
        <item x="37"/>
        <item x="39"/>
        <item x="10"/>
        <item x="26"/>
        <item x="28"/>
        <item x="13"/>
        <item x="12"/>
        <item x="20"/>
        <item x="22"/>
        <item x="27"/>
        <item x="14"/>
        <item x="11"/>
        <item x="6"/>
        <item x="23"/>
        <item x="29"/>
        <item x="24"/>
        <item x="7"/>
        <item x="9"/>
        <item x="21"/>
        <item x="5"/>
        <item x="8"/>
        <item x="30"/>
        <item x="40"/>
        <item x="42"/>
        <item x="41"/>
        <item x="32"/>
        <item x="31"/>
        <item x="44"/>
        <item x="43"/>
        <item x="34"/>
        <item x="33"/>
        <item x="0"/>
        <item x="1"/>
        <item x="15"/>
        <item x="2"/>
        <item x="3"/>
        <item x="16"/>
        <item x="4"/>
        <item x="17"/>
        <item x="18"/>
        <item x="19"/>
      </items>
    </pivotField>
    <pivotField compact="0" outline="0" showAll="0" defaultSubtotal="0"/>
  </pivotFields>
  <rowFields count="2">
    <field x="6"/>
    <field x="0"/>
  </rowFields>
  <rowItems count="7"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11"/>
      <x v="4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dex_interest" fld="5" baseField="0" baseItem="0" numFmtId="2"/>
  </dataFields>
  <formats count="2">
    <format dxfId="49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4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7B111-E897-DF44-9E66-F0B7A657D442}" name="PivotTable1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N236:AX242" firstHeaderRow="1" firstDataRow="2" firstDataCol="3"/>
  <pivotFields count="9">
    <pivotField axis="axisRow" compact="0" outline="0" showAll="0" defaultSubtotal="0">
      <items count="1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h="1" x="15"/>
        <item h="1" x="11"/>
        <item h="1" x="12"/>
        <item h="1" x="13"/>
        <item h="1" x="14"/>
      </items>
    </pivotField>
    <pivotField axis="axisCol" compact="0" outline="0" multipleItemSelectionAllowed="1" showAll="0" defaultSubtotal="0">
      <items count="10">
        <item h="1" x="0"/>
        <item x="1"/>
        <item x="2"/>
        <item x="3"/>
        <item x="4"/>
        <item x="5"/>
        <item h="1" x="9"/>
        <item x="6"/>
        <item x="7"/>
        <item x="8"/>
      </items>
    </pivotField>
    <pivotField axis="axisRow" compact="0" outline="0" multipleItemSelectionAllowed="1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3">
    <field x="6"/>
    <field x="0"/>
    <field x="2"/>
  </rowFields>
  <rowItems count="5">
    <i>
      <x/>
      <x v="10"/>
      <x/>
    </i>
    <i r="2">
      <x v="1"/>
    </i>
    <i r="2">
      <x v="2"/>
    </i>
    <i r="2">
      <x v="3"/>
    </i>
    <i r="2">
      <x v="4"/>
    </i>
  </rowItems>
  <colFields count="1">
    <field x="1"/>
  </colFields>
  <colItems count="8">
    <i>
      <x v="1"/>
    </i>
    <i>
      <x v="2"/>
    </i>
    <i>
      <x v="3"/>
    </i>
    <i>
      <x v="4"/>
    </i>
    <i>
      <x v="5"/>
    </i>
    <i>
      <x v="7"/>
    </i>
    <i>
      <x v="8"/>
    </i>
    <i>
      <x v="9"/>
    </i>
  </colItems>
  <dataFields count="1">
    <dataField name="Sum of interest" fld="3" baseField="0" baseItem="0"/>
  </dataFields>
  <formats count="2">
    <format dxfId="51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5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4C38E-BCB2-5842-829A-34394215C671}" name="PivotTable18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94:T310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h="1" x="1"/>
        <item h="1" x="2"/>
        <item h="1" x="3"/>
        <item h="1" x="4"/>
        <item h="1" x="5"/>
        <item h="1" x="9"/>
        <item x="6"/>
        <item h="1" x="7"/>
        <item h="1" x="8"/>
      </items>
    </pivotField>
    <pivotField axis="axisCol" compact="0" outline="0" multipleItemSelectionAllowed="1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53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5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2C264-81DF-8941-9E32-0FF4AA0D3A90}" name="PivotTable2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19:Q41" firstHeaderRow="1" firstDataRow="2" firstDataCol="2" rowPageCount="1" colPageCount="1"/>
  <pivotFields count="7">
    <pivotField axis="axisRow"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x="0"/>
        <item h="1"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21">
    <i>
      <x/>
      <x v="13"/>
    </i>
    <i>
      <x v="1"/>
      <x v="9"/>
    </i>
    <i>
      <x v="2"/>
      <x v="5"/>
    </i>
    <i>
      <x v="3"/>
      <x v="10"/>
    </i>
    <i>
      <x v="4"/>
      <x v="12"/>
    </i>
    <i>
      <x v="5"/>
      <x v="6"/>
    </i>
    <i>
      <x v="6"/>
      <x v="17"/>
    </i>
    <i>
      <x v="7"/>
      <x v="15"/>
    </i>
    <i>
      <x v="8"/>
      <x v="14"/>
    </i>
    <i>
      <x v="9"/>
      <x v="16"/>
    </i>
    <i>
      <x v="10"/>
      <x v="19"/>
    </i>
    <i>
      <x v="11"/>
      <x v="2"/>
    </i>
    <i>
      <x v="12"/>
      <x v="1"/>
    </i>
    <i>
      <x v="13"/>
      <x v="7"/>
    </i>
    <i>
      <x v="14"/>
      <x v="8"/>
    </i>
    <i>
      <x v="15"/>
      <x/>
    </i>
    <i>
      <x v="16"/>
      <x v="18"/>
    </i>
    <i>
      <x v="17"/>
      <x v="20"/>
    </i>
    <i>
      <x v="18"/>
      <x v="4"/>
    </i>
    <i>
      <x v="19"/>
      <x v="11"/>
    </i>
    <i>
      <x v="20"/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9"/>
  </dataFields>
  <formats count="2">
    <format dxfId="21">
      <pivotArea outline="0" collapsedLevelsAreSubtotals="1" fieldPosition="0"/>
    </format>
    <format dxfId="20">
      <pivotArea outline="0" fieldPosition="0">
        <references count="1">
          <reference field="6" count="3" selected="0">
            <x v="18"/>
            <x v="19"/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EDB7E-6D1C-314D-8052-B17315EE6E57}" name="PivotTable1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3:P5" firstHeaderRow="1" firstDataRow="2" firstDataCol="1" rowPageCount="1" colPageCount="1"/>
  <pivotFields count="7">
    <pivotField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x="0"/>
        <item h="1"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DF624-AAC9-E843-80CB-D0D31CD1F48B}" name="PivotTable6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83:P88" firstHeaderRow="1" firstDataRow="2" firstDataCol="1" rowPageCount="1" colPageCount="1"/>
  <pivotFields count="7">
    <pivotField axis="axisPage" compact="0" outline="0" multipleItemSelectionAllowed="1" showAll="0" defaultSubtotal="0">
      <items count="21">
        <item h="1" x="0"/>
        <item x="1"/>
        <item h="1" x="2"/>
        <item h="1" x="3"/>
        <item h="1" x="4"/>
        <item h="1" x="5"/>
        <item x="6"/>
        <item h="1" x="7"/>
        <item h="1" x="8"/>
        <item h="1" x="9"/>
        <item h="1" x="10"/>
        <item x="11"/>
        <item x="12"/>
        <item h="1" x="13"/>
        <item h="1" x="14"/>
        <item h="1" x="15"/>
        <item x="16"/>
        <item h="1"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5">
        <item h="1"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0" hier="-1"/>
  </pageFields>
  <dataFields count="1">
    <dataField name="Sum of interest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DB306-B7C4-564E-A4C0-E249D41FB84C}" name="PivotTable5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66:P71" firstHeaderRow="1" firstDataRow="2" firstDataCol="1"/>
  <pivotFields count="7">
    <pivotField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5">
        <item h="1"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Sum of interest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F2311-5D64-5E4C-A2B7-8155DE9A9DBE}" name="PivotTable4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E4:AJ6" firstHeaderRow="1" firstDataRow="2" firstDataCol="1" rowPageCount="2" colPageCount="1"/>
  <pivotFields count="7">
    <pivotField axis="axisPage" compact="0" outline="0" multipleItemSelectionAllowed="1" showAll="0" defaultSubtotal="0">
      <items count="21">
        <item h="1" x="0"/>
        <item x="1"/>
        <item h="1" x="2"/>
        <item h="1" x="3"/>
        <item h="1" x="4"/>
        <item h="1" x="5"/>
        <item x="6"/>
        <item h="1" x="7"/>
        <item h="1" x="8"/>
        <item h="1" x="9"/>
        <item h="1" x="10"/>
        <item x="11"/>
        <item x="12"/>
        <item h="1" x="13"/>
        <item h="1" x="14"/>
        <item h="1" x="15"/>
        <item x="16"/>
        <item h="1"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x="0"/>
        <item h="1"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2">
    <pageField fld="1" hier="-1"/>
    <pageField fld="0" hier="-1"/>
  </pageFields>
  <dataFields count="1">
    <dataField name="Sum of interes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0176B-DAC0-6F45-8DDA-03BA27DC635E}" name="PivotTable5" cacheId="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2">
  <location ref="K134:Q143" firstHeaderRow="1" firstDataRow="2" firstDataCol="2"/>
  <pivotFields count="8">
    <pivotField axis="axisRow" compact="0" outline="0" showAll="0" sortType="descending" defaultSubtotal="0">
      <items count="9">
        <item x="0"/>
        <item x="1"/>
        <item x="2"/>
        <item x="3"/>
        <item x="4"/>
        <item x="5"/>
        <item x="6"/>
        <item h="1"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2"/>
        <item x="3"/>
        <item x="8"/>
        <item x="0"/>
        <item x="4"/>
        <item x="1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0"/>
  </rowFields>
  <rowItems count="8">
    <i>
      <x/>
      <x v="2"/>
    </i>
    <i>
      <x v="1"/>
      <x v="3"/>
    </i>
    <i>
      <x v="2"/>
      <x v="8"/>
    </i>
    <i>
      <x v="3"/>
      <x/>
    </i>
    <i>
      <x v="4"/>
      <x v="4"/>
    </i>
    <i>
      <x v="5"/>
      <x v="1"/>
    </i>
    <i>
      <x v="6"/>
      <x v="5"/>
    </i>
    <i>
      <x v="7"/>
      <x v="6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index_interest_vs_2017" fld="6" baseField="0" baseItem="0"/>
  </dataFields>
  <formats count="1">
    <format dxfId="56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C847B-7EC2-7444-9769-385BECC3EB51}" name="PivotTable3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46:Q55" firstHeaderRow="1" firstDataRow="2" firstDataCol="2" rowPageCount="1" colPageCount="1"/>
  <pivotFields count="7">
    <pivotField axis="axisRow" compact="0" outline="0" showAll="0" defaultSubtotal="0">
      <items count="21">
        <item h="1" x="0"/>
        <item x="1"/>
        <item h="1" x="2"/>
        <item h="1" x="3"/>
        <item h="1" x="4"/>
        <item h="1" x="5"/>
        <item x="6"/>
        <item h="1" x="7"/>
        <item h="1" x="8"/>
        <item h="1" x="9"/>
        <item h="1" x="10"/>
        <item x="11"/>
        <item x="12"/>
        <item h="1" x="13"/>
        <item h="1" x="14"/>
        <item h="1" x="15"/>
        <item x="16"/>
        <item h="1"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x="0"/>
        <item h="1"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8">
    <i>
      <x v="4"/>
      <x v="12"/>
    </i>
    <i>
      <x v="5"/>
      <x v="6"/>
    </i>
    <i>
      <x v="9"/>
      <x v="16"/>
    </i>
    <i>
      <x v="10"/>
      <x v="19"/>
    </i>
    <i>
      <x v="12"/>
      <x v="1"/>
    </i>
    <i>
      <x v="16"/>
      <x v="18"/>
    </i>
    <i>
      <x v="17"/>
      <x v="20"/>
    </i>
    <i>
      <x v="19"/>
      <x v="11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9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B9962-4A27-B24C-927C-E55E2B87E32D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Q3:U22" firstHeaderRow="1" firstDataRow="2" firstDataCol="2"/>
  <pivotFields count="5"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">
        <item x="6"/>
        <item x="4"/>
        <item x="13"/>
        <item x="15"/>
        <item x="11"/>
        <item x="14"/>
        <item x="8"/>
        <item x="5"/>
        <item x="10"/>
        <item x="2"/>
        <item x="9"/>
        <item x="12"/>
        <item x="1"/>
        <item x="0"/>
        <item x="7"/>
        <item x="3"/>
        <item x="19"/>
        <item x="23"/>
        <item x="16"/>
        <item x="17"/>
        <item x="28"/>
        <item x="25"/>
        <item x="18"/>
        <item x="26"/>
        <item x="21"/>
        <item x="24"/>
        <item x="30"/>
        <item x="27"/>
        <item x="31"/>
        <item x="29"/>
        <item x="20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0"/>
  </colFields>
  <colItems count="3">
    <i>
      <x/>
    </i>
    <i>
      <x v="1"/>
    </i>
    <i>
      <x v="2"/>
    </i>
  </colItem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53FB2-E298-3A47-9ECE-3C8129CC357F}" name="PivotTable4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53:J63" firstHeaderRow="1" firstDataRow="2" firstDataCol="1" rowPageCount="1" colPageCount="1"/>
  <pivotFields count="5">
    <pivotField axis="axisPage" compact="0" outline="0" multipleItemSelectionAllowed="1" showAll="0" defaultSubtotal="0">
      <items count="3">
        <item h="1" x="0"/>
        <item h="1"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4">
        <item x="44"/>
        <item x="51"/>
        <item x="40"/>
        <item x="31"/>
        <item x="45"/>
        <item x="33"/>
        <item x="52"/>
        <item x="23"/>
        <item x="16"/>
        <item x="15"/>
        <item x="37"/>
        <item x="27"/>
        <item x="28"/>
        <item x="48"/>
        <item x="47"/>
        <item x="7"/>
        <item x="53"/>
        <item x="38"/>
        <item x="29"/>
        <item x="3"/>
        <item x="36"/>
        <item x="49"/>
        <item x="8"/>
        <item x="41"/>
        <item x="46"/>
        <item x="32"/>
        <item x="12"/>
        <item x="39"/>
        <item x="5"/>
        <item x="19"/>
        <item x="14"/>
        <item x="35"/>
        <item x="22"/>
        <item x="9"/>
        <item x="30"/>
        <item x="2"/>
        <item x="11"/>
        <item x="26"/>
        <item x="34"/>
        <item x="20"/>
        <item x="21"/>
        <item x="1"/>
        <item x="0"/>
        <item x="10"/>
        <item x="42"/>
        <item x="43"/>
        <item x="50"/>
        <item x="25"/>
        <item x="6"/>
        <item x="18"/>
        <item x="4"/>
        <item x="13"/>
        <item x="2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2"/>
  </colFields>
  <colItems count="2">
    <i>
      <x/>
    </i>
    <i>
      <x v="1"/>
    </i>
  </colItems>
  <pageFields count="1">
    <pageField fld="0" hier="-1"/>
  </pageField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CB1D4-EBE7-B746-9DDE-0BC57CB4ED64}" name="PivotTable3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26:K29" firstHeaderRow="1" firstDataRow="2" firstDataCol="1" rowPageCount="1" colPageCount="1"/>
  <pivotFields count="5"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9">
        <item x="0"/>
        <item h="1" x="1"/>
        <item h="1" x="2"/>
        <item h="1" x="3"/>
        <item h="1" x="4"/>
        <item h="1" x="5"/>
        <item h="1" x="6"/>
        <item h="1" x="7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4">
        <item x="44"/>
        <item x="51"/>
        <item x="40"/>
        <item x="31"/>
        <item x="45"/>
        <item x="33"/>
        <item x="52"/>
        <item x="23"/>
        <item x="16"/>
        <item x="15"/>
        <item x="37"/>
        <item x="27"/>
        <item x="28"/>
        <item x="48"/>
        <item x="47"/>
        <item x="7"/>
        <item x="53"/>
        <item x="38"/>
        <item x="29"/>
        <item x="3"/>
        <item x="36"/>
        <item x="49"/>
        <item x="8"/>
        <item x="41"/>
        <item x="46"/>
        <item x="32"/>
        <item x="12"/>
        <item x="39"/>
        <item x="5"/>
        <item x="19"/>
        <item x="14"/>
        <item x="35"/>
        <item x="22"/>
        <item x="9"/>
        <item x="30"/>
        <item x="2"/>
        <item x="11"/>
        <item x="26"/>
        <item x="34"/>
        <item x="20"/>
        <item x="21"/>
        <item x="1"/>
        <item x="0"/>
        <item x="10"/>
        <item x="42"/>
        <item x="43"/>
        <item x="50"/>
        <item x="25"/>
        <item x="6"/>
        <item x="18"/>
        <item x="4"/>
        <item x="13"/>
        <item x="2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Fields count="1">
    <field x="0"/>
  </colFields>
  <colItems count="3">
    <i>
      <x/>
    </i>
    <i>
      <x v="1"/>
    </i>
    <i>
      <x v="2"/>
    </i>
  </colItems>
  <pageFields count="1">
    <pageField fld="1" hier="-1"/>
  </pageField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F1BC9-EFDB-CE40-BFA8-0EB72CB70DEE}" name="PivotTable2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3:L22" firstHeaderRow="1" firstDataRow="2" firstDataCol="2"/>
  <pivotFields count="5"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4">
        <item x="44"/>
        <item x="51"/>
        <item x="40"/>
        <item x="31"/>
        <item x="45"/>
        <item x="33"/>
        <item x="52"/>
        <item x="23"/>
        <item x="16"/>
        <item x="15"/>
        <item x="37"/>
        <item x="27"/>
        <item x="28"/>
        <item x="48"/>
        <item x="47"/>
        <item x="7"/>
        <item x="53"/>
        <item x="38"/>
        <item x="29"/>
        <item x="3"/>
        <item x="36"/>
        <item x="49"/>
        <item x="8"/>
        <item x="41"/>
        <item x="46"/>
        <item x="32"/>
        <item x="12"/>
        <item x="39"/>
        <item x="5"/>
        <item x="19"/>
        <item x="14"/>
        <item x="35"/>
        <item x="22"/>
        <item x="9"/>
        <item x="30"/>
        <item x="2"/>
        <item x="11"/>
        <item x="26"/>
        <item x="34"/>
        <item x="20"/>
        <item x="21"/>
        <item x="1"/>
        <item x="0"/>
        <item x="10"/>
        <item x="42"/>
        <item x="43"/>
        <item x="50"/>
        <item x="25"/>
        <item x="6"/>
        <item x="18"/>
        <item x="4"/>
        <item x="13"/>
        <item x="2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0"/>
  </colFields>
  <colItems count="3">
    <i>
      <x/>
    </i>
    <i>
      <x v="1"/>
    </i>
    <i>
      <x v="2"/>
    </i>
  </colItem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FE748-28CE-F84F-AC0C-38F929321184}" name="PivotTable5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75:K84" firstHeaderRow="1" firstDataRow="2" firstDataCol="1" rowPageCount="1" colPageCount="1"/>
  <pivotFields count="5">
    <pivotField axis="axisCol" compact="0" outline="0" multipleItemSelectionAllowed="1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h="1"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sortType="descending" defaultSubtotal="0">
      <items count="2">
        <item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4">
        <item x="44"/>
        <item x="51"/>
        <item x="40"/>
        <item x="31"/>
        <item x="45"/>
        <item x="33"/>
        <item x="52"/>
        <item x="23"/>
        <item x="16"/>
        <item x="15"/>
        <item x="37"/>
        <item x="27"/>
        <item x="28"/>
        <item x="48"/>
        <item x="47"/>
        <item x="7"/>
        <item x="53"/>
        <item x="38"/>
        <item x="29"/>
        <item x="3"/>
        <item x="36"/>
        <item x="49"/>
        <item x="8"/>
        <item x="41"/>
        <item x="46"/>
        <item x="32"/>
        <item x="12"/>
        <item x="39"/>
        <item x="5"/>
        <item x="19"/>
        <item x="14"/>
        <item x="35"/>
        <item x="22"/>
        <item x="9"/>
        <item x="30"/>
        <item x="2"/>
        <item x="11"/>
        <item x="26"/>
        <item x="34"/>
        <item x="20"/>
        <item x="21"/>
        <item x="1"/>
        <item x="0"/>
        <item x="10"/>
        <item x="42"/>
        <item x="43"/>
        <item x="50"/>
        <item x="25"/>
        <item x="6"/>
        <item x="18"/>
        <item x="4"/>
        <item x="13"/>
        <item x="2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0"/>
  </colFields>
  <colItems count="3">
    <i>
      <x/>
    </i>
    <i>
      <x v="1"/>
    </i>
    <i>
      <x v="2"/>
    </i>
  </colItems>
  <pageFields count="1">
    <pageField fld="2" hier="-1"/>
  </pageField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52721-88D8-7649-B501-806A528380B8}" name="PivotTable5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J3:M8" firstHeaderRow="1" firstDataRow="2" firstDataCol="1" rowPageCount="1" colPageCount="1"/>
  <pivotFields count="6"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9">
        <item x="0"/>
        <item h="1" x="1"/>
        <item h="1" x="2"/>
        <item h="1" x="3"/>
        <item h="1" x="4"/>
        <item h="1" x="5"/>
        <item h="1" x="6"/>
        <item h="1" x="7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48">
        <item x="13"/>
        <item x="21"/>
        <item x="33"/>
        <item x="27"/>
        <item x="25"/>
        <item x="5"/>
        <item x="3"/>
        <item x="11"/>
        <item x="7"/>
        <item x="9"/>
        <item x="29"/>
        <item x="40"/>
        <item x="1"/>
        <item x="42"/>
        <item x="45"/>
        <item x="20"/>
        <item x="23"/>
        <item x="28"/>
        <item x="39"/>
        <item x="36"/>
        <item x="8"/>
        <item x="47"/>
        <item x="0"/>
        <item x="44"/>
        <item x="37"/>
        <item x="15"/>
        <item x="24"/>
        <item x="4"/>
        <item x="31"/>
        <item x="34"/>
        <item x="12"/>
        <item x="17"/>
        <item x="18"/>
        <item x="35"/>
        <item x="14"/>
        <item x="2"/>
        <item x="6"/>
        <item x="10"/>
        <item x="30"/>
        <item x="26"/>
        <item x="38"/>
        <item x="43"/>
        <item x="22"/>
        <item x="46"/>
        <item x="32"/>
        <item x="16"/>
        <item x="41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>
      <x v="2"/>
    </i>
  </colItems>
  <pageFields count="1">
    <pageField fld="1" hier="-1"/>
  </pageField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BBB4D-3FE2-5340-81E4-C1AAA0432222}" name="PivotTable6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3:L24" firstHeaderRow="1" firstDataRow="2" firstDataCol="2"/>
  <pivotFields count="4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9">
        <item x="35"/>
        <item x="43"/>
        <item x="55"/>
        <item x="45"/>
        <item x="53"/>
        <item x="6"/>
        <item x="33"/>
        <item x="37"/>
        <item x="57"/>
        <item x="54"/>
        <item x="31"/>
        <item x="41"/>
        <item x="47"/>
        <item x="51"/>
        <item x="34"/>
        <item x="16"/>
        <item x="44"/>
        <item x="25"/>
        <item x="4"/>
        <item x="50"/>
        <item x="14"/>
        <item x="30"/>
        <item x="23"/>
        <item x="8"/>
        <item x="2"/>
        <item x="27"/>
        <item x="40"/>
        <item x="1"/>
        <item x="21"/>
        <item x="12"/>
        <item x="17"/>
        <item x="15"/>
        <item x="38"/>
        <item x="11"/>
        <item x="5"/>
        <item x="20"/>
        <item x="36"/>
        <item x="32"/>
        <item x="48"/>
        <item x="58"/>
        <item x="7"/>
        <item x="56"/>
        <item x="24"/>
        <item x="26"/>
        <item x="52"/>
        <item x="42"/>
        <item x="46"/>
        <item x="9"/>
        <item x="3"/>
        <item x="29"/>
        <item x="28"/>
        <item x="0"/>
        <item x="18"/>
        <item x="22"/>
        <item x="13"/>
        <item x="39"/>
        <item x="49"/>
        <item x="1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20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</rowItems>
  <colFields count="1">
    <field x="1"/>
  </colFields>
  <colItems count="3">
    <i>
      <x/>
    </i>
    <i>
      <x v="1"/>
    </i>
    <i>
      <x v="2"/>
    </i>
  </colItems>
  <dataFields count="1">
    <dataField name="Sum of interes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EACD3-C8A1-0845-9DD8-A3D1E0D2328B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21:O38" firstHeaderRow="1" firstDataRow="2" firstDataCol="1"/>
  <pivotFields count="5">
    <pivotField axis="axisCol" showAll="0">
      <items count="4">
        <item x="0"/>
        <item x="1"/>
        <item x="2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indexed_interest" fld="4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0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9D485-E162-834A-98BE-D20EDC5EB212}" name="PivotTable2" cacheId="1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5">
  <location ref="K165:Q170" firstHeaderRow="1" firstDataRow="2" firstDataCol="2" rowPageCount="1" colPageCount="1"/>
  <pivotFields count="7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4">
    <i>
      <x/>
      <x v="1"/>
    </i>
    <i>
      <x v="1"/>
      <x v="2"/>
    </i>
    <i>
      <x v="2"/>
      <x v="3"/>
    </i>
    <i>
      <x v="3"/>
      <x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pageFields count="1">
    <pageField fld="2" hier="-1"/>
  </pageFields>
  <dataFields count="1">
    <dataField name="Sum of index_interest" fld="5" baseField="0" baseItem="0"/>
  </dataFields>
  <chartFormats count="15"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F7937-2CBB-A04E-8B70-FD06AAED5F94}" name="PivotTable7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I5:N7" firstHeaderRow="1" firstDataRow="2" firstDataCol="1"/>
  <pivotFields count="5"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">
    <i>
      <x v="6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index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9D065-7123-4646-BF32-7BC257CCA52A}" name="PivotTable1" cacheId="1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5">
  <location ref="K155:Q160" firstHeaderRow="1" firstDataRow="2" firstDataCol="2" rowPageCount="1" colPageCount="1"/>
  <pivotFields count="7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4">
    <i>
      <x/>
      <x v="1"/>
    </i>
    <i>
      <x v="1"/>
      <x v="2"/>
    </i>
    <i>
      <x v="2"/>
      <x v="3"/>
    </i>
    <i>
      <x v="3"/>
      <x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pageFields count="1">
    <pageField fld="2" hier="-1"/>
  </pageFields>
  <dataFields count="1">
    <dataField name="Sum of index_intere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F3095-A46D-ED42-AEA6-411C3F12692F}" name="PivotTable6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I24:N34" firstHeaderRow="1" firstDataRow="2" firstDataCol="1"/>
  <pivotFields count="5"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h="1"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index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5E632-7F49-4345-BD0B-CB36E7CD7DA6}" name="PivotTable10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K119:Q130" firstHeaderRow="1" firstDataRow="2" firstDataCol="1"/>
  <pivotFields count="7">
    <pivotField axis="axisRow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0"/>
  </rowFields>
  <rowItems count="10">
    <i>
      <x v="2"/>
    </i>
    <i>
      <x v="3"/>
    </i>
    <i>
      <x v="8"/>
    </i>
    <i>
      <x/>
    </i>
    <i>
      <x v="4"/>
    </i>
    <i>
      <x v="1"/>
    </i>
    <i>
      <x v="5"/>
    </i>
    <i>
      <x v="6"/>
    </i>
    <i>
      <x v="7"/>
    </i>
    <i t="grand">
      <x/>
    </i>
  </rowItems>
  <colFields count="1">
    <field x="1"/>
  </colFields>
  <colItems count="6">
    <i>
      <x v="1"/>
    </i>
    <i>
      <x v="2"/>
    </i>
    <i>
      <x v="4"/>
    </i>
    <i>
      <x/>
    </i>
    <i>
      <x v="3"/>
    </i>
    <i t="grand">
      <x/>
    </i>
  </colItems>
  <dataFields count="1">
    <dataField name="Sum of index_interest" fld="5" baseField="0" baseItem="0"/>
  </dataFields>
  <formats count="1">
    <format dxfId="57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0AA42-E750-3C42-8086-EAB7520B241F}" name="PivotTable11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110:T115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h="1" x="2"/>
        <item h="1" x="3"/>
        <item h="1" x="4"/>
        <item x="5"/>
        <item h="1" x="6"/>
        <item x="7"/>
        <item h="1" x="8"/>
        <item h="1" x="9"/>
        <item x="10"/>
        <item h="1" x="15"/>
        <item h="1" x="11"/>
        <item h="1" x="12"/>
        <item x="13"/>
        <item h="1"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compact="0" outline="0" showAll="0" defaultSubtotal="0"/>
    <pivotField dataField="1"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>
      <items count="47">
        <item x="46"/>
        <item x="45"/>
        <item x="36"/>
        <item x="38"/>
        <item x="35"/>
        <item x="25"/>
        <item x="37"/>
        <item x="39"/>
        <item x="10"/>
        <item x="26"/>
        <item x="28"/>
        <item x="13"/>
        <item x="12"/>
        <item x="20"/>
        <item x="22"/>
        <item x="27"/>
        <item x="14"/>
        <item x="11"/>
        <item x="6"/>
        <item x="23"/>
        <item x="29"/>
        <item x="24"/>
        <item x="7"/>
        <item x="9"/>
        <item x="21"/>
        <item x="5"/>
        <item x="8"/>
        <item x="30"/>
        <item x="40"/>
        <item x="42"/>
        <item x="41"/>
        <item x="32"/>
        <item x="31"/>
        <item x="44"/>
        <item x="43"/>
        <item x="34"/>
        <item x="33"/>
        <item x="0"/>
        <item x="1"/>
        <item x="15"/>
        <item x="2"/>
        <item x="3"/>
        <item x="16"/>
        <item x="4"/>
        <item x="17"/>
        <item x="18"/>
        <item x="19"/>
      </items>
    </pivotField>
    <pivotField compact="0" outline="0" showAll="0" defaultSubtotal="0"/>
  </pivotFields>
  <rowFields count="2">
    <field x="6"/>
    <field x="0"/>
  </rowFields>
  <rowItems count="4">
    <i>
      <x/>
      <x v="10"/>
    </i>
    <i>
      <x v="8"/>
      <x v="5"/>
    </i>
    <i>
      <x v="9"/>
      <x v="14"/>
    </i>
    <i>
      <x v="10"/>
      <x v="7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dex_interest" fld="5" baseField="0" baseItem="0" numFmtId="2"/>
  </dataFields>
  <formats count="2">
    <format dxfId="24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3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6.xml"/><Relationship Id="rId13" Type="http://schemas.openxmlformats.org/officeDocument/2006/relationships/pivotTable" Target="../pivotTables/pivotTable21.xml"/><Relationship Id="rId3" Type="http://schemas.openxmlformats.org/officeDocument/2006/relationships/pivotTable" Target="../pivotTables/pivotTable11.xml"/><Relationship Id="rId7" Type="http://schemas.openxmlformats.org/officeDocument/2006/relationships/pivotTable" Target="../pivotTables/pivotTable15.xml"/><Relationship Id="rId12" Type="http://schemas.openxmlformats.org/officeDocument/2006/relationships/pivotTable" Target="../pivotTables/pivotTable20.xml"/><Relationship Id="rId17" Type="http://schemas.openxmlformats.org/officeDocument/2006/relationships/drawing" Target="../drawings/drawing2.xml"/><Relationship Id="rId2" Type="http://schemas.openxmlformats.org/officeDocument/2006/relationships/pivotTable" Target="../pivotTables/pivotTable10.xml"/><Relationship Id="rId16" Type="http://schemas.openxmlformats.org/officeDocument/2006/relationships/pivotTable" Target="../pivotTables/pivotTable24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11" Type="http://schemas.openxmlformats.org/officeDocument/2006/relationships/pivotTable" Target="../pivotTables/pivotTable19.xml"/><Relationship Id="rId5" Type="http://schemas.openxmlformats.org/officeDocument/2006/relationships/pivotTable" Target="../pivotTables/pivotTable13.xml"/><Relationship Id="rId15" Type="http://schemas.openxmlformats.org/officeDocument/2006/relationships/pivotTable" Target="../pivotTables/pivotTable23.xml"/><Relationship Id="rId10" Type="http://schemas.openxmlformats.org/officeDocument/2006/relationships/pivotTable" Target="../pivotTables/pivotTable18.xml"/><Relationship Id="rId4" Type="http://schemas.openxmlformats.org/officeDocument/2006/relationships/pivotTable" Target="../pivotTables/pivotTable12.xml"/><Relationship Id="rId9" Type="http://schemas.openxmlformats.org/officeDocument/2006/relationships/pivotTable" Target="../pivotTables/pivotTable17.xml"/><Relationship Id="rId14" Type="http://schemas.openxmlformats.org/officeDocument/2006/relationships/pivotTable" Target="../pivotTables/pivot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7.xml"/><Relationship Id="rId7" Type="http://schemas.openxmlformats.org/officeDocument/2006/relationships/drawing" Target="../drawings/drawing5.xml"/><Relationship Id="rId2" Type="http://schemas.openxmlformats.org/officeDocument/2006/relationships/pivotTable" Target="../pivotTables/pivotTable26.xml"/><Relationship Id="rId1" Type="http://schemas.openxmlformats.org/officeDocument/2006/relationships/pivotTable" Target="../pivotTables/pivotTable25.xml"/><Relationship Id="rId6" Type="http://schemas.openxmlformats.org/officeDocument/2006/relationships/pivotTable" Target="../pivotTables/pivotTable30.xml"/><Relationship Id="rId5" Type="http://schemas.openxmlformats.org/officeDocument/2006/relationships/pivotTable" Target="../pivotTables/pivotTable29.xml"/><Relationship Id="rId4" Type="http://schemas.openxmlformats.org/officeDocument/2006/relationships/pivotTable" Target="../pivotTables/pivotTable2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4.xml"/><Relationship Id="rId2" Type="http://schemas.openxmlformats.org/officeDocument/2006/relationships/pivotTable" Target="../pivotTables/pivotTable33.xml"/><Relationship Id="rId1" Type="http://schemas.openxmlformats.org/officeDocument/2006/relationships/pivotTable" Target="../pivotTables/pivotTable32.xml"/><Relationship Id="rId5" Type="http://schemas.openxmlformats.org/officeDocument/2006/relationships/drawing" Target="../drawings/drawing7.xml"/><Relationship Id="rId4" Type="http://schemas.openxmlformats.org/officeDocument/2006/relationships/pivotTable" Target="../pivotTables/pivotTable3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D2F8A-7EB9-D34E-BC3A-67B4A7578757}">
  <dimension ref="A2:AF357"/>
  <sheetViews>
    <sheetView tabSelected="1" topLeftCell="U139" zoomScale="84" zoomScaleNormal="100" workbookViewId="0">
      <selection activeCell="AJ164" sqref="AJ164"/>
    </sheetView>
  </sheetViews>
  <sheetFormatPr baseColWidth="10" defaultRowHeight="16" x14ac:dyDescent="0.2"/>
  <cols>
    <col min="1" max="1" width="3.1640625" bestFit="1" customWidth="1"/>
    <col min="2" max="2" width="13.33203125" bestFit="1" customWidth="1"/>
    <col min="3" max="3" width="5.33203125" bestFit="1" customWidth="1"/>
    <col min="4" max="4" width="16.1640625" bestFit="1" customWidth="1"/>
    <col min="5" max="5" width="7.6640625" bestFit="1" customWidth="1"/>
    <col min="6" max="6" width="12.1640625" bestFit="1" customWidth="1"/>
    <col min="7" max="8" width="13" bestFit="1" customWidth="1"/>
    <col min="9" max="9" width="19.5" bestFit="1" customWidth="1"/>
    <col min="10" max="10" width="7.33203125" bestFit="1" customWidth="1"/>
    <col min="11" max="11" width="20.6640625" bestFit="1" customWidth="1"/>
    <col min="12" max="12" width="20" bestFit="1" customWidth="1"/>
    <col min="13" max="13" width="8" bestFit="1" customWidth="1"/>
    <col min="14" max="17" width="13.83203125" bestFit="1" customWidth="1"/>
    <col min="18" max="18" width="12" bestFit="1" customWidth="1"/>
    <col min="19" max="19" width="10.6640625" bestFit="1" customWidth="1"/>
    <col min="20" max="20" width="13.1640625" bestFit="1" customWidth="1"/>
    <col min="21" max="21" width="11.1640625" bestFit="1" customWidth="1"/>
    <col min="22" max="23" width="14.6640625" bestFit="1" customWidth="1"/>
    <col min="24" max="25" width="12.5" bestFit="1" customWidth="1"/>
    <col min="26" max="26" width="12" bestFit="1" customWidth="1"/>
    <col min="27" max="27" width="21.1640625" bestFit="1" customWidth="1"/>
    <col min="28" max="28" width="20.5" bestFit="1" customWidth="1"/>
    <col min="29" max="29" width="21.6640625" bestFit="1" customWidth="1"/>
    <col min="30" max="30" width="20.33203125" bestFit="1" customWidth="1"/>
  </cols>
  <sheetData>
    <row r="2" spans="1:26" ht="29" x14ac:dyDescent="0.35">
      <c r="C2" s="21" t="s">
        <v>69</v>
      </c>
    </row>
    <row r="4" spans="1:26" x14ac:dyDescent="0.2">
      <c r="B4" t="s">
        <v>0</v>
      </c>
      <c r="C4" t="s">
        <v>1</v>
      </c>
      <c r="D4" t="s">
        <v>27</v>
      </c>
      <c r="E4" t="s">
        <v>57</v>
      </c>
      <c r="F4" t="s">
        <v>54</v>
      </c>
    </row>
    <row r="5" spans="1:26" x14ac:dyDescent="0.2">
      <c r="A5">
        <v>0</v>
      </c>
      <c r="B5">
        <v>2017</v>
      </c>
      <c r="C5" t="s">
        <v>58</v>
      </c>
      <c r="D5">
        <v>1231</v>
      </c>
      <c r="E5">
        <v>1231</v>
      </c>
      <c r="F5">
        <v>1</v>
      </c>
      <c r="I5" s="1" t="s">
        <v>68</v>
      </c>
      <c r="J5" s="1" t="s">
        <v>0</v>
      </c>
    </row>
    <row r="6" spans="1:26" x14ac:dyDescent="0.2">
      <c r="A6">
        <v>10</v>
      </c>
      <c r="B6">
        <v>2018</v>
      </c>
      <c r="C6" t="s">
        <v>58</v>
      </c>
      <c r="D6">
        <v>655</v>
      </c>
      <c r="E6">
        <v>1231</v>
      </c>
      <c r="F6">
        <v>0.53208773354995897</v>
      </c>
      <c r="I6" s="1" t="s">
        <v>1</v>
      </c>
      <c r="J6">
        <v>2017</v>
      </c>
      <c r="K6">
        <v>2018</v>
      </c>
      <c r="L6">
        <v>2019</v>
      </c>
      <c r="M6">
        <v>2020</v>
      </c>
      <c r="N6">
        <v>2021</v>
      </c>
      <c r="P6" t="str">
        <f t="shared" ref="P6:U6" si="0">I6</f>
        <v>area</v>
      </c>
      <c r="Q6">
        <f t="shared" si="0"/>
        <v>2017</v>
      </c>
      <c r="R6">
        <f t="shared" si="0"/>
        <v>2018</v>
      </c>
      <c r="S6">
        <f t="shared" si="0"/>
        <v>2019</v>
      </c>
      <c r="T6">
        <f t="shared" si="0"/>
        <v>2020</v>
      </c>
      <c r="U6">
        <f t="shared" si="0"/>
        <v>2021</v>
      </c>
      <c r="W6" t="str">
        <f>_xlfn.CONCAT(Q6, " to ", R6)</f>
        <v>2017 to 2018</v>
      </c>
      <c r="X6" t="str">
        <f t="shared" ref="X6:Z6" si="1">_xlfn.CONCAT(R6, " to ", S6)</f>
        <v>2018 to 2019</v>
      </c>
      <c r="Y6" t="str">
        <f t="shared" si="1"/>
        <v>2019 to 2020</v>
      </c>
      <c r="Z6" t="str">
        <f t="shared" si="1"/>
        <v>2020 to 2021</v>
      </c>
    </row>
    <row r="7" spans="1:26" x14ac:dyDescent="0.2">
      <c r="A7">
        <v>20</v>
      </c>
      <c r="B7">
        <v>2019</v>
      </c>
      <c r="C7" t="s">
        <v>58</v>
      </c>
      <c r="D7">
        <v>855</v>
      </c>
      <c r="E7">
        <v>1231</v>
      </c>
      <c r="F7">
        <v>0.69455727051177896</v>
      </c>
      <c r="I7" t="s">
        <v>64</v>
      </c>
      <c r="J7" s="3">
        <v>1</v>
      </c>
      <c r="K7" s="3">
        <v>1.1407991301984199</v>
      </c>
      <c r="L7" s="3">
        <v>1.2881217722207099</v>
      </c>
      <c r="M7" s="3">
        <v>1.34166893177493</v>
      </c>
      <c r="N7" s="3">
        <v>1.3647730361511199</v>
      </c>
      <c r="P7" t="str">
        <f>I7</f>
        <v>National</v>
      </c>
      <c r="Q7" s="19">
        <f t="shared" ref="Q7:U7" si="2">J7</f>
        <v>1</v>
      </c>
      <c r="R7" s="19">
        <f t="shared" si="2"/>
        <v>1.1407991301984199</v>
      </c>
      <c r="S7" s="19">
        <f t="shared" si="2"/>
        <v>1.2881217722207099</v>
      </c>
      <c r="T7" s="19">
        <f t="shared" si="2"/>
        <v>1.34166893177493</v>
      </c>
      <c r="U7" s="19">
        <f t="shared" si="2"/>
        <v>1.3647730361511199</v>
      </c>
      <c r="W7" s="5">
        <f>R7/Q7-1</f>
        <v>0.14079913019841994</v>
      </c>
      <c r="X7" s="5">
        <f t="shared" ref="X7:Z7" si="3">S7/R7-1</f>
        <v>0.12913986180605352</v>
      </c>
      <c r="Y7" s="5">
        <f t="shared" si="3"/>
        <v>4.1569951466549071E-2</v>
      </c>
      <c r="Z7" s="5">
        <f t="shared" si="3"/>
        <v>1.7220421393841834E-2</v>
      </c>
    </row>
    <row r="8" spans="1:26" x14ac:dyDescent="0.2">
      <c r="A8">
        <v>30</v>
      </c>
      <c r="B8">
        <v>2020</v>
      </c>
      <c r="C8" t="s">
        <v>58</v>
      </c>
      <c r="D8">
        <v>1266</v>
      </c>
      <c r="E8">
        <v>1231</v>
      </c>
      <c r="F8">
        <v>1.02843216896831</v>
      </c>
    </row>
    <row r="9" spans="1:26" x14ac:dyDescent="0.2">
      <c r="A9">
        <v>40</v>
      </c>
      <c r="B9">
        <v>2021</v>
      </c>
      <c r="C9" t="s">
        <v>58</v>
      </c>
      <c r="D9">
        <v>965</v>
      </c>
      <c r="E9">
        <v>1231</v>
      </c>
      <c r="F9">
        <v>0.78391551584077901</v>
      </c>
      <c r="O9" s="7"/>
      <c r="P9" s="7"/>
      <c r="Q9" s="7"/>
      <c r="R9" s="7"/>
      <c r="S9" s="7"/>
      <c r="T9" s="7"/>
      <c r="U9" s="7"/>
      <c r="V9" s="7"/>
      <c r="W9" s="7"/>
    </row>
    <row r="10" spans="1:26" x14ac:dyDescent="0.2">
      <c r="A10">
        <v>1</v>
      </c>
      <c r="B10">
        <v>2017</v>
      </c>
      <c r="C10" t="s">
        <v>59</v>
      </c>
      <c r="D10">
        <v>371</v>
      </c>
      <c r="E10">
        <v>371</v>
      </c>
      <c r="F10">
        <v>1</v>
      </c>
      <c r="O10" s="7"/>
      <c r="P10" s="7"/>
      <c r="Q10" s="7"/>
      <c r="R10" s="7"/>
      <c r="S10" s="7"/>
      <c r="T10" s="7"/>
      <c r="U10" s="7"/>
      <c r="V10" s="7"/>
      <c r="W10" s="7"/>
    </row>
    <row r="11" spans="1:26" x14ac:dyDescent="0.2">
      <c r="A11">
        <v>11</v>
      </c>
      <c r="B11">
        <v>2018</v>
      </c>
      <c r="C11" t="s">
        <v>59</v>
      </c>
      <c r="D11">
        <v>622</v>
      </c>
      <c r="E11">
        <v>371</v>
      </c>
      <c r="F11">
        <v>1.67654986522911</v>
      </c>
      <c r="O11" s="7"/>
      <c r="P11" s="7"/>
      <c r="Q11" s="7"/>
      <c r="R11" s="7"/>
      <c r="S11" s="7"/>
      <c r="T11" s="7"/>
      <c r="U11" s="7"/>
      <c r="V11" s="7"/>
      <c r="W11" s="7"/>
    </row>
    <row r="12" spans="1:26" x14ac:dyDescent="0.2">
      <c r="A12">
        <v>21</v>
      </c>
      <c r="B12">
        <v>2019</v>
      </c>
      <c r="C12" t="s">
        <v>59</v>
      </c>
      <c r="D12">
        <v>458</v>
      </c>
      <c r="E12">
        <v>371</v>
      </c>
      <c r="F12">
        <v>1.23450134770889</v>
      </c>
      <c r="O12" s="7"/>
      <c r="P12" s="7"/>
      <c r="Q12" s="7"/>
      <c r="R12" s="7"/>
      <c r="S12" s="7"/>
      <c r="T12" s="7"/>
      <c r="U12" s="7"/>
      <c r="V12" s="7"/>
      <c r="W12" s="7"/>
    </row>
    <row r="13" spans="1:26" x14ac:dyDescent="0.2">
      <c r="A13">
        <v>31</v>
      </c>
      <c r="B13">
        <v>2020</v>
      </c>
      <c r="C13" t="s">
        <v>59</v>
      </c>
      <c r="D13">
        <v>455</v>
      </c>
      <c r="E13">
        <v>371</v>
      </c>
      <c r="F13">
        <v>1.2264150943396199</v>
      </c>
      <c r="O13" s="7"/>
      <c r="P13" s="7"/>
      <c r="Q13" s="7"/>
      <c r="R13" s="7"/>
      <c r="S13" s="7"/>
      <c r="T13" s="7"/>
      <c r="U13" s="7"/>
      <c r="V13" s="7"/>
      <c r="W13" s="7"/>
    </row>
    <row r="14" spans="1:26" x14ac:dyDescent="0.2">
      <c r="A14">
        <v>41</v>
      </c>
      <c r="B14">
        <v>2021</v>
      </c>
      <c r="C14" t="s">
        <v>59</v>
      </c>
      <c r="D14">
        <v>617</v>
      </c>
      <c r="E14">
        <v>371</v>
      </c>
      <c r="F14">
        <v>1.6630727762803199</v>
      </c>
      <c r="O14" s="7"/>
      <c r="P14" s="7"/>
      <c r="Q14" s="7"/>
      <c r="R14" s="7"/>
      <c r="S14" s="7"/>
      <c r="T14" s="7"/>
      <c r="U14" s="7"/>
      <c r="V14" s="7"/>
      <c r="W14" s="7"/>
    </row>
    <row r="15" spans="1:26" x14ac:dyDescent="0.2">
      <c r="A15">
        <v>2</v>
      </c>
      <c r="B15">
        <v>2017</v>
      </c>
      <c r="C15" t="s">
        <v>60</v>
      </c>
      <c r="D15">
        <v>4452</v>
      </c>
      <c r="E15">
        <v>4452</v>
      </c>
      <c r="F15">
        <v>1</v>
      </c>
      <c r="O15" s="7"/>
      <c r="P15" s="7"/>
      <c r="Q15" s="7"/>
      <c r="R15" s="7"/>
      <c r="S15" s="7"/>
      <c r="T15" s="7"/>
      <c r="U15" s="7"/>
      <c r="V15" s="7"/>
      <c r="W15" s="7"/>
    </row>
    <row r="16" spans="1:26" x14ac:dyDescent="0.2">
      <c r="A16">
        <v>12</v>
      </c>
      <c r="B16">
        <v>2018</v>
      </c>
      <c r="C16" t="s">
        <v>60</v>
      </c>
      <c r="D16">
        <v>4962</v>
      </c>
      <c r="E16">
        <v>4452</v>
      </c>
      <c r="F16">
        <v>1.1145552560646901</v>
      </c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2">
      <c r="A17">
        <v>22</v>
      </c>
      <c r="B17">
        <v>2019</v>
      </c>
      <c r="C17" t="s">
        <v>60</v>
      </c>
      <c r="D17">
        <v>5526</v>
      </c>
      <c r="E17">
        <v>4452</v>
      </c>
      <c r="F17">
        <v>1.2412398921832799</v>
      </c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2">
      <c r="A18">
        <v>32</v>
      </c>
      <c r="B18">
        <v>2020</v>
      </c>
      <c r="C18" t="s">
        <v>60</v>
      </c>
      <c r="D18">
        <v>6511</v>
      </c>
      <c r="E18">
        <v>4452</v>
      </c>
      <c r="F18">
        <v>1.4624887690925401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2">
      <c r="A19">
        <v>42</v>
      </c>
      <c r="B19">
        <v>2021</v>
      </c>
      <c r="C19" t="s">
        <v>60</v>
      </c>
      <c r="D19">
        <v>6531</v>
      </c>
      <c r="E19">
        <v>4452</v>
      </c>
      <c r="F19">
        <v>1.46698113207547</v>
      </c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">
      <c r="A20">
        <v>3</v>
      </c>
      <c r="B20">
        <v>2017</v>
      </c>
      <c r="C20" t="s">
        <v>61</v>
      </c>
      <c r="D20">
        <v>1610</v>
      </c>
      <c r="E20">
        <v>1610</v>
      </c>
      <c r="F20">
        <v>1</v>
      </c>
      <c r="O20" s="7"/>
      <c r="P20" s="7"/>
      <c r="Q20" s="7"/>
      <c r="R20" s="7"/>
      <c r="S20" s="7"/>
      <c r="T20" s="7"/>
      <c r="U20" s="7"/>
      <c r="V20" s="7"/>
      <c r="W20" s="7"/>
    </row>
    <row r="21" spans="1:23" x14ac:dyDescent="0.2">
      <c r="A21">
        <v>13</v>
      </c>
      <c r="B21">
        <v>2018</v>
      </c>
      <c r="C21" t="s">
        <v>61</v>
      </c>
      <c r="D21">
        <v>2817</v>
      </c>
      <c r="E21">
        <v>1610</v>
      </c>
      <c r="F21">
        <v>1.74968944099378</v>
      </c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2">
      <c r="A22">
        <v>23</v>
      </c>
      <c r="B22">
        <v>2019</v>
      </c>
      <c r="C22" t="s">
        <v>61</v>
      </c>
      <c r="D22">
        <v>2652</v>
      </c>
      <c r="E22">
        <v>1610</v>
      </c>
      <c r="F22">
        <v>1.64720496894409</v>
      </c>
      <c r="O22" s="7"/>
      <c r="P22" s="7"/>
      <c r="Q22" s="7"/>
      <c r="R22" s="7"/>
      <c r="S22" s="7"/>
      <c r="T22" s="7"/>
      <c r="U22" s="7"/>
      <c r="V22" s="7"/>
      <c r="W22" s="7"/>
    </row>
    <row r="23" spans="1:23" x14ac:dyDescent="0.2">
      <c r="A23">
        <v>33</v>
      </c>
      <c r="B23">
        <v>2020</v>
      </c>
      <c r="C23" t="s">
        <v>61</v>
      </c>
      <c r="D23">
        <v>3619</v>
      </c>
      <c r="E23">
        <v>1610</v>
      </c>
      <c r="F23">
        <v>2.2478260869565201</v>
      </c>
      <c r="O23" s="7"/>
      <c r="P23" s="7"/>
      <c r="Q23" s="7"/>
      <c r="R23" s="7"/>
      <c r="S23" s="7"/>
      <c r="T23" s="7"/>
      <c r="U23" s="7"/>
      <c r="V23" s="7"/>
      <c r="W23" s="7"/>
    </row>
    <row r="24" spans="1:23" x14ac:dyDescent="0.2">
      <c r="A24">
        <v>43</v>
      </c>
      <c r="B24">
        <v>2021</v>
      </c>
      <c r="C24" t="s">
        <v>61</v>
      </c>
      <c r="D24">
        <v>3400</v>
      </c>
      <c r="E24">
        <v>1610</v>
      </c>
      <c r="F24">
        <v>2.1118012422360199</v>
      </c>
      <c r="I24" s="1" t="s">
        <v>68</v>
      </c>
      <c r="J24" s="1" t="s">
        <v>0</v>
      </c>
    </row>
    <row r="25" spans="1:23" x14ac:dyDescent="0.2">
      <c r="A25">
        <v>4</v>
      </c>
      <c r="B25">
        <v>2017</v>
      </c>
      <c r="C25" t="s">
        <v>62</v>
      </c>
      <c r="D25">
        <v>481</v>
      </c>
      <c r="E25">
        <v>481</v>
      </c>
      <c r="F25">
        <v>1</v>
      </c>
      <c r="I25" s="1" t="s">
        <v>1</v>
      </c>
      <c r="J25">
        <v>2017</v>
      </c>
      <c r="K25">
        <v>2018</v>
      </c>
      <c r="L25">
        <v>2019</v>
      </c>
      <c r="M25">
        <v>2020</v>
      </c>
      <c r="N25">
        <v>2021</v>
      </c>
      <c r="P25" t="str">
        <f>I25</f>
        <v>area</v>
      </c>
      <c r="Q25">
        <f>J25</f>
        <v>2017</v>
      </c>
      <c r="R25">
        <f t="shared" ref="R25:U25" si="4">K25</f>
        <v>2018</v>
      </c>
      <c r="S25">
        <f t="shared" si="4"/>
        <v>2019</v>
      </c>
      <c r="T25">
        <f t="shared" si="4"/>
        <v>2020</v>
      </c>
      <c r="U25">
        <f t="shared" si="4"/>
        <v>2021</v>
      </c>
    </row>
    <row r="26" spans="1:23" x14ac:dyDescent="0.2">
      <c r="A26">
        <v>14</v>
      </c>
      <c r="B26">
        <v>2018</v>
      </c>
      <c r="C26" t="s">
        <v>62</v>
      </c>
      <c r="D26">
        <v>986</v>
      </c>
      <c r="E26">
        <v>481</v>
      </c>
      <c r="F26">
        <v>2.0498960498960499</v>
      </c>
      <c r="I26" t="s">
        <v>58</v>
      </c>
      <c r="J26" s="3">
        <v>1</v>
      </c>
      <c r="K26" s="3">
        <v>0.53208773354995897</v>
      </c>
      <c r="L26" s="3">
        <v>0.69455727051177896</v>
      </c>
      <c r="M26" s="3">
        <v>1.02843216896831</v>
      </c>
      <c r="N26" s="3">
        <v>0.78391551584077901</v>
      </c>
      <c r="P26" t="str">
        <f t="shared" ref="P26:P34" si="5">I26</f>
        <v>Eastern Cape</v>
      </c>
      <c r="Q26">
        <f t="shared" ref="Q26:Q34" si="6">J26</f>
        <v>1</v>
      </c>
      <c r="R26">
        <f t="shared" ref="R26:R34" si="7">K26</f>
        <v>0.53208773354995897</v>
      </c>
      <c r="S26">
        <f t="shared" ref="S26:S34" si="8">L26</f>
        <v>0.69455727051177896</v>
      </c>
      <c r="T26">
        <f t="shared" ref="T26:T34" si="9">M26</f>
        <v>1.02843216896831</v>
      </c>
      <c r="U26">
        <f t="shared" ref="U26:U34" si="10">N26</f>
        <v>0.78391551584077901</v>
      </c>
    </row>
    <row r="27" spans="1:23" x14ac:dyDescent="0.2">
      <c r="A27">
        <v>24</v>
      </c>
      <c r="B27">
        <v>2019</v>
      </c>
      <c r="C27" t="s">
        <v>62</v>
      </c>
      <c r="D27">
        <v>486</v>
      </c>
      <c r="E27">
        <v>481</v>
      </c>
      <c r="F27">
        <v>1.0103950103950099</v>
      </c>
      <c r="I27" t="s">
        <v>59</v>
      </c>
      <c r="J27" s="3">
        <v>1</v>
      </c>
      <c r="K27" s="3">
        <v>1.67654986522911</v>
      </c>
      <c r="L27" s="3">
        <v>1.23450134770889</v>
      </c>
      <c r="M27" s="3">
        <v>1.2264150943396199</v>
      </c>
      <c r="N27" s="3">
        <v>1.6630727762803199</v>
      </c>
      <c r="P27" t="str">
        <f t="shared" si="5"/>
        <v>Free State</v>
      </c>
      <c r="Q27">
        <f t="shared" si="6"/>
        <v>1</v>
      </c>
      <c r="R27">
        <f t="shared" si="7"/>
        <v>1.67654986522911</v>
      </c>
      <c r="S27">
        <f t="shared" si="8"/>
        <v>1.23450134770889</v>
      </c>
      <c r="T27">
        <f t="shared" si="9"/>
        <v>1.2264150943396199</v>
      </c>
      <c r="U27">
        <f t="shared" si="10"/>
        <v>1.6630727762803199</v>
      </c>
    </row>
    <row r="28" spans="1:23" x14ac:dyDescent="0.2">
      <c r="A28">
        <v>34</v>
      </c>
      <c r="B28">
        <v>2020</v>
      </c>
      <c r="C28" t="s">
        <v>62</v>
      </c>
      <c r="D28">
        <v>736</v>
      </c>
      <c r="E28">
        <v>481</v>
      </c>
      <c r="F28">
        <v>1.53014553014553</v>
      </c>
      <c r="I28" t="s">
        <v>60</v>
      </c>
      <c r="J28" s="3">
        <v>1</v>
      </c>
      <c r="K28" s="3">
        <v>1.1145552560646901</v>
      </c>
      <c r="L28" s="3">
        <v>1.2412398921832799</v>
      </c>
      <c r="M28" s="3">
        <v>1.4624887690925401</v>
      </c>
      <c r="N28" s="3">
        <v>1.46698113207547</v>
      </c>
      <c r="P28" t="str">
        <f t="shared" si="5"/>
        <v>Gauteng</v>
      </c>
      <c r="Q28">
        <f t="shared" si="6"/>
        <v>1</v>
      </c>
      <c r="R28">
        <f t="shared" si="7"/>
        <v>1.1145552560646901</v>
      </c>
      <c r="S28">
        <f t="shared" si="8"/>
        <v>1.2412398921832799</v>
      </c>
      <c r="T28">
        <f t="shared" si="9"/>
        <v>1.4624887690925401</v>
      </c>
      <c r="U28">
        <f t="shared" si="10"/>
        <v>1.46698113207547</v>
      </c>
    </row>
    <row r="29" spans="1:23" x14ac:dyDescent="0.2">
      <c r="A29">
        <v>44</v>
      </c>
      <c r="B29">
        <v>2021</v>
      </c>
      <c r="C29" t="s">
        <v>62</v>
      </c>
      <c r="D29">
        <v>767</v>
      </c>
      <c r="E29">
        <v>481</v>
      </c>
      <c r="F29">
        <v>1.5945945945945901</v>
      </c>
      <c r="I29" t="s">
        <v>61</v>
      </c>
      <c r="J29" s="3">
        <v>1</v>
      </c>
      <c r="K29" s="3">
        <v>1.74968944099378</v>
      </c>
      <c r="L29" s="3">
        <v>1.64720496894409</v>
      </c>
      <c r="M29" s="3">
        <v>2.2478260869565201</v>
      </c>
      <c r="N29" s="3">
        <v>2.1118012422360199</v>
      </c>
      <c r="P29" t="str">
        <f t="shared" si="5"/>
        <v>KwaZulu-Natal</v>
      </c>
      <c r="Q29">
        <f t="shared" si="6"/>
        <v>1</v>
      </c>
      <c r="R29">
        <f t="shared" si="7"/>
        <v>1.74968944099378</v>
      </c>
      <c r="S29">
        <f t="shared" si="8"/>
        <v>1.64720496894409</v>
      </c>
      <c r="T29">
        <f t="shared" si="9"/>
        <v>2.2478260869565201</v>
      </c>
      <c r="U29">
        <f t="shared" si="10"/>
        <v>2.1118012422360199</v>
      </c>
    </row>
    <row r="30" spans="1:23" x14ac:dyDescent="0.2">
      <c r="A30">
        <v>5</v>
      </c>
      <c r="B30">
        <v>2017</v>
      </c>
      <c r="C30" t="s">
        <v>63</v>
      </c>
      <c r="D30">
        <v>267</v>
      </c>
      <c r="E30">
        <v>267</v>
      </c>
      <c r="F30">
        <v>1</v>
      </c>
      <c r="I30" t="s">
        <v>62</v>
      </c>
      <c r="J30" s="3">
        <v>1</v>
      </c>
      <c r="K30" s="3">
        <v>2.0498960498960499</v>
      </c>
      <c r="L30" s="3">
        <v>1.0103950103950099</v>
      </c>
      <c r="M30" s="3">
        <v>1.53014553014553</v>
      </c>
      <c r="N30" s="3">
        <v>1.5945945945945901</v>
      </c>
      <c r="P30" t="str">
        <f t="shared" si="5"/>
        <v>Limpopo</v>
      </c>
      <c r="Q30">
        <f t="shared" si="6"/>
        <v>1</v>
      </c>
      <c r="R30">
        <f t="shared" si="7"/>
        <v>2.0498960498960499</v>
      </c>
      <c r="S30">
        <f t="shared" si="8"/>
        <v>1.0103950103950099</v>
      </c>
      <c r="T30">
        <f t="shared" si="9"/>
        <v>1.53014553014553</v>
      </c>
      <c r="U30">
        <f t="shared" si="10"/>
        <v>1.5945945945945901</v>
      </c>
    </row>
    <row r="31" spans="1:23" x14ac:dyDescent="0.2">
      <c r="A31">
        <v>15</v>
      </c>
      <c r="B31">
        <v>2018</v>
      </c>
      <c r="C31" t="s">
        <v>63</v>
      </c>
      <c r="D31">
        <v>421</v>
      </c>
      <c r="E31">
        <v>267</v>
      </c>
      <c r="F31">
        <v>1.5767790262172201</v>
      </c>
      <c r="I31" t="s">
        <v>63</v>
      </c>
      <c r="J31" s="3">
        <v>1</v>
      </c>
      <c r="K31" s="3">
        <v>1.5767790262172201</v>
      </c>
      <c r="L31" s="3">
        <v>2.2846441947565501</v>
      </c>
      <c r="M31" s="3">
        <v>1.5880149812733999</v>
      </c>
      <c r="N31" s="3">
        <v>2.86142322097378</v>
      </c>
      <c r="P31" t="str">
        <f t="shared" si="5"/>
        <v>Mpumalanga</v>
      </c>
      <c r="Q31">
        <f t="shared" si="6"/>
        <v>1</v>
      </c>
      <c r="R31">
        <f t="shared" si="7"/>
        <v>1.5767790262172201</v>
      </c>
      <c r="S31">
        <f t="shared" si="8"/>
        <v>2.2846441947565501</v>
      </c>
      <c r="T31">
        <f t="shared" si="9"/>
        <v>1.5880149812733999</v>
      </c>
      <c r="U31">
        <f t="shared" si="10"/>
        <v>2.86142322097378</v>
      </c>
    </row>
    <row r="32" spans="1:23" x14ac:dyDescent="0.2">
      <c r="A32">
        <v>25</v>
      </c>
      <c r="B32">
        <v>2019</v>
      </c>
      <c r="C32" t="s">
        <v>63</v>
      </c>
      <c r="D32">
        <v>610</v>
      </c>
      <c r="E32">
        <v>267</v>
      </c>
      <c r="F32">
        <v>2.2846441947565501</v>
      </c>
      <c r="I32" t="s">
        <v>64</v>
      </c>
      <c r="J32" s="3">
        <v>1</v>
      </c>
      <c r="K32" s="3">
        <v>1.1407991301984199</v>
      </c>
      <c r="L32" s="3">
        <v>1.2881217722207099</v>
      </c>
      <c r="M32" s="3">
        <v>1.34166893177493</v>
      </c>
      <c r="N32" s="3">
        <v>1.3647730361511199</v>
      </c>
      <c r="P32" t="str">
        <f t="shared" si="5"/>
        <v>National</v>
      </c>
      <c r="Q32">
        <f t="shared" si="6"/>
        <v>1</v>
      </c>
      <c r="R32">
        <f t="shared" si="7"/>
        <v>1.1407991301984199</v>
      </c>
      <c r="S32">
        <f t="shared" si="8"/>
        <v>1.2881217722207099</v>
      </c>
      <c r="T32">
        <f t="shared" si="9"/>
        <v>1.34166893177493</v>
      </c>
      <c r="U32">
        <f t="shared" si="10"/>
        <v>1.3647730361511199</v>
      </c>
    </row>
    <row r="33" spans="1:21" x14ac:dyDescent="0.2">
      <c r="A33">
        <v>35</v>
      </c>
      <c r="B33">
        <v>2020</v>
      </c>
      <c r="C33" t="s">
        <v>63</v>
      </c>
      <c r="D33">
        <v>424</v>
      </c>
      <c r="E33">
        <v>267</v>
      </c>
      <c r="F33">
        <v>1.5880149812733999</v>
      </c>
      <c r="I33" t="s">
        <v>65</v>
      </c>
      <c r="J33" s="3">
        <v>1</v>
      </c>
      <c r="K33" s="3">
        <v>0.7578125</v>
      </c>
      <c r="L33" s="3">
        <v>1.21484375</v>
      </c>
      <c r="M33" s="3">
        <v>0.9609375</v>
      </c>
      <c r="N33" s="3">
        <v>1.38671875</v>
      </c>
      <c r="P33" t="str">
        <f t="shared" si="5"/>
        <v>North West</v>
      </c>
      <c r="Q33">
        <f t="shared" si="6"/>
        <v>1</v>
      </c>
      <c r="R33">
        <f t="shared" si="7"/>
        <v>0.7578125</v>
      </c>
      <c r="S33">
        <f t="shared" si="8"/>
        <v>1.21484375</v>
      </c>
      <c r="T33">
        <f t="shared" si="9"/>
        <v>0.9609375</v>
      </c>
      <c r="U33">
        <f t="shared" si="10"/>
        <v>1.38671875</v>
      </c>
    </row>
    <row r="34" spans="1:21" x14ac:dyDescent="0.2">
      <c r="A34">
        <v>45</v>
      </c>
      <c r="B34">
        <v>2021</v>
      </c>
      <c r="C34" t="s">
        <v>63</v>
      </c>
      <c r="D34">
        <v>764</v>
      </c>
      <c r="E34">
        <v>267</v>
      </c>
      <c r="F34">
        <v>2.86142322097378</v>
      </c>
      <c r="I34" t="s">
        <v>67</v>
      </c>
      <c r="J34" s="3">
        <v>1</v>
      </c>
      <c r="K34" s="3">
        <v>1.15222594542843</v>
      </c>
      <c r="L34" s="3">
        <v>1.0703685974150301</v>
      </c>
      <c r="M34" s="3">
        <v>1.49497367161321</v>
      </c>
      <c r="N34" s="3">
        <v>1.33652465294399</v>
      </c>
      <c r="P34" t="str">
        <f t="shared" si="5"/>
        <v>Western Cape</v>
      </c>
      <c r="Q34">
        <f t="shared" si="6"/>
        <v>1</v>
      </c>
      <c r="R34">
        <f t="shared" si="7"/>
        <v>1.15222594542843</v>
      </c>
      <c r="S34">
        <f t="shared" si="8"/>
        <v>1.0703685974150301</v>
      </c>
      <c r="T34">
        <f t="shared" si="9"/>
        <v>1.49497367161321</v>
      </c>
      <c r="U34">
        <f t="shared" si="10"/>
        <v>1.33652465294399</v>
      </c>
    </row>
    <row r="35" spans="1:21" x14ac:dyDescent="0.2">
      <c r="A35">
        <v>6</v>
      </c>
      <c r="B35">
        <v>2017</v>
      </c>
      <c r="C35" t="s">
        <v>64</v>
      </c>
      <c r="D35">
        <v>3679</v>
      </c>
      <c r="E35">
        <v>3679</v>
      </c>
      <c r="F35">
        <v>1</v>
      </c>
    </row>
    <row r="36" spans="1:21" x14ac:dyDescent="0.2">
      <c r="A36">
        <v>16</v>
      </c>
      <c r="B36">
        <v>2018</v>
      </c>
      <c r="C36" t="s">
        <v>64</v>
      </c>
      <c r="D36">
        <v>4197</v>
      </c>
      <c r="E36">
        <v>3679</v>
      </c>
      <c r="F36">
        <v>1.1407991301984199</v>
      </c>
    </row>
    <row r="37" spans="1:21" x14ac:dyDescent="0.2">
      <c r="A37">
        <v>26</v>
      </c>
      <c r="B37">
        <v>2019</v>
      </c>
      <c r="C37" t="s">
        <v>64</v>
      </c>
      <c r="D37">
        <v>4739</v>
      </c>
      <c r="E37">
        <v>3679</v>
      </c>
      <c r="F37">
        <v>1.2881217722207099</v>
      </c>
    </row>
    <row r="38" spans="1:21" x14ac:dyDescent="0.2">
      <c r="A38">
        <v>36</v>
      </c>
      <c r="B38">
        <v>2020</v>
      </c>
      <c r="C38" t="s">
        <v>64</v>
      </c>
      <c r="D38">
        <v>4936</v>
      </c>
      <c r="E38">
        <v>3679</v>
      </c>
      <c r="F38">
        <v>1.34166893177493</v>
      </c>
    </row>
    <row r="39" spans="1:21" x14ac:dyDescent="0.2">
      <c r="A39">
        <v>46</v>
      </c>
      <c r="B39">
        <v>2021</v>
      </c>
      <c r="C39" t="s">
        <v>64</v>
      </c>
      <c r="D39">
        <v>5021</v>
      </c>
      <c r="E39">
        <v>3679</v>
      </c>
      <c r="F39">
        <v>1.3647730361511199</v>
      </c>
    </row>
    <row r="40" spans="1:21" x14ac:dyDescent="0.2">
      <c r="A40">
        <v>7</v>
      </c>
      <c r="B40">
        <v>2017</v>
      </c>
      <c r="C40" t="s">
        <v>65</v>
      </c>
      <c r="D40">
        <v>256</v>
      </c>
      <c r="E40">
        <v>256</v>
      </c>
      <c r="F40">
        <v>1</v>
      </c>
    </row>
    <row r="41" spans="1:21" x14ac:dyDescent="0.2">
      <c r="A41">
        <v>17</v>
      </c>
      <c r="B41">
        <v>2018</v>
      </c>
      <c r="C41" t="s">
        <v>65</v>
      </c>
      <c r="D41">
        <v>194</v>
      </c>
      <c r="E41">
        <v>256</v>
      </c>
      <c r="F41">
        <v>0.7578125</v>
      </c>
    </row>
    <row r="42" spans="1:21" x14ac:dyDescent="0.2">
      <c r="A42">
        <v>27</v>
      </c>
      <c r="B42">
        <v>2019</v>
      </c>
      <c r="C42" t="s">
        <v>65</v>
      </c>
      <c r="D42">
        <v>311</v>
      </c>
      <c r="E42">
        <v>256</v>
      </c>
      <c r="F42">
        <v>1.21484375</v>
      </c>
    </row>
    <row r="43" spans="1:21" x14ac:dyDescent="0.2">
      <c r="A43">
        <v>37</v>
      </c>
      <c r="B43">
        <v>2020</v>
      </c>
      <c r="C43" t="s">
        <v>65</v>
      </c>
      <c r="D43">
        <v>246</v>
      </c>
      <c r="E43">
        <v>256</v>
      </c>
      <c r="F43">
        <v>0.9609375</v>
      </c>
    </row>
    <row r="44" spans="1:21" x14ac:dyDescent="0.2">
      <c r="A44">
        <v>47</v>
      </c>
      <c r="B44">
        <v>2021</v>
      </c>
      <c r="C44" t="s">
        <v>65</v>
      </c>
      <c r="D44">
        <v>355</v>
      </c>
      <c r="E44">
        <v>256</v>
      </c>
      <c r="F44">
        <v>1.38671875</v>
      </c>
    </row>
    <row r="45" spans="1:21" x14ac:dyDescent="0.2">
      <c r="A45">
        <v>8</v>
      </c>
      <c r="B45">
        <v>2017</v>
      </c>
      <c r="C45" t="s">
        <v>66</v>
      </c>
      <c r="D45">
        <v>100</v>
      </c>
      <c r="E45">
        <v>100</v>
      </c>
      <c r="F45">
        <v>1</v>
      </c>
    </row>
    <row r="46" spans="1:21" x14ac:dyDescent="0.2">
      <c r="A46">
        <v>18</v>
      </c>
      <c r="B46">
        <v>2018</v>
      </c>
      <c r="C46" t="s">
        <v>66</v>
      </c>
      <c r="D46">
        <v>0</v>
      </c>
      <c r="E46">
        <v>100</v>
      </c>
      <c r="F46">
        <v>0</v>
      </c>
    </row>
    <row r="47" spans="1:21" x14ac:dyDescent="0.2">
      <c r="A47">
        <v>28</v>
      </c>
      <c r="B47">
        <v>2019</v>
      </c>
      <c r="C47" t="s">
        <v>66</v>
      </c>
      <c r="D47">
        <v>0</v>
      </c>
      <c r="E47">
        <v>100</v>
      </c>
      <c r="F47">
        <v>0</v>
      </c>
    </row>
    <row r="48" spans="1:21" x14ac:dyDescent="0.2">
      <c r="A48">
        <v>38</v>
      </c>
      <c r="B48">
        <v>2020</v>
      </c>
      <c r="C48" t="s">
        <v>66</v>
      </c>
      <c r="D48">
        <v>0</v>
      </c>
      <c r="E48">
        <v>100</v>
      </c>
      <c r="F48">
        <v>0</v>
      </c>
    </row>
    <row r="49" spans="1:6" x14ac:dyDescent="0.2">
      <c r="A49">
        <v>48</v>
      </c>
      <c r="B49">
        <v>2021</v>
      </c>
      <c r="C49" t="s">
        <v>66</v>
      </c>
      <c r="D49">
        <v>0</v>
      </c>
      <c r="E49">
        <v>100</v>
      </c>
      <c r="F49">
        <v>0</v>
      </c>
    </row>
    <row r="50" spans="1:6" x14ac:dyDescent="0.2">
      <c r="A50">
        <v>9</v>
      </c>
      <c r="B50">
        <v>2017</v>
      </c>
      <c r="C50" t="s">
        <v>67</v>
      </c>
      <c r="D50">
        <v>2089</v>
      </c>
      <c r="E50">
        <v>2089</v>
      </c>
      <c r="F50">
        <v>1</v>
      </c>
    </row>
    <row r="51" spans="1:6" x14ac:dyDescent="0.2">
      <c r="A51">
        <v>19</v>
      </c>
      <c r="B51">
        <v>2018</v>
      </c>
      <c r="C51" t="s">
        <v>67</v>
      </c>
      <c r="D51">
        <v>2407</v>
      </c>
      <c r="E51">
        <v>2089</v>
      </c>
      <c r="F51">
        <v>1.15222594542843</v>
      </c>
    </row>
    <row r="52" spans="1:6" x14ac:dyDescent="0.2">
      <c r="A52">
        <v>29</v>
      </c>
      <c r="B52">
        <v>2019</v>
      </c>
      <c r="C52" t="s">
        <v>67</v>
      </c>
      <c r="D52">
        <v>2236</v>
      </c>
      <c r="E52">
        <v>2089</v>
      </c>
      <c r="F52">
        <v>1.0703685974150301</v>
      </c>
    </row>
    <row r="53" spans="1:6" x14ac:dyDescent="0.2">
      <c r="A53">
        <v>39</v>
      </c>
      <c r="B53">
        <v>2020</v>
      </c>
      <c r="C53" t="s">
        <v>67</v>
      </c>
      <c r="D53">
        <v>3123</v>
      </c>
      <c r="E53">
        <v>2089</v>
      </c>
      <c r="F53">
        <v>1.49497367161321</v>
      </c>
    </row>
    <row r="54" spans="1:6" x14ac:dyDescent="0.2">
      <c r="A54">
        <v>49</v>
      </c>
      <c r="B54">
        <v>2021</v>
      </c>
      <c r="C54" t="s">
        <v>67</v>
      </c>
      <c r="D54">
        <v>2792</v>
      </c>
      <c r="E54">
        <v>2089</v>
      </c>
      <c r="F54">
        <v>1.33652465294399</v>
      </c>
    </row>
    <row r="64" spans="1:6" ht="26" x14ac:dyDescent="0.3">
      <c r="B64" s="20" t="s">
        <v>70</v>
      </c>
    </row>
    <row r="67" spans="2:17" x14ac:dyDescent="0.2">
      <c r="C67" t="s">
        <v>0</v>
      </c>
      <c r="D67" t="s">
        <v>1</v>
      </c>
      <c r="E67" t="s">
        <v>71</v>
      </c>
      <c r="F67" t="s">
        <v>27</v>
      </c>
      <c r="G67" t="s">
        <v>57</v>
      </c>
      <c r="H67" t="s">
        <v>54</v>
      </c>
    </row>
    <row r="68" spans="2:17" x14ac:dyDescent="0.2">
      <c r="B68">
        <v>0</v>
      </c>
      <c r="C68">
        <v>2017</v>
      </c>
      <c r="D68" t="s">
        <v>58</v>
      </c>
      <c r="E68" t="s">
        <v>72</v>
      </c>
      <c r="F68">
        <v>854</v>
      </c>
      <c r="G68">
        <v>854</v>
      </c>
      <c r="H68">
        <v>1</v>
      </c>
      <c r="K68" s="1" t="s">
        <v>68</v>
      </c>
      <c r="M68" s="1" t="s">
        <v>0</v>
      </c>
    </row>
    <row r="69" spans="2:17" x14ac:dyDescent="0.2">
      <c r="B69">
        <v>19</v>
      </c>
      <c r="C69">
        <v>2018</v>
      </c>
      <c r="D69" t="s">
        <v>58</v>
      </c>
      <c r="E69" t="s">
        <v>72</v>
      </c>
      <c r="F69">
        <v>363</v>
      </c>
      <c r="G69">
        <v>854</v>
      </c>
      <c r="H69">
        <v>0.42505854800936699</v>
      </c>
      <c r="K69" s="1" t="s">
        <v>1</v>
      </c>
      <c r="L69" s="1" t="s">
        <v>71</v>
      </c>
      <c r="M69">
        <v>2017</v>
      </c>
      <c r="N69">
        <v>2018</v>
      </c>
      <c r="O69">
        <v>2019</v>
      </c>
      <c r="P69">
        <v>2020</v>
      </c>
      <c r="Q69">
        <v>2021</v>
      </c>
    </row>
    <row r="70" spans="2:17" x14ac:dyDescent="0.2">
      <c r="B70">
        <v>38</v>
      </c>
      <c r="C70">
        <v>2019</v>
      </c>
      <c r="D70" t="s">
        <v>58</v>
      </c>
      <c r="E70" t="s">
        <v>72</v>
      </c>
      <c r="F70">
        <v>452</v>
      </c>
      <c r="G70">
        <v>854</v>
      </c>
      <c r="H70">
        <v>0.52927400468384</v>
      </c>
      <c r="K70" t="s">
        <v>64</v>
      </c>
      <c r="L70" t="s">
        <v>72</v>
      </c>
      <c r="M70" s="22">
        <v>1</v>
      </c>
      <c r="N70" s="22">
        <v>1.15480649188514</v>
      </c>
      <c r="O70" s="22">
        <v>1.2863087806908</v>
      </c>
      <c r="P70" s="22">
        <v>1.26009155222638</v>
      </c>
      <c r="Q70" s="22">
        <v>1.2392842280482701</v>
      </c>
    </row>
    <row r="71" spans="2:17" x14ac:dyDescent="0.2">
      <c r="B71">
        <v>57</v>
      </c>
      <c r="C71">
        <v>2020</v>
      </c>
      <c r="D71" t="s">
        <v>58</v>
      </c>
      <c r="E71" t="s">
        <v>72</v>
      </c>
      <c r="F71">
        <v>779</v>
      </c>
      <c r="G71">
        <v>854</v>
      </c>
      <c r="H71">
        <v>0.91217798594847699</v>
      </c>
      <c r="K71" t="s">
        <v>64</v>
      </c>
      <c r="L71" t="s">
        <v>73</v>
      </c>
      <c r="M71" s="22">
        <v>1</v>
      </c>
      <c r="N71" s="22">
        <v>1.11442006269592</v>
      </c>
      <c r="O71" s="22">
        <v>1.2915360501567399</v>
      </c>
      <c r="P71" s="22">
        <v>1.49529780564263</v>
      </c>
      <c r="Q71" s="22">
        <v>1.6010971786833801</v>
      </c>
    </row>
    <row r="72" spans="2:17" x14ac:dyDescent="0.2">
      <c r="B72">
        <v>76</v>
      </c>
      <c r="C72">
        <v>2021</v>
      </c>
      <c r="D72" t="s">
        <v>58</v>
      </c>
      <c r="E72" t="s">
        <v>72</v>
      </c>
      <c r="F72">
        <v>442</v>
      </c>
      <c r="G72">
        <v>854</v>
      </c>
      <c r="H72">
        <v>0.51756440281030403</v>
      </c>
    </row>
    <row r="73" spans="2:17" x14ac:dyDescent="0.2">
      <c r="B73">
        <v>1</v>
      </c>
      <c r="C73">
        <v>2017</v>
      </c>
      <c r="D73" t="s">
        <v>58</v>
      </c>
      <c r="E73" t="s">
        <v>73</v>
      </c>
      <c r="F73">
        <v>377</v>
      </c>
      <c r="G73">
        <v>377</v>
      </c>
      <c r="H73">
        <v>1</v>
      </c>
    </row>
    <row r="74" spans="2:17" x14ac:dyDescent="0.2">
      <c r="B74">
        <v>20</v>
      </c>
      <c r="C74">
        <v>2018</v>
      </c>
      <c r="D74" t="s">
        <v>58</v>
      </c>
      <c r="E74" t="s">
        <v>73</v>
      </c>
      <c r="F74">
        <v>292</v>
      </c>
      <c r="G74">
        <v>377</v>
      </c>
      <c r="H74">
        <v>0.774535809018567</v>
      </c>
    </row>
    <row r="75" spans="2:17" x14ac:dyDescent="0.2">
      <c r="B75">
        <v>39</v>
      </c>
      <c r="C75">
        <v>2019</v>
      </c>
      <c r="D75" t="s">
        <v>58</v>
      </c>
      <c r="E75" t="s">
        <v>73</v>
      </c>
      <c r="F75">
        <v>403</v>
      </c>
      <c r="G75">
        <v>377</v>
      </c>
      <c r="H75">
        <v>1.0689655172413699</v>
      </c>
      <c r="K75" t="str">
        <f>K69</f>
        <v>area</v>
      </c>
      <c r="L75" t="s">
        <v>75</v>
      </c>
      <c r="M75">
        <f t="shared" ref="M75:Q75" si="11">M69</f>
        <v>2017</v>
      </c>
      <c r="N75">
        <f t="shared" si="11"/>
        <v>2018</v>
      </c>
      <c r="O75">
        <f t="shared" si="11"/>
        <v>2019</v>
      </c>
      <c r="P75">
        <f t="shared" si="11"/>
        <v>2020</v>
      </c>
      <c r="Q75">
        <f t="shared" si="11"/>
        <v>2021</v>
      </c>
    </row>
    <row r="76" spans="2:17" x14ac:dyDescent="0.2">
      <c r="B76">
        <v>58</v>
      </c>
      <c r="C76">
        <v>2020</v>
      </c>
      <c r="D76" t="s">
        <v>58</v>
      </c>
      <c r="E76" t="s">
        <v>73</v>
      </c>
      <c r="F76">
        <v>487</v>
      </c>
      <c r="G76">
        <v>377</v>
      </c>
      <c r="H76">
        <v>1.29177718832891</v>
      </c>
      <c r="K76" t="str">
        <f t="shared" ref="K76:Q76" si="12">K70</f>
        <v>National</v>
      </c>
      <c r="L76" t="s">
        <v>200</v>
      </c>
      <c r="M76" s="19">
        <f t="shared" si="12"/>
        <v>1</v>
      </c>
      <c r="N76" s="19">
        <f t="shared" si="12"/>
        <v>1.15480649188514</v>
      </c>
      <c r="O76" s="19">
        <f t="shared" si="12"/>
        <v>1.2863087806908</v>
      </c>
      <c r="P76" s="19">
        <f t="shared" si="12"/>
        <v>1.26009155222638</v>
      </c>
      <c r="Q76" s="19">
        <f t="shared" si="12"/>
        <v>1.2392842280482701</v>
      </c>
    </row>
    <row r="77" spans="2:17" x14ac:dyDescent="0.2">
      <c r="B77">
        <v>77</v>
      </c>
      <c r="C77">
        <v>2021</v>
      </c>
      <c r="D77" t="s">
        <v>58</v>
      </c>
      <c r="E77" t="s">
        <v>73</v>
      </c>
      <c r="F77">
        <v>523</v>
      </c>
      <c r="G77">
        <v>377</v>
      </c>
      <c r="H77">
        <v>1.3872679045092799</v>
      </c>
      <c r="K77" t="str">
        <f t="shared" ref="K77:Q77" si="13">K71</f>
        <v>National</v>
      </c>
      <c r="L77" t="s">
        <v>19</v>
      </c>
      <c r="M77" s="19">
        <f t="shared" si="13"/>
        <v>1</v>
      </c>
      <c r="N77" s="19">
        <f t="shared" si="13"/>
        <v>1.11442006269592</v>
      </c>
      <c r="O77" s="19">
        <f t="shared" si="13"/>
        <v>1.2915360501567399</v>
      </c>
      <c r="P77" s="19">
        <f t="shared" si="13"/>
        <v>1.49529780564263</v>
      </c>
      <c r="Q77" s="19">
        <f t="shared" si="13"/>
        <v>1.6010971786833801</v>
      </c>
    </row>
    <row r="78" spans="2:17" x14ac:dyDescent="0.2">
      <c r="B78">
        <v>2</v>
      </c>
      <c r="C78">
        <v>2017</v>
      </c>
      <c r="D78" t="s">
        <v>59</v>
      </c>
      <c r="E78" t="s">
        <v>72</v>
      </c>
      <c r="F78">
        <v>271</v>
      </c>
      <c r="G78">
        <v>271</v>
      </c>
      <c r="H78">
        <v>1</v>
      </c>
    </row>
    <row r="79" spans="2:17" x14ac:dyDescent="0.2">
      <c r="B79">
        <v>21</v>
      </c>
      <c r="C79">
        <v>2018</v>
      </c>
      <c r="D79" t="s">
        <v>59</v>
      </c>
      <c r="E79" t="s">
        <v>72</v>
      </c>
      <c r="F79">
        <v>385</v>
      </c>
      <c r="G79">
        <v>271</v>
      </c>
      <c r="H79">
        <v>1.4206642066420601</v>
      </c>
    </row>
    <row r="80" spans="2:17" x14ac:dyDescent="0.2">
      <c r="B80">
        <v>40</v>
      </c>
      <c r="C80">
        <v>2019</v>
      </c>
      <c r="D80" t="s">
        <v>59</v>
      </c>
      <c r="E80" t="s">
        <v>72</v>
      </c>
      <c r="F80">
        <v>396</v>
      </c>
      <c r="G80">
        <v>271</v>
      </c>
      <c r="H80">
        <v>1.4612546125461201</v>
      </c>
    </row>
    <row r="81" spans="2:31" x14ac:dyDescent="0.2">
      <c r="B81">
        <v>59</v>
      </c>
      <c r="C81">
        <v>2020</v>
      </c>
      <c r="D81" t="s">
        <v>59</v>
      </c>
      <c r="E81" t="s">
        <v>72</v>
      </c>
      <c r="F81">
        <v>217</v>
      </c>
      <c r="G81">
        <v>271</v>
      </c>
      <c r="H81">
        <v>0.80073800738007295</v>
      </c>
      <c r="K81" t="str">
        <f>L69</f>
        <v>super_brand</v>
      </c>
      <c r="L81" t="str">
        <f>_xlfn.CONCAT(M69, " to ", N69)</f>
        <v>2017 to 2018</v>
      </c>
      <c r="M81" t="str">
        <f>_xlfn.CONCAT(N69, " to ", O69)</f>
        <v>2018 to 2019</v>
      </c>
      <c r="N81" t="str">
        <f>_xlfn.CONCAT(O69, " to ", P69)</f>
        <v>2019 to 2020</v>
      </c>
      <c r="O81" t="str">
        <f>_xlfn.CONCAT(P69, " to ", Q69)</f>
        <v>2020 to 2021</v>
      </c>
    </row>
    <row r="82" spans="2:31" x14ac:dyDescent="0.2">
      <c r="B82">
        <v>78</v>
      </c>
      <c r="C82">
        <v>2021</v>
      </c>
      <c r="D82" t="s">
        <v>59</v>
      </c>
      <c r="E82" t="s">
        <v>72</v>
      </c>
      <c r="F82">
        <v>446</v>
      </c>
      <c r="G82">
        <v>271</v>
      </c>
      <c r="H82">
        <v>1.64575645756457</v>
      </c>
      <c r="K82" t="str">
        <f>L70</f>
        <v>competitor_brand</v>
      </c>
      <c r="L82" s="5">
        <f t="shared" ref="L82:O83" si="14">N70/M70-1</f>
        <v>0.15480649188513995</v>
      </c>
      <c r="M82" s="5">
        <f t="shared" si="14"/>
        <v>0.11387387387387471</v>
      </c>
      <c r="N82" s="5">
        <f t="shared" si="14"/>
        <v>-2.0381753477839326E-2</v>
      </c>
      <c r="O82" s="5">
        <f t="shared" si="14"/>
        <v>-1.6512549537648025E-2</v>
      </c>
    </row>
    <row r="83" spans="2:31" x14ac:dyDescent="0.2">
      <c r="B83">
        <v>3</v>
      </c>
      <c r="C83">
        <v>2017</v>
      </c>
      <c r="D83" t="s">
        <v>59</v>
      </c>
      <c r="E83" t="s">
        <v>73</v>
      </c>
      <c r="F83">
        <v>100</v>
      </c>
      <c r="G83">
        <v>100</v>
      </c>
      <c r="H83">
        <v>1</v>
      </c>
      <c r="K83" t="str">
        <f>L71</f>
        <v>own</v>
      </c>
      <c r="L83" s="5">
        <f t="shared" si="14"/>
        <v>0.11442006269591998</v>
      </c>
      <c r="M83" s="5">
        <f t="shared" si="14"/>
        <v>0.15893108298172098</v>
      </c>
      <c r="N83" s="5">
        <f t="shared" si="14"/>
        <v>0.15776699029125951</v>
      </c>
      <c r="O83" s="5">
        <f t="shared" si="14"/>
        <v>7.0754716981130672E-2</v>
      </c>
    </row>
    <row r="84" spans="2:31" x14ac:dyDescent="0.2">
      <c r="B84">
        <v>22</v>
      </c>
      <c r="C84">
        <v>2018</v>
      </c>
      <c r="D84" t="s">
        <v>59</v>
      </c>
      <c r="E84" t="s">
        <v>73</v>
      </c>
      <c r="F84">
        <v>237</v>
      </c>
      <c r="G84">
        <v>100</v>
      </c>
      <c r="H84">
        <v>2.37</v>
      </c>
    </row>
    <row r="85" spans="2:31" x14ac:dyDescent="0.2">
      <c r="B85">
        <v>41</v>
      </c>
      <c r="C85">
        <v>2019</v>
      </c>
      <c r="D85" t="s">
        <v>59</v>
      </c>
      <c r="E85" t="s">
        <v>73</v>
      </c>
      <c r="F85">
        <v>62</v>
      </c>
      <c r="G85">
        <v>100</v>
      </c>
      <c r="H85">
        <v>0.62</v>
      </c>
    </row>
    <row r="86" spans="2:31" x14ac:dyDescent="0.2">
      <c r="B86">
        <v>60</v>
      </c>
      <c r="C86">
        <v>2020</v>
      </c>
      <c r="D86" t="s">
        <v>59</v>
      </c>
      <c r="E86" t="s">
        <v>73</v>
      </c>
      <c r="F86">
        <v>238</v>
      </c>
      <c r="G86">
        <v>100</v>
      </c>
      <c r="H86">
        <v>2.38</v>
      </c>
      <c r="K86" s="1" t="s">
        <v>71</v>
      </c>
      <c r="L86" t="s">
        <v>73</v>
      </c>
    </row>
    <row r="87" spans="2:31" x14ac:dyDescent="0.2">
      <c r="B87">
        <v>79</v>
      </c>
      <c r="C87">
        <v>2021</v>
      </c>
      <c r="D87" t="s">
        <v>59</v>
      </c>
      <c r="E87" t="s">
        <v>73</v>
      </c>
      <c r="F87">
        <v>171</v>
      </c>
      <c r="G87">
        <v>100</v>
      </c>
      <c r="H87">
        <v>1.71</v>
      </c>
    </row>
    <row r="88" spans="2:31" x14ac:dyDescent="0.2">
      <c r="B88">
        <v>4</v>
      </c>
      <c r="C88">
        <v>2017</v>
      </c>
      <c r="D88" t="s">
        <v>60</v>
      </c>
      <c r="E88" t="s">
        <v>72</v>
      </c>
      <c r="F88">
        <v>2911</v>
      </c>
      <c r="G88">
        <v>2911</v>
      </c>
      <c r="H88">
        <v>1</v>
      </c>
      <c r="K88" s="1" t="s">
        <v>68</v>
      </c>
      <c r="L88" s="1" t="s">
        <v>0</v>
      </c>
      <c r="T88" t="str">
        <f>K89</f>
        <v>area</v>
      </c>
      <c r="U88" s="7">
        <f>L89</f>
        <v>2017</v>
      </c>
      <c r="V88" s="7">
        <f t="shared" ref="V88:Y88" si="15">M89</f>
        <v>2018</v>
      </c>
      <c r="W88" s="7">
        <f t="shared" si="15"/>
        <v>2019</v>
      </c>
      <c r="X88" s="7">
        <f t="shared" si="15"/>
        <v>2020</v>
      </c>
      <c r="Y88" s="7">
        <f t="shared" si="15"/>
        <v>2021</v>
      </c>
      <c r="Z88" s="7"/>
      <c r="AA88" s="7" t="str">
        <f>_xlfn.CONCAT(U88, " to ", V88)</f>
        <v>2017 to 2018</v>
      </c>
      <c r="AB88" s="7" t="str">
        <f t="shared" ref="AB88" si="16">_xlfn.CONCAT(V88, " to ", W88)</f>
        <v>2018 to 2019</v>
      </c>
      <c r="AC88" s="7" t="str">
        <f t="shared" ref="AC88" si="17">_xlfn.CONCAT(W88, " to ", X88)</f>
        <v>2019 to 2020</v>
      </c>
      <c r="AD88" s="7" t="str">
        <f t="shared" ref="AD88" si="18">_xlfn.CONCAT(X88, " to ", Y88)</f>
        <v>2020 to 2021</v>
      </c>
    </row>
    <row r="89" spans="2:31" x14ac:dyDescent="0.2">
      <c r="B89">
        <v>23</v>
      </c>
      <c r="C89">
        <v>2018</v>
      </c>
      <c r="D89" t="s">
        <v>60</v>
      </c>
      <c r="E89" t="s">
        <v>72</v>
      </c>
      <c r="F89">
        <v>3068</v>
      </c>
      <c r="G89">
        <v>2911</v>
      </c>
      <c r="H89">
        <v>1.05393335623497</v>
      </c>
      <c r="K89" s="1" t="s">
        <v>1</v>
      </c>
      <c r="L89">
        <v>2017</v>
      </c>
      <c r="M89">
        <v>2018</v>
      </c>
      <c r="N89">
        <v>2019</v>
      </c>
      <c r="O89">
        <v>2020</v>
      </c>
      <c r="P89">
        <v>2021</v>
      </c>
      <c r="T89" t="str">
        <f>K92</f>
        <v>Gauteng</v>
      </c>
      <c r="U89">
        <f t="shared" ref="U89:Y89" si="19">L92</f>
        <v>0.346136567834681</v>
      </c>
      <c r="V89">
        <f t="shared" si="19"/>
        <v>0.38170092704554598</v>
      </c>
      <c r="W89">
        <f t="shared" si="19"/>
        <v>0.39395584509590997</v>
      </c>
      <c r="X89">
        <f t="shared" si="19"/>
        <v>0.38934111503609198</v>
      </c>
      <c r="Y89">
        <f t="shared" si="19"/>
        <v>0.409891287704792</v>
      </c>
      <c r="Z89" s="7"/>
      <c r="AA89" s="24">
        <f>V89/U89-1</f>
        <v>0.10274661077661973</v>
      </c>
      <c r="AB89" s="24">
        <f t="shared" ref="AB89" si="20">W89/V89-1</f>
        <v>3.2106073582843786E-2</v>
      </c>
      <c r="AC89" s="24">
        <f t="shared" ref="AC89" si="21">X89/W89-1</f>
        <v>-1.171382559051648E-2</v>
      </c>
      <c r="AD89" s="24">
        <f t="shared" ref="AD89" si="22">Y89/X89-1</f>
        <v>5.2781922779450152E-2</v>
      </c>
    </row>
    <row r="90" spans="2:31" x14ac:dyDescent="0.2">
      <c r="B90">
        <v>42</v>
      </c>
      <c r="C90">
        <v>2019</v>
      </c>
      <c r="D90" t="s">
        <v>60</v>
      </c>
      <c r="E90" t="s">
        <v>72</v>
      </c>
      <c r="F90">
        <v>3349</v>
      </c>
      <c r="G90">
        <v>2911</v>
      </c>
      <c r="H90">
        <v>1.1504637581587001</v>
      </c>
      <c r="K90" t="s">
        <v>58</v>
      </c>
      <c r="L90" s="23">
        <v>0.30625507717303002</v>
      </c>
      <c r="M90" s="23">
        <v>0.44580152671755702</v>
      </c>
      <c r="N90" s="23">
        <v>0.47134502923976601</v>
      </c>
      <c r="O90" s="23">
        <v>0.384676145339652</v>
      </c>
      <c r="P90" s="23">
        <v>0.54196891191709795</v>
      </c>
      <c r="T90" t="str">
        <f>K93</f>
        <v>KwaZulu-Natal</v>
      </c>
      <c r="U90">
        <f t="shared" ref="U90:Y90" si="23">L93</f>
        <v>0.40807453416148998</v>
      </c>
      <c r="V90">
        <f t="shared" si="23"/>
        <v>0.30244941427049998</v>
      </c>
      <c r="W90">
        <f t="shared" si="23"/>
        <v>0.32541478129713403</v>
      </c>
      <c r="X90">
        <f t="shared" si="23"/>
        <v>0.41503177673390401</v>
      </c>
      <c r="Y90">
        <f t="shared" si="23"/>
        <v>0.47323529411764698</v>
      </c>
      <c r="Z90" s="7"/>
      <c r="AA90" s="24">
        <f t="shared" ref="AA90:AA92" si="24">V90/U90-1</f>
        <v>-0.25883781282267004</v>
      </c>
      <c r="AB90" s="24">
        <f t="shared" ref="AB90:AB92" si="25">W90/V90-1</f>
        <v>7.5931266331018987E-2</v>
      </c>
      <c r="AC90" s="24">
        <f t="shared" ref="AC90:AC92" si="26">X90/W90-1</f>
        <v>0.275393130820758</v>
      </c>
      <c r="AD90" s="24">
        <f t="shared" ref="AD90:AD92" si="27">Y90/X90-1</f>
        <v>0.14023870133939154</v>
      </c>
    </row>
    <row r="91" spans="2:31" x14ac:dyDescent="0.2">
      <c r="B91">
        <v>61</v>
      </c>
      <c r="C91">
        <v>2020</v>
      </c>
      <c r="D91" t="s">
        <v>60</v>
      </c>
      <c r="E91" t="s">
        <v>72</v>
      </c>
      <c r="F91">
        <v>3976</v>
      </c>
      <c r="G91">
        <v>2911</v>
      </c>
      <c r="H91">
        <v>1.3658536585365799</v>
      </c>
      <c r="K91" t="s">
        <v>59</v>
      </c>
      <c r="L91" s="23">
        <v>0.269541778975741</v>
      </c>
      <c r="M91" s="23">
        <v>0.38102893890675199</v>
      </c>
      <c r="N91" s="23">
        <v>0.13537117903930099</v>
      </c>
      <c r="O91" s="23">
        <v>0.52307692307692299</v>
      </c>
      <c r="P91" s="23">
        <v>0.27714748784440801</v>
      </c>
      <c r="T91" t="str">
        <f>K98</f>
        <v>Western Cape</v>
      </c>
      <c r="U91">
        <f t="shared" ref="U91:Y91" si="28">L98</f>
        <v>0.30110100526567701</v>
      </c>
      <c r="V91">
        <f t="shared" si="28"/>
        <v>0.28957208142916402</v>
      </c>
      <c r="W91">
        <f t="shared" si="28"/>
        <v>0.288014311270125</v>
      </c>
      <c r="X91">
        <f t="shared" si="28"/>
        <v>0.35798911303233999</v>
      </c>
      <c r="Y91">
        <f t="shared" si="28"/>
        <v>0.44161891117478502</v>
      </c>
      <c r="Z91" s="7"/>
      <c r="AA91" s="24">
        <f t="shared" si="24"/>
        <v>-3.8289223997576616E-2</v>
      </c>
      <c r="AB91" s="24">
        <f t="shared" si="25"/>
        <v>-5.3795592149310512E-3</v>
      </c>
      <c r="AC91" s="24">
        <f t="shared" si="26"/>
        <v>0.24295598872719393</v>
      </c>
      <c r="AD91" s="24">
        <f t="shared" si="27"/>
        <v>0.2336098923066694</v>
      </c>
    </row>
    <row r="92" spans="2:31" x14ac:dyDescent="0.2">
      <c r="B92">
        <v>80</v>
      </c>
      <c r="C92">
        <v>2021</v>
      </c>
      <c r="D92" t="s">
        <v>60</v>
      </c>
      <c r="E92" t="s">
        <v>72</v>
      </c>
      <c r="F92">
        <v>3854</v>
      </c>
      <c r="G92">
        <v>2911</v>
      </c>
      <c r="H92">
        <v>1.3239436619718301</v>
      </c>
      <c r="K92" t="s">
        <v>60</v>
      </c>
      <c r="L92" s="23">
        <v>0.346136567834681</v>
      </c>
      <c r="M92" s="23">
        <v>0.38170092704554598</v>
      </c>
      <c r="N92" s="23">
        <v>0.39395584509590997</v>
      </c>
      <c r="O92" s="23">
        <v>0.38934111503609198</v>
      </c>
      <c r="P92" s="23">
        <v>0.409891287704792</v>
      </c>
      <c r="T92" t="str">
        <f>K90</f>
        <v>Eastern Cape</v>
      </c>
      <c r="U92">
        <f t="shared" ref="U92:Y92" si="29">L90</f>
        <v>0.30625507717303002</v>
      </c>
      <c r="V92">
        <f t="shared" si="29"/>
        <v>0.44580152671755702</v>
      </c>
      <c r="W92">
        <f t="shared" si="29"/>
        <v>0.47134502923976601</v>
      </c>
      <c r="X92">
        <f t="shared" si="29"/>
        <v>0.384676145339652</v>
      </c>
      <c r="Y92">
        <f t="shared" si="29"/>
        <v>0.54196891191709795</v>
      </c>
      <c r="Z92" s="7"/>
      <c r="AA92" s="24">
        <f t="shared" si="24"/>
        <v>0.45565432198756706</v>
      </c>
      <c r="AB92" s="24">
        <f t="shared" si="25"/>
        <v>5.7297925178242837E-2</v>
      </c>
      <c r="AC92" s="24">
        <f t="shared" si="26"/>
        <v>-0.18387567179800868</v>
      </c>
      <c r="AD92" s="24">
        <f t="shared" si="27"/>
        <v>0.40889659648264232</v>
      </c>
    </row>
    <row r="93" spans="2:31" x14ac:dyDescent="0.2">
      <c r="B93">
        <v>5</v>
      </c>
      <c r="C93">
        <v>2017</v>
      </c>
      <c r="D93" t="s">
        <v>60</v>
      </c>
      <c r="E93" t="s">
        <v>73</v>
      </c>
      <c r="F93">
        <v>1541</v>
      </c>
      <c r="G93">
        <v>1541</v>
      </c>
      <c r="H93">
        <v>1</v>
      </c>
      <c r="K93" t="s">
        <v>61</v>
      </c>
      <c r="L93" s="23">
        <v>0.40807453416148998</v>
      </c>
      <c r="M93" s="23">
        <v>0.30244941427049998</v>
      </c>
      <c r="N93" s="23">
        <v>0.32541478129713403</v>
      </c>
      <c r="O93" s="23">
        <v>0.41503177673390401</v>
      </c>
      <c r="P93" s="23">
        <v>0.47323529411764698</v>
      </c>
      <c r="U93" s="7"/>
      <c r="V93" s="7"/>
      <c r="W93" s="7"/>
      <c r="X93" s="7"/>
      <c r="Y93" s="7"/>
      <c r="Z93" s="7"/>
      <c r="AA93" s="7"/>
      <c r="AB93" s="7"/>
    </row>
    <row r="94" spans="2:31" x14ac:dyDescent="0.2">
      <c r="B94">
        <v>24</v>
      </c>
      <c r="C94">
        <v>2018</v>
      </c>
      <c r="D94" t="s">
        <v>60</v>
      </c>
      <c r="E94" t="s">
        <v>73</v>
      </c>
      <c r="F94">
        <v>1894</v>
      </c>
      <c r="G94">
        <v>1541</v>
      </c>
      <c r="H94">
        <v>1.2290720311486001</v>
      </c>
      <c r="K94" t="s">
        <v>62</v>
      </c>
      <c r="L94" s="23">
        <v>0.207900207900207</v>
      </c>
      <c r="M94" s="23">
        <v>0.71196754563894504</v>
      </c>
      <c r="N94" s="23">
        <v>0.483539094650205</v>
      </c>
      <c r="O94" s="23">
        <v>0.43206521739130399</v>
      </c>
      <c r="P94" s="23">
        <v>0.52020860495436705</v>
      </c>
      <c r="U94" s="7"/>
      <c r="V94" s="7"/>
      <c r="W94" s="7"/>
      <c r="X94" s="7"/>
      <c r="Y94" s="7"/>
      <c r="Z94" s="7"/>
      <c r="AA94" s="7"/>
      <c r="AB94" s="7"/>
    </row>
    <row r="95" spans="2:31" x14ac:dyDescent="0.2">
      <c r="B95">
        <v>43</v>
      </c>
      <c r="C95">
        <v>2019</v>
      </c>
      <c r="D95" t="s">
        <v>60</v>
      </c>
      <c r="E95" t="s">
        <v>73</v>
      </c>
      <c r="F95">
        <v>2177</v>
      </c>
      <c r="G95">
        <v>1541</v>
      </c>
      <c r="H95">
        <v>1.4127190136275101</v>
      </c>
      <c r="K95" t="s">
        <v>63</v>
      </c>
      <c r="L95" s="23">
        <v>0</v>
      </c>
      <c r="M95" s="23">
        <v>0.19239904988123499</v>
      </c>
      <c r="N95" s="23">
        <v>0.75901639344262295</v>
      </c>
      <c r="O95" s="23">
        <v>0.38207547169811301</v>
      </c>
      <c r="P95" s="23">
        <v>0.38612565445026098</v>
      </c>
      <c r="T95" t="str">
        <f>T88</f>
        <v>area</v>
      </c>
      <c r="U95">
        <f t="shared" ref="U95:Y95" si="30">U88</f>
        <v>2017</v>
      </c>
      <c r="V95">
        <f t="shared" si="30"/>
        <v>2018</v>
      </c>
      <c r="W95">
        <f t="shared" si="30"/>
        <v>2019</v>
      </c>
      <c r="X95">
        <f t="shared" si="30"/>
        <v>2020</v>
      </c>
      <c r="Y95">
        <f t="shared" si="30"/>
        <v>2021</v>
      </c>
      <c r="Z95" s="7"/>
      <c r="AA95" s="7" t="str">
        <f>_xlfn.CONCAT(U95, " to ", V95)</f>
        <v>2017 to 2018</v>
      </c>
      <c r="AB95" s="7" t="str">
        <f t="shared" ref="AB95:AD95" si="31">_xlfn.CONCAT(V95, " to ", W95)</f>
        <v>2018 to 2019</v>
      </c>
      <c r="AC95" s="7" t="str">
        <f t="shared" si="31"/>
        <v>2019 to 2020</v>
      </c>
      <c r="AD95" s="7" t="str">
        <f t="shared" si="31"/>
        <v>2020 to 2021</v>
      </c>
      <c r="AE95" s="7"/>
    </row>
    <row r="96" spans="2:31" x14ac:dyDescent="0.2">
      <c r="B96">
        <v>62</v>
      </c>
      <c r="C96">
        <v>2020</v>
      </c>
      <c r="D96" t="s">
        <v>60</v>
      </c>
      <c r="E96" t="s">
        <v>73</v>
      </c>
      <c r="F96">
        <v>2535</v>
      </c>
      <c r="G96">
        <v>1541</v>
      </c>
      <c r="H96">
        <v>1.64503569110966</v>
      </c>
      <c r="K96" t="s">
        <v>64</v>
      </c>
      <c r="L96" s="23">
        <v>0.34683337863549801</v>
      </c>
      <c r="M96" s="23">
        <v>0.338813438170121</v>
      </c>
      <c r="N96" s="23">
        <v>0.34775269044102097</v>
      </c>
      <c r="O96" s="23">
        <v>0.38654781199351701</v>
      </c>
      <c r="P96" s="23">
        <v>0.406891057558255</v>
      </c>
      <c r="T96" t="str">
        <f>K96</f>
        <v>National</v>
      </c>
      <c r="U96" s="5">
        <f t="shared" ref="U96:Y96" si="32">L96</f>
        <v>0.34683337863549801</v>
      </c>
      <c r="V96" s="5">
        <f t="shared" si="32"/>
        <v>0.338813438170121</v>
      </c>
      <c r="W96" s="5">
        <f t="shared" si="32"/>
        <v>0.34775269044102097</v>
      </c>
      <c r="X96" s="5">
        <f t="shared" si="32"/>
        <v>0.38654781199351701</v>
      </c>
      <c r="Y96" s="5">
        <f t="shared" si="32"/>
        <v>0.406891057558255</v>
      </c>
      <c r="Z96" s="7"/>
      <c r="AA96" s="24">
        <f>V96/U96-1</f>
        <v>-2.312332364586378E-2</v>
      </c>
      <c r="AB96" s="24">
        <f t="shared" ref="AB96:AD96" si="33">W96/V96-1</f>
        <v>2.6383995626559242E-2</v>
      </c>
      <c r="AC96" s="24">
        <f t="shared" si="33"/>
        <v>0.1115595151925235</v>
      </c>
      <c r="AD96" s="24">
        <f t="shared" si="33"/>
        <v>5.2628018924290698E-2</v>
      </c>
    </row>
    <row r="97" spans="2:28" x14ac:dyDescent="0.2">
      <c r="B97">
        <v>81</v>
      </c>
      <c r="C97">
        <v>2021</v>
      </c>
      <c r="D97" t="s">
        <v>60</v>
      </c>
      <c r="E97" t="s">
        <v>73</v>
      </c>
      <c r="F97">
        <v>2677</v>
      </c>
      <c r="G97">
        <v>1541</v>
      </c>
      <c r="H97">
        <v>1.73718364698247</v>
      </c>
      <c r="K97" t="s">
        <v>65</v>
      </c>
      <c r="L97" s="23">
        <v>0.50390625</v>
      </c>
      <c r="M97" s="23">
        <v>1</v>
      </c>
      <c r="N97" s="23">
        <v>0.14790996784565899</v>
      </c>
      <c r="O97" s="23">
        <v>0.491869918699187</v>
      </c>
      <c r="P97" s="23">
        <v>0.870422535211267</v>
      </c>
      <c r="U97" s="7"/>
      <c r="V97" s="7"/>
      <c r="W97" s="7"/>
      <c r="X97" s="7"/>
      <c r="Y97" s="7"/>
      <c r="Z97" s="7"/>
      <c r="AA97" s="7"/>
      <c r="AB97" s="7"/>
    </row>
    <row r="98" spans="2:28" x14ac:dyDescent="0.2">
      <c r="B98">
        <v>6</v>
      </c>
      <c r="C98">
        <v>2017</v>
      </c>
      <c r="D98" t="s">
        <v>61</v>
      </c>
      <c r="E98" t="s">
        <v>72</v>
      </c>
      <c r="F98">
        <v>953</v>
      </c>
      <c r="G98">
        <v>953</v>
      </c>
      <c r="H98">
        <v>1</v>
      </c>
      <c r="K98" t="s">
        <v>67</v>
      </c>
      <c r="L98" s="23">
        <v>0.30110100526567701</v>
      </c>
      <c r="M98" s="23">
        <v>0.28957208142916402</v>
      </c>
      <c r="N98" s="23">
        <v>0.288014311270125</v>
      </c>
      <c r="O98" s="23">
        <v>0.35798911303233999</v>
      </c>
      <c r="P98" s="23">
        <v>0.44161891117478502</v>
      </c>
      <c r="U98" s="7"/>
      <c r="V98" s="7"/>
      <c r="W98" s="7"/>
      <c r="X98" s="7"/>
      <c r="Y98" s="7"/>
      <c r="Z98" s="7"/>
      <c r="AA98" s="7"/>
      <c r="AB98" s="7"/>
    </row>
    <row r="99" spans="2:28" x14ac:dyDescent="0.2">
      <c r="B99">
        <v>25</v>
      </c>
      <c r="C99">
        <v>2018</v>
      </c>
      <c r="D99" t="s">
        <v>61</v>
      </c>
      <c r="E99" t="s">
        <v>72</v>
      </c>
      <c r="F99">
        <v>1965</v>
      </c>
      <c r="G99">
        <v>953</v>
      </c>
      <c r="H99">
        <v>2.0619097586568702</v>
      </c>
      <c r="U99" s="7"/>
      <c r="V99" s="7"/>
      <c r="W99" s="7"/>
      <c r="X99" s="7"/>
      <c r="Y99" s="7"/>
      <c r="Z99" s="7"/>
      <c r="AA99" s="7"/>
      <c r="AB99" s="7"/>
    </row>
    <row r="100" spans="2:28" x14ac:dyDescent="0.2">
      <c r="B100">
        <v>44</v>
      </c>
      <c r="C100">
        <v>2019</v>
      </c>
      <c r="D100" t="s">
        <v>61</v>
      </c>
      <c r="E100" t="s">
        <v>72</v>
      </c>
      <c r="F100">
        <v>1789</v>
      </c>
      <c r="G100">
        <v>953</v>
      </c>
      <c r="H100">
        <v>1.87722980062959</v>
      </c>
      <c r="U100" s="7"/>
      <c r="V100" s="7"/>
      <c r="W100" s="7"/>
      <c r="X100" s="7"/>
      <c r="Y100" s="7"/>
      <c r="Z100" s="7"/>
      <c r="AA100" s="7"/>
      <c r="AB100" s="7"/>
    </row>
    <row r="101" spans="2:28" x14ac:dyDescent="0.2">
      <c r="B101">
        <v>63</v>
      </c>
      <c r="C101">
        <v>2020</v>
      </c>
      <c r="D101" t="s">
        <v>61</v>
      </c>
      <c r="E101" t="s">
        <v>72</v>
      </c>
      <c r="F101">
        <v>2117</v>
      </c>
      <c r="G101">
        <v>953</v>
      </c>
      <c r="H101">
        <v>2.2214060860440701</v>
      </c>
      <c r="U101" s="7"/>
      <c r="V101" s="7"/>
      <c r="W101" s="7"/>
      <c r="X101" s="7"/>
      <c r="Y101" s="7"/>
      <c r="Z101" s="7"/>
      <c r="AA101" s="7"/>
      <c r="AB101" s="7"/>
    </row>
    <row r="102" spans="2:28" x14ac:dyDescent="0.2">
      <c r="B102">
        <v>82</v>
      </c>
      <c r="C102">
        <v>2021</v>
      </c>
      <c r="D102" t="s">
        <v>61</v>
      </c>
      <c r="E102" t="s">
        <v>72</v>
      </c>
      <c r="F102">
        <v>1791</v>
      </c>
      <c r="G102">
        <v>953</v>
      </c>
      <c r="H102">
        <v>1.8793284365162599</v>
      </c>
      <c r="U102" s="7"/>
      <c r="V102" s="7"/>
      <c r="W102" s="7"/>
      <c r="X102" s="7"/>
      <c r="Y102" s="7"/>
      <c r="Z102" s="7"/>
      <c r="AA102" s="7"/>
      <c r="AB102" s="7"/>
    </row>
    <row r="103" spans="2:28" x14ac:dyDescent="0.2">
      <c r="B103">
        <v>7</v>
      </c>
      <c r="C103">
        <v>2017</v>
      </c>
      <c r="D103" t="s">
        <v>61</v>
      </c>
      <c r="E103" t="s">
        <v>73</v>
      </c>
      <c r="F103">
        <v>657</v>
      </c>
      <c r="G103">
        <v>657</v>
      </c>
      <c r="H103">
        <v>1</v>
      </c>
      <c r="U103" s="7"/>
      <c r="V103" s="7"/>
      <c r="W103" s="7"/>
      <c r="X103" s="7"/>
      <c r="Y103" s="7"/>
      <c r="Z103" s="7"/>
      <c r="AA103" s="7"/>
      <c r="AB103" s="7"/>
    </row>
    <row r="104" spans="2:28" x14ac:dyDescent="0.2">
      <c r="B104">
        <v>26</v>
      </c>
      <c r="C104">
        <v>2018</v>
      </c>
      <c r="D104" t="s">
        <v>61</v>
      </c>
      <c r="E104" t="s">
        <v>73</v>
      </c>
      <c r="F104">
        <v>852</v>
      </c>
      <c r="G104">
        <v>657</v>
      </c>
      <c r="H104">
        <v>1.29680365296803</v>
      </c>
      <c r="U104" s="7"/>
      <c r="V104" s="7"/>
      <c r="W104" s="7"/>
      <c r="X104" s="7"/>
      <c r="Y104" s="7"/>
      <c r="Z104" s="7"/>
      <c r="AA104" s="7"/>
      <c r="AB104" s="7"/>
    </row>
    <row r="105" spans="2:28" x14ac:dyDescent="0.2">
      <c r="B105">
        <v>45</v>
      </c>
      <c r="C105">
        <v>2019</v>
      </c>
      <c r="D105" t="s">
        <v>61</v>
      </c>
      <c r="E105" t="s">
        <v>73</v>
      </c>
      <c r="F105">
        <v>863</v>
      </c>
      <c r="G105">
        <v>657</v>
      </c>
      <c r="H105">
        <v>1.3135464231354601</v>
      </c>
      <c r="U105" s="7"/>
      <c r="V105" s="7"/>
      <c r="W105" s="7"/>
      <c r="X105" s="7"/>
      <c r="Y105" s="7"/>
      <c r="Z105" s="7"/>
      <c r="AA105" s="7"/>
      <c r="AB105" s="7"/>
    </row>
    <row r="106" spans="2:28" x14ac:dyDescent="0.2">
      <c r="B106">
        <v>64</v>
      </c>
      <c r="C106">
        <v>2020</v>
      </c>
      <c r="D106" t="s">
        <v>61</v>
      </c>
      <c r="E106" t="s">
        <v>73</v>
      </c>
      <c r="F106">
        <v>1502</v>
      </c>
      <c r="G106">
        <v>657</v>
      </c>
      <c r="H106">
        <v>2.2861491628614901</v>
      </c>
      <c r="U106" s="7"/>
      <c r="V106" s="7"/>
      <c r="W106" s="7"/>
      <c r="X106" s="7"/>
      <c r="Y106" s="7"/>
      <c r="Z106" s="7"/>
      <c r="AA106" s="7"/>
      <c r="AB106" s="7"/>
    </row>
    <row r="107" spans="2:28" x14ac:dyDescent="0.2">
      <c r="B107">
        <v>83</v>
      </c>
      <c r="C107">
        <v>2021</v>
      </c>
      <c r="D107" t="s">
        <v>61</v>
      </c>
      <c r="E107" t="s">
        <v>73</v>
      </c>
      <c r="F107">
        <v>1609</v>
      </c>
      <c r="G107">
        <v>657</v>
      </c>
      <c r="H107">
        <v>2.4490106544900998</v>
      </c>
      <c r="U107" s="7"/>
      <c r="V107" s="7"/>
      <c r="W107" s="7"/>
      <c r="X107" s="7"/>
      <c r="Y107" s="7"/>
      <c r="Z107" s="7"/>
      <c r="AA107" s="7"/>
      <c r="AB107" s="7"/>
    </row>
    <row r="108" spans="2:28" x14ac:dyDescent="0.2">
      <c r="B108">
        <v>8</v>
      </c>
      <c r="C108">
        <v>2017</v>
      </c>
      <c r="D108" t="s">
        <v>62</v>
      </c>
      <c r="E108" t="s">
        <v>72</v>
      </c>
      <c r="F108">
        <v>381</v>
      </c>
      <c r="G108">
        <v>381</v>
      </c>
      <c r="H108">
        <v>1</v>
      </c>
      <c r="U108" s="7"/>
      <c r="V108" s="7"/>
      <c r="W108" s="7"/>
      <c r="X108" s="7"/>
      <c r="Y108" s="7"/>
      <c r="Z108" s="7"/>
      <c r="AA108" s="7"/>
      <c r="AB108" s="7"/>
    </row>
    <row r="109" spans="2:28" x14ac:dyDescent="0.2">
      <c r="B109">
        <v>27</v>
      </c>
      <c r="C109">
        <v>2018</v>
      </c>
      <c r="D109" t="s">
        <v>62</v>
      </c>
      <c r="E109" t="s">
        <v>72</v>
      </c>
      <c r="F109">
        <v>284</v>
      </c>
      <c r="G109">
        <v>381</v>
      </c>
      <c r="H109">
        <v>0.74540682414698101</v>
      </c>
      <c r="U109" s="7"/>
      <c r="V109" s="7"/>
      <c r="W109" s="7"/>
      <c r="X109" s="7"/>
      <c r="Y109" s="7"/>
      <c r="Z109" s="7"/>
      <c r="AA109" s="7"/>
      <c r="AB109" s="7"/>
    </row>
    <row r="110" spans="2:28" x14ac:dyDescent="0.2">
      <c r="B110">
        <v>46</v>
      </c>
      <c r="C110">
        <v>2019</v>
      </c>
      <c r="D110" t="s">
        <v>62</v>
      </c>
      <c r="E110" t="s">
        <v>72</v>
      </c>
      <c r="F110">
        <v>251</v>
      </c>
      <c r="G110">
        <v>381</v>
      </c>
      <c r="H110">
        <v>0.65879265091863504</v>
      </c>
      <c r="U110" s="7"/>
      <c r="V110" s="7"/>
      <c r="W110" s="7"/>
      <c r="X110" s="7"/>
      <c r="Y110" s="7"/>
      <c r="Z110" s="7"/>
      <c r="AA110" s="7"/>
      <c r="AB110" s="7"/>
    </row>
    <row r="111" spans="2:28" x14ac:dyDescent="0.2">
      <c r="B111">
        <v>65</v>
      </c>
      <c r="C111">
        <v>2020</v>
      </c>
      <c r="D111" t="s">
        <v>62</v>
      </c>
      <c r="E111" t="s">
        <v>72</v>
      </c>
      <c r="F111">
        <v>418</v>
      </c>
      <c r="G111">
        <v>381</v>
      </c>
      <c r="H111">
        <v>1.0971128608923799</v>
      </c>
      <c r="U111" s="7"/>
      <c r="V111" s="7"/>
      <c r="W111" s="7"/>
      <c r="X111" s="7"/>
      <c r="Y111" s="7"/>
      <c r="Z111" s="7"/>
      <c r="AA111" s="7"/>
      <c r="AB111" s="7"/>
    </row>
    <row r="112" spans="2:28" x14ac:dyDescent="0.2">
      <c r="B112">
        <v>84</v>
      </c>
      <c r="C112">
        <v>2021</v>
      </c>
      <c r="D112" t="s">
        <v>62</v>
      </c>
      <c r="E112" t="s">
        <v>72</v>
      </c>
      <c r="F112">
        <v>368</v>
      </c>
      <c r="G112">
        <v>381</v>
      </c>
      <c r="H112">
        <v>0.96587926509186295</v>
      </c>
      <c r="U112" s="7"/>
      <c r="V112" s="7"/>
      <c r="W112" s="7"/>
      <c r="X112" s="7"/>
      <c r="Y112" s="7"/>
      <c r="Z112" s="7"/>
      <c r="AA112" s="7"/>
      <c r="AB112" s="7"/>
    </row>
    <row r="113" spans="2:29" x14ac:dyDescent="0.2">
      <c r="B113">
        <v>9</v>
      </c>
      <c r="C113">
        <v>2017</v>
      </c>
      <c r="D113" t="s">
        <v>62</v>
      </c>
      <c r="E113" t="s">
        <v>73</v>
      </c>
      <c r="F113">
        <v>100</v>
      </c>
      <c r="G113">
        <v>100</v>
      </c>
      <c r="H113">
        <v>1</v>
      </c>
      <c r="U113" s="7"/>
      <c r="V113" s="7"/>
      <c r="W113" s="7"/>
      <c r="X113" s="7"/>
      <c r="Y113" s="7"/>
      <c r="Z113" s="7"/>
      <c r="AA113" s="7"/>
      <c r="AB113" s="7"/>
      <c r="AC113" s="7"/>
    </row>
    <row r="114" spans="2:29" x14ac:dyDescent="0.2">
      <c r="B114">
        <v>28</v>
      </c>
      <c r="C114">
        <v>2018</v>
      </c>
      <c r="D114" t="s">
        <v>62</v>
      </c>
      <c r="E114" t="s">
        <v>73</v>
      </c>
      <c r="F114">
        <v>702</v>
      </c>
      <c r="G114">
        <v>100</v>
      </c>
      <c r="H114">
        <v>7.02</v>
      </c>
      <c r="U114" s="7"/>
      <c r="V114" s="7"/>
      <c r="W114" s="7"/>
      <c r="X114" s="7"/>
      <c r="Y114" s="7"/>
      <c r="Z114" s="7"/>
      <c r="AA114" s="7"/>
      <c r="AB114" s="7"/>
      <c r="AC114" s="7"/>
    </row>
    <row r="115" spans="2:29" x14ac:dyDescent="0.2">
      <c r="B115">
        <v>47</v>
      </c>
      <c r="C115">
        <v>2019</v>
      </c>
      <c r="D115" t="s">
        <v>62</v>
      </c>
      <c r="E115" t="s">
        <v>73</v>
      </c>
      <c r="F115">
        <v>235</v>
      </c>
      <c r="G115">
        <v>100</v>
      </c>
      <c r="H115">
        <v>2.35</v>
      </c>
      <c r="V115" s="7"/>
      <c r="W115" s="7"/>
      <c r="X115" s="7"/>
      <c r="Y115" s="7"/>
      <c r="Z115" s="7"/>
      <c r="AA115" s="7"/>
      <c r="AB115" s="7"/>
      <c r="AC115" s="7"/>
    </row>
    <row r="116" spans="2:29" x14ac:dyDescent="0.2">
      <c r="B116">
        <v>66</v>
      </c>
      <c r="C116">
        <v>2020</v>
      </c>
      <c r="D116" t="s">
        <v>62</v>
      </c>
      <c r="E116" t="s">
        <v>73</v>
      </c>
      <c r="F116">
        <v>318</v>
      </c>
      <c r="G116">
        <v>100</v>
      </c>
      <c r="H116">
        <v>3.18</v>
      </c>
      <c r="V116" s="7"/>
      <c r="W116" s="7"/>
      <c r="X116" s="7"/>
      <c r="Y116" s="7"/>
      <c r="Z116" s="7"/>
      <c r="AA116" s="7"/>
      <c r="AB116" s="7"/>
      <c r="AC116" s="7"/>
    </row>
    <row r="117" spans="2:29" x14ac:dyDescent="0.2">
      <c r="B117">
        <v>85</v>
      </c>
      <c r="C117">
        <v>2021</v>
      </c>
      <c r="D117" t="s">
        <v>62</v>
      </c>
      <c r="E117" t="s">
        <v>73</v>
      </c>
      <c r="F117">
        <v>399</v>
      </c>
      <c r="G117">
        <v>100</v>
      </c>
      <c r="H117">
        <v>3.99</v>
      </c>
      <c r="V117" s="7"/>
      <c r="W117" s="7"/>
      <c r="X117" s="7"/>
      <c r="Y117" s="7"/>
      <c r="Z117" s="7"/>
      <c r="AA117" s="7"/>
      <c r="AB117" s="7"/>
      <c r="AC117" s="7"/>
    </row>
    <row r="118" spans="2:29" x14ac:dyDescent="0.2">
      <c r="B118">
        <v>10</v>
      </c>
      <c r="C118">
        <v>2017</v>
      </c>
      <c r="D118" t="s">
        <v>63</v>
      </c>
      <c r="E118" t="s">
        <v>72</v>
      </c>
      <c r="F118">
        <v>267</v>
      </c>
      <c r="G118">
        <v>267</v>
      </c>
      <c r="H118">
        <v>1</v>
      </c>
      <c r="V118" s="7"/>
      <c r="W118" s="7"/>
      <c r="X118" s="7"/>
      <c r="Y118" s="7"/>
      <c r="Z118" s="7"/>
      <c r="AA118" s="7"/>
      <c r="AB118" s="7"/>
      <c r="AC118" s="7"/>
    </row>
    <row r="119" spans="2:29" x14ac:dyDescent="0.2">
      <c r="B119">
        <v>29</v>
      </c>
      <c r="C119">
        <v>2018</v>
      </c>
      <c r="D119" t="s">
        <v>63</v>
      </c>
      <c r="E119" t="s">
        <v>72</v>
      </c>
      <c r="F119">
        <v>340</v>
      </c>
      <c r="G119">
        <v>267</v>
      </c>
      <c r="H119">
        <v>1.2734082397003701</v>
      </c>
      <c r="K119" s="1" t="s">
        <v>68</v>
      </c>
      <c r="L119" s="1" t="s">
        <v>50</v>
      </c>
      <c r="V119" s="7"/>
      <c r="W119" s="7"/>
      <c r="X119" s="7"/>
      <c r="Y119" s="7"/>
      <c r="Z119" s="7"/>
      <c r="AA119" s="7"/>
      <c r="AB119" s="7"/>
      <c r="AC119" s="7"/>
    </row>
    <row r="120" spans="2:29" x14ac:dyDescent="0.2">
      <c r="B120">
        <v>48</v>
      </c>
      <c r="C120">
        <v>2019</v>
      </c>
      <c r="D120" t="s">
        <v>63</v>
      </c>
      <c r="E120" t="s">
        <v>72</v>
      </c>
      <c r="F120">
        <v>147</v>
      </c>
      <c r="G120">
        <v>267</v>
      </c>
      <c r="H120">
        <v>0.550561797752809</v>
      </c>
      <c r="K120" s="1" t="s">
        <v>52</v>
      </c>
      <c r="L120">
        <v>2018</v>
      </c>
      <c r="M120">
        <v>2019</v>
      </c>
      <c r="N120">
        <v>2021</v>
      </c>
      <c r="O120">
        <v>2017</v>
      </c>
      <c r="P120">
        <v>2020</v>
      </c>
      <c r="Q120" t="s">
        <v>51</v>
      </c>
      <c r="S120" t="s">
        <v>80</v>
      </c>
      <c r="T120">
        <f t="shared" ref="T120:T129" si="34">P120</f>
        <v>2020</v>
      </c>
      <c r="V120" s="7"/>
      <c r="W120" s="7"/>
      <c r="X120" s="7"/>
      <c r="Y120" s="7"/>
      <c r="Z120" s="7"/>
      <c r="AA120" s="7"/>
      <c r="AB120" s="7"/>
      <c r="AC120" s="7"/>
    </row>
    <row r="121" spans="2:29" x14ac:dyDescent="0.2">
      <c r="B121">
        <v>67</v>
      </c>
      <c r="C121">
        <v>2020</v>
      </c>
      <c r="D121" t="s">
        <v>63</v>
      </c>
      <c r="E121" t="s">
        <v>72</v>
      </c>
      <c r="F121">
        <v>262</v>
      </c>
      <c r="G121">
        <v>267</v>
      </c>
      <c r="H121">
        <v>0.9812734082397</v>
      </c>
      <c r="K121" s="2" t="s">
        <v>60</v>
      </c>
      <c r="L121" s="23">
        <v>0.379822412737293</v>
      </c>
      <c r="M121" s="23">
        <v>0.42074006395614399</v>
      </c>
      <c r="N121" s="23">
        <v>0.40337224383916898</v>
      </c>
      <c r="O121" s="23">
        <v>0.410058027079303</v>
      </c>
      <c r="P121" s="23">
        <v>0.39749694749694697</v>
      </c>
      <c r="Q121" s="23">
        <v>2.0114896951088559</v>
      </c>
      <c r="S121" t="str">
        <f t="shared" ref="S121:S129" si="35">K121</f>
        <v>Gauteng</v>
      </c>
      <c r="T121" s="5">
        <f t="shared" si="34"/>
        <v>0.39749694749694697</v>
      </c>
      <c r="V121" s="7"/>
      <c r="W121" s="7"/>
      <c r="X121" s="7"/>
      <c r="Y121" s="7"/>
      <c r="Z121" s="7"/>
      <c r="AA121" s="7"/>
      <c r="AB121" s="7"/>
      <c r="AC121" s="7"/>
    </row>
    <row r="122" spans="2:29" x14ac:dyDescent="0.2">
      <c r="B122">
        <v>86</v>
      </c>
      <c r="C122">
        <v>2021</v>
      </c>
      <c r="D122" t="s">
        <v>63</v>
      </c>
      <c r="E122" t="s">
        <v>72</v>
      </c>
      <c r="F122">
        <v>469</v>
      </c>
      <c r="G122">
        <v>267</v>
      </c>
      <c r="H122">
        <v>1.7565543071161001</v>
      </c>
      <c r="K122" s="2" t="s">
        <v>61</v>
      </c>
      <c r="L122" s="23">
        <v>0.215630740967544</v>
      </c>
      <c r="M122" s="23">
        <v>0.201918684330744</v>
      </c>
      <c r="N122" s="23">
        <v>0.20999320610215499</v>
      </c>
      <c r="O122" s="23">
        <v>0.14829142488716901</v>
      </c>
      <c r="P122" s="23">
        <v>0.22094017094016999</v>
      </c>
      <c r="Q122" s="23">
        <v>0.99677422722778197</v>
      </c>
      <c r="S122" t="str">
        <f t="shared" si="35"/>
        <v>KwaZulu-Natal</v>
      </c>
      <c r="T122" s="5">
        <f t="shared" si="34"/>
        <v>0.22094017094016999</v>
      </c>
      <c r="V122" s="7"/>
      <c r="W122" s="7"/>
      <c r="X122" s="7"/>
      <c r="Y122" s="7"/>
      <c r="Z122" s="7"/>
      <c r="AA122" s="7"/>
      <c r="AB122" s="7"/>
      <c r="AC122" s="7"/>
    </row>
    <row r="123" spans="2:29" x14ac:dyDescent="0.2">
      <c r="B123">
        <v>11</v>
      </c>
      <c r="C123">
        <v>2017</v>
      </c>
      <c r="D123" t="s">
        <v>63</v>
      </c>
      <c r="E123" t="s">
        <v>73</v>
      </c>
      <c r="F123">
        <v>0</v>
      </c>
      <c r="G123">
        <v>0</v>
      </c>
      <c r="H123">
        <v>0</v>
      </c>
      <c r="K123" s="2" t="s">
        <v>67</v>
      </c>
      <c r="L123" s="23">
        <v>0.18424678505817499</v>
      </c>
      <c r="M123" s="23">
        <v>0.17024516522003899</v>
      </c>
      <c r="N123" s="23">
        <v>0.172441479834475</v>
      </c>
      <c r="O123" s="23">
        <v>0.19241042645297901</v>
      </c>
      <c r="P123" s="23">
        <v>0.19065934065934001</v>
      </c>
      <c r="Q123" s="23">
        <v>0.910003197225008</v>
      </c>
      <c r="S123" t="str">
        <f t="shared" si="35"/>
        <v>Western Cape</v>
      </c>
      <c r="T123" s="5">
        <f t="shared" si="34"/>
        <v>0.19065934065934001</v>
      </c>
      <c r="V123" s="7"/>
      <c r="W123" s="7"/>
      <c r="X123" s="7"/>
      <c r="Y123" s="7"/>
      <c r="Z123" s="7"/>
      <c r="AA123" s="7"/>
      <c r="AB123" s="7"/>
      <c r="AC123" s="7"/>
    </row>
    <row r="124" spans="2:29" x14ac:dyDescent="0.2">
      <c r="B124">
        <v>30</v>
      </c>
      <c r="C124">
        <v>2018</v>
      </c>
      <c r="D124" t="s">
        <v>63</v>
      </c>
      <c r="E124" t="s">
        <v>73</v>
      </c>
      <c r="F124">
        <v>81</v>
      </c>
      <c r="G124">
        <v>0</v>
      </c>
      <c r="H124">
        <v>0</v>
      </c>
      <c r="K124" s="2" t="s">
        <v>58</v>
      </c>
      <c r="L124" s="23">
        <v>5.0137783221065498E-2</v>
      </c>
      <c r="M124" s="23">
        <v>6.5098218364550001E-2</v>
      </c>
      <c r="N124" s="23">
        <v>5.9601012908405901E-2</v>
      </c>
      <c r="O124" s="23">
        <v>0.113383070829879</v>
      </c>
      <c r="P124" s="23">
        <v>7.7289377289377195E-2</v>
      </c>
      <c r="Q124" s="23">
        <v>0.3655094626132776</v>
      </c>
      <c r="S124" t="str">
        <f t="shared" si="35"/>
        <v>Eastern Cape</v>
      </c>
      <c r="T124" s="5">
        <f t="shared" si="34"/>
        <v>7.7289377289377195E-2</v>
      </c>
      <c r="V124" s="7"/>
      <c r="W124" s="7"/>
      <c r="X124" s="7"/>
      <c r="Y124" s="7"/>
      <c r="Z124" s="7"/>
      <c r="AA124" s="7"/>
      <c r="AB124" s="7"/>
      <c r="AC124" s="7"/>
    </row>
    <row r="125" spans="2:29" x14ac:dyDescent="0.2">
      <c r="B125">
        <v>49</v>
      </c>
      <c r="C125">
        <v>2019</v>
      </c>
      <c r="D125" t="s">
        <v>63</v>
      </c>
      <c r="E125" t="s">
        <v>73</v>
      </c>
      <c r="F125">
        <v>463</v>
      </c>
      <c r="G125">
        <v>0</v>
      </c>
      <c r="H125">
        <v>0</v>
      </c>
      <c r="K125" s="2" t="s">
        <v>62</v>
      </c>
      <c r="L125" s="23">
        <v>7.5474586650336795E-2</v>
      </c>
      <c r="M125" s="23">
        <v>3.7003197807217898E-2</v>
      </c>
      <c r="N125" s="23">
        <v>4.7371996788339199E-2</v>
      </c>
      <c r="O125" s="23">
        <v>4.4303214515980398E-2</v>
      </c>
      <c r="P125" s="23">
        <v>4.4932844932844898E-2</v>
      </c>
      <c r="Q125" s="23">
        <v>0.24908584069471917</v>
      </c>
      <c r="S125" t="str">
        <f t="shared" si="35"/>
        <v>Limpopo</v>
      </c>
      <c r="T125" s="5">
        <f t="shared" si="34"/>
        <v>4.4932844932844898E-2</v>
      </c>
      <c r="V125" s="7"/>
      <c r="W125" s="7"/>
      <c r="X125" s="7"/>
      <c r="Y125" s="7"/>
      <c r="Z125" s="7"/>
      <c r="AA125" s="7"/>
      <c r="AB125" s="7"/>
      <c r="AC125" s="7"/>
    </row>
    <row r="126" spans="2:29" x14ac:dyDescent="0.2">
      <c r="B126">
        <v>68</v>
      </c>
      <c r="C126">
        <v>2020</v>
      </c>
      <c r="D126" t="s">
        <v>63</v>
      </c>
      <c r="E126" t="s">
        <v>73</v>
      </c>
      <c r="F126">
        <v>162</v>
      </c>
      <c r="G126">
        <v>0</v>
      </c>
      <c r="H126">
        <v>0</v>
      </c>
      <c r="K126" s="2" t="s">
        <v>59</v>
      </c>
      <c r="L126" s="23">
        <v>4.7611757501530898E-2</v>
      </c>
      <c r="M126" s="23">
        <v>3.4871326328612701E-2</v>
      </c>
      <c r="N126" s="23">
        <v>3.8107590636773499E-2</v>
      </c>
      <c r="O126" s="23">
        <v>3.4171502256608602E-2</v>
      </c>
      <c r="P126" s="23">
        <v>2.77777777777777E-2</v>
      </c>
      <c r="Q126" s="23">
        <v>0.18253995450130339</v>
      </c>
      <c r="S126" t="str">
        <f t="shared" si="35"/>
        <v>Free State</v>
      </c>
      <c r="T126" s="5">
        <f t="shared" si="34"/>
        <v>2.77777777777777E-2</v>
      </c>
      <c r="V126" s="7"/>
      <c r="W126" s="7"/>
      <c r="X126" s="7"/>
      <c r="Y126" s="7"/>
      <c r="Z126" s="7"/>
      <c r="AA126" s="7"/>
      <c r="AB126" s="7"/>
      <c r="AC126" s="7"/>
    </row>
    <row r="127" spans="2:29" x14ac:dyDescent="0.2">
      <c r="B127">
        <v>87</v>
      </c>
      <c r="C127">
        <v>2021</v>
      </c>
      <c r="D127" t="s">
        <v>63</v>
      </c>
      <c r="E127" t="s">
        <v>73</v>
      </c>
      <c r="F127">
        <v>295</v>
      </c>
      <c r="G127">
        <v>0</v>
      </c>
      <c r="H127">
        <v>0</v>
      </c>
      <c r="K127" s="2" t="s">
        <v>63</v>
      </c>
      <c r="L127" s="23">
        <v>3.2225964482547401E-2</v>
      </c>
      <c r="M127" s="23">
        <v>4.6444342926754902E-2</v>
      </c>
      <c r="N127" s="23">
        <v>4.7186708665307803E-2</v>
      </c>
      <c r="O127" s="23">
        <v>2.4592428847747899E-2</v>
      </c>
      <c r="P127" s="23">
        <v>2.58852258852258E-2</v>
      </c>
      <c r="Q127" s="23">
        <v>0.1763346708075838</v>
      </c>
      <c r="S127" t="str">
        <f t="shared" si="35"/>
        <v>Mpumalanga</v>
      </c>
      <c r="T127" s="5">
        <f t="shared" si="34"/>
        <v>2.58852258852258E-2</v>
      </c>
      <c r="V127" s="7"/>
      <c r="W127" s="7"/>
      <c r="X127" s="7"/>
      <c r="Y127" s="7"/>
      <c r="Z127" s="7"/>
      <c r="AA127" s="7"/>
      <c r="AB127" s="7"/>
      <c r="AC127" s="7"/>
    </row>
    <row r="128" spans="2:29" x14ac:dyDescent="0.2">
      <c r="B128">
        <v>12</v>
      </c>
      <c r="C128">
        <v>2017</v>
      </c>
      <c r="D128" t="s">
        <v>64</v>
      </c>
      <c r="E128" t="s">
        <v>72</v>
      </c>
      <c r="F128">
        <v>2403</v>
      </c>
      <c r="G128">
        <v>2403</v>
      </c>
      <c r="H128">
        <v>1</v>
      </c>
      <c r="K128" s="2" t="s">
        <v>65</v>
      </c>
      <c r="L128" s="23">
        <v>1.48499693815064E-2</v>
      </c>
      <c r="M128" s="23">
        <v>2.3679001065935699E-2</v>
      </c>
      <c r="N128" s="23">
        <v>2.1925761225372101E-2</v>
      </c>
      <c r="O128" s="23">
        <v>2.35792576218108E-2</v>
      </c>
      <c r="P128" s="23">
        <v>1.5018315018315E-2</v>
      </c>
      <c r="Q128" s="23">
        <v>9.9052304312940001E-2</v>
      </c>
      <c r="S128" t="str">
        <f t="shared" si="35"/>
        <v>North West</v>
      </c>
      <c r="T128" s="5">
        <f t="shared" si="34"/>
        <v>1.5018315018315E-2</v>
      </c>
      <c r="V128" s="7"/>
      <c r="W128" s="7"/>
      <c r="X128" s="7"/>
      <c r="Y128" s="7"/>
      <c r="Z128" s="7"/>
      <c r="AA128" s="7"/>
      <c r="AB128" s="7"/>
      <c r="AC128" s="7"/>
    </row>
    <row r="129" spans="2:31" x14ac:dyDescent="0.2">
      <c r="B129">
        <v>31</v>
      </c>
      <c r="C129">
        <v>2018</v>
      </c>
      <c r="D129" t="s">
        <v>64</v>
      </c>
      <c r="E129" t="s">
        <v>72</v>
      </c>
      <c r="F129">
        <v>2775</v>
      </c>
      <c r="G129">
        <v>2403</v>
      </c>
      <c r="H129">
        <v>1.15480649188514</v>
      </c>
      <c r="K129" s="2" t="s">
        <v>66</v>
      </c>
      <c r="L129" s="23">
        <v>0</v>
      </c>
      <c r="M129" s="23">
        <v>0</v>
      </c>
      <c r="N129" s="23">
        <v>0</v>
      </c>
      <c r="O129" s="23">
        <v>9.2106475085198397E-3</v>
      </c>
      <c r="P129" s="23">
        <v>0</v>
      </c>
      <c r="Q129" s="23">
        <v>9.2106475085198397E-3</v>
      </c>
      <c r="S129" t="str">
        <f t="shared" si="35"/>
        <v>Northern Cape</v>
      </c>
      <c r="T129" s="5">
        <f t="shared" si="34"/>
        <v>0</v>
      </c>
      <c r="V129" s="7"/>
      <c r="W129" s="7"/>
      <c r="X129" s="7"/>
      <c r="Y129" s="7"/>
      <c r="Z129" s="7"/>
      <c r="AA129" s="7"/>
      <c r="AB129" s="7"/>
      <c r="AC129" s="7"/>
    </row>
    <row r="130" spans="2:31" x14ac:dyDescent="0.2">
      <c r="B130">
        <v>50</v>
      </c>
      <c r="C130">
        <v>2019</v>
      </c>
      <c r="D130" t="s">
        <v>64</v>
      </c>
      <c r="E130" t="s">
        <v>72</v>
      </c>
      <c r="F130">
        <v>3091</v>
      </c>
      <c r="G130">
        <v>2403</v>
      </c>
      <c r="H130">
        <v>1.2863087806908</v>
      </c>
      <c r="K130" s="2" t="s">
        <v>51</v>
      </c>
      <c r="L130" s="3">
        <v>0.99999999999999911</v>
      </c>
      <c r="M130" s="3">
        <v>0.99999999999999822</v>
      </c>
      <c r="N130" s="3">
        <v>0.99999999999999767</v>
      </c>
      <c r="O130" s="3">
        <v>0.99999999999999756</v>
      </c>
      <c r="P130" s="3">
        <v>0.99999999999999745</v>
      </c>
      <c r="Q130" s="3">
        <v>4.9999999999999893</v>
      </c>
      <c r="V130" s="7"/>
      <c r="W130" s="7"/>
      <c r="X130" s="7"/>
      <c r="Y130" s="7"/>
      <c r="Z130" s="7"/>
      <c r="AA130" s="7"/>
      <c r="AB130" s="7"/>
      <c r="AC130" s="7"/>
    </row>
    <row r="131" spans="2:31" x14ac:dyDescent="0.2">
      <c r="B131">
        <v>69</v>
      </c>
      <c r="C131">
        <v>2020</v>
      </c>
      <c r="D131" t="s">
        <v>64</v>
      </c>
      <c r="E131" t="s">
        <v>72</v>
      </c>
      <c r="F131">
        <v>3028</v>
      </c>
      <c r="G131">
        <v>2403</v>
      </c>
      <c r="H131">
        <v>1.26009155222638</v>
      </c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spans="2:31" x14ac:dyDescent="0.2">
      <c r="B132">
        <v>88</v>
      </c>
      <c r="C132">
        <v>2021</v>
      </c>
      <c r="D132" t="s">
        <v>64</v>
      </c>
      <c r="E132" t="s">
        <v>72</v>
      </c>
      <c r="F132">
        <v>2978</v>
      </c>
      <c r="G132">
        <v>2403</v>
      </c>
      <c r="H132">
        <v>1.2392842280482701</v>
      </c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spans="2:31" x14ac:dyDescent="0.2">
      <c r="B133">
        <v>13</v>
      </c>
      <c r="C133">
        <v>2017</v>
      </c>
      <c r="D133" t="s">
        <v>64</v>
      </c>
      <c r="E133" t="s">
        <v>73</v>
      </c>
      <c r="F133">
        <v>1276</v>
      </c>
      <c r="G133">
        <v>1276</v>
      </c>
      <c r="H133">
        <v>1</v>
      </c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spans="2:31" x14ac:dyDescent="0.2">
      <c r="B134">
        <v>32</v>
      </c>
      <c r="C134">
        <v>2018</v>
      </c>
      <c r="D134" t="s">
        <v>64</v>
      </c>
      <c r="E134" t="s">
        <v>73</v>
      </c>
      <c r="F134">
        <v>1422</v>
      </c>
      <c r="G134">
        <v>1276</v>
      </c>
      <c r="H134">
        <v>1.11442006269592</v>
      </c>
      <c r="K134" s="1" t="s">
        <v>83</v>
      </c>
      <c r="M134" s="1" t="s">
        <v>0</v>
      </c>
      <c r="V134" s="5"/>
      <c r="W134" s="5"/>
      <c r="X134" s="5"/>
      <c r="Z134" s="7"/>
      <c r="AA134" s="7"/>
      <c r="AB134" s="7"/>
      <c r="AC134" s="7"/>
      <c r="AD134" s="7"/>
      <c r="AE134" s="7"/>
    </row>
    <row r="135" spans="2:31" x14ac:dyDescent="0.2">
      <c r="B135">
        <v>51</v>
      </c>
      <c r="C135">
        <v>2019</v>
      </c>
      <c r="D135" t="s">
        <v>64</v>
      </c>
      <c r="E135" t="s">
        <v>73</v>
      </c>
      <c r="F135">
        <v>1648</v>
      </c>
      <c r="G135">
        <v>1276</v>
      </c>
      <c r="H135">
        <v>1.2915360501567399</v>
      </c>
      <c r="K135" s="1" t="s">
        <v>84</v>
      </c>
      <c r="L135" s="1" t="s">
        <v>1</v>
      </c>
      <c r="M135">
        <v>2017</v>
      </c>
      <c r="N135">
        <v>2018</v>
      </c>
      <c r="O135">
        <v>2019</v>
      </c>
      <c r="P135">
        <v>2020</v>
      </c>
      <c r="Q135">
        <v>2021</v>
      </c>
      <c r="T135" t="str">
        <f t="shared" ref="T135:T143" si="36">K135</f>
        <v>province_order</v>
      </c>
      <c r="U135" t="str">
        <f t="shared" ref="U135:U143" si="37">L135</f>
        <v>area</v>
      </c>
      <c r="V135">
        <f t="shared" ref="V135:V143" si="38">M135</f>
        <v>2017</v>
      </c>
      <c r="W135">
        <f t="shared" ref="W135:W143" si="39">N135</f>
        <v>2018</v>
      </c>
      <c r="X135">
        <f t="shared" ref="X135:X143" si="40">O135</f>
        <v>2019</v>
      </c>
      <c r="Y135">
        <f t="shared" ref="Y135:Y143" si="41">P135</f>
        <v>2020</v>
      </c>
      <c r="Z135">
        <f t="shared" ref="Z135:Z143" si="42">Q135</f>
        <v>2021</v>
      </c>
      <c r="AA135" s="7"/>
      <c r="AB135" s="7"/>
      <c r="AC135" s="7"/>
      <c r="AD135" s="7"/>
      <c r="AE135" s="7"/>
    </row>
    <row r="136" spans="2:31" x14ac:dyDescent="0.2">
      <c r="B136">
        <v>70</v>
      </c>
      <c r="C136">
        <v>2020</v>
      </c>
      <c r="D136" t="s">
        <v>64</v>
      </c>
      <c r="E136" t="s">
        <v>73</v>
      </c>
      <c r="F136">
        <v>1908</v>
      </c>
      <c r="G136">
        <v>1276</v>
      </c>
      <c r="H136">
        <v>1.49529780564263</v>
      </c>
      <c r="K136">
        <v>1</v>
      </c>
      <c r="L136" t="s">
        <v>60</v>
      </c>
      <c r="M136" s="19">
        <v>1</v>
      </c>
      <c r="N136" s="19">
        <v>1.1145552560646901</v>
      </c>
      <c r="O136" s="19">
        <v>1.2412398921832799</v>
      </c>
      <c r="P136" s="19">
        <v>1.4624887690925401</v>
      </c>
      <c r="Q136" s="19">
        <v>1.46698113207547</v>
      </c>
      <c r="T136">
        <f t="shared" si="36"/>
        <v>1</v>
      </c>
      <c r="U136" s="19" t="str">
        <f t="shared" si="37"/>
        <v>Gauteng</v>
      </c>
      <c r="V136" s="19">
        <f t="shared" si="38"/>
        <v>1</v>
      </c>
      <c r="W136" s="19">
        <f t="shared" si="39"/>
        <v>1.1145552560646901</v>
      </c>
      <c r="X136" s="19">
        <f t="shared" si="40"/>
        <v>1.2412398921832799</v>
      </c>
      <c r="Y136" s="19">
        <f t="shared" si="41"/>
        <v>1.4624887690925401</v>
      </c>
      <c r="Z136" s="19">
        <f t="shared" si="42"/>
        <v>1.46698113207547</v>
      </c>
      <c r="AA136" s="7"/>
      <c r="AB136" s="7"/>
      <c r="AC136" s="7"/>
      <c r="AD136" s="7"/>
      <c r="AE136" s="7"/>
    </row>
    <row r="137" spans="2:31" x14ac:dyDescent="0.2">
      <c r="B137">
        <v>89</v>
      </c>
      <c r="C137">
        <v>2021</v>
      </c>
      <c r="D137" t="s">
        <v>64</v>
      </c>
      <c r="E137" t="s">
        <v>73</v>
      </c>
      <c r="F137">
        <v>2043</v>
      </c>
      <c r="G137">
        <v>1276</v>
      </c>
      <c r="H137">
        <v>1.6010971786833801</v>
      </c>
      <c r="K137">
        <v>2</v>
      </c>
      <c r="L137" t="s">
        <v>61</v>
      </c>
      <c r="M137" s="19">
        <v>1</v>
      </c>
      <c r="N137" s="19">
        <v>1.74968944099378</v>
      </c>
      <c r="O137" s="19">
        <v>1.64720496894409</v>
      </c>
      <c r="P137" s="19">
        <v>2.2478260869565201</v>
      </c>
      <c r="Q137" s="19">
        <v>2.1118012422360199</v>
      </c>
      <c r="T137">
        <f t="shared" si="36"/>
        <v>2</v>
      </c>
      <c r="U137" s="19" t="str">
        <f t="shared" si="37"/>
        <v>KwaZulu-Natal</v>
      </c>
      <c r="V137" s="19">
        <f t="shared" si="38"/>
        <v>1</v>
      </c>
      <c r="W137" s="19">
        <f t="shared" si="39"/>
        <v>1.74968944099378</v>
      </c>
      <c r="X137" s="19">
        <f t="shared" si="40"/>
        <v>1.64720496894409</v>
      </c>
      <c r="Y137" s="19">
        <f t="shared" si="41"/>
        <v>2.2478260869565201</v>
      </c>
      <c r="Z137" s="19">
        <f t="shared" si="42"/>
        <v>2.1118012422360199</v>
      </c>
      <c r="AA137" s="7"/>
      <c r="AB137" s="7"/>
      <c r="AC137" s="7"/>
      <c r="AD137" s="7"/>
      <c r="AE137" s="7"/>
    </row>
    <row r="138" spans="2:31" x14ac:dyDescent="0.2">
      <c r="B138">
        <v>14</v>
      </c>
      <c r="C138">
        <v>2017</v>
      </c>
      <c r="D138" t="s">
        <v>65</v>
      </c>
      <c r="E138" t="s">
        <v>72</v>
      </c>
      <c r="F138">
        <v>127</v>
      </c>
      <c r="G138">
        <v>127</v>
      </c>
      <c r="H138">
        <v>1</v>
      </c>
      <c r="K138">
        <v>3</v>
      </c>
      <c r="L138" t="s">
        <v>67</v>
      </c>
      <c r="M138" s="19">
        <v>1</v>
      </c>
      <c r="N138" s="19">
        <v>1.15222594542843</v>
      </c>
      <c r="O138" s="19">
        <v>1.0703685974150301</v>
      </c>
      <c r="P138" s="19">
        <v>1.49497367161321</v>
      </c>
      <c r="Q138" s="19">
        <v>1.33652465294399</v>
      </c>
      <c r="T138">
        <f t="shared" si="36"/>
        <v>3</v>
      </c>
      <c r="U138" s="19" t="str">
        <f t="shared" si="37"/>
        <v>Western Cape</v>
      </c>
      <c r="V138" s="19">
        <f t="shared" si="38"/>
        <v>1</v>
      </c>
      <c r="W138" s="19">
        <f t="shared" si="39"/>
        <v>1.15222594542843</v>
      </c>
      <c r="X138" s="19">
        <f t="shared" si="40"/>
        <v>1.0703685974150301</v>
      </c>
      <c r="Y138" s="19">
        <f t="shared" si="41"/>
        <v>1.49497367161321</v>
      </c>
      <c r="Z138" s="19">
        <f t="shared" si="42"/>
        <v>1.33652465294399</v>
      </c>
      <c r="AA138" s="7"/>
      <c r="AB138" s="7"/>
      <c r="AC138" s="7"/>
      <c r="AD138" s="7"/>
      <c r="AE138" s="7"/>
    </row>
    <row r="139" spans="2:31" x14ac:dyDescent="0.2">
      <c r="B139">
        <v>33</v>
      </c>
      <c r="C139">
        <v>2018</v>
      </c>
      <c r="D139" t="s">
        <v>65</v>
      </c>
      <c r="E139" t="s">
        <v>72</v>
      </c>
      <c r="F139">
        <v>0</v>
      </c>
      <c r="G139">
        <v>127</v>
      </c>
      <c r="H139">
        <v>0</v>
      </c>
      <c r="K139">
        <v>4</v>
      </c>
      <c r="L139" t="s">
        <v>58</v>
      </c>
      <c r="M139" s="19">
        <v>1</v>
      </c>
      <c r="N139" s="19">
        <v>0.53208773354995897</v>
      </c>
      <c r="O139" s="19">
        <v>0.69455727051177896</v>
      </c>
      <c r="P139" s="19">
        <v>1.02843216896831</v>
      </c>
      <c r="Q139" s="19">
        <v>0.78391551584077901</v>
      </c>
      <c r="T139">
        <f t="shared" si="36"/>
        <v>4</v>
      </c>
      <c r="U139" s="19" t="str">
        <f t="shared" si="37"/>
        <v>Eastern Cape</v>
      </c>
      <c r="V139" s="19">
        <f t="shared" si="38"/>
        <v>1</v>
      </c>
      <c r="W139" s="19">
        <f t="shared" si="39"/>
        <v>0.53208773354995897</v>
      </c>
      <c r="X139" s="19">
        <f t="shared" si="40"/>
        <v>0.69455727051177896</v>
      </c>
      <c r="Y139" s="19">
        <f t="shared" si="41"/>
        <v>1.02843216896831</v>
      </c>
      <c r="Z139" s="19">
        <f t="shared" si="42"/>
        <v>0.78391551584077901</v>
      </c>
      <c r="AA139" s="7"/>
      <c r="AB139" s="7"/>
      <c r="AC139" s="7"/>
      <c r="AD139" s="7"/>
      <c r="AE139" s="7"/>
    </row>
    <row r="140" spans="2:31" x14ac:dyDescent="0.2">
      <c r="B140">
        <v>52</v>
      </c>
      <c r="C140">
        <v>2019</v>
      </c>
      <c r="D140" t="s">
        <v>65</v>
      </c>
      <c r="E140" t="s">
        <v>72</v>
      </c>
      <c r="F140">
        <v>265</v>
      </c>
      <c r="G140">
        <v>127</v>
      </c>
      <c r="H140">
        <v>2.0866141732283401</v>
      </c>
      <c r="K140">
        <v>5</v>
      </c>
      <c r="L140" t="s">
        <v>62</v>
      </c>
      <c r="M140" s="19">
        <v>1</v>
      </c>
      <c r="N140" s="19">
        <v>2.0498960498960499</v>
      </c>
      <c r="O140" s="19">
        <v>1.0103950103950099</v>
      </c>
      <c r="P140" s="19">
        <v>1.53014553014553</v>
      </c>
      <c r="Q140" s="19">
        <v>1.5945945945945901</v>
      </c>
      <c r="T140">
        <f t="shared" si="36"/>
        <v>5</v>
      </c>
      <c r="U140" s="19" t="str">
        <f t="shared" si="37"/>
        <v>Limpopo</v>
      </c>
      <c r="V140" s="19">
        <f t="shared" si="38"/>
        <v>1</v>
      </c>
      <c r="W140" s="19">
        <f t="shared" si="39"/>
        <v>2.0498960498960499</v>
      </c>
      <c r="X140" s="19">
        <f t="shared" si="40"/>
        <v>1.0103950103950099</v>
      </c>
      <c r="Y140" s="19">
        <f t="shared" si="41"/>
        <v>1.53014553014553</v>
      </c>
      <c r="Z140" s="19">
        <f t="shared" si="42"/>
        <v>1.5945945945945901</v>
      </c>
      <c r="AA140" s="7"/>
      <c r="AB140" s="7"/>
      <c r="AC140" s="7"/>
      <c r="AD140" s="7"/>
      <c r="AE140" s="7"/>
    </row>
    <row r="141" spans="2:31" x14ac:dyDescent="0.2">
      <c r="B141">
        <v>71</v>
      </c>
      <c r="C141">
        <v>2020</v>
      </c>
      <c r="D141" t="s">
        <v>65</v>
      </c>
      <c r="E141" t="s">
        <v>72</v>
      </c>
      <c r="F141">
        <v>125</v>
      </c>
      <c r="G141">
        <v>127</v>
      </c>
      <c r="H141">
        <v>0.98425196850393704</v>
      </c>
      <c r="K141">
        <v>6</v>
      </c>
      <c r="L141" t="s">
        <v>59</v>
      </c>
      <c r="M141" s="19">
        <v>1</v>
      </c>
      <c r="N141" s="19">
        <v>1.67654986522911</v>
      </c>
      <c r="O141" s="19">
        <v>1.23450134770889</v>
      </c>
      <c r="P141" s="19">
        <v>1.2264150943396199</v>
      </c>
      <c r="Q141" s="19">
        <v>1.6630727762803199</v>
      </c>
      <c r="T141">
        <f t="shared" si="36"/>
        <v>6</v>
      </c>
      <c r="U141" s="19" t="str">
        <f t="shared" si="37"/>
        <v>Free State</v>
      </c>
      <c r="V141" s="19">
        <f t="shared" si="38"/>
        <v>1</v>
      </c>
      <c r="W141" s="19">
        <f t="shared" si="39"/>
        <v>1.67654986522911</v>
      </c>
      <c r="X141" s="19">
        <f t="shared" si="40"/>
        <v>1.23450134770889</v>
      </c>
      <c r="Y141" s="19">
        <f t="shared" si="41"/>
        <v>1.2264150943396199</v>
      </c>
      <c r="Z141" s="19">
        <f t="shared" si="42"/>
        <v>1.6630727762803199</v>
      </c>
      <c r="AA141" s="7"/>
      <c r="AB141" s="7"/>
      <c r="AC141" s="7"/>
      <c r="AD141" s="7"/>
      <c r="AE141" s="7"/>
    </row>
    <row r="142" spans="2:31" x14ac:dyDescent="0.2">
      <c r="B142">
        <v>90</v>
      </c>
      <c r="C142">
        <v>2021</v>
      </c>
      <c r="D142" t="s">
        <v>65</v>
      </c>
      <c r="E142" t="s">
        <v>72</v>
      </c>
      <c r="F142">
        <v>46</v>
      </c>
      <c r="G142">
        <v>127</v>
      </c>
      <c r="H142">
        <v>0.36220472440944801</v>
      </c>
      <c r="K142">
        <v>7</v>
      </c>
      <c r="L142" t="s">
        <v>63</v>
      </c>
      <c r="M142" s="19">
        <v>1</v>
      </c>
      <c r="N142" s="19">
        <v>1.5767790262172201</v>
      </c>
      <c r="O142" s="19">
        <v>2.2846441947565501</v>
      </c>
      <c r="P142" s="19">
        <v>1.5880149812733999</v>
      </c>
      <c r="Q142" s="19">
        <v>2.86142322097378</v>
      </c>
      <c r="T142">
        <f t="shared" si="36"/>
        <v>7</v>
      </c>
      <c r="U142" s="19" t="str">
        <f t="shared" si="37"/>
        <v>Mpumalanga</v>
      </c>
      <c r="V142" s="19">
        <f t="shared" si="38"/>
        <v>1</v>
      </c>
      <c r="W142" s="19">
        <f t="shared" si="39"/>
        <v>1.5767790262172201</v>
      </c>
      <c r="X142" s="19">
        <f t="shared" si="40"/>
        <v>2.2846441947565501</v>
      </c>
      <c r="Y142" s="19">
        <f t="shared" si="41"/>
        <v>1.5880149812733999</v>
      </c>
      <c r="Z142" s="19">
        <f t="shared" si="42"/>
        <v>2.86142322097378</v>
      </c>
      <c r="AA142" s="7"/>
      <c r="AB142" s="7"/>
      <c r="AC142" s="7"/>
      <c r="AD142" s="7"/>
      <c r="AE142" s="7"/>
    </row>
    <row r="143" spans="2:31" x14ac:dyDescent="0.2">
      <c r="B143">
        <v>15</v>
      </c>
      <c r="C143">
        <v>2017</v>
      </c>
      <c r="D143" t="s">
        <v>65</v>
      </c>
      <c r="E143" t="s">
        <v>73</v>
      </c>
      <c r="F143">
        <v>129</v>
      </c>
      <c r="G143">
        <v>129</v>
      </c>
      <c r="H143">
        <v>1</v>
      </c>
      <c r="K143">
        <v>8</v>
      </c>
      <c r="L143" t="s">
        <v>65</v>
      </c>
      <c r="M143" s="19">
        <v>1</v>
      </c>
      <c r="N143" s="19">
        <v>0.7578125</v>
      </c>
      <c r="O143" s="19">
        <v>1.21484375</v>
      </c>
      <c r="P143" s="19">
        <v>0.9609375</v>
      </c>
      <c r="Q143" s="19">
        <v>1.38671875</v>
      </c>
      <c r="T143">
        <f t="shared" si="36"/>
        <v>8</v>
      </c>
      <c r="U143" s="19" t="str">
        <f t="shared" si="37"/>
        <v>North West</v>
      </c>
      <c r="V143" s="19">
        <f t="shared" si="38"/>
        <v>1</v>
      </c>
      <c r="W143" s="19">
        <f t="shared" si="39"/>
        <v>0.7578125</v>
      </c>
      <c r="X143" s="19">
        <f t="shared" si="40"/>
        <v>1.21484375</v>
      </c>
      <c r="Y143" s="19">
        <f t="shared" si="41"/>
        <v>0.9609375</v>
      </c>
      <c r="Z143" s="19">
        <f t="shared" si="42"/>
        <v>1.38671875</v>
      </c>
      <c r="AA143" s="7"/>
      <c r="AB143" s="7"/>
      <c r="AC143" s="7"/>
      <c r="AD143" s="7"/>
      <c r="AE143" s="7"/>
    </row>
    <row r="144" spans="2:31" x14ac:dyDescent="0.2">
      <c r="B144">
        <v>34</v>
      </c>
      <c r="C144">
        <v>2018</v>
      </c>
      <c r="D144" t="s">
        <v>65</v>
      </c>
      <c r="E144" t="s">
        <v>73</v>
      </c>
      <c r="F144">
        <v>194</v>
      </c>
      <c r="G144">
        <v>129</v>
      </c>
      <c r="H144">
        <v>1.5038759689922401</v>
      </c>
      <c r="T144" s="19"/>
      <c r="U144" s="19"/>
      <c r="V144" s="19"/>
      <c r="W144" s="19"/>
      <c r="X144" s="19"/>
      <c r="Z144" s="7"/>
      <c r="AA144" s="7"/>
      <c r="AB144" s="7"/>
      <c r="AC144" s="7"/>
      <c r="AD144" s="7"/>
      <c r="AE144" s="7"/>
    </row>
    <row r="145" spans="2:32" x14ac:dyDescent="0.2">
      <c r="B145">
        <v>53</v>
      </c>
      <c r="C145">
        <v>2019</v>
      </c>
      <c r="D145" t="s">
        <v>65</v>
      </c>
      <c r="E145" t="s">
        <v>73</v>
      </c>
      <c r="F145">
        <v>46</v>
      </c>
      <c r="G145">
        <v>129</v>
      </c>
      <c r="H145">
        <v>0.35658914728682101</v>
      </c>
      <c r="Z145" s="7"/>
      <c r="AA145" s="7"/>
      <c r="AB145" s="7"/>
      <c r="AC145" s="7"/>
      <c r="AD145" s="7"/>
      <c r="AE145" s="7"/>
    </row>
    <row r="146" spans="2:32" x14ac:dyDescent="0.2">
      <c r="B146">
        <v>72</v>
      </c>
      <c r="C146">
        <v>2020</v>
      </c>
      <c r="D146" t="s">
        <v>65</v>
      </c>
      <c r="E146" t="s">
        <v>73</v>
      </c>
      <c r="F146">
        <v>121</v>
      </c>
      <c r="G146">
        <v>129</v>
      </c>
      <c r="H146">
        <v>0.93798449612403101</v>
      </c>
      <c r="Y146" s="27"/>
      <c r="Z146" s="7"/>
      <c r="AA146" s="7"/>
      <c r="AB146" s="7"/>
      <c r="AC146" s="7"/>
      <c r="AD146" s="7"/>
      <c r="AE146" s="7"/>
      <c r="AF146" s="27"/>
    </row>
    <row r="147" spans="2:32" x14ac:dyDescent="0.2">
      <c r="B147">
        <v>91</v>
      </c>
      <c r="C147">
        <v>2021</v>
      </c>
      <c r="D147" t="s">
        <v>65</v>
      </c>
      <c r="E147" t="s">
        <v>73</v>
      </c>
      <c r="F147">
        <v>309</v>
      </c>
      <c r="G147">
        <v>129</v>
      </c>
      <c r="H147">
        <v>2.3953488372092999</v>
      </c>
      <c r="Y147" s="27"/>
      <c r="Z147" s="7"/>
      <c r="AA147" s="7"/>
      <c r="AB147" s="7"/>
      <c r="AC147" s="7"/>
      <c r="AD147" s="7"/>
      <c r="AE147" s="7"/>
      <c r="AF147" s="27"/>
    </row>
    <row r="148" spans="2:32" x14ac:dyDescent="0.2">
      <c r="B148">
        <v>16</v>
      </c>
      <c r="C148">
        <v>2017</v>
      </c>
      <c r="D148" t="s">
        <v>66</v>
      </c>
      <c r="E148" t="s">
        <v>72</v>
      </c>
      <c r="F148">
        <v>100</v>
      </c>
      <c r="G148">
        <v>100</v>
      </c>
      <c r="H148">
        <v>1</v>
      </c>
      <c r="Y148" s="27"/>
      <c r="Z148" s="7"/>
      <c r="AA148" s="7"/>
      <c r="AB148" s="7"/>
      <c r="AC148" s="7"/>
      <c r="AD148" s="7"/>
      <c r="AE148" s="7"/>
      <c r="AF148" s="27"/>
    </row>
    <row r="149" spans="2:32" ht="21" x14ac:dyDescent="0.25">
      <c r="B149">
        <v>35</v>
      </c>
      <c r="C149">
        <v>2018</v>
      </c>
      <c r="D149" t="s">
        <v>66</v>
      </c>
      <c r="E149" t="s">
        <v>72</v>
      </c>
      <c r="F149">
        <v>0</v>
      </c>
      <c r="G149">
        <v>100</v>
      </c>
      <c r="H149">
        <v>0</v>
      </c>
      <c r="K149" s="25" t="s">
        <v>81</v>
      </c>
      <c r="Y149" s="27"/>
      <c r="Z149" s="27"/>
      <c r="AA149" s="27"/>
      <c r="AB149" s="27"/>
      <c r="AC149" s="27"/>
      <c r="AD149" s="27"/>
      <c r="AE149" s="27"/>
      <c r="AF149" s="27"/>
    </row>
    <row r="150" spans="2:32" x14ac:dyDescent="0.2">
      <c r="B150">
        <v>54</v>
      </c>
      <c r="C150">
        <v>2019</v>
      </c>
      <c r="D150" t="s">
        <v>66</v>
      </c>
      <c r="E150" t="s">
        <v>72</v>
      </c>
      <c r="F150">
        <v>0</v>
      </c>
      <c r="G150">
        <v>100</v>
      </c>
      <c r="H150">
        <v>0</v>
      </c>
      <c r="Y150" s="27"/>
      <c r="Z150" s="27"/>
      <c r="AA150" s="27"/>
      <c r="AB150" s="27"/>
      <c r="AC150" s="27"/>
      <c r="AD150" s="27"/>
      <c r="AE150" s="27"/>
      <c r="AF150" s="27"/>
    </row>
    <row r="151" spans="2:32" x14ac:dyDescent="0.2">
      <c r="B151">
        <v>73</v>
      </c>
      <c r="C151">
        <v>2020</v>
      </c>
      <c r="D151" t="s">
        <v>66</v>
      </c>
      <c r="E151" t="s">
        <v>72</v>
      </c>
      <c r="F151">
        <v>0</v>
      </c>
      <c r="G151">
        <v>100</v>
      </c>
      <c r="H151">
        <v>0</v>
      </c>
      <c r="Y151" s="27"/>
      <c r="Z151" s="27"/>
      <c r="AA151" s="27"/>
      <c r="AB151" s="27"/>
      <c r="AC151" s="27"/>
      <c r="AD151" s="27"/>
      <c r="AE151" s="27"/>
      <c r="AF151" s="27"/>
    </row>
    <row r="152" spans="2:32" x14ac:dyDescent="0.2">
      <c r="B152">
        <v>92</v>
      </c>
      <c r="C152">
        <v>2021</v>
      </c>
      <c r="D152" t="s">
        <v>66</v>
      </c>
      <c r="E152" t="s">
        <v>72</v>
      </c>
      <c r="F152">
        <v>0</v>
      </c>
      <c r="G152">
        <v>100</v>
      </c>
      <c r="H152">
        <v>0</v>
      </c>
      <c r="Y152" s="27"/>
      <c r="Z152" s="27"/>
      <c r="AA152" s="27"/>
      <c r="AB152" s="27"/>
      <c r="AC152" s="27"/>
      <c r="AD152" s="27"/>
      <c r="AE152" s="27"/>
      <c r="AF152" s="27"/>
    </row>
    <row r="153" spans="2:32" x14ac:dyDescent="0.2">
      <c r="B153">
        <v>17</v>
      </c>
      <c r="C153">
        <v>2017</v>
      </c>
      <c r="D153" t="s">
        <v>67</v>
      </c>
      <c r="E153" t="s">
        <v>72</v>
      </c>
      <c r="F153">
        <v>1460</v>
      </c>
      <c r="G153">
        <v>1460</v>
      </c>
      <c r="H153">
        <v>1</v>
      </c>
      <c r="K153" s="1" t="s">
        <v>71</v>
      </c>
      <c r="L153" t="s">
        <v>73</v>
      </c>
      <c r="Y153" s="27"/>
      <c r="Z153" s="27"/>
      <c r="AA153" s="27"/>
      <c r="AB153" s="27"/>
      <c r="AC153" s="27"/>
      <c r="AD153" s="27"/>
      <c r="AE153" s="27"/>
      <c r="AF153" s="27"/>
    </row>
    <row r="154" spans="2:32" x14ac:dyDescent="0.2">
      <c r="B154">
        <v>36</v>
      </c>
      <c r="C154">
        <v>2018</v>
      </c>
      <c r="D154" t="s">
        <v>67</v>
      </c>
      <c r="E154" t="s">
        <v>72</v>
      </c>
      <c r="F154">
        <v>1710</v>
      </c>
      <c r="G154">
        <v>1460</v>
      </c>
      <c r="H154">
        <v>1.1712328767123199</v>
      </c>
      <c r="T154" t="s">
        <v>19</v>
      </c>
      <c r="Y154" s="27"/>
      <c r="Z154" s="27"/>
      <c r="AA154" s="27"/>
      <c r="AB154" s="27"/>
      <c r="AC154" s="27"/>
      <c r="AD154" s="27"/>
      <c r="AE154" s="27"/>
      <c r="AF154" s="27"/>
    </row>
    <row r="155" spans="2:32" x14ac:dyDescent="0.2">
      <c r="B155">
        <v>55</v>
      </c>
      <c r="C155">
        <v>2019</v>
      </c>
      <c r="D155" t="s">
        <v>67</v>
      </c>
      <c r="E155" t="s">
        <v>72</v>
      </c>
      <c r="F155">
        <v>1592</v>
      </c>
      <c r="G155">
        <v>1460</v>
      </c>
      <c r="H155">
        <v>1.0904109589041</v>
      </c>
      <c r="K155" s="1" t="s">
        <v>68</v>
      </c>
      <c r="M155" s="1" t="s">
        <v>0</v>
      </c>
      <c r="Y155" s="27"/>
      <c r="Z155" s="27"/>
      <c r="AA155" s="27"/>
      <c r="AB155" s="27"/>
      <c r="AC155" s="27"/>
      <c r="AD155" s="27"/>
      <c r="AE155" s="27"/>
      <c r="AF155" s="27"/>
    </row>
    <row r="156" spans="2:32" x14ac:dyDescent="0.2">
      <c r="B156">
        <v>74</v>
      </c>
      <c r="C156">
        <v>2020</v>
      </c>
      <c r="D156" t="s">
        <v>67</v>
      </c>
      <c r="E156" t="s">
        <v>72</v>
      </c>
      <c r="F156">
        <v>2005</v>
      </c>
      <c r="G156">
        <v>1460</v>
      </c>
      <c r="H156">
        <v>1.3732876712328701</v>
      </c>
      <c r="K156" s="1" t="s">
        <v>193</v>
      </c>
      <c r="L156" s="1" t="s">
        <v>1</v>
      </c>
      <c r="M156">
        <v>2017</v>
      </c>
      <c r="N156">
        <v>2018</v>
      </c>
      <c r="O156">
        <v>2019</v>
      </c>
      <c r="P156">
        <v>2020</v>
      </c>
      <c r="Q156">
        <v>2021</v>
      </c>
      <c r="T156" t="str">
        <f t="shared" ref="T156:X160" si="43">L156</f>
        <v>area</v>
      </c>
      <c r="U156">
        <f t="shared" si="43"/>
        <v>2017</v>
      </c>
      <c r="V156">
        <f t="shared" si="43"/>
        <v>2018</v>
      </c>
      <c r="W156">
        <f t="shared" si="43"/>
        <v>2019</v>
      </c>
      <c r="X156">
        <f t="shared" si="43"/>
        <v>2020</v>
      </c>
      <c r="Y156" s="27"/>
      <c r="Z156" s="27"/>
      <c r="AA156" s="27"/>
      <c r="AB156" s="27"/>
      <c r="AC156" s="27"/>
      <c r="AD156" s="27"/>
      <c r="AE156" s="27"/>
      <c r="AF156" s="27"/>
    </row>
    <row r="157" spans="2:32" x14ac:dyDescent="0.2">
      <c r="B157">
        <v>93</v>
      </c>
      <c r="C157">
        <v>2021</v>
      </c>
      <c r="D157" t="s">
        <v>67</v>
      </c>
      <c r="E157" t="s">
        <v>72</v>
      </c>
      <c r="F157">
        <v>1559</v>
      </c>
      <c r="G157">
        <v>1460</v>
      </c>
      <c r="H157">
        <v>1.06780821917808</v>
      </c>
      <c r="K157">
        <v>1</v>
      </c>
      <c r="L157" t="s">
        <v>60</v>
      </c>
      <c r="M157" s="3">
        <v>1</v>
      </c>
      <c r="N157" s="3">
        <v>1.2290720311486001</v>
      </c>
      <c r="O157" s="3">
        <v>1.4127190136275101</v>
      </c>
      <c r="P157" s="3">
        <v>1.64503569110966</v>
      </c>
      <c r="Q157" s="3">
        <v>1.73718364698247</v>
      </c>
      <c r="S157">
        <f>K157</f>
        <v>1</v>
      </c>
      <c r="T157" s="19" t="str">
        <f t="shared" si="43"/>
        <v>Gauteng</v>
      </c>
      <c r="U157" s="19">
        <f t="shared" si="43"/>
        <v>1</v>
      </c>
      <c r="V157" s="19">
        <f t="shared" si="43"/>
        <v>1.2290720311486001</v>
      </c>
      <c r="W157" s="19">
        <f t="shared" si="43"/>
        <v>1.4127190136275101</v>
      </c>
      <c r="X157" s="19">
        <f t="shared" si="43"/>
        <v>1.64503569110966</v>
      </c>
      <c r="Y157" s="27"/>
      <c r="Z157" s="27"/>
      <c r="AA157" s="27"/>
      <c r="AB157" s="27"/>
      <c r="AC157" s="27"/>
      <c r="AD157" s="27"/>
      <c r="AE157" s="27"/>
      <c r="AF157" s="27"/>
    </row>
    <row r="158" spans="2:32" x14ac:dyDescent="0.2">
      <c r="B158">
        <v>18</v>
      </c>
      <c r="C158">
        <v>2017</v>
      </c>
      <c r="D158" t="s">
        <v>67</v>
      </c>
      <c r="E158" t="s">
        <v>73</v>
      </c>
      <c r="F158">
        <v>629</v>
      </c>
      <c r="G158">
        <v>629</v>
      </c>
      <c r="H158">
        <v>1</v>
      </c>
      <c r="K158">
        <v>2</v>
      </c>
      <c r="L158" t="s">
        <v>61</v>
      </c>
      <c r="M158" s="3">
        <v>1</v>
      </c>
      <c r="N158" s="3">
        <v>1.29680365296803</v>
      </c>
      <c r="O158" s="3">
        <v>1.3135464231354601</v>
      </c>
      <c r="P158" s="3">
        <v>2.2861491628614901</v>
      </c>
      <c r="Q158" s="3">
        <v>2.4490106544900998</v>
      </c>
      <c r="S158">
        <f>K158</f>
        <v>2</v>
      </c>
      <c r="T158" s="19" t="str">
        <f t="shared" si="43"/>
        <v>KwaZulu-Natal</v>
      </c>
      <c r="U158" s="19">
        <f t="shared" si="43"/>
        <v>1</v>
      </c>
      <c r="V158" s="19">
        <f t="shared" si="43"/>
        <v>1.29680365296803</v>
      </c>
      <c r="W158" s="19">
        <f t="shared" si="43"/>
        <v>1.3135464231354601</v>
      </c>
      <c r="X158" s="19">
        <f t="shared" si="43"/>
        <v>2.2861491628614901</v>
      </c>
      <c r="Y158" s="27"/>
      <c r="Z158" s="27"/>
      <c r="AA158" s="27"/>
      <c r="AB158" s="27"/>
      <c r="AC158" s="27"/>
      <c r="AD158" s="27"/>
      <c r="AE158" s="27"/>
      <c r="AF158" s="27"/>
    </row>
    <row r="159" spans="2:32" x14ac:dyDescent="0.2">
      <c r="B159">
        <v>37</v>
      </c>
      <c r="C159">
        <v>2018</v>
      </c>
      <c r="D159" t="s">
        <v>67</v>
      </c>
      <c r="E159" t="s">
        <v>73</v>
      </c>
      <c r="F159">
        <v>697</v>
      </c>
      <c r="G159">
        <v>629</v>
      </c>
      <c r="H159">
        <v>1.1081081081080999</v>
      </c>
      <c r="K159">
        <v>3</v>
      </c>
      <c r="L159" t="s">
        <v>67</v>
      </c>
      <c r="M159" s="3">
        <v>1</v>
      </c>
      <c r="N159" s="3">
        <v>1.1081081081080999</v>
      </c>
      <c r="O159" s="3">
        <v>1.0238473767885501</v>
      </c>
      <c r="P159" s="3">
        <v>1.77742448330683</v>
      </c>
      <c r="Q159" s="3">
        <v>1.9602543720190699</v>
      </c>
      <c r="S159">
        <f>K159</f>
        <v>3</v>
      </c>
      <c r="T159" s="19" t="str">
        <f t="shared" si="43"/>
        <v>Western Cape</v>
      </c>
      <c r="U159" s="19">
        <f t="shared" si="43"/>
        <v>1</v>
      </c>
      <c r="V159" s="19">
        <f t="shared" si="43"/>
        <v>1.1081081081080999</v>
      </c>
      <c r="W159" s="19">
        <f t="shared" si="43"/>
        <v>1.0238473767885501</v>
      </c>
      <c r="X159" s="19">
        <f t="shared" si="43"/>
        <v>1.77742448330683</v>
      </c>
      <c r="Y159" s="27"/>
      <c r="Z159" s="27"/>
      <c r="AA159" s="27"/>
      <c r="AB159" s="27"/>
      <c r="AC159" s="27"/>
      <c r="AD159" s="27"/>
      <c r="AE159" s="27"/>
      <c r="AF159" s="27"/>
    </row>
    <row r="160" spans="2:32" x14ac:dyDescent="0.2">
      <c r="B160">
        <v>56</v>
      </c>
      <c r="C160">
        <v>2019</v>
      </c>
      <c r="D160" t="s">
        <v>67</v>
      </c>
      <c r="E160" t="s">
        <v>73</v>
      </c>
      <c r="F160">
        <v>644</v>
      </c>
      <c r="G160">
        <v>629</v>
      </c>
      <c r="H160">
        <v>1.0238473767885501</v>
      </c>
      <c r="K160">
        <v>4</v>
      </c>
      <c r="L160" t="s">
        <v>58</v>
      </c>
      <c r="M160" s="3">
        <v>1</v>
      </c>
      <c r="N160" s="3">
        <v>0.774535809018567</v>
      </c>
      <c r="O160" s="3">
        <v>1.0689655172413699</v>
      </c>
      <c r="P160" s="3">
        <v>1.29177718832891</v>
      </c>
      <c r="Q160" s="3">
        <v>1.3872679045092799</v>
      </c>
      <c r="S160">
        <f>K160</f>
        <v>4</v>
      </c>
      <c r="T160" s="19" t="str">
        <f t="shared" si="43"/>
        <v>Eastern Cape</v>
      </c>
      <c r="U160" s="19">
        <f t="shared" si="43"/>
        <v>1</v>
      </c>
      <c r="V160" s="19">
        <f t="shared" si="43"/>
        <v>0.774535809018567</v>
      </c>
      <c r="W160" s="19">
        <f t="shared" si="43"/>
        <v>1.0689655172413699</v>
      </c>
      <c r="X160" s="19">
        <f t="shared" si="43"/>
        <v>1.29177718832891</v>
      </c>
      <c r="Y160" s="27"/>
      <c r="Z160" s="27"/>
      <c r="AA160" s="27"/>
      <c r="AB160" s="27"/>
      <c r="AC160" s="27"/>
      <c r="AD160" s="27"/>
      <c r="AE160" s="27"/>
      <c r="AF160" s="27"/>
    </row>
    <row r="161" spans="2:32" x14ac:dyDescent="0.2">
      <c r="B161">
        <v>75</v>
      </c>
      <c r="C161">
        <v>2020</v>
      </c>
      <c r="D161" t="s">
        <v>67</v>
      </c>
      <c r="E161" t="s">
        <v>73</v>
      </c>
      <c r="F161">
        <v>1118</v>
      </c>
      <c r="G161">
        <v>629</v>
      </c>
      <c r="H161">
        <v>1.77742448330683</v>
      </c>
      <c r="Y161" s="27"/>
      <c r="Z161" s="27"/>
      <c r="AA161" s="27"/>
      <c r="AB161" s="27"/>
      <c r="AC161" s="27"/>
      <c r="AD161" s="27"/>
      <c r="AE161" s="27"/>
      <c r="AF161" s="27"/>
    </row>
    <row r="162" spans="2:32" x14ac:dyDescent="0.2">
      <c r="B162">
        <v>94</v>
      </c>
      <c r="C162">
        <v>2021</v>
      </c>
      <c r="D162" t="s">
        <v>67</v>
      </c>
      <c r="E162" t="s">
        <v>73</v>
      </c>
      <c r="F162">
        <v>1233</v>
      </c>
      <c r="G162">
        <v>629</v>
      </c>
      <c r="H162">
        <v>1.9602543720190699</v>
      </c>
      <c r="Y162" s="27"/>
      <c r="Z162" s="27"/>
      <c r="AA162" s="27"/>
      <c r="AB162" s="27"/>
      <c r="AC162" s="27"/>
      <c r="AD162" s="27"/>
      <c r="AE162" s="27"/>
      <c r="AF162" s="27"/>
    </row>
    <row r="163" spans="2:32" x14ac:dyDescent="0.2">
      <c r="K163" s="1" t="s">
        <v>71</v>
      </c>
      <c r="L163" t="s">
        <v>72</v>
      </c>
      <c r="Y163" s="27"/>
      <c r="Z163" s="27"/>
      <c r="AA163" s="27"/>
      <c r="AB163" s="27"/>
      <c r="AC163" s="27"/>
      <c r="AD163" s="27"/>
      <c r="AE163" s="27"/>
      <c r="AF163" s="27"/>
    </row>
    <row r="164" spans="2:32" x14ac:dyDescent="0.2">
      <c r="T164" t="s">
        <v>74</v>
      </c>
      <c r="Y164" s="27"/>
      <c r="Z164" s="27"/>
      <c r="AA164" s="27"/>
      <c r="AB164" s="27"/>
      <c r="AC164" s="27"/>
      <c r="AD164" s="27"/>
      <c r="AE164" s="27"/>
      <c r="AF164" s="27"/>
    </row>
    <row r="165" spans="2:32" ht="21" x14ac:dyDescent="0.25">
      <c r="C165" s="11" t="s">
        <v>78</v>
      </c>
      <c r="K165" s="1" t="s">
        <v>68</v>
      </c>
      <c r="M165" s="1" t="s">
        <v>0</v>
      </c>
      <c r="Y165" s="27"/>
      <c r="Z165" s="27"/>
      <c r="AA165" s="27"/>
      <c r="AB165" s="27"/>
      <c r="AC165" s="27"/>
      <c r="AD165" s="27"/>
      <c r="AE165" s="27"/>
      <c r="AF165" s="27"/>
    </row>
    <row r="166" spans="2:32" x14ac:dyDescent="0.2">
      <c r="K166" s="1" t="s">
        <v>193</v>
      </c>
      <c r="L166" s="1" t="s">
        <v>1</v>
      </c>
      <c r="M166">
        <v>2017</v>
      </c>
      <c r="N166">
        <v>2018</v>
      </c>
      <c r="O166">
        <v>2019</v>
      </c>
      <c r="P166">
        <v>2020</v>
      </c>
      <c r="Q166">
        <v>2021</v>
      </c>
      <c r="T166" s="26" t="str">
        <f t="shared" ref="T166:X170" si="44">L166</f>
        <v>area</v>
      </c>
      <c r="U166" s="26">
        <f t="shared" si="44"/>
        <v>2017</v>
      </c>
      <c r="V166" s="26">
        <f t="shared" si="44"/>
        <v>2018</v>
      </c>
      <c r="W166" s="26">
        <f t="shared" si="44"/>
        <v>2019</v>
      </c>
      <c r="X166" s="26">
        <f t="shared" si="44"/>
        <v>2020</v>
      </c>
      <c r="Y166" s="27"/>
      <c r="Z166" s="27"/>
      <c r="AA166" s="27"/>
      <c r="AB166" s="27"/>
      <c r="AC166" s="27"/>
      <c r="AD166" s="27"/>
      <c r="AE166" s="27"/>
      <c r="AF166" s="27"/>
    </row>
    <row r="167" spans="2:32" x14ac:dyDescent="0.2">
      <c r="C167" t="s">
        <v>0</v>
      </c>
      <c r="D167" t="s">
        <v>1</v>
      </c>
      <c r="E167" t="s">
        <v>71</v>
      </c>
      <c r="F167" t="s">
        <v>27</v>
      </c>
      <c r="G167" t="s">
        <v>76</v>
      </c>
      <c r="H167" t="s">
        <v>54</v>
      </c>
      <c r="K167">
        <v>1</v>
      </c>
      <c r="L167" t="s">
        <v>60</v>
      </c>
      <c r="M167" s="3">
        <v>1</v>
      </c>
      <c r="N167" s="3">
        <v>1.05393335623497</v>
      </c>
      <c r="O167" s="3">
        <v>1.1504637581587001</v>
      </c>
      <c r="P167" s="3">
        <v>1.3658536585365799</v>
      </c>
      <c r="Q167" s="3">
        <v>1.3239436619718301</v>
      </c>
      <c r="S167">
        <f>K167</f>
        <v>1</v>
      </c>
      <c r="T167" s="19" t="str">
        <f t="shared" si="44"/>
        <v>Gauteng</v>
      </c>
      <c r="U167" s="19">
        <f t="shared" si="44"/>
        <v>1</v>
      </c>
      <c r="V167" s="19">
        <f t="shared" si="44"/>
        <v>1.05393335623497</v>
      </c>
      <c r="W167" s="19">
        <f t="shared" si="44"/>
        <v>1.1504637581587001</v>
      </c>
      <c r="X167" s="19">
        <f t="shared" si="44"/>
        <v>1.3658536585365799</v>
      </c>
      <c r="Y167" s="27"/>
      <c r="Z167" s="27"/>
      <c r="AA167" s="27"/>
      <c r="AB167" s="27"/>
      <c r="AC167" s="27"/>
      <c r="AD167" s="27"/>
      <c r="AE167" s="27"/>
      <c r="AF167" s="27"/>
    </row>
    <row r="168" spans="2:32" x14ac:dyDescent="0.2">
      <c r="B168">
        <v>0</v>
      </c>
      <c r="C168">
        <v>2017</v>
      </c>
      <c r="D168" t="s">
        <v>58</v>
      </c>
      <c r="E168" t="s">
        <v>72</v>
      </c>
      <c r="F168">
        <v>854</v>
      </c>
      <c r="G168">
        <v>1231</v>
      </c>
      <c r="H168">
        <v>0.69374492282696998</v>
      </c>
      <c r="K168">
        <v>2</v>
      </c>
      <c r="L168" t="s">
        <v>61</v>
      </c>
      <c r="M168" s="3">
        <v>1</v>
      </c>
      <c r="N168" s="3">
        <v>2.0619097586568702</v>
      </c>
      <c r="O168" s="3">
        <v>1.87722980062959</v>
      </c>
      <c r="P168" s="3">
        <v>2.2214060860440701</v>
      </c>
      <c r="Q168" s="3">
        <v>1.8793284365162599</v>
      </c>
      <c r="S168">
        <f t="shared" ref="S168:S170" si="45">K168</f>
        <v>2</v>
      </c>
      <c r="T168" s="19" t="str">
        <f t="shared" si="44"/>
        <v>KwaZulu-Natal</v>
      </c>
      <c r="U168" s="19">
        <f t="shared" si="44"/>
        <v>1</v>
      </c>
      <c r="V168" s="19">
        <f t="shared" si="44"/>
        <v>2.0619097586568702</v>
      </c>
      <c r="W168" s="19">
        <f t="shared" si="44"/>
        <v>1.87722980062959</v>
      </c>
      <c r="X168" s="19">
        <f t="shared" si="44"/>
        <v>2.2214060860440701</v>
      </c>
      <c r="Y168" s="27"/>
      <c r="Z168" s="27"/>
      <c r="AA168" s="27"/>
      <c r="AB168" s="27"/>
      <c r="AC168" s="27"/>
      <c r="AD168" s="27"/>
      <c r="AE168" s="27"/>
      <c r="AF168" s="27"/>
    </row>
    <row r="169" spans="2:32" x14ac:dyDescent="0.2">
      <c r="B169">
        <v>19</v>
      </c>
      <c r="C169">
        <v>2018</v>
      </c>
      <c r="D169" t="s">
        <v>58</v>
      </c>
      <c r="E169" t="s">
        <v>72</v>
      </c>
      <c r="F169">
        <v>363</v>
      </c>
      <c r="G169">
        <v>655</v>
      </c>
      <c r="H169">
        <v>0.55419847328244198</v>
      </c>
      <c r="K169">
        <v>3</v>
      </c>
      <c r="L169" t="s">
        <v>67</v>
      </c>
      <c r="M169" s="3">
        <v>1</v>
      </c>
      <c r="N169" s="3">
        <v>1.1712328767123199</v>
      </c>
      <c r="O169" s="3">
        <v>1.0904109589041</v>
      </c>
      <c r="P169" s="3">
        <v>1.3732876712328701</v>
      </c>
      <c r="Q169" s="3">
        <v>1.06780821917808</v>
      </c>
      <c r="S169">
        <f t="shared" si="45"/>
        <v>3</v>
      </c>
      <c r="T169" s="19" t="str">
        <f t="shared" si="44"/>
        <v>Western Cape</v>
      </c>
      <c r="U169" s="19">
        <f t="shared" si="44"/>
        <v>1</v>
      </c>
      <c r="V169" s="19">
        <f t="shared" si="44"/>
        <v>1.1712328767123199</v>
      </c>
      <c r="W169" s="19">
        <f t="shared" si="44"/>
        <v>1.0904109589041</v>
      </c>
      <c r="X169" s="19">
        <f t="shared" si="44"/>
        <v>1.3732876712328701</v>
      </c>
      <c r="Y169" s="27"/>
      <c r="Z169" s="27"/>
      <c r="AA169" s="27"/>
      <c r="AB169" s="27"/>
      <c r="AC169" s="27"/>
      <c r="AD169" s="27"/>
      <c r="AE169" s="27"/>
      <c r="AF169" s="27"/>
    </row>
    <row r="170" spans="2:32" x14ac:dyDescent="0.2">
      <c r="B170">
        <v>38</v>
      </c>
      <c r="C170">
        <v>2019</v>
      </c>
      <c r="D170" t="s">
        <v>58</v>
      </c>
      <c r="E170" t="s">
        <v>72</v>
      </c>
      <c r="F170">
        <v>452</v>
      </c>
      <c r="G170">
        <v>855</v>
      </c>
      <c r="H170">
        <v>0.52865497076023305</v>
      </c>
      <c r="K170">
        <v>4</v>
      </c>
      <c r="L170" t="s">
        <v>58</v>
      </c>
      <c r="M170" s="3">
        <v>1</v>
      </c>
      <c r="N170" s="3">
        <v>0.42505854800936699</v>
      </c>
      <c r="O170" s="3">
        <v>0.52927400468384</v>
      </c>
      <c r="P170" s="3">
        <v>0.91217798594847699</v>
      </c>
      <c r="Q170" s="3">
        <v>0.51756440281030403</v>
      </c>
      <c r="S170">
        <f t="shared" si="45"/>
        <v>4</v>
      </c>
      <c r="T170" s="19" t="str">
        <f t="shared" si="44"/>
        <v>Eastern Cape</v>
      </c>
      <c r="U170" s="19">
        <f t="shared" si="44"/>
        <v>1</v>
      </c>
      <c r="V170" s="19">
        <f t="shared" si="44"/>
        <v>0.42505854800936699</v>
      </c>
      <c r="W170" s="19">
        <f t="shared" si="44"/>
        <v>0.52927400468384</v>
      </c>
      <c r="X170" s="19">
        <f t="shared" si="44"/>
        <v>0.91217798594847699</v>
      </c>
      <c r="Y170" s="27"/>
      <c r="Z170" s="27"/>
      <c r="AA170" s="27"/>
      <c r="AB170" s="27"/>
      <c r="AC170" s="27"/>
      <c r="AD170" s="27"/>
      <c r="AE170" s="27"/>
      <c r="AF170" s="27"/>
    </row>
    <row r="171" spans="2:32" x14ac:dyDescent="0.2">
      <c r="B171">
        <v>57</v>
      </c>
      <c r="C171">
        <v>2020</v>
      </c>
      <c r="D171" t="s">
        <v>58</v>
      </c>
      <c r="E171" t="s">
        <v>72</v>
      </c>
      <c r="F171">
        <v>779</v>
      </c>
      <c r="G171">
        <v>1266</v>
      </c>
      <c r="H171">
        <v>0.615323854660347</v>
      </c>
      <c r="Y171" s="27"/>
      <c r="Z171" s="27"/>
      <c r="AA171" s="27"/>
      <c r="AB171" s="27"/>
      <c r="AC171" s="27"/>
      <c r="AD171" s="27"/>
      <c r="AE171" s="27"/>
      <c r="AF171" s="27"/>
    </row>
    <row r="172" spans="2:32" x14ac:dyDescent="0.2">
      <c r="B172">
        <v>76</v>
      </c>
      <c r="C172">
        <v>2021</v>
      </c>
      <c r="D172" t="s">
        <v>58</v>
      </c>
      <c r="E172" t="s">
        <v>72</v>
      </c>
      <c r="F172">
        <v>442</v>
      </c>
      <c r="G172">
        <v>965</v>
      </c>
      <c r="H172">
        <v>0.45803108808290099</v>
      </c>
      <c r="Y172" s="27"/>
      <c r="Z172" s="27"/>
      <c r="AA172" s="27"/>
      <c r="AB172" s="27"/>
      <c r="AC172" s="27"/>
      <c r="AD172" s="27"/>
      <c r="AE172" s="27"/>
      <c r="AF172" s="27"/>
    </row>
    <row r="173" spans="2:32" x14ac:dyDescent="0.2">
      <c r="B173">
        <v>1</v>
      </c>
      <c r="C173">
        <v>2017</v>
      </c>
      <c r="D173" t="s">
        <v>58</v>
      </c>
      <c r="E173" t="s">
        <v>73</v>
      </c>
      <c r="F173">
        <v>377</v>
      </c>
      <c r="G173">
        <v>1231</v>
      </c>
      <c r="H173">
        <v>0.30625507717303002</v>
      </c>
      <c r="Y173" s="27"/>
      <c r="Z173" s="27"/>
      <c r="AA173" s="27"/>
      <c r="AB173" s="27"/>
      <c r="AC173" s="27"/>
      <c r="AD173" s="27"/>
      <c r="AE173" s="27"/>
      <c r="AF173" s="27"/>
    </row>
    <row r="174" spans="2:32" x14ac:dyDescent="0.2">
      <c r="B174">
        <v>20</v>
      </c>
      <c r="C174">
        <v>2018</v>
      </c>
      <c r="D174" t="s">
        <v>58</v>
      </c>
      <c r="E174" t="s">
        <v>73</v>
      </c>
      <c r="F174">
        <v>292</v>
      </c>
      <c r="G174">
        <v>655</v>
      </c>
      <c r="H174">
        <v>0.44580152671755702</v>
      </c>
      <c r="Q174" t="str">
        <f>L167</f>
        <v>Gauteng</v>
      </c>
      <c r="R174">
        <f>Q157/Q167</f>
        <v>1.3121280737846324</v>
      </c>
      <c r="Y174" s="27"/>
      <c r="Z174" s="27"/>
      <c r="AA174" s="27"/>
      <c r="AB174" s="27"/>
      <c r="AC174" s="27"/>
      <c r="AD174" s="27"/>
      <c r="AE174" s="27"/>
      <c r="AF174" s="27"/>
    </row>
    <row r="175" spans="2:32" x14ac:dyDescent="0.2">
      <c r="B175">
        <v>39</v>
      </c>
      <c r="C175">
        <v>2019</v>
      </c>
      <c r="D175" t="s">
        <v>58</v>
      </c>
      <c r="E175" t="s">
        <v>73</v>
      </c>
      <c r="F175">
        <v>403</v>
      </c>
      <c r="G175">
        <v>855</v>
      </c>
      <c r="H175">
        <v>0.47134502923976601</v>
      </c>
      <c r="Q175" t="str">
        <f t="shared" ref="Q175:Q177" si="46">L168</f>
        <v>KwaZulu-Natal</v>
      </c>
      <c r="R175">
        <f t="shared" ref="R175:R177" si="47">Q158/Q168</f>
        <v>1.303130739100542</v>
      </c>
      <c r="Y175" s="27"/>
      <c r="Z175" s="27"/>
      <c r="AA175" s="27"/>
      <c r="AB175" s="27"/>
      <c r="AC175" s="27"/>
      <c r="AD175" s="27"/>
      <c r="AE175" s="27"/>
      <c r="AF175" s="27"/>
    </row>
    <row r="176" spans="2:32" x14ac:dyDescent="0.2">
      <c r="B176">
        <v>58</v>
      </c>
      <c r="C176">
        <v>2020</v>
      </c>
      <c r="D176" t="s">
        <v>58</v>
      </c>
      <c r="E176" t="s">
        <v>73</v>
      </c>
      <c r="F176">
        <v>487</v>
      </c>
      <c r="G176">
        <v>1266</v>
      </c>
      <c r="H176">
        <v>0.384676145339652</v>
      </c>
      <c r="Q176" t="str">
        <f t="shared" si="46"/>
        <v>Western Cape</v>
      </c>
      <c r="R176">
        <f t="shared" si="47"/>
        <v>1.8357738185682155</v>
      </c>
      <c r="Y176" s="27"/>
      <c r="Z176" s="27"/>
      <c r="AA176" s="27"/>
      <c r="AB176" s="27"/>
      <c r="AC176" s="27"/>
      <c r="AD176" s="27"/>
      <c r="AE176" s="27"/>
      <c r="AF176" s="27"/>
    </row>
    <row r="177" spans="2:32" x14ac:dyDescent="0.2">
      <c r="B177">
        <v>77</v>
      </c>
      <c r="C177">
        <v>2021</v>
      </c>
      <c r="D177" t="s">
        <v>58</v>
      </c>
      <c r="E177" t="s">
        <v>73</v>
      </c>
      <c r="F177">
        <v>523</v>
      </c>
      <c r="G177">
        <v>965</v>
      </c>
      <c r="H177">
        <v>0.54196891191709795</v>
      </c>
      <c r="Q177" t="str">
        <f t="shared" si="46"/>
        <v>Eastern Cape</v>
      </c>
      <c r="R177">
        <f t="shared" si="47"/>
        <v>2.6803773539613713</v>
      </c>
      <c r="Y177" s="27"/>
      <c r="Z177" s="27"/>
      <c r="AA177" s="27"/>
      <c r="AB177" s="27"/>
      <c r="AC177" s="27"/>
      <c r="AD177" s="27"/>
      <c r="AE177" s="27"/>
      <c r="AF177" s="27"/>
    </row>
    <row r="178" spans="2:32" x14ac:dyDescent="0.2">
      <c r="B178">
        <v>2</v>
      </c>
      <c r="C178">
        <v>2017</v>
      </c>
      <c r="D178" t="s">
        <v>59</v>
      </c>
      <c r="E178" t="s">
        <v>72</v>
      </c>
      <c r="F178">
        <v>271</v>
      </c>
      <c r="G178">
        <v>371</v>
      </c>
      <c r="H178">
        <v>0.73045822102425795</v>
      </c>
    </row>
    <row r="179" spans="2:32" x14ac:dyDescent="0.2">
      <c r="B179">
        <v>21</v>
      </c>
      <c r="C179">
        <v>2018</v>
      </c>
      <c r="D179" t="s">
        <v>59</v>
      </c>
      <c r="E179" t="s">
        <v>72</v>
      </c>
      <c r="F179">
        <v>385</v>
      </c>
      <c r="G179">
        <v>622</v>
      </c>
      <c r="H179">
        <v>0.61897106109324695</v>
      </c>
    </row>
    <row r="180" spans="2:32" x14ac:dyDescent="0.2">
      <c r="B180">
        <v>40</v>
      </c>
      <c r="C180">
        <v>2019</v>
      </c>
      <c r="D180" t="s">
        <v>59</v>
      </c>
      <c r="E180" t="s">
        <v>72</v>
      </c>
      <c r="F180">
        <v>396</v>
      </c>
      <c r="G180">
        <v>458</v>
      </c>
      <c r="H180">
        <v>0.86462882096069804</v>
      </c>
    </row>
    <row r="181" spans="2:32" x14ac:dyDescent="0.2">
      <c r="B181">
        <v>59</v>
      </c>
      <c r="C181">
        <v>2020</v>
      </c>
      <c r="D181" t="s">
        <v>59</v>
      </c>
      <c r="E181" t="s">
        <v>72</v>
      </c>
      <c r="F181">
        <v>217</v>
      </c>
      <c r="G181">
        <v>455</v>
      </c>
      <c r="H181">
        <v>0.47692307692307601</v>
      </c>
    </row>
    <row r="182" spans="2:32" x14ac:dyDescent="0.2">
      <c r="B182">
        <v>78</v>
      </c>
      <c r="C182">
        <v>2021</v>
      </c>
      <c r="D182" t="s">
        <v>59</v>
      </c>
      <c r="E182" t="s">
        <v>72</v>
      </c>
      <c r="F182">
        <v>446</v>
      </c>
      <c r="G182">
        <v>617</v>
      </c>
      <c r="H182">
        <v>0.72285251215559099</v>
      </c>
    </row>
    <row r="183" spans="2:32" x14ac:dyDescent="0.2">
      <c r="B183">
        <v>3</v>
      </c>
      <c r="C183">
        <v>2017</v>
      </c>
      <c r="D183" t="s">
        <v>59</v>
      </c>
      <c r="E183" t="s">
        <v>73</v>
      </c>
      <c r="F183">
        <v>100</v>
      </c>
      <c r="G183">
        <v>371</v>
      </c>
      <c r="H183">
        <v>0.269541778975741</v>
      </c>
    </row>
    <row r="184" spans="2:32" x14ac:dyDescent="0.2">
      <c r="B184">
        <v>22</v>
      </c>
      <c r="C184">
        <v>2018</v>
      </c>
      <c r="D184" t="s">
        <v>59</v>
      </c>
      <c r="E184" t="s">
        <v>73</v>
      </c>
      <c r="F184">
        <v>237</v>
      </c>
      <c r="G184">
        <v>622</v>
      </c>
      <c r="H184">
        <v>0.38102893890675199</v>
      </c>
    </row>
    <row r="185" spans="2:32" x14ac:dyDescent="0.2">
      <c r="B185">
        <v>41</v>
      </c>
      <c r="C185">
        <v>2019</v>
      </c>
      <c r="D185" t="s">
        <v>59</v>
      </c>
      <c r="E185" t="s">
        <v>73</v>
      </c>
      <c r="F185">
        <v>62</v>
      </c>
      <c r="G185">
        <v>458</v>
      </c>
      <c r="H185">
        <v>0.13537117903930099</v>
      </c>
    </row>
    <row r="186" spans="2:32" x14ac:dyDescent="0.2">
      <c r="B186">
        <v>60</v>
      </c>
      <c r="C186">
        <v>2020</v>
      </c>
      <c r="D186" t="s">
        <v>59</v>
      </c>
      <c r="E186" t="s">
        <v>73</v>
      </c>
      <c r="F186">
        <v>238</v>
      </c>
      <c r="G186">
        <v>455</v>
      </c>
      <c r="H186">
        <v>0.52307692307692299</v>
      </c>
    </row>
    <row r="187" spans="2:32" x14ac:dyDescent="0.2">
      <c r="B187">
        <v>79</v>
      </c>
      <c r="C187">
        <v>2021</v>
      </c>
      <c r="D187" t="s">
        <v>59</v>
      </c>
      <c r="E187" t="s">
        <v>73</v>
      </c>
      <c r="F187">
        <v>171</v>
      </c>
      <c r="G187">
        <v>617</v>
      </c>
      <c r="H187">
        <v>0.27714748784440801</v>
      </c>
    </row>
    <row r="188" spans="2:32" x14ac:dyDescent="0.2">
      <c r="B188">
        <v>4</v>
      </c>
      <c r="C188">
        <v>2017</v>
      </c>
      <c r="D188" t="s">
        <v>60</v>
      </c>
      <c r="E188" t="s">
        <v>72</v>
      </c>
      <c r="F188">
        <v>2911</v>
      </c>
      <c r="G188">
        <v>4452</v>
      </c>
      <c r="H188">
        <v>0.65386343216531895</v>
      </c>
    </row>
    <row r="189" spans="2:32" x14ac:dyDescent="0.2">
      <c r="B189">
        <v>23</v>
      </c>
      <c r="C189">
        <v>2018</v>
      </c>
      <c r="D189" t="s">
        <v>60</v>
      </c>
      <c r="E189" t="s">
        <v>72</v>
      </c>
      <c r="F189">
        <v>3068</v>
      </c>
      <c r="G189">
        <v>4962</v>
      </c>
      <c r="H189">
        <v>0.61829907295445297</v>
      </c>
    </row>
    <row r="190" spans="2:32" x14ac:dyDescent="0.2">
      <c r="B190">
        <v>42</v>
      </c>
      <c r="C190">
        <v>2019</v>
      </c>
      <c r="D190" t="s">
        <v>60</v>
      </c>
      <c r="E190" t="s">
        <v>72</v>
      </c>
      <c r="F190">
        <v>3349</v>
      </c>
      <c r="G190">
        <v>5526</v>
      </c>
      <c r="H190">
        <v>0.60604415490408903</v>
      </c>
    </row>
    <row r="191" spans="2:32" x14ac:dyDescent="0.2">
      <c r="B191">
        <v>61</v>
      </c>
      <c r="C191">
        <v>2020</v>
      </c>
      <c r="D191" t="s">
        <v>60</v>
      </c>
      <c r="E191" t="s">
        <v>72</v>
      </c>
      <c r="F191">
        <v>3976</v>
      </c>
      <c r="G191">
        <v>6511</v>
      </c>
      <c r="H191">
        <v>0.61065888496390697</v>
      </c>
    </row>
    <row r="192" spans="2:32" x14ac:dyDescent="0.2">
      <c r="B192">
        <v>80</v>
      </c>
      <c r="C192">
        <v>2021</v>
      </c>
      <c r="D192" t="s">
        <v>60</v>
      </c>
      <c r="E192" t="s">
        <v>72</v>
      </c>
      <c r="F192">
        <v>3854</v>
      </c>
      <c r="G192">
        <v>6531</v>
      </c>
      <c r="H192">
        <v>0.59010871229520701</v>
      </c>
    </row>
    <row r="193" spans="2:8" x14ac:dyDescent="0.2">
      <c r="B193">
        <v>5</v>
      </c>
      <c r="C193">
        <v>2017</v>
      </c>
      <c r="D193" t="s">
        <v>60</v>
      </c>
      <c r="E193" t="s">
        <v>73</v>
      </c>
      <c r="F193">
        <v>1541</v>
      </c>
      <c r="G193">
        <v>4452</v>
      </c>
      <c r="H193">
        <v>0.346136567834681</v>
      </c>
    </row>
    <row r="194" spans="2:8" x14ac:dyDescent="0.2">
      <c r="B194">
        <v>24</v>
      </c>
      <c r="C194">
        <v>2018</v>
      </c>
      <c r="D194" t="s">
        <v>60</v>
      </c>
      <c r="E194" t="s">
        <v>73</v>
      </c>
      <c r="F194">
        <v>1894</v>
      </c>
      <c r="G194">
        <v>4962</v>
      </c>
      <c r="H194">
        <v>0.38170092704554598</v>
      </c>
    </row>
    <row r="195" spans="2:8" x14ac:dyDescent="0.2">
      <c r="B195">
        <v>43</v>
      </c>
      <c r="C195">
        <v>2019</v>
      </c>
      <c r="D195" t="s">
        <v>60</v>
      </c>
      <c r="E195" t="s">
        <v>73</v>
      </c>
      <c r="F195">
        <v>2177</v>
      </c>
      <c r="G195">
        <v>5526</v>
      </c>
      <c r="H195">
        <v>0.39395584509590997</v>
      </c>
    </row>
    <row r="196" spans="2:8" x14ac:dyDescent="0.2">
      <c r="B196">
        <v>62</v>
      </c>
      <c r="C196">
        <v>2020</v>
      </c>
      <c r="D196" t="s">
        <v>60</v>
      </c>
      <c r="E196" t="s">
        <v>73</v>
      </c>
      <c r="F196">
        <v>2535</v>
      </c>
      <c r="G196">
        <v>6511</v>
      </c>
      <c r="H196">
        <v>0.38934111503609198</v>
      </c>
    </row>
    <row r="197" spans="2:8" x14ac:dyDescent="0.2">
      <c r="B197">
        <v>81</v>
      </c>
      <c r="C197">
        <v>2021</v>
      </c>
      <c r="D197" t="s">
        <v>60</v>
      </c>
      <c r="E197" t="s">
        <v>73</v>
      </c>
      <c r="F197">
        <v>2677</v>
      </c>
      <c r="G197">
        <v>6531</v>
      </c>
      <c r="H197">
        <v>0.409891287704792</v>
      </c>
    </row>
    <row r="198" spans="2:8" x14ac:dyDescent="0.2">
      <c r="B198">
        <v>6</v>
      </c>
      <c r="C198">
        <v>2017</v>
      </c>
      <c r="D198" t="s">
        <v>61</v>
      </c>
      <c r="E198" t="s">
        <v>72</v>
      </c>
      <c r="F198">
        <v>953</v>
      </c>
      <c r="G198">
        <v>1610</v>
      </c>
      <c r="H198">
        <v>0.59192546583850902</v>
      </c>
    </row>
    <row r="199" spans="2:8" x14ac:dyDescent="0.2">
      <c r="B199">
        <v>25</v>
      </c>
      <c r="C199">
        <v>2018</v>
      </c>
      <c r="D199" t="s">
        <v>61</v>
      </c>
      <c r="E199" t="s">
        <v>72</v>
      </c>
      <c r="F199">
        <v>1965</v>
      </c>
      <c r="G199">
        <v>2817</v>
      </c>
      <c r="H199">
        <v>0.69755058572949902</v>
      </c>
    </row>
    <row r="200" spans="2:8" x14ac:dyDescent="0.2">
      <c r="B200">
        <v>44</v>
      </c>
      <c r="C200">
        <v>2019</v>
      </c>
      <c r="D200" t="s">
        <v>61</v>
      </c>
      <c r="E200" t="s">
        <v>72</v>
      </c>
      <c r="F200">
        <v>1789</v>
      </c>
      <c r="G200">
        <v>2652</v>
      </c>
      <c r="H200">
        <v>0.67458521870286503</v>
      </c>
    </row>
    <row r="201" spans="2:8" x14ac:dyDescent="0.2">
      <c r="B201">
        <v>63</v>
      </c>
      <c r="C201">
        <v>2020</v>
      </c>
      <c r="D201" t="s">
        <v>61</v>
      </c>
      <c r="E201" t="s">
        <v>72</v>
      </c>
      <c r="F201">
        <v>2117</v>
      </c>
      <c r="G201">
        <v>3619</v>
      </c>
      <c r="H201">
        <v>0.58496822326609499</v>
      </c>
    </row>
    <row r="202" spans="2:8" x14ac:dyDescent="0.2">
      <c r="B202">
        <v>82</v>
      </c>
      <c r="C202">
        <v>2021</v>
      </c>
      <c r="D202" t="s">
        <v>61</v>
      </c>
      <c r="E202" t="s">
        <v>72</v>
      </c>
      <c r="F202">
        <v>1791</v>
      </c>
      <c r="G202">
        <v>3400</v>
      </c>
      <c r="H202">
        <v>0.52676470588235202</v>
      </c>
    </row>
    <row r="203" spans="2:8" x14ac:dyDescent="0.2">
      <c r="B203">
        <v>7</v>
      </c>
      <c r="C203">
        <v>2017</v>
      </c>
      <c r="D203" t="s">
        <v>61</v>
      </c>
      <c r="E203" t="s">
        <v>73</v>
      </c>
      <c r="F203">
        <v>657</v>
      </c>
      <c r="G203">
        <v>1610</v>
      </c>
      <c r="H203">
        <v>0.40807453416148998</v>
      </c>
    </row>
    <row r="204" spans="2:8" x14ac:dyDescent="0.2">
      <c r="B204">
        <v>26</v>
      </c>
      <c r="C204">
        <v>2018</v>
      </c>
      <c r="D204" t="s">
        <v>61</v>
      </c>
      <c r="E204" t="s">
        <v>73</v>
      </c>
      <c r="F204">
        <v>852</v>
      </c>
      <c r="G204">
        <v>2817</v>
      </c>
      <c r="H204">
        <v>0.30244941427049998</v>
      </c>
    </row>
    <row r="205" spans="2:8" x14ac:dyDescent="0.2">
      <c r="B205">
        <v>45</v>
      </c>
      <c r="C205">
        <v>2019</v>
      </c>
      <c r="D205" t="s">
        <v>61</v>
      </c>
      <c r="E205" t="s">
        <v>73</v>
      </c>
      <c r="F205">
        <v>863</v>
      </c>
      <c r="G205">
        <v>2652</v>
      </c>
      <c r="H205">
        <v>0.32541478129713403</v>
      </c>
    </row>
    <row r="206" spans="2:8" x14ac:dyDescent="0.2">
      <c r="B206">
        <v>64</v>
      </c>
      <c r="C206">
        <v>2020</v>
      </c>
      <c r="D206" t="s">
        <v>61</v>
      </c>
      <c r="E206" t="s">
        <v>73</v>
      </c>
      <c r="F206">
        <v>1502</v>
      </c>
      <c r="G206">
        <v>3619</v>
      </c>
      <c r="H206">
        <v>0.41503177673390401</v>
      </c>
    </row>
    <row r="207" spans="2:8" x14ac:dyDescent="0.2">
      <c r="B207">
        <v>83</v>
      </c>
      <c r="C207">
        <v>2021</v>
      </c>
      <c r="D207" t="s">
        <v>61</v>
      </c>
      <c r="E207" t="s">
        <v>73</v>
      </c>
      <c r="F207">
        <v>1609</v>
      </c>
      <c r="G207">
        <v>3400</v>
      </c>
      <c r="H207">
        <v>0.47323529411764698</v>
      </c>
    </row>
    <row r="208" spans="2:8" x14ac:dyDescent="0.2">
      <c r="B208">
        <v>8</v>
      </c>
      <c r="C208">
        <v>2017</v>
      </c>
      <c r="D208" t="s">
        <v>62</v>
      </c>
      <c r="E208" t="s">
        <v>72</v>
      </c>
      <c r="F208">
        <v>381</v>
      </c>
      <c r="G208">
        <v>481</v>
      </c>
      <c r="H208">
        <v>0.79209979209979198</v>
      </c>
    </row>
    <row r="209" spans="2:8" x14ac:dyDescent="0.2">
      <c r="B209">
        <v>27</v>
      </c>
      <c r="C209">
        <v>2018</v>
      </c>
      <c r="D209" t="s">
        <v>62</v>
      </c>
      <c r="E209" t="s">
        <v>72</v>
      </c>
      <c r="F209">
        <v>284</v>
      </c>
      <c r="G209">
        <v>986</v>
      </c>
      <c r="H209">
        <v>0.28803245436105401</v>
      </c>
    </row>
    <row r="210" spans="2:8" x14ac:dyDescent="0.2">
      <c r="B210">
        <v>46</v>
      </c>
      <c r="C210">
        <v>2019</v>
      </c>
      <c r="D210" t="s">
        <v>62</v>
      </c>
      <c r="E210" t="s">
        <v>72</v>
      </c>
      <c r="F210">
        <v>251</v>
      </c>
      <c r="G210">
        <v>486</v>
      </c>
      <c r="H210">
        <v>0.51646090534979405</v>
      </c>
    </row>
    <row r="211" spans="2:8" x14ac:dyDescent="0.2">
      <c r="B211">
        <v>65</v>
      </c>
      <c r="C211">
        <v>2020</v>
      </c>
      <c r="D211" t="s">
        <v>62</v>
      </c>
      <c r="E211" t="s">
        <v>72</v>
      </c>
      <c r="F211">
        <v>418</v>
      </c>
      <c r="G211">
        <v>736</v>
      </c>
      <c r="H211">
        <v>0.56793478260869501</v>
      </c>
    </row>
    <row r="212" spans="2:8" x14ac:dyDescent="0.2">
      <c r="B212">
        <v>84</v>
      </c>
      <c r="C212">
        <v>2021</v>
      </c>
      <c r="D212" t="s">
        <v>62</v>
      </c>
      <c r="E212" t="s">
        <v>72</v>
      </c>
      <c r="F212">
        <v>368</v>
      </c>
      <c r="G212">
        <v>767</v>
      </c>
      <c r="H212">
        <v>0.47979139504563201</v>
      </c>
    </row>
    <row r="213" spans="2:8" x14ac:dyDescent="0.2">
      <c r="B213">
        <v>9</v>
      </c>
      <c r="C213">
        <v>2017</v>
      </c>
      <c r="D213" t="s">
        <v>62</v>
      </c>
      <c r="E213" t="s">
        <v>73</v>
      </c>
      <c r="F213">
        <v>100</v>
      </c>
      <c r="G213">
        <v>481</v>
      </c>
      <c r="H213">
        <v>0.207900207900207</v>
      </c>
    </row>
    <row r="214" spans="2:8" x14ac:dyDescent="0.2">
      <c r="B214">
        <v>28</v>
      </c>
      <c r="C214">
        <v>2018</v>
      </c>
      <c r="D214" t="s">
        <v>62</v>
      </c>
      <c r="E214" t="s">
        <v>73</v>
      </c>
      <c r="F214">
        <v>702</v>
      </c>
      <c r="G214">
        <v>986</v>
      </c>
      <c r="H214">
        <v>0.71196754563894504</v>
      </c>
    </row>
    <row r="215" spans="2:8" x14ac:dyDescent="0.2">
      <c r="B215">
        <v>47</v>
      </c>
      <c r="C215">
        <v>2019</v>
      </c>
      <c r="D215" t="s">
        <v>62</v>
      </c>
      <c r="E215" t="s">
        <v>73</v>
      </c>
      <c r="F215">
        <v>235</v>
      </c>
      <c r="G215">
        <v>486</v>
      </c>
      <c r="H215">
        <v>0.483539094650205</v>
      </c>
    </row>
    <row r="216" spans="2:8" x14ac:dyDescent="0.2">
      <c r="B216">
        <v>66</v>
      </c>
      <c r="C216">
        <v>2020</v>
      </c>
      <c r="D216" t="s">
        <v>62</v>
      </c>
      <c r="E216" t="s">
        <v>73</v>
      </c>
      <c r="F216">
        <v>318</v>
      </c>
      <c r="G216">
        <v>736</v>
      </c>
      <c r="H216">
        <v>0.43206521739130399</v>
      </c>
    </row>
    <row r="217" spans="2:8" x14ac:dyDescent="0.2">
      <c r="B217">
        <v>85</v>
      </c>
      <c r="C217">
        <v>2021</v>
      </c>
      <c r="D217" t="s">
        <v>62</v>
      </c>
      <c r="E217" t="s">
        <v>73</v>
      </c>
      <c r="F217">
        <v>399</v>
      </c>
      <c r="G217">
        <v>767</v>
      </c>
      <c r="H217">
        <v>0.52020860495436705</v>
      </c>
    </row>
    <row r="218" spans="2:8" x14ac:dyDescent="0.2">
      <c r="B218">
        <v>10</v>
      </c>
      <c r="C218">
        <v>2017</v>
      </c>
      <c r="D218" t="s">
        <v>63</v>
      </c>
      <c r="E218" t="s">
        <v>72</v>
      </c>
      <c r="F218">
        <v>267</v>
      </c>
      <c r="G218">
        <v>267</v>
      </c>
      <c r="H218">
        <v>1</v>
      </c>
    </row>
    <row r="219" spans="2:8" x14ac:dyDescent="0.2">
      <c r="B219">
        <v>29</v>
      </c>
      <c r="C219">
        <v>2018</v>
      </c>
      <c r="D219" t="s">
        <v>63</v>
      </c>
      <c r="E219" t="s">
        <v>72</v>
      </c>
      <c r="F219">
        <v>340</v>
      </c>
      <c r="G219">
        <v>421</v>
      </c>
      <c r="H219">
        <v>0.80760095011876398</v>
      </c>
    </row>
    <row r="220" spans="2:8" x14ac:dyDescent="0.2">
      <c r="B220">
        <v>48</v>
      </c>
      <c r="C220">
        <v>2019</v>
      </c>
      <c r="D220" t="s">
        <v>63</v>
      </c>
      <c r="E220" t="s">
        <v>72</v>
      </c>
      <c r="F220">
        <v>147</v>
      </c>
      <c r="G220">
        <v>610</v>
      </c>
      <c r="H220">
        <v>0.24098360655737699</v>
      </c>
    </row>
    <row r="221" spans="2:8" x14ac:dyDescent="0.2">
      <c r="B221">
        <v>67</v>
      </c>
      <c r="C221">
        <v>2020</v>
      </c>
      <c r="D221" t="s">
        <v>63</v>
      </c>
      <c r="E221" t="s">
        <v>72</v>
      </c>
      <c r="F221">
        <v>262</v>
      </c>
      <c r="G221">
        <v>424</v>
      </c>
      <c r="H221">
        <v>0.61792452830188604</v>
      </c>
    </row>
    <row r="222" spans="2:8" x14ac:dyDescent="0.2">
      <c r="B222">
        <v>86</v>
      </c>
      <c r="C222">
        <v>2021</v>
      </c>
      <c r="D222" t="s">
        <v>63</v>
      </c>
      <c r="E222" t="s">
        <v>72</v>
      </c>
      <c r="F222">
        <v>469</v>
      </c>
      <c r="G222">
        <v>764</v>
      </c>
      <c r="H222">
        <v>0.61387434554973797</v>
      </c>
    </row>
    <row r="223" spans="2:8" x14ac:dyDescent="0.2">
      <c r="B223">
        <v>11</v>
      </c>
      <c r="C223">
        <v>2017</v>
      </c>
      <c r="D223" t="s">
        <v>63</v>
      </c>
      <c r="E223" t="s">
        <v>73</v>
      </c>
      <c r="F223">
        <v>0</v>
      </c>
      <c r="G223">
        <v>267</v>
      </c>
      <c r="H223">
        <v>0</v>
      </c>
    </row>
    <row r="224" spans="2:8" x14ac:dyDescent="0.2">
      <c r="B224">
        <v>30</v>
      </c>
      <c r="C224">
        <v>2018</v>
      </c>
      <c r="D224" t="s">
        <v>63</v>
      </c>
      <c r="E224" t="s">
        <v>73</v>
      </c>
      <c r="F224">
        <v>81</v>
      </c>
      <c r="G224">
        <v>421</v>
      </c>
      <c r="H224">
        <v>0.19239904988123499</v>
      </c>
    </row>
    <row r="225" spans="2:8" x14ac:dyDescent="0.2">
      <c r="B225">
        <v>49</v>
      </c>
      <c r="C225">
        <v>2019</v>
      </c>
      <c r="D225" t="s">
        <v>63</v>
      </c>
      <c r="E225" t="s">
        <v>73</v>
      </c>
      <c r="F225">
        <v>463</v>
      </c>
      <c r="G225">
        <v>610</v>
      </c>
      <c r="H225">
        <v>0.75901639344262295</v>
      </c>
    </row>
    <row r="226" spans="2:8" x14ac:dyDescent="0.2">
      <c r="B226">
        <v>68</v>
      </c>
      <c r="C226">
        <v>2020</v>
      </c>
      <c r="D226" t="s">
        <v>63</v>
      </c>
      <c r="E226" t="s">
        <v>73</v>
      </c>
      <c r="F226">
        <v>162</v>
      </c>
      <c r="G226">
        <v>424</v>
      </c>
      <c r="H226">
        <v>0.38207547169811301</v>
      </c>
    </row>
    <row r="227" spans="2:8" x14ac:dyDescent="0.2">
      <c r="B227">
        <v>87</v>
      </c>
      <c r="C227">
        <v>2021</v>
      </c>
      <c r="D227" t="s">
        <v>63</v>
      </c>
      <c r="E227" t="s">
        <v>73</v>
      </c>
      <c r="F227">
        <v>295</v>
      </c>
      <c r="G227">
        <v>764</v>
      </c>
      <c r="H227">
        <v>0.38612565445026098</v>
      </c>
    </row>
    <row r="228" spans="2:8" x14ac:dyDescent="0.2">
      <c r="B228">
        <v>12</v>
      </c>
      <c r="C228">
        <v>2017</v>
      </c>
      <c r="D228" t="s">
        <v>64</v>
      </c>
      <c r="E228" t="s">
        <v>72</v>
      </c>
      <c r="F228">
        <v>2403</v>
      </c>
      <c r="G228">
        <v>3679</v>
      </c>
      <c r="H228">
        <v>0.65316662136450099</v>
      </c>
    </row>
    <row r="229" spans="2:8" x14ac:dyDescent="0.2">
      <c r="B229">
        <v>31</v>
      </c>
      <c r="C229">
        <v>2018</v>
      </c>
      <c r="D229" t="s">
        <v>64</v>
      </c>
      <c r="E229" t="s">
        <v>72</v>
      </c>
      <c r="F229">
        <v>2775</v>
      </c>
      <c r="G229">
        <v>4197</v>
      </c>
      <c r="H229">
        <v>0.66118656182987801</v>
      </c>
    </row>
    <row r="230" spans="2:8" x14ac:dyDescent="0.2">
      <c r="B230">
        <v>50</v>
      </c>
      <c r="C230">
        <v>2019</v>
      </c>
      <c r="D230" t="s">
        <v>64</v>
      </c>
      <c r="E230" t="s">
        <v>72</v>
      </c>
      <c r="F230">
        <v>3091</v>
      </c>
      <c r="G230">
        <v>4739</v>
      </c>
      <c r="H230">
        <v>0.65224730955897803</v>
      </c>
    </row>
    <row r="231" spans="2:8" x14ac:dyDescent="0.2">
      <c r="B231">
        <v>69</v>
      </c>
      <c r="C231">
        <v>2020</v>
      </c>
      <c r="D231" t="s">
        <v>64</v>
      </c>
      <c r="E231" t="s">
        <v>72</v>
      </c>
      <c r="F231">
        <v>3028</v>
      </c>
      <c r="G231">
        <v>4936</v>
      </c>
      <c r="H231">
        <v>0.61345218800648205</v>
      </c>
    </row>
    <row r="232" spans="2:8" x14ac:dyDescent="0.2">
      <c r="B232">
        <v>88</v>
      </c>
      <c r="C232">
        <v>2021</v>
      </c>
      <c r="D232" t="s">
        <v>64</v>
      </c>
      <c r="E232" t="s">
        <v>72</v>
      </c>
      <c r="F232">
        <v>2978</v>
      </c>
      <c r="G232">
        <v>5021</v>
      </c>
      <c r="H232">
        <v>0.59310894244174395</v>
      </c>
    </row>
    <row r="233" spans="2:8" x14ac:dyDescent="0.2">
      <c r="B233">
        <v>13</v>
      </c>
      <c r="C233">
        <v>2017</v>
      </c>
      <c r="D233" t="s">
        <v>64</v>
      </c>
      <c r="E233" t="s">
        <v>73</v>
      </c>
      <c r="F233">
        <v>1276</v>
      </c>
      <c r="G233">
        <v>3679</v>
      </c>
      <c r="H233">
        <v>0.34683337863549801</v>
      </c>
    </row>
    <row r="234" spans="2:8" x14ac:dyDescent="0.2">
      <c r="B234">
        <v>32</v>
      </c>
      <c r="C234">
        <v>2018</v>
      </c>
      <c r="D234" t="s">
        <v>64</v>
      </c>
      <c r="E234" t="s">
        <v>73</v>
      </c>
      <c r="F234">
        <v>1422</v>
      </c>
      <c r="G234">
        <v>4197</v>
      </c>
      <c r="H234">
        <v>0.338813438170121</v>
      </c>
    </row>
    <row r="235" spans="2:8" x14ac:dyDescent="0.2">
      <c r="B235">
        <v>51</v>
      </c>
      <c r="C235">
        <v>2019</v>
      </c>
      <c r="D235" t="s">
        <v>64</v>
      </c>
      <c r="E235" t="s">
        <v>73</v>
      </c>
      <c r="F235">
        <v>1648</v>
      </c>
      <c r="G235">
        <v>4739</v>
      </c>
      <c r="H235">
        <v>0.34775269044102097</v>
      </c>
    </row>
    <row r="236" spans="2:8" x14ac:dyDescent="0.2">
      <c r="B236">
        <v>70</v>
      </c>
      <c r="C236">
        <v>2020</v>
      </c>
      <c r="D236" t="s">
        <v>64</v>
      </c>
      <c r="E236" t="s">
        <v>73</v>
      </c>
      <c r="F236">
        <v>1908</v>
      </c>
      <c r="G236">
        <v>4936</v>
      </c>
      <c r="H236">
        <v>0.38654781199351701</v>
      </c>
    </row>
    <row r="237" spans="2:8" x14ac:dyDescent="0.2">
      <c r="B237">
        <v>89</v>
      </c>
      <c r="C237">
        <v>2021</v>
      </c>
      <c r="D237" t="s">
        <v>64</v>
      </c>
      <c r="E237" t="s">
        <v>73</v>
      </c>
      <c r="F237">
        <v>2043</v>
      </c>
      <c r="G237">
        <v>5021</v>
      </c>
      <c r="H237">
        <v>0.406891057558255</v>
      </c>
    </row>
    <row r="238" spans="2:8" x14ac:dyDescent="0.2">
      <c r="B238">
        <v>14</v>
      </c>
      <c r="C238">
        <v>2017</v>
      </c>
      <c r="D238" t="s">
        <v>65</v>
      </c>
      <c r="E238" t="s">
        <v>72</v>
      </c>
      <c r="F238">
        <v>127</v>
      </c>
      <c r="G238">
        <v>256</v>
      </c>
      <c r="H238">
        <v>0.49609375</v>
      </c>
    </row>
    <row r="239" spans="2:8" x14ac:dyDescent="0.2">
      <c r="B239">
        <v>33</v>
      </c>
      <c r="C239">
        <v>2018</v>
      </c>
      <c r="D239" t="s">
        <v>65</v>
      </c>
      <c r="E239" t="s">
        <v>72</v>
      </c>
      <c r="F239">
        <v>0</v>
      </c>
      <c r="G239">
        <v>194</v>
      </c>
      <c r="H239">
        <v>0</v>
      </c>
    </row>
    <row r="240" spans="2:8" x14ac:dyDescent="0.2">
      <c r="B240">
        <v>52</v>
      </c>
      <c r="C240">
        <v>2019</v>
      </c>
      <c r="D240" t="s">
        <v>65</v>
      </c>
      <c r="E240" t="s">
        <v>72</v>
      </c>
      <c r="F240">
        <v>265</v>
      </c>
      <c r="G240">
        <v>311</v>
      </c>
      <c r="H240">
        <v>0.85209003215433998</v>
      </c>
    </row>
    <row r="241" spans="2:8" x14ac:dyDescent="0.2">
      <c r="B241">
        <v>71</v>
      </c>
      <c r="C241">
        <v>2020</v>
      </c>
      <c r="D241" t="s">
        <v>65</v>
      </c>
      <c r="E241" t="s">
        <v>72</v>
      </c>
      <c r="F241">
        <v>125</v>
      </c>
      <c r="G241">
        <v>246</v>
      </c>
      <c r="H241">
        <v>0.50813008130081305</v>
      </c>
    </row>
    <row r="242" spans="2:8" x14ac:dyDescent="0.2">
      <c r="B242">
        <v>90</v>
      </c>
      <c r="C242">
        <v>2021</v>
      </c>
      <c r="D242" t="s">
        <v>65</v>
      </c>
      <c r="E242" t="s">
        <v>72</v>
      </c>
      <c r="F242">
        <v>46</v>
      </c>
      <c r="G242">
        <v>355</v>
      </c>
      <c r="H242">
        <v>0.129577464788732</v>
      </c>
    </row>
    <row r="243" spans="2:8" x14ac:dyDescent="0.2">
      <c r="B243">
        <v>15</v>
      </c>
      <c r="C243">
        <v>2017</v>
      </c>
      <c r="D243" t="s">
        <v>65</v>
      </c>
      <c r="E243" t="s">
        <v>73</v>
      </c>
      <c r="F243">
        <v>129</v>
      </c>
      <c r="G243">
        <v>256</v>
      </c>
      <c r="H243">
        <v>0.50390625</v>
      </c>
    </row>
    <row r="244" spans="2:8" x14ac:dyDescent="0.2">
      <c r="B244">
        <v>34</v>
      </c>
      <c r="C244">
        <v>2018</v>
      </c>
      <c r="D244" t="s">
        <v>65</v>
      </c>
      <c r="E244" t="s">
        <v>73</v>
      </c>
      <c r="F244">
        <v>194</v>
      </c>
      <c r="G244">
        <v>194</v>
      </c>
      <c r="H244">
        <v>1</v>
      </c>
    </row>
    <row r="245" spans="2:8" x14ac:dyDescent="0.2">
      <c r="B245">
        <v>53</v>
      </c>
      <c r="C245">
        <v>2019</v>
      </c>
      <c r="D245" t="s">
        <v>65</v>
      </c>
      <c r="E245" t="s">
        <v>73</v>
      </c>
      <c r="F245">
        <v>46</v>
      </c>
      <c r="G245">
        <v>311</v>
      </c>
      <c r="H245">
        <v>0.14790996784565899</v>
      </c>
    </row>
    <row r="246" spans="2:8" x14ac:dyDescent="0.2">
      <c r="B246">
        <v>72</v>
      </c>
      <c r="C246">
        <v>2020</v>
      </c>
      <c r="D246" t="s">
        <v>65</v>
      </c>
      <c r="E246" t="s">
        <v>73</v>
      </c>
      <c r="F246">
        <v>121</v>
      </c>
      <c r="G246">
        <v>246</v>
      </c>
      <c r="H246">
        <v>0.491869918699187</v>
      </c>
    </row>
    <row r="247" spans="2:8" x14ac:dyDescent="0.2">
      <c r="B247">
        <v>91</v>
      </c>
      <c r="C247">
        <v>2021</v>
      </c>
      <c r="D247" t="s">
        <v>65</v>
      </c>
      <c r="E247" t="s">
        <v>73</v>
      </c>
      <c r="F247">
        <v>309</v>
      </c>
      <c r="G247">
        <v>355</v>
      </c>
      <c r="H247">
        <v>0.870422535211267</v>
      </c>
    </row>
    <row r="248" spans="2:8" x14ac:dyDescent="0.2">
      <c r="B248">
        <v>16</v>
      </c>
      <c r="C248">
        <v>2017</v>
      </c>
      <c r="D248" t="s">
        <v>66</v>
      </c>
      <c r="E248" t="s">
        <v>72</v>
      </c>
      <c r="F248">
        <v>100</v>
      </c>
      <c r="G248">
        <v>100</v>
      </c>
      <c r="H248">
        <v>1</v>
      </c>
    </row>
    <row r="249" spans="2:8" x14ac:dyDescent="0.2">
      <c r="B249">
        <v>35</v>
      </c>
      <c r="C249">
        <v>2018</v>
      </c>
      <c r="D249" t="s">
        <v>66</v>
      </c>
      <c r="E249" t="s">
        <v>72</v>
      </c>
      <c r="F249">
        <v>0</v>
      </c>
      <c r="G249">
        <v>0</v>
      </c>
    </row>
    <row r="250" spans="2:8" x14ac:dyDescent="0.2">
      <c r="B250">
        <v>54</v>
      </c>
      <c r="C250">
        <v>2019</v>
      </c>
      <c r="D250" t="s">
        <v>66</v>
      </c>
      <c r="E250" t="s">
        <v>72</v>
      </c>
      <c r="F250">
        <v>0</v>
      </c>
      <c r="G250">
        <v>0</v>
      </c>
    </row>
    <row r="251" spans="2:8" x14ac:dyDescent="0.2">
      <c r="B251">
        <v>73</v>
      </c>
      <c r="C251">
        <v>2020</v>
      </c>
      <c r="D251" t="s">
        <v>66</v>
      </c>
      <c r="E251" t="s">
        <v>72</v>
      </c>
      <c r="F251">
        <v>0</v>
      </c>
      <c r="G251">
        <v>0</v>
      </c>
    </row>
    <row r="252" spans="2:8" x14ac:dyDescent="0.2">
      <c r="B252">
        <v>92</v>
      </c>
      <c r="C252">
        <v>2021</v>
      </c>
      <c r="D252" t="s">
        <v>66</v>
      </c>
      <c r="E252" t="s">
        <v>72</v>
      </c>
      <c r="F252">
        <v>0</v>
      </c>
      <c r="G252">
        <v>0</v>
      </c>
    </row>
    <row r="253" spans="2:8" x14ac:dyDescent="0.2">
      <c r="B253">
        <v>17</v>
      </c>
      <c r="C253">
        <v>2017</v>
      </c>
      <c r="D253" t="s">
        <v>67</v>
      </c>
      <c r="E253" t="s">
        <v>72</v>
      </c>
      <c r="F253">
        <v>1460</v>
      </c>
      <c r="G253">
        <v>2089</v>
      </c>
      <c r="H253">
        <v>0.69889899473432204</v>
      </c>
    </row>
    <row r="254" spans="2:8" x14ac:dyDescent="0.2">
      <c r="B254">
        <v>36</v>
      </c>
      <c r="C254">
        <v>2018</v>
      </c>
      <c r="D254" t="s">
        <v>67</v>
      </c>
      <c r="E254" t="s">
        <v>72</v>
      </c>
      <c r="F254">
        <v>1710</v>
      </c>
      <c r="G254">
        <v>2407</v>
      </c>
      <c r="H254">
        <v>0.71042791857083498</v>
      </c>
    </row>
    <row r="255" spans="2:8" x14ac:dyDescent="0.2">
      <c r="B255">
        <v>55</v>
      </c>
      <c r="C255">
        <v>2019</v>
      </c>
      <c r="D255" t="s">
        <v>67</v>
      </c>
      <c r="E255" t="s">
        <v>72</v>
      </c>
      <c r="F255">
        <v>1592</v>
      </c>
      <c r="G255">
        <v>2236</v>
      </c>
      <c r="H255">
        <v>0.711985688729874</v>
      </c>
    </row>
    <row r="256" spans="2:8" x14ac:dyDescent="0.2">
      <c r="B256">
        <v>74</v>
      </c>
      <c r="C256">
        <v>2020</v>
      </c>
      <c r="D256" t="s">
        <v>67</v>
      </c>
      <c r="E256" t="s">
        <v>72</v>
      </c>
      <c r="F256">
        <v>2005</v>
      </c>
      <c r="G256">
        <v>3123</v>
      </c>
      <c r="H256">
        <v>0.64201088696765896</v>
      </c>
    </row>
    <row r="257" spans="2:10" x14ac:dyDescent="0.2">
      <c r="B257">
        <v>93</v>
      </c>
      <c r="C257">
        <v>2021</v>
      </c>
      <c r="D257" t="s">
        <v>67</v>
      </c>
      <c r="E257" t="s">
        <v>72</v>
      </c>
      <c r="F257">
        <v>1559</v>
      </c>
      <c r="G257">
        <v>2792</v>
      </c>
      <c r="H257">
        <v>0.55838108882521398</v>
      </c>
    </row>
    <row r="258" spans="2:10" x14ac:dyDescent="0.2">
      <c r="B258">
        <v>18</v>
      </c>
      <c r="C258">
        <v>2017</v>
      </c>
      <c r="D258" t="s">
        <v>67</v>
      </c>
      <c r="E258" t="s">
        <v>73</v>
      </c>
      <c r="F258">
        <v>629</v>
      </c>
      <c r="G258">
        <v>2089</v>
      </c>
      <c r="H258">
        <v>0.30110100526567701</v>
      </c>
    </row>
    <row r="259" spans="2:10" x14ac:dyDescent="0.2">
      <c r="B259">
        <v>37</v>
      </c>
      <c r="C259">
        <v>2018</v>
      </c>
      <c r="D259" t="s">
        <v>67</v>
      </c>
      <c r="E259" t="s">
        <v>73</v>
      </c>
      <c r="F259">
        <v>697</v>
      </c>
      <c r="G259">
        <v>2407</v>
      </c>
      <c r="H259">
        <v>0.28957208142916402</v>
      </c>
    </row>
    <row r="260" spans="2:10" x14ac:dyDescent="0.2">
      <c r="B260">
        <v>56</v>
      </c>
      <c r="C260">
        <v>2019</v>
      </c>
      <c r="D260" t="s">
        <v>67</v>
      </c>
      <c r="E260" t="s">
        <v>73</v>
      </c>
      <c r="F260">
        <v>644</v>
      </c>
      <c r="G260">
        <v>2236</v>
      </c>
      <c r="H260">
        <v>0.288014311270125</v>
      </c>
    </row>
    <row r="261" spans="2:10" x14ac:dyDescent="0.2">
      <c r="B261">
        <v>75</v>
      </c>
      <c r="C261">
        <v>2020</v>
      </c>
      <c r="D261" t="s">
        <v>67</v>
      </c>
      <c r="E261" t="s">
        <v>73</v>
      </c>
      <c r="F261">
        <v>1118</v>
      </c>
      <c r="G261">
        <v>3123</v>
      </c>
      <c r="H261">
        <v>0.35798911303233999</v>
      </c>
    </row>
    <row r="262" spans="2:10" x14ac:dyDescent="0.2">
      <c r="B262">
        <v>94</v>
      </c>
      <c r="C262">
        <v>2021</v>
      </c>
      <c r="D262" t="s">
        <v>67</v>
      </c>
      <c r="E262" t="s">
        <v>73</v>
      </c>
      <c r="F262">
        <v>1233</v>
      </c>
      <c r="G262">
        <v>2792</v>
      </c>
      <c r="H262">
        <v>0.44161891117478502</v>
      </c>
    </row>
    <row r="264" spans="2:10" ht="29" x14ac:dyDescent="0.35">
      <c r="C264" s="21" t="s">
        <v>77</v>
      </c>
    </row>
    <row r="266" spans="2:10" x14ac:dyDescent="0.2">
      <c r="C266" t="s">
        <v>1</v>
      </c>
      <c r="D266" t="s">
        <v>0</v>
      </c>
      <c r="E266" t="s">
        <v>27</v>
      </c>
      <c r="F266" t="s">
        <v>79</v>
      </c>
      <c r="G266" t="s">
        <v>57</v>
      </c>
      <c r="H266" t="s">
        <v>54</v>
      </c>
      <c r="I266" t="s">
        <v>82</v>
      </c>
      <c r="J266" t="s">
        <v>84</v>
      </c>
    </row>
    <row r="267" spans="2:10" x14ac:dyDescent="0.2">
      <c r="B267">
        <v>0</v>
      </c>
      <c r="C267" t="s">
        <v>58</v>
      </c>
      <c r="D267">
        <v>2017</v>
      </c>
      <c r="E267">
        <v>1231</v>
      </c>
      <c r="F267">
        <v>10857</v>
      </c>
      <c r="G267">
        <v>1231</v>
      </c>
      <c r="H267">
        <v>0.113383070829879</v>
      </c>
      <c r="I267">
        <v>1</v>
      </c>
      <c r="J267">
        <v>4</v>
      </c>
    </row>
    <row r="268" spans="2:10" x14ac:dyDescent="0.2">
      <c r="B268">
        <v>1</v>
      </c>
      <c r="C268" t="s">
        <v>58</v>
      </c>
      <c r="D268">
        <v>2018</v>
      </c>
      <c r="E268">
        <v>655</v>
      </c>
      <c r="F268">
        <v>13064</v>
      </c>
      <c r="G268">
        <v>1231</v>
      </c>
      <c r="H268">
        <v>5.0137783221065498E-2</v>
      </c>
      <c r="I268">
        <v>0.53208773354995897</v>
      </c>
      <c r="J268">
        <v>4</v>
      </c>
    </row>
    <row r="269" spans="2:10" x14ac:dyDescent="0.2">
      <c r="B269">
        <v>2</v>
      </c>
      <c r="C269" t="s">
        <v>58</v>
      </c>
      <c r="D269">
        <v>2019</v>
      </c>
      <c r="E269">
        <v>855</v>
      </c>
      <c r="F269">
        <v>13134</v>
      </c>
      <c r="G269">
        <v>1231</v>
      </c>
      <c r="H269">
        <v>6.5098218364550001E-2</v>
      </c>
      <c r="I269">
        <v>0.69455727051177896</v>
      </c>
      <c r="J269">
        <v>4</v>
      </c>
    </row>
    <row r="270" spans="2:10" x14ac:dyDescent="0.2">
      <c r="B270">
        <v>3</v>
      </c>
      <c r="C270" t="s">
        <v>58</v>
      </c>
      <c r="D270">
        <v>2020</v>
      </c>
      <c r="E270">
        <v>1266</v>
      </c>
      <c r="F270">
        <v>16380</v>
      </c>
      <c r="G270">
        <v>1231</v>
      </c>
      <c r="H270">
        <v>7.7289377289377195E-2</v>
      </c>
      <c r="I270">
        <v>1.02843216896831</v>
      </c>
      <c r="J270">
        <v>4</v>
      </c>
    </row>
    <row r="271" spans="2:10" x14ac:dyDescent="0.2">
      <c r="B271">
        <v>4</v>
      </c>
      <c r="C271" t="s">
        <v>58</v>
      </c>
      <c r="D271">
        <v>2021</v>
      </c>
      <c r="E271">
        <v>965</v>
      </c>
      <c r="F271">
        <v>16191</v>
      </c>
      <c r="G271">
        <v>1231</v>
      </c>
      <c r="H271">
        <v>5.9601012908405901E-2</v>
      </c>
      <c r="I271">
        <v>0.78391551584077901</v>
      </c>
      <c r="J271">
        <v>4</v>
      </c>
    </row>
    <row r="272" spans="2:10" x14ac:dyDescent="0.2">
      <c r="B272">
        <v>5</v>
      </c>
      <c r="C272" t="s">
        <v>59</v>
      </c>
      <c r="D272">
        <v>2017</v>
      </c>
      <c r="E272">
        <v>371</v>
      </c>
      <c r="F272">
        <v>10857</v>
      </c>
      <c r="G272">
        <v>371</v>
      </c>
      <c r="H272">
        <v>3.4171502256608602E-2</v>
      </c>
      <c r="I272">
        <v>1</v>
      </c>
      <c r="J272">
        <v>6</v>
      </c>
    </row>
    <row r="273" spans="2:10" x14ac:dyDescent="0.2">
      <c r="B273">
        <v>6</v>
      </c>
      <c r="C273" t="s">
        <v>59</v>
      </c>
      <c r="D273">
        <v>2018</v>
      </c>
      <c r="E273">
        <v>622</v>
      </c>
      <c r="F273">
        <v>13064</v>
      </c>
      <c r="G273">
        <v>371</v>
      </c>
      <c r="H273">
        <v>4.7611757501530898E-2</v>
      </c>
      <c r="I273">
        <v>1.67654986522911</v>
      </c>
      <c r="J273">
        <v>6</v>
      </c>
    </row>
    <row r="274" spans="2:10" x14ac:dyDescent="0.2">
      <c r="B274">
        <v>7</v>
      </c>
      <c r="C274" t="s">
        <v>59</v>
      </c>
      <c r="D274">
        <v>2019</v>
      </c>
      <c r="E274">
        <v>458</v>
      </c>
      <c r="F274">
        <v>13134</v>
      </c>
      <c r="G274">
        <v>371</v>
      </c>
      <c r="H274">
        <v>3.4871326328612701E-2</v>
      </c>
      <c r="I274">
        <v>1.23450134770889</v>
      </c>
      <c r="J274">
        <v>6</v>
      </c>
    </row>
    <row r="275" spans="2:10" x14ac:dyDescent="0.2">
      <c r="B275">
        <v>8</v>
      </c>
      <c r="C275" t="s">
        <v>59</v>
      </c>
      <c r="D275">
        <v>2020</v>
      </c>
      <c r="E275">
        <v>455</v>
      </c>
      <c r="F275">
        <v>16380</v>
      </c>
      <c r="G275">
        <v>371</v>
      </c>
      <c r="H275">
        <v>2.77777777777777E-2</v>
      </c>
      <c r="I275">
        <v>1.2264150943396199</v>
      </c>
      <c r="J275">
        <v>6</v>
      </c>
    </row>
    <row r="276" spans="2:10" x14ac:dyDescent="0.2">
      <c r="B276">
        <v>9</v>
      </c>
      <c r="C276" t="s">
        <v>59</v>
      </c>
      <c r="D276">
        <v>2021</v>
      </c>
      <c r="E276">
        <v>617</v>
      </c>
      <c r="F276">
        <v>16191</v>
      </c>
      <c r="G276">
        <v>371</v>
      </c>
      <c r="H276">
        <v>3.8107590636773499E-2</v>
      </c>
      <c r="I276">
        <v>1.6630727762803199</v>
      </c>
      <c r="J276">
        <v>6</v>
      </c>
    </row>
    <row r="277" spans="2:10" x14ac:dyDescent="0.2">
      <c r="B277">
        <v>10</v>
      </c>
      <c r="C277" t="s">
        <v>60</v>
      </c>
      <c r="D277">
        <v>2017</v>
      </c>
      <c r="E277">
        <v>4452</v>
      </c>
      <c r="F277">
        <v>10857</v>
      </c>
      <c r="G277">
        <v>4452</v>
      </c>
      <c r="H277">
        <v>0.410058027079303</v>
      </c>
      <c r="I277">
        <v>1</v>
      </c>
      <c r="J277">
        <v>1</v>
      </c>
    </row>
    <row r="278" spans="2:10" x14ac:dyDescent="0.2">
      <c r="B278">
        <v>11</v>
      </c>
      <c r="C278" t="s">
        <v>60</v>
      </c>
      <c r="D278">
        <v>2018</v>
      </c>
      <c r="E278">
        <v>4962</v>
      </c>
      <c r="F278">
        <v>13064</v>
      </c>
      <c r="G278">
        <v>4452</v>
      </c>
      <c r="H278">
        <v>0.379822412737293</v>
      </c>
      <c r="I278">
        <v>1.1145552560646901</v>
      </c>
      <c r="J278">
        <v>1</v>
      </c>
    </row>
    <row r="279" spans="2:10" x14ac:dyDescent="0.2">
      <c r="B279">
        <v>12</v>
      </c>
      <c r="C279" t="s">
        <v>60</v>
      </c>
      <c r="D279">
        <v>2019</v>
      </c>
      <c r="E279">
        <v>5526</v>
      </c>
      <c r="F279">
        <v>13134</v>
      </c>
      <c r="G279">
        <v>4452</v>
      </c>
      <c r="H279">
        <v>0.42074006395614399</v>
      </c>
      <c r="I279">
        <v>1.2412398921832799</v>
      </c>
      <c r="J279">
        <v>1</v>
      </c>
    </row>
    <row r="280" spans="2:10" x14ac:dyDescent="0.2">
      <c r="B280">
        <v>13</v>
      </c>
      <c r="C280" t="s">
        <v>60</v>
      </c>
      <c r="D280">
        <v>2020</v>
      </c>
      <c r="E280">
        <v>6511</v>
      </c>
      <c r="F280">
        <v>16380</v>
      </c>
      <c r="G280">
        <v>4452</v>
      </c>
      <c r="H280">
        <v>0.39749694749694697</v>
      </c>
      <c r="I280">
        <v>1.4624887690925401</v>
      </c>
      <c r="J280">
        <v>1</v>
      </c>
    </row>
    <row r="281" spans="2:10" x14ac:dyDescent="0.2">
      <c r="B281">
        <v>14</v>
      </c>
      <c r="C281" t="s">
        <v>60</v>
      </c>
      <c r="D281">
        <v>2021</v>
      </c>
      <c r="E281">
        <v>6531</v>
      </c>
      <c r="F281">
        <v>16191</v>
      </c>
      <c r="G281">
        <v>4452</v>
      </c>
      <c r="H281">
        <v>0.40337224383916898</v>
      </c>
      <c r="I281">
        <v>1.46698113207547</v>
      </c>
      <c r="J281">
        <v>1</v>
      </c>
    </row>
    <row r="282" spans="2:10" x14ac:dyDescent="0.2">
      <c r="B282">
        <v>15</v>
      </c>
      <c r="C282" t="s">
        <v>61</v>
      </c>
      <c r="D282">
        <v>2017</v>
      </c>
      <c r="E282">
        <v>1610</v>
      </c>
      <c r="F282">
        <v>10857</v>
      </c>
      <c r="G282">
        <v>1610</v>
      </c>
      <c r="H282">
        <v>0.14829142488716901</v>
      </c>
      <c r="I282">
        <v>1</v>
      </c>
      <c r="J282">
        <v>2</v>
      </c>
    </row>
    <row r="283" spans="2:10" x14ac:dyDescent="0.2">
      <c r="B283">
        <v>16</v>
      </c>
      <c r="C283" t="s">
        <v>61</v>
      </c>
      <c r="D283">
        <v>2018</v>
      </c>
      <c r="E283">
        <v>2817</v>
      </c>
      <c r="F283">
        <v>13064</v>
      </c>
      <c r="G283">
        <v>1610</v>
      </c>
      <c r="H283">
        <v>0.215630740967544</v>
      </c>
      <c r="I283">
        <v>1.74968944099378</v>
      </c>
      <c r="J283">
        <v>2</v>
      </c>
    </row>
    <row r="284" spans="2:10" x14ac:dyDescent="0.2">
      <c r="B284">
        <v>17</v>
      </c>
      <c r="C284" t="s">
        <v>61</v>
      </c>
      <c r="D284">
        <v>2019</v>
      </c>
      <c r="E284">
        <v>2652</v>
      </c>
      <c r="F284">
        <v>13134</v>
      </c>
      <c r="G284">
        <v>1610</v>
      </c>
      <c r="H284">
        <v>0.201918684330744</v>
      </c>
      <c r="I284">
        <v>1.64720496894409</v>
      </c>
      <c r="J284">
        <v>2</v>
      </c>
    </row>
    <row r="285" spans="2:10" x14ac:dyDescent="0.2">
      <c r="B285">
        <v>18</v>
      </c>
      <c r="C285" t="s">
        <v>61</v>
      </c>
      <c r="D285">
        <v>2020</v>
      </c>
      <c r="E285">
        <v>3619</v>
      </c>
      <c r="F285">
        <v>16380</v>
      </c>
      <c r="G285">
        <v>1610</v>
      </c>
      <c r="H285">
        <v>0.22094017094016999</v>
      </c>
      <c r="I285">
        <v>2.2478260869565201</v>
      </c>
      <c r="J285">
        <v>2</v>
      </c>
    </row>
    <row r="286" spans="2:10" x14ac:dyDescent="0.2">
      <c r="B286">
        <v>19</v>
      </c>
      <c r="C286" t="s">
        <v>61</v>
      </c>
      <c r="D286">
        <v>2021</v>
      </c>
      <c r="E286">
        <v>3400</v>
      </c>
      <c r="F286">
        <v>16191</v>
      </c>
      <c r="G286">
        <v>1610</v>
      </c>
      <c r="H286">
        <v>0.20999320610215499</v>
      </c>
      <c r="I286">
        <v>2.1118012422360199</v>
      </c>
      <c r="J286">
        <v>2</v>
      </c>
    </row>
    <row r="287" spans="2:10" x14ac:dyDescent="0.2">
      <c r="B287">
        <v>20</v>
      </c>
      <c r="C287" t="s">
        <v>62</v>
      </c>
      <c r="D287">
        <v>2017</v>
      </c>
      <c r="E287">
        <v>481</v>
      </c>
      <c r="F287">
        <v>10857</v>
      </c>
      <c r="G287">
        <v>481</v>
      </c>
      <c r="H287">
        <v>4.4303214515980398E-2</v>
      </c>
      <c r="I287">
        <v>1</v>
      </c>
      <c r="J287">
        <v>5</v>
      </c>
    </row>
    <row r="288" spans="2:10" x14ac:dyDescent="0.2">
      <c r="B288">
        <v>21</v>
      </c>
      <c r="C288" t="s">
        <v>62</v>
      </c>
      <c r="D288">
        <v>2018</v>
      </c>
      <c r="E288">
        <v>986</v>
      </c>
      <c r="F288">
        <v>13064</v>
      </c>
      <c r="G288">
        <v>481</v>
      </c>
      <c r="H288">
        <v>7.5474586650336795E-2</v>
      </c>
      <c r="I288">
        <v>2.0498960498960499</v>
      </c>
      <c r="J288">
        <v>5</v>
      </c>
    </row>
    <row r="289" spans="2:10" x14ac:dyDescent="0.2">
      <c r="B289">
        <v>22</v>
      </c>
      <c r="C289" t="s">
        <v>62</v>
      </c>
      <c r="D289">
        <v>2019</v>
      </c>
      <c r="E289">
        <v>486</v>
      </c>
      <c r="F289">
        <v>13134</v>
      </c>
      <c r="G289">
        <v>481</v>
      </c>
      <c r="H289">
        <v>3.7003197807217898E-2</v>
      </c>
      <c r="I289">
        <v>1.0103950103950099</v>
      </c>
      <c r="J289">
        <v>5</v>
      </c>
    </row>
    <row r="290" spans="2:10" x14ac:dyDescent="0.2">
      <c r="B290">
        <v>23</v>
      </c>
      <c r="C290" t="s">
        <v>62</v>
      </c>
      <c r="D290">
        <v>2020</v>
      </c>
      <c r="E290">
        <v>736</v>
      </c>
      <c r="F290">
        <v>16380</v>
      </c>
      <c r="G290">
        <v>481</v>
      </c>
      <c r="H290">
        <v>4.4932844932844898E-2</v>
      </c>
      <c r="I290">
        <v>1.53014553014553</v>
      </c>
      <c r="J290">
        <v>5</v>
      </c>
    </row>
    <row r="291" spans="2:10" x14ac:dyDescent="0.2">
      <c r="B291">
        <v>24</v>
      </c>
      <c r="C291" t="s">
        <v>62</v>
      </c>
      <c r="D291">
        <v>2021</v>
      </c>
      <c r="E291">
        <v>767</v>
      </c>
      <c r="F291">
        <v>16191</v>
      </c>
      <c r="G291">
        <v>481</v>
      </c>
      <c r="H291">
        <v>4.7371996788339199E-2</v>
      </c>
      <c r="I291">
        <v>1.5945945945945901</v>
      </c>
      <c r="J291">
        <v>5</v>
      </c>
    </row>
    <row r="292" spans="2:10" x14ac:dyDescent="0.2">
      <c r="B292">
        <v>25</v>
      </c>
      <c r="C292" t="s">
        <v>63</v>
      </c>
      <c r="D292">
        <v>2017</v>
      </c>
      <c r="E292">
        <v>267</v>
      </c>
      <c r="F292">
        <v>10857</v>
      </c>
      <c r="G292">
        <v>267</v>
      </c>
      <c r="H292">
        <v>2.4592428847747899E-2</v>
      </c>
      <c r="I292">
        <v>1</v>
      </c>
      <c r="J292">
        <v>7</v>
      </c>
    </row>
    <row r="293" spans="2:10" x14ac:dyDescent="0.2">
      <c r="B293">
        <v>26</v>
      </c>
      <c r="C293" t="s">
        <v>63</v>
      </c>
      <c r="D293">
        <v>2018</v>
      </c>
      <c r="E293">
        <v>421</v>
      </c>
      <c r="F293">
        <v>13064</v>
      </c>
      <c r="G293">
        <v>267</v>
      </c>
      <c r="H293">
        <v>3.2225964482547401E-2</v>
      </c>
      <c r="I293">
        <v>1.5767790262172201</v>
      </c>
      <c r="J293">
        <v>7</v>
      </c>
    </row>
    <row r="294" spans="2:10" x14ac:dyDescent="0.2">
      <c r="B294">
        <v>27</v>
      </c>
      <c r="C294" t="s">
        <v>63</v>
      </c>
      <c r="D294">
        <v>2019</v>
      </c>
      <c r="E294">
        <v>610</v>
      </c>
      <c r="F294">
        <v>13134</v>
      </c>
      <c r="G294">
        <v>267</v>
      </c>
      <c r="H294">
        <v>4.6444342926754902E-2</v>
      </c>
      <c r="I294">
        <v>2.2846441947565501</v>
      </c>
      <c r="J294">
        <v>7</v>
      </c>
    </row>
    <row r="295" spans="2:10" x14ac:dyDescent="0.2">
      <c r="B295">
        <v>28</v>
      </c>
      <c r="C295" t="s">
        <v>63</v>
      </c>
      <c r="D295">
        <v>2020</v>
      </c>
      <c r="E295">
        <v>424</v>
      </c>
      <c r="F295">
        <v>16380</v>
      </c>
      <c r="G295">
        <v>267</v>
      </c>
      <c r="H295">
        <v>2.58852258852258E-2</v>
      </c>
      <c r="I295">
        <v>1.5880149812733999</v>
      </c>
      <c r="J295">
        <v>7</v>
      </c>
    </row>
    <row r="296" spans="2:10" x14ac:dyDescent="0.2">
      <c r="B296">
        <v>29</v>
      </c>
      <c r="C296" t="s">
        <v>63</v>
      </c>
      <c r="D296">
        <v>2021</v>
      </c>
      <c r="E296">
        <v>764</v>
      </c>
      <c r="F296">
        <v>16191</v>
      </c>
      <c r="G296">
        <v>267</v>
      </c>
      <c r="H296">
        <v>4.7186708665307803E-2</v>
      </c>
      <c r="I296">
        <v>2.86142322097378</v>
      </c>
      <c r="J296">
        <v>7</v>
      </c>
    </row>
    <row r="297" spans="2:10" x14ac:dyDescent="0.2">
      <c r="B297">
        <v>30</v>
      </c>
      <c r="C297" t="s">
        <v>65</v>
      </c>
      <c r="D297">
        <v>2017</v>
      </c>
      <c r="E297">
        <v>256</v>
      </c>
      <c r="F297">
        <v>10857</v>
      </c>
      <c r="G297">
        <v>256</v>
      </c>
      <c r="H297">
        <v>2.35792576218108E-2</v>
      </c>
      <c r="I297">
        <v>1</v>
      </c>
      <c r="J297">
        <v>8</v>
      </c>
    </row>
    <row r="298" spans="2:10" x14ac:dyDescent="0.2">
      <c r="B298">
        <v>31</v>
      </c>
      <c r="C298" t="s">
        <v>65</v>
      </c>
      <c r="D298">
        <v>2018</v>
      </c>
      <c r="E298">
        <v>194</v>
      </c>
      <c r="F298">
        <v>13064</v>
      </c>
      <c r="G298">
        <v>256</v>
      </c>
      <c r="H298">
        <v>1.48499693815064E-2</v>
      </c>
      <c r="I298">
        <v>0.7578125</v>
      </c>
      <c r="J298">
        <v>8</v>
      </c>
    </row>
    <row r="299" spans="2:10" x14ac:dyDescent="0.2">
      <c r="B299">
        <v>32</v>
      </c>
      <c r="C299" t="s">
        <v>65</v>
      </c>
      <c r="D299">
        <v>2019</v>
      </c>
      <c r="E299">
        <v>311</v>
      </c>
      <c r="F299">
        <v>13134</v>
      </c>
      <c r="G299">
        <v>256</v>
      </c>
      <c r="H299">
        <v>2.3679001065935699E-2</v>
      </c>
      <c r="I299">
        <v>1.21484375</v>
      </c>
      <c r="J299">
        <v>8</v>
      </c>
    </row>
    <row r="300" spans="2:10" x14ac:dyDescent="0.2">
      <c r="B300">
        <v>33</v>
      </c>
      <c r="C300" t="s">
        <v>65</v>
      </c>
      <c r="D300">
        <v>2020</v>
      </c>
      <c r="E300">
        <v>246</v>
      </c>
      <c r="F300">
        <v>16380</v>
      </c>
      <c r="G300">
        <v>256</v>
      </c>
      <c r="H300">
        <v>1.5018315018315E-2</v>
      </c>
      <c r="I300">
        <v>0.9609375</v>
      </c>
      <c r="J300">
        <v>8</v>
      </c>
    </row>
    <row r="301" spans="2:10" x14ac:dyDescent="0.2">
      <c r="B301">
        <v>34</v>
      </c>
      <c r="C301" t="s">
        <v>65</v>
      </c>
      <c r="D301">
        <v>2021</v>
      </c>
      <c r="E301">
        <v>355</v>
      </c>
      <c r="F301">
        <v>16191</v>
      </c>
      <c r="G301">
        <v>256</v>
      </c>
      <c r="H301">
        <v>2.1925761225372101E-2</v>
      </c>
      <c r="I301">
        <v>1.38671875</v>
      </c>
      <c r="J301">
        <v>8</v>
      </c>
    </row>
    <row r="302" spans="2:10" x14ac:dyDescent="0.2">
      <c r="B302">
        <v>35</v>
      </c>
      <c r="C302" t="s">
        <v>66</v>
      </c>
      <c r="D302">
        <v>2017</v>
      </c>
      <c r="E302">
        <v>100</v>
      </c>
      <c r="F302">
        <v>10857</v>
      </c>
      <c r="G302">
        <v>100</v>
      </c>
      <c r="H302">
        <v>9.2106475085198397E-3</v>
      </c>
      <c r="I302">
        <v>1</v>
      </c>
      <c r="J302">
        <v>9</v>
      </c>
    </row>
    <row r="303" spans="2:10" x14ac:dyDescent="0.2">
      <c r="B303">
        <v>36</v>
      </c>
      <c r="C303" t="s">
        <v>66</v>
      </c>
      <c r="D303">
        <v>2018</v>
      </c>
      <c r="E303">
        <v>0</v>
      </c>
      <c r="F303">
        <v>13064</v>
      </c>
      <c r="G303">
        <v>100</v>
      </c>
      <c r="H303">
        <v>0</v>
      </c>
      <c r="I303">
        <v>0</v>
      </c>
      <c r="J303">
        <v>9</v>
      </c>
    </row>
    <row r="304" spans="2:10" x14ac:dyDescent="0.2">
      <c r="B304">
        <v>37</v>
      </c>
      <c r="C304" t="s">
        <v>66</v>
      </c>
      <c r="D304">
        <v>2019</v>
      </c>
      <c r="E304">
        <v>0</v>
      </c>
      <c r="F304">
        <v>13134</v>
      </c>
      <c r="G304">
        <v>100</v>
      </c>
      <c r="H304">
        <v>0</v>
      </c>
      <c r="I304">
        <v>0</v>
      </c>
      <c r="J304">
        <v>9</v>
      </c>
    </row>
    <row r="305" spans="1:12" x14ac:dyDescent="0.2">
      <c r="B305">
        <v>38</v>
      </c>
      <c r="C305" t="s">
        <v>66</v>
      </c>
      <c r="D305">
        <v>2020</v>
      </c>
      <c r="E305">
        <v>0</v>
      </c>
      <c r="F305">
        <v>16380</v>
      </c>
      <c r="G305">
        <v>100</v>
      </c>
      <c r="H305">
        <v>0</v>
      </c>
      <c r="I305">
        <v>0</v>
      </c>
      <c r="J305">
        <v>9</v>
      </c>
    </row>
    <row r="306" spans="1:12" x14ac:dyDescent="0.2">
      <c r="B306">
        <v>39</v>
      </c>
      <c r="C306" t="s">
        <v>66</v>
      </c>
      <c r="D306">
        <v>2021</v>
      </c>
      <c r="E306">
        <v>0</v>
      </c>
      <c r="F306">
        <v>16191</v>
      </c>
      <c r="G306">
        <v>100</v>
      </c>
      <c r="H306">
        <v>0</v>
      </c>
      <c r="I306">
        <v>0</v>
      </c>
      <c r="J306">
        <v>9</v>
      </c>
    </row>
    <row r="307" spans="1:12" x14ac:dyDescent="0.2">
      <c r="B307">
        <v>40</v>
      </c>
      <c r="C307" t="s">
        <v>67</v>
      </c>
      <c r="D307">
        <v>2017</v>
      </c>
      <c r="E307">
        <v>2089</v>
      </c>
      <c r="F307">
        <v>10857</v>
      </c>
      <c r="G307">
        <v>2089</v>
      </c>
      <c r="H307">
        <v>0.19241042645297901</v>
      </c>
      <c r="I307">
        <v>1</v>
      </c>
      <c r="J307">
        <v>3</v>
      </c>
    </row>
    <row r="308" spans="1:12" x14ac:dyDescent="0.2">
      <c r="B308">
        <v>41</v>
      </c>
      <c r="C308" t="s">
        <v>67</v>
      </c>
      <c r="D308">
        <v>2018</v>
      </c>
      <c r="E308">
        <v>2407</v>
      </c>
      <c r="F308">
        <v>13064</v>
      </c>
      <c r="G308">
        <v>2089</v>
      </c>
      <c r="H308">
        <v>0.18424678505817499</v>
      </c>
      <c r="I308">
        <v>1.15222594542843</v>
      </c>
      <c r="J308">
        <v>3</v>
      </c>
    </row>
    <row r="309" spans="1:12" x14ac:dyDescent="0.2">
      <c r="B309">
        <v>42</v>
      </c>
      <c r="C309" t="s">
        <v>67</v>
      </c>
      <c r="D309">
        <v>2019</v>
      </c>
      <c r="E309">
        <v>2236</v>
      </c>
      <c r="F309">
        <v>13134</v>
      </c>
      <c r="G309">
        <v>2089</v>
      </c>
      <c r="H309">
        <v>0.17024516522003899</v>
      </c>
      <c r="I309">
        <v>1.0703685974150301</v>
      </c>
      <c r="J309">
        <v>3</v>
      </c>
    </row>
    <row r="310" spans="1:12" x14ac:dyDescent="0.2">
      <c r="B310">
        <v>43</v>
      </c>
      <c r="C310" t="s">
        <v>67</v>
      </c>
      <c r="D310">
        <v>2020</v>
      </c>
      <c r="E310">
        <v>3123</v>
      </c>
      <c r="F310">
        <v>16380</v>
      </c>
      <c r="G310">
        <v>2089</v>
      </c>
      <c r="H310">
        <v>0.19065934065934001</v>
      </c>
      <c r="I310">
        <v>1.49497367161321</v>
      </c>
      <c r="J310">
        <v>3</v>
      </c>
    </row>
    <row r="311" spans="1:12" x14ac:dyDescent="0.2">
      <c r="B311">
        <v>44</v>
      </c>
      <c r="C311" t="s">
        <v>67</v>
      </c>
      <c r="D311">
        <v>2021</v>
      </c>
      <c r="E311">
        <v>2792</v>
      </c>
      <c r="F311">
        <v>16191</v>
      </c>
      <c r="G311">
        <v>2089</v>
      </c>
      <c r="H311">
        <v>0.172441479834475</v>
      </c>
      <c r="I311">
        <v>1.33652465294399</v>
      </c>
      <c r="J311">
        <v>3</v>
      </c>
    </row>
    <row r="315" spans="1:12" ht="21" x14ac:dyDescent="0.25">
      <c r="B315" s="11" t="s">
        <v>81</v>
      </c>
    </row>
    <row r="317" spans="1:12" x14ac:dyDescent="0.2">
      <c r="B317" t="s">
        <v>1</v>
      </c>
      <c r="C317" t="s">
        <v>0</v>
      </c>
      <c r="D317" t="s">
        <v>71</v>
      </c>
      <c r="E317" t="s">
        <v>27</v>
      </c>
      <c r="F317" t="s">
        <v>57</v>
      </c>
      <c r="G317" t="s">
        <v>54</v>
      </c>
      <c r="H317" t="s">
        <v>193</v>
      </c>
      <c r="K317" t="s">
        <v>192</v>
      </c>
    </row>
    <row r="318" spans="1:12" x14ac:dyDescent="0.2">
      <c r="A318">
        <v>0</v>
      </c>
      <c r="B318" t="s">
        <v>58</v>
      </c>
      <c r="C318">
        <v>2017</v>
      </c>
      <c r="D318" t="s">
        <v>72</v>
      </c>
      <c r="E318">
        <v>854</v>
      </c>
      <c r="F318">
        <v>854</v>
      </c>
      <c r="G318">
        <v>1</v>
      </c>
      <c r="H318">
        <f>VLOOKUP(B318,$K$318:$L$321, 2, FALSE)</f>
        <v>4</v>
      </c>
      <c r="K318" t="s">
        <v>60</v>
      </c>
      <c r="L318">
        <v>1</v>
      </c>
    </row>
    <row r="319" spans="1:12" x14ac:dyDescent="0.2">
      <c r="A319">
        <v>1</v>
      </c>
      <c r="B319" t="s">
        <v>58</v>
      </c>
      <c r="C319">
        <v>2017</v>
      </c>
      <c r="D319" t="s">
        <v>73</v>
      </c>
      <c r="E319">
        <v>377</v>
      </c>
      <c r="F319">
        <v>377</v>
      </c>
      <c r="G319">
        <v>1</v>
      </c>
      <c r="H319">
        <f t="shared" ref="H319:H357" si="48">VLOOKUP(B319,$K$318:$L$321, 2, FALSE)</f>
        <v>4</v>
      </c>
      <c r="K319" t="s">
        <v>61</v>
      </c>
      <c r="L319">
        <v>2</v>
      </c>
    </row>
    <row r="320" spans="1:12" x14ac:dyDescent="0.2">
      <c r="A320">
        <v>10</v>
      </c>
      <c r="B320" t="s">
        <v>60</v>
      </c>
      <c r="C320">
        <v>2017</v>
      </c>
      <c r="D320" t="s">
        <v>72</v>
      </c>
      <c r="E320">
        <v>2911</v>
      </c>
      <c r="F320">
        <v>2911</v>
      </c>
      <c r="G320">
        <v>1</v>
      </c>
      <c r="H320">
        <f t="shared" si="48"/>
        <v>1</v>
      </c>
      <c r="K320" t="s">
        <v>67</v>
      </c>
      <c r="L320">
        <v>3</v>
      </c>
    </row>
    <row r="321" spans="1:12" x14ac:dyDescent="0.2">
      <c r="A321">
        <v>11</v>
      </c>
      <c r="B321" t="s">
        <v>60</v>
      </c>
      <c r="C321">
        <v>2017</v>
      </c>
      <c r="D321" t="s">
        <v>73</v>
      </c>
      <c r="E321">
        <v>1541</v>
      </c>
      <c r="F321">
        <v>1541</v>
      </c>
      <c r="G321">
        <v>1</v>
      </c>
      <c r="H321">
        <f t="shared" si="48"/>
        <v>1</v>
      </c>
      <c r="K321" t="s">
        <v>58</v>
      </c>
      <c r="L321">
        <v>4</v>
      </c>
    </row>
    <row r="322" spans="1:12" x14ac:dyDescent="0.2">
      <c r="A322">
        <v>20</v>
      </c>
      <c r="B322" t="s">
        <v>61</v>
      </c>
      <c r="C322">
        <v>2017</v>
      </c>
      <c r="D322" t="s">
        <v>72</v>
      </c>
      <c r="E322">
        <v>953</v>
      </c>
      <c r="F322">
        <v>953</v>
      </c>
      <c r="G322">
        <v>1</v>
      </c>
      <c r="H322">
        <f t="shared" si="48"/>
        <v>2</v>
      </c>
    </row>
    <row r="323" spans="1:12" x14ac:dyDescent="0.2">
      <c r="A323">
        <v>21</v>
      </c>
      <c r="B323" t="s">
        <v>61</v>
      </c>
      <c r="C323">
        <v>2017</v>
      </c>
      <c r="D323" t="s">
        <v>73</v>
      </c>
      <c r="E323">
        <v>657</v>
      </c>
      <c r="F323">
        <v>657</v>
      </c>
      <c r="G323">
        <v>1</v>
      </c>
      <c r="H323">
        <f t="shared" si="48"/>
        <v>2</v>
      </c>
    </row>
    <row r="324" spans="1:12" x14ac:dyDescent="0.2">
      <c r="A324">
        <v>30</v>
      </c>
      <c r="B324" t="s">
        <v>67</v>
      </c>
      <c r="C324">
        <v>2017</v>
      </c>
      <c r="D324" t="s">
        <v>72</v>
      </c>
      <c r="E324">
        <v>1460</v>
      </c>
      <c r="F324">
        <v>1460</v>
      </c>
      <c r="G324">
        <v>1</v>
      </c>
      <c r="H324">
        <f t="shared" si="48"/>
        <v>3</v>
      </c>
    </row>
    <row r="325" spans="1:12" x14ac:dyDescent="0.2">
      <c r="A325">
        <v>31</v>
      </c>
      <c r="B325" t="s">
        <v>67</v>
      </c>
      <c r="C325">
        <v>2017</v>
      </c>
      <c r="D325" t="s">
        <v>73</v>
      </c>
      <c r="E325">
        <v>629</v>
      </c>
      <c r="F325">
        <v>629</v>
      </c>
      <c r="G325">
        <v>1</v>
      </c>
      <c r="H325">
        <f t="shared" si="48"/>
        <v>3</v>
      </c>
    </row>
    <row r="326" spans="1:12" x14ac:dyDescent="0.2">
      <c r="A326">
        <v>2</v>
      </c>
      <c r="B326" t="s">
        <v>58</v>
      </c>
      <c r="C326">
        <v>2018</v>
      </c>
      <c r="D326" t="s">
        <v>72</v>
      </c>
      <c r="E326">
        <v>363</v>
      </c>
      <c r="F326">
        <v>854</v>
      </c>
      <c r="G326">
        <v>0.42505854800936699</v>
      </c>
      <c r="H326">
        <f t="shared" si="48"/>
        <v>4</v>
      </c>
    </row>
    <row r="327" spans="1:12" x14ac:dyDescent="0.2">
      <c r="A327">
        <v>3</v>
      </c>
      <c r="B327" t="s">
        <v>58</v>
      </c>
      <c r="C327">
        <v>2018</v>
      </c>
      <c r="D327" t="s">
        <v>73</v>
      </c>
      <c r="E327">
        <v>292</v>
      </c>
      <c r="F327">
        <v>377</v>
      </c>
      <c r="G327">
        <v>0.774535809018567</v>
      </c>
      <c r="H327">
        <f t="shared" si="48"/>
        <v>4</v>
      </c>
    </row>
    <row r="328" spans="1:12" x14ac:dyDescent="0.2">
      <c r="A328">
        <v>12</v>
      </c>
      <c r="B328" t="s">
        <v>60</v>
      </c>
      <c r="C328">
        <v>2018</v>
      </c>
      <c r="D328" t="s">
        <v>72</v>
      </c>
      <c r="E328">
        <v>3068</v>
      </c>
      <c r="F328">
        <v>2911</v>
      </c>
      <c r="G328">
        <v>1.05393335623497</v>
      </c>
      <c r="H328">
        <f t="shared" si="48"/>
        <v>1</v>
      </c>
    </row>
    <row r="329" spans="1:12" x14ac:dyDescent="0.2">
      <c r="A329">
        <v>13</v>
      </c>
      <c r="B329" t="s">
        <v>60</v>
      </c>
      <c r="C329">
        <v>2018</v>
      </c>
      <c r="D329" t="s">
        <v>73</v>
      </c>
      <c r="E329">
        <v>1894</v>
      </c>
      <c r="F329">
        <v>1541</v>
      </c>
      <c r="G329">
        <v>1.2290720311486001</v>
      </c>
      <c r="H329">
        <f t="shared" si="48"/>
        <v>1</v>
      </c>
    </row>
    <row r="330" spans="1:12" x14ac:dyDescent="0.2">
      <c r="A330">
        <v>22</v>
      </c>
      <c r="B330" t="s">
        <v>61</v>
      </c>
      <c r="C330">
        <v>2018</v>
      </c>
      <c r="D330" t="s">
        <v>72</v>
      </c>
      <c r="E330">
        <v>1965</v>
      </c>
      <c r="F330">
        <v>953</v>
      </c>
      <c r="G330">
        <v>2.0619097586568702</v>
      </c>
      <c r="H330">
        <f t="shared" si="48"/>
        <v>2</v>
      </c>
    </row>
    <row r="331" spans="1:12" x14ac:dyDescent="0.2">
      <c r="A331">
        <v>23</v>
      </c>
      <c r="B331" t="s">
        <v>61</v>
      </c>
      <c r="C331">
        <v>2018</v>
      </c>
      <c r="D331" t="s">
        <v>73</v>
      </c>
      <c r="E331">
        <v>852</v>
      </c>
      <c r="F331">
        <v>657</v>
      </c>
      <c r="G331">
        <v>1.29680365296803</v>
      </c>
      <c r="H331">
        <f t="shared" si="48"/>
        <v>2</v>
      </c>
    </row>
    <row r="332" spans="1:12" x14ac:dyDescent="0.2">
      <c r="A332">
        <v>32</v>
      </c>
      <c r="B332" t="s">
        <v>67</v>
      </c>
      <c r="C332">
        <v>2018</v>
      </c>
      <c r="D332" t="s">
        <v>72</v>
      </c>
      <c r="E332">
        <v>1710</v>
      </c>
      <c r="F332">
        <v>1460</v>
      </c>
      <c r="G332">
        <v>1.1712328767123199</v>
      </c>
      <c r="H332">
        <f t="shared" si="48"/>
        <v>3</v>
      </c>
    </row>
    <row r="333" spans="1:12" x14ac:dyDescent="0.2">
      <c r="A333">
        <v>33</v>
      </c>
      <c r="B333" t="s">
        <v>67</v>
      </c>
      <c r="C333">
        <v>2018</v>
      </c>
      <c r="D333" t="s">
        <v>73</v>
      </c>
      <c r="E333">
        <v>697</v>
      </c>
      <c r="F333">
        <v>629</v>
      </c>
      <c r="G333">
        <v>1.1081081081080999</v>
      </c>
      <c r="H333">
        <f t="shared" si="48"/>
        <v>3</v>
      </c>
    </row>
    <row r="334" spans="1:12" x14ac:dyDescent="0.2">
      <c r="A334">
        <v>4</v>
      </c>
      <c r="B334" t="s">
        <v>58</v>
      </c>
      <c r="C334">
        <v>2019</v>
      </c>
      <c r="D334" t="s">
        <v>72</v>
      </c>
      <c r="E334">
        <v>452</v>
      </c>
      <c r="F334">
        <v>854</v>
      </c>
      <c r="G334">
        <v>0.52927400468384</v>
      </c>
      <c r="H334">
        <f t="shared" si="48"/>
        <v>4</v>
      </c>
    </row>
    <row r="335" spans="1:12" x14ac:dyDescent="0.2">
      <c r="A335">
        <v>5</v>
      </c>
      <c r="B335" t="s">
        <v>58</v>
      </c>
      <c r="C335">
        <v>2019</v>
      </c>
      <c r="D335" t="s">
        <v>73</v>
      </c>
      <c r="E335">
        <v>403</v>
      </c>
      <c r="F335">
        <v>377</v>
      </c>
      <c r="G335">
        <v>1.0689655172413699</v>
      </c>
      <c r="H335">
        <f t="shared" si="48"/>
        <v>4</v>
      </c>
    </row>
    <row r="336" spans="1:12" x14ac:dyDescent="0.2">
      <c r="A336">
        <v>14</v>
      </c>
      <c r="B336" t="s">
        <v>60</v>
      </c>
      <c r="C336">
        <v>2019</v>
      </c>
      <c r="D336" t="s">
        <v>72</v>
      </c>
      <c r="E336">
        <v>3349</v>
      </c>
      <c r="F336">
        <v>2911</v>
      </c>
      <c r="G336">
        <v>1.1504637581587001</v>
      </c>
      <c r="H336">
        <f t="shared" si="48"/>
        <v>1</v>
      </c>
    </row>
    <row r="337" spans="1:8" x14ac:dyDescent="0.2">
      <c r="A337">
        <v>15</v>
      </c>
      <c r="B337" t="s">
        <v>60</v>
      </c>
      <c r="C337">
        <v>2019</v>
      </c>
      <c r="D337" t="s">
        <v>73</v>
      </c>
      <c r="E337">
        <v>2177</v>
      </c>
      <c r="F337">
        <v>1541</v>
      </c>
      <c r="G337">
        <v>1.4127190136275101</v>
      </c>
      <c r="H337">
        <f t="shared" si="48"/>
        <v>1</v>
      </c>
    </row>
    <row r="338" spans="1:8" x14ac:dyDescent="0.2">
      <c r="A338">
        <v>24</v>
      </c>
      <c r="B338" t="s">
        <v>61</v>
      </c>
      <c r="C338">
        <v>2019</v>
      </c>
      <c r="D338" t="s">
        <v>72</v>
      </c>
      <c r="E338">
        <v>1789</v>
      </c>
      <c r="F338">
        <v>953</v>
      </c>
      <c r="G338">
        <v>1.87722980062959</v>
      </c>
      <c r="H338">
        <f t="shared" si="48"/>
        <v>2</v>
      </c>
    </row>
    <row r="339" spans="1:8" x14ac:dyDescent="0.2">
      <c r="A339">
        <v>25</v>
      </c>
      <c r="B339" t="s">
        <v>61</v>
      </c>
      <c r="C339">
        <v>2019</v>
      </c>
      <c r="D339" t="s">
        <v>73</v>
      </c>
      <c r="E339">
        <v>863</v>
      </c>
      <c r="F339">
        <v>657</v>
      </c>
      <c r="G339">
        <v>1.3135464231354601</v>
      </c>
      <c r="H339">
        <f t="shared" si="48"/>
        <v>2</v>
      </c>
    </row>
    <row r="340" spans="1:8" x14ac:dyDescent="0.2">
      <c r="A340">
        <v>34</v>
      </c>
      <c r="B340" t="s">
        <v>67</v>
      </c>
      <c r="C340">
        <v>2019</v>
      </c>
      <c r="D340" t="s">
        <v>72</v>
      </c>
      <c r="E340">
        <v>1592</v>
      </c>
      <c r="F340">
        <v>1460</v>
      </c>
      <c r="G340">
        <v>1.0904109589041</v>
      </c>
      <c r="H340">
        <f t="shared" si="48"/>
        <v>3</v>
      </c>
    </row>
    <row r="341" spans="1:8" x14ac:dyDescent="0.2">
      <c r="A341">
        <v>35</v>
      </c>
      <c r="B341" t="s">
        <v>67</v>
      </c>
      <c r="C341">
        <v>2019</v>
      </c>
      <c r="D341" t="s">
        <v>73</v>
      </c>
      <c r="E341">
        <v>644</v>
      </c>
      <c r="F341">
        <v>629</v>
      </c>
      <c r="G341">
        <v>1.0238473767885501</v>
      </c>
      <c r="H341">
        <f t="shared" si="48"/>
        <v>3</v>
      </c>
    </row>
    <row r="342" spans="1:8" x14ac:dyDescent="0.2">
      <c r="A342">
        <v>6</v>
      </c>
      <c r="B342" t="s">
        <v>58</v>
      </c>
      <c r="C342">
        <v>2020</v>
      </c>
      <c r="D342" t="s">
        <v>72</v>
      </c>
      <c r="E342">
        <v>779</v>
      </c>
      <c r="F342">
        <v>854</v>
      </c>
      <c r="G342">
        <v>0.91217798594847699</v>
      </c>
      <c r="H342">
        <f t="shared" si="48"/>
        <v>4</v>
      </c>
    </row>
    <row r="343" spans="1:8" x14ac:dyDescent="0.2">
      <c r="A343">
        <v>7</v>
      </c>
      <c r="B343" t="s">
        <v>58</v>
      </c>
      <c r="C343">
        <v>2020</v>
      </c>
      <c r="D343" t="s">
        <v>73</v>
      </c>
      <c r="E343">
        <v>487</v>
      </c>
      <c r="F343">
        <v>377</v>
      </c>
      <c r="G343">
        <v>1.29177718832891</v>
      </c>
      <c r="H343">
        <f t="shared" si="48"/>
        <v>4</v>
      </c>
    </row>
    <row r="344" spans="1:8" x14ac:dyDescent="0.2">
      <c r="A344">
        <v>16</v>
      </c>
      <c r="B344" t="s">
        <v>60</v>
      </c>
      <c r="C344">
        <v>2020</v>
      </c>
      <c r="D344" t="s">
        <v>72</v>
      </c>
      <c r="E344">
        <v>3976</v>
      </c>
      <c r="F344">
        <v>2911</v>
      </c>
      <c r="G344">
        <v>1.3658536585365799</v>
      </c>
      <c r="H344">
        <f t="shared" si="48"/>
        <v>1</v>
      </c>
    </row>
    <row r="345" spans="1:8" x14ac:dyDescent="0.2">
      <c r="A345">
        <v>17</v>
      </c>
      <c r="B345" t="s">
        <v>60</v>
      </c>
      <c r="C345">
        <v>2020</v>
      </c>
      <c r="D345" t="s">
        <v>73</v>
      </c>
      <c r="E345">
        <v>2535</v>
      </c>
      <c r="F345">
        <v>1541</v>
      </c>
      <c r="G345">
        <v>1.64503569110966</v>
      </c>
      <c r="H345">
        <f t="shared" si="48"/>
        <v>1</v>
      </c>
    </row>
    <row r="346" spans="1:8" x14ac:dyDescent="0.2">
      <c r="A346">
        <v>26</v>
      </c>
      <c r="B346" t="s">
        <v>61</v>
      </c>
      <c r="C346">
        <v>2020</v>
      </c>
      <c r="D346" t="s">
        <v>72</v>
      </c>
      <c r="E346">
        <v>2117</v>
      </c>
      <c r="F346">
        <v>953</v>
      </c>
      <c r="G346">
        <v>2.2214060860440701</v>
      </c>
      <c r="H346">
        <f t="shared" si="48"/>
        <v>2</v>
      </c>
    </row>
    <row r="347" spans="1:8" x14ac:dyDescent="0.2">
      <c r="A347">
        <v>27</v>
      </c>
      <c r="B347" t="s">
        <v>61</v>
      </c>
      <c r="C347">
        <v>2020</v>
      </c>
      <c r="D347" t="s">
        <v>73</v>
      </c>
      <c r="E347">
        <v>1502</v>
      </c>
      <c r="F347">
        <v>657</v>
      </c>
      <c r="G347">
        <v>2.2861491628614901</v>
      </c>
      <c r="H347">
        <f t="shared" si="48"/>
        <v>2</v>
      </c>
    </row>
    <row r="348" spans="1:8" x14ac:dyDescent="0.2">
      <c r="A348">
        <v>36</v>
      </c>
      <c r="B348" t="s">
        <v>67</v>
      </c>
      <c r="C348">
        <v>2020</v>
      </c>
      <c r="D348" t="s">
        <v>72</v>
      </c>
      <c r="E348">
        <v>2005</v>
      </c>
      <c r="F348">
        <v>1460</v>
      </c>
      <c r="G348">
        <v>1.3732876712328701</v>
      </c>
      <c r="H348">
        <f t="shared" si="48"/>
        <v>3</v>
      </c>
    </row>
    <row r="349" spans="1:8" x14ac:dyDescent="0.2">
      <c r="A349">
        <v>37</v>
      </c>
      <c r="B349" t="s">
        <v>67</v>
      </c>
      <c r="C349">
        <v>2020</v>
      </c>
      <c r="D349" t="s">
        <v>73</v>
      </c>
      <c r="E349">
        <v>1118</v>
      </c>
      <c r="F349">
        <v>629</v>
      </c>
      <c r="G349">
        <v>1.77742448330683</v>
      </c>
      <c r="H349">
        <f t="shared" si="48"/>
        <v>3</v>
      </c>
    </row>
    <row r="350" spans="1:8" x14ac:dyDescent="0.2">
      <c r="A350">
        <v>8</v>
      </c>
      <c r="B350" t="s">
        <v>58</v>
      </c>
      <c r="C350">
        <v>2021</v>
      </c>
      <c r="D350" t="s">
        <v>72</v>
      </c>
      <c r="E350">
        <v>442</v>
      </c>
      <c r="F350">
        <v>854</v>
      </c>
      <c r="G350">
        <v>0.51756440281030403</v>
      </c>
      <c r="H350">
        <f t="shared" si="48"/>
        <v>4</v>
      </c>
    </row>
    <row r="351" spans="1:8" x14ac:dyDescent="0.2">
      <c r="A351">
        <v>9</v>
      </c>
      <c r="B351" t="s">
        <v>58</v>
      </c>
      <c r="C351">
        <v>2021</v>
      </c>
      <c r="D351" t="s">
        <v>73</v>
      </c>
      <c r="E351">
        <v>523</v>
      </c>
      <c r="F351">
        <v>377</v>
      </c>
      <c r="G351">
        <v>1.3872679045092799</v>
      </c>
      <c r="H351">
        <f t="shared" si="48"/>
        <v>4</v>
      </c>
    </row>
    <row r="352" spans="1:8" x14ac:dyDescent="0.2">
      <c r="A352">
        <v>18</v>
      </c>
      <c r="B352" t="s">
        <v>60</v>
      </c>
      <c r="C352">
        <v>2021</v>
      </c>
      <c r="D352" t="s">
        <v>72</v>
      </c>
      <c r="E352">
        <v>3854</v>
      </c>
      <c r="F352">
        <v>2911</v>
      </c>
      <c r="G352">
        <v>1.3239436619718301</v>
      </c>
      <c r="H352">
        <f t="shared" si="48"/>
        <v>1</v>
      </c>
    </row>
    <row r="353" spans="1:8" x14ac:dyDescent="0.2">
      <c r="A353">
        <v>19</v>
      </c>
      <c r="B353" t="s">
        <v>60</v>
      </c>
      <c r="C353">
        <v>2021</v>
      </c>
      <c r="D353" t="s">
        <v>73</v>
      </c>
      <c r="E353">
        <v>2677</v>
      </c>
      <c r="F353">
        <v>1541</v>
      </c>
      <c r="G353">
        <v>1.73718364698247</v>
      </c>
      <c r="H353">
        <f t="shared" si="48"/>
        <v>1</v>
      </c>
    </row>
    <row r="354" spans="1:8" x14ac:dyDescent="0.2">
      <c r="A354">
        <v>28</v>
      </c>
      <c r="B354" t="s">
        <v>61</v>
      </c>
      <c r="C354">
        <v>2021</v>
      </c>
      <c r="D354" t="s">
        <v>72</v>
      </c>
      <c r="E354">
        <v>1791</v>
      </c>
      <c r="F354">
        <v>953</v>
      </c>
      <c r="G354">
        <v>1.8793284365162599</v>
      </c>
      <c r="H354">
        <f t="shared" si="48"/>
        <v>2</v>
      </c>
    </row>
    <row r="355" spans="1:8" x14ac:dyDescent="0.2">
      <c r="A355">
        <v>29</v>
      </c>
      <c r="B355" t="s">
        <v>61</v>
      </c>
      <c r="C355">
        <v>2021</v>
      </c>
      <c r="D355" t="s">
        <v>73</v>
      </c>
      <c r="E355">
        <v>1609</v>
      </c>
      <c r="F355">
        <v>657</v>
      </c>
      <c r="G355">
        <v>2.4490106544900998</v>
      </c>
      <c r="H355">
        <f t="shared" si="48"/>
        <v>2</v>
      </c>
    </row>
    <row r="356" spans="1:8" x14ac:dyDescent="0.2">
      <c r="A356">
        <v>38</v>
      </c>
      <c r="B356" t="s">
        <v>67</v>
      </c>
      <c r="C356">
        <v>2021</v>
      </c>
      <c r="D356" t="s">
        <v>72</v>
      </c>
      <c r="E356">
        <v>1559</v>
      </c>
      <c r="F356">
        <v>1460</v>
      </c>
      <c r="G356">
        <v>1.06780821917808</v>
      </c>
      <c r="H356">
        <f t="shared" si="48"/>
        <v>3</v>
      </c>
    </row>
    <row r="357" spans="1:8" x14ac:dyDescent="0.2">
      <c r="A357">
        <v>39</v>
      </c>
      <c r="B357" t="s">
        <v>67</v>
      </c>
      <c r="C357">
        <v>2021</v>
      </c>
      <c r="D357" t="s">
        <v>73</v>
      </c>
      <c r="E357">
        <v>1233</v>
      </c>
      <c r="F357">
        <v>629</v>
      </c>
      <c r="G357">
        <v>1.9602543720190699</v>
      </c>
      <c r="H357">
        <f t="shared" si="48"/>
        <v>3</v>
      </c>
    </row>
  </sheetData>
  <autoFilter ref="S120:T129" xr:uid="{FCAD2F8A-7EB9-D34E-BC3A-67B4A7578757}">
    <sortState xmlns:xlrd2="http://schemas.microsoft.com/office/spreadsheetml/2017/richdata2" ref="S121:T129">
      <sortCondition descending="1" ref="S120:S129"/>
    </sortState>
  </autoFilter>
  <pageMargins left="0.7" right="0.7" top="0.75" bottom="0.75" header="0.3" footer="0.3"/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EDAD-7CE5-0740-8E80-8C62DA212B85}">
  <dimension ref="A1:U61"/>
  <sheetViews>
    <sheetView zoomScale="144" workbookViewId="0">
      <selection activeCell="J24" sqref="J24"/>
    </sheetView>
  </sheetViews>
  <sheetFormatPr baseColWidth="10" defaultRowHeight="16" x14ac:dyDescent="0.2"/>
  <cols>
    <col min="1" max="1" width="3.1640625" bestFit="1" customWidth="1"/>
    <col min="2" max="2" width="8.5" bestFit="1" customWidth="1"/>
    <col min="3" max="3" width="5.1640625" bestFit="1" customWidth="1"/>
    <col min="4" max="4" width="7.1640625" bestFit="1" customWidth="1"/>
    <col min="5" max="5" width="12.1640625" bestFit="1" customWidth="1"/>
    <col min="8" max="8" width="13.83203125" bestFit="1" customWidth="1"/>
    <col min="9" max="9" width="8.5" bestFit="1" customWidth="1"/>
    <col min="10" max="12" width="12.33203125" bestFit="1" customWidth="1"/>
    <col min="13" max="13" width="12.33203125" customWidth="1"/>
    <col min="14" max="17" width="12.33203125" bestFit="1" customWidth="1"/>
    <col min="18" max="18" width="12.33203125" customWidth="1"/>
    <col min="19" max="28" width="12.33203125" bestFit="1" customWidth="1"/>
    <col min="29" max="29" width="11.33203125" bestFit="1" customWidth="1"/>
    <col min="30" max="48" width="12.33203125" bestFit="1" customWidth="1"/>
    <col min="49" max="49" width="5.1640625" bestFit="1" customWidth="1"/>
    <col min="50" max="50" width="12.33203125" bestFit="1" customWidth="1"/>
  </cols>
  <sheetData>
    <row r="1" spans="1:21" x14ac:dyDescent="0.2">
      <c r="B1" t="s">
        <v>21</v>
      </c>
      <c r="C1" t="s">
        <v>0</v>
      </c>
      <c r="D1" t="s">
        <v>1</v>
      </c>
      <c r="E1" t="s">
        <v>27</v>
      </c>
    </row>
    <row r="2" spans="1:21" x14ac:dyDescent="0.2">
      <c r="A2">
        <v>0</v>
      </c>
      <c r="B2" t="s">
        <v>28</v>
      </c>
      <c r="C2">
        <v>2019</v>
      </c>
      <c r="D2" t="s">
        <v>5</v>
      </c>
      <c r="E2">
        <v>56.134615384615302</v>
      </c>
    </row>
    <row r="3" spans="1:21" x14ac:dyDescent="0.2">
      <c r="A3">
        <v>1</v>
      </c>
      <c r="B3" t="s">
        <v>28</v>
      </c>
      <c r="C3">
        <v>2019</v>
      </c>
      <c r="D3" t="s">
        <v>6</v>
      </c>
      <c r="E3">
        <v>30.519230769230699</v>
      </c>
      <c r="H3" s="1" t="s">
        <v>31</v>
      </c>
      <c r="J3" s="1" t="s">
        <v>0</v>
      </c>
    </row>
    <row r="4" spans="1:21" x14ac:dyDescent="0.2">
      <c r="A4">
        <v>2</v>
      </c>
      <c r="B4" t="s">
        <v>28</v>
      </c>
      <c r="C4">
        <v>2019</v>
      </c>
      <c r="D4" t="s">
        <v>7</v>
      </c>
      <c r="E4">
        <v>27.230769230769202</v>
      </c>
      <c r="H4" s="1" t="s">
        <v>1</v>
      </c>
      <c r="I4" s="1" t="s">
        <v>21</v>
      </c>
      <c r="J4">
        <v>2019</v>
      </c>
      <c r="K4">
        <v>2020</v>
      </c>
      <c r="L4">
        <v>2021</v>
      </c>
      <c r="N4" t="str">
        <f>H4</f>
        <v>area</v>
      </c>
      <c r="O4" t="str">
        <f>I4</f>
        <v>brand</v>
      </c>
      <c r="P4">
        <f t="shared" ref="P4" si="0">J4</f>
        <v>2019</v>
      </c>
      <c r="Q4">
        <f t="shared" ref="Q4:Q6" si="1">K4</f>
        <v>2020</v>
      </c>
      <c r="R4">
        <f t="shared" ref="R4:R6" si="2">L4</f>
        <v>2021</v>
      </c>
      <c r="T4" t="str">
        <f>_xlfn.CONCAT(O4, " to ", P4)</f>
        <v>brand to 2019</v>
      </c>
      <c r="U4" t="str">
        <f>_xlfn.CONCAT(P4, " to ", Q4)</f>
        <v>2019 to 2020</v>
      </c>
    </row>
    <row r="5" spans="1:21" x14ac:dyDescent="0.2">
      <c r="A5">
        <v>3</v>
      </c>
      <c r="B5" t="s">
        <v>28</v>
      </c>
      <c r="C5">
        <v>2019</v>
      </c>
      <c r="D5" t="s">
        <v>8</v>
      </c>
      <c r="E5">
        <v>51.173076923076898</v>
      </c>
      <c r="H5" t="s">
        <v>5</v>
      </c>
      <c r="I5" t="s">
        <v>28</v>
      </c>
      <c r="J5" s="3">
        <v>56.134615384615302</v>
      </c>
      <c r="K5" s="3">
        <v>68.480769230769198</v>
      </c>
      <c r="L5" s="3">
        <v>65.254901960784295</v>
      </c>
      <c r="M5" s="3"/>
      <c r="N5" s="4" t="str">
        <f>H5</f>
        <v>ZA</v>
      </c>
      <c r="O5" s="10" t="str">
        <f t="shared" ref="O5:P6" si="3">I5</f>
        <v>bed</v>
      </c>
      <c r="P5" s="10">
        <f t="shared" si="3"/>
        <v>56.134615384615302</v>
      </c>
      <c r="Q5" s="10">
        <f t="shared" si="1"/>
        <v>68.480769230769198</v>
      </c>
      <c r="R5" s="10">
        <f t="shared" si="2"/>
        <v>65.254901960784295</v>
      </c>
      <c r="T5" s="5">
        <f>Q5/P5-1</f>
        <v>0.21993833504625004</v>
      </c>
      <c r="U5" s="5">
        <f>R5/Q5-1</f>
        <v>-4.7106177489248835E-2</v>
      </c>
    </row>
    <row r="6" spans="1:21" x14ac:dyDescent="0.2">
      <c r="A6">
        <v>4</v>
      </c>
      <c r="B6" t="s">
        <v>28</v>
      </c>
      <c r="C6">
        <v>2019</v>
      </c>
      <c r="D6" t="s">
        <v>9</v>
      </c>
      <c r="E6">
        <v>21.1538461538461</v>
      </c>
      <c r="H6" t="s">
        <v>5</v>
      </c>
      <c r="I6" t="s">
        <v>30</v>
      </c>
      <c r="J6" s="3">
        <v>54</v>
      </c>
      <c r="K6" s="3">
        <v>61.961538461538403</v>
      </c>
      <c r="L6" s="3">
        <v>62.647058823529399</v>
      </c>
      <c r="M6" s="3"/>
      <c r="N6" s="4" t="str">
        <f>H6</f>
        <v>ZA</v>
      </c>
      <c r="O6" s="10" t="str">
        <f t="shared" si="3"/>
        <v>mattress</v>
      </c>
      <c r="P6" s="10">
        <f t="shared" si="3"/>
        <v>54</v>
      </c>
      <c r="Q6" s="10">
        <f t="shared" si="1"/>
        <v>61.961538461538403</v>
      </c>
      <c r="R6" s="10">
        <f t="shared" si="2"/>
        <v>62.647058823529399</v>
      </c>
      <c r="T6" s="5">
        <f>Q6/P6-1</f>
        <v>0.14743589743589625</v>
      </c>
      <c r="U6" s="5">
        <f>R6/Q6-1</f>
        <v>1.1063643334429552E-2</v>
      </c>
    </row>
    <row r="7" spans="1:21" x14ac:dyDescent="0.2">
      <c r="A7">
        <v>5</v>
      </c>
      <c r="B7" t="s">
        <v>28</v>
      </c>
      <c r="C7">
        <v>2019</v>
      </c>
      <c r="D7" t="s">
        <v>10</v>
      </c>
      <c r="E7">
        <v>36.903846153846096</v>
      </c>
      <c r="H7" t="s">
        <v>6</v>
      </c>
      <c r="I7" t="s">
        <v>28</v>
      </c>
      <c r="J7" s="3">
        <v>30.519230769230699</v>
      </c>
      <c r="K7" s="3">
        <v>36.711538461538403</v>
      </c>
      <c r="L7" s="3">
        <v>37.117647058823501</v>
      </c>
      <c r="M7" s="3"/>
      <c r="N7" t="str">
        <f t="shared" ref="N7:N24" si="4">H7</f>
        <v>ZA-EC</v>
      </c>
      <c r="O7" s="9" t="str">
        <f t="shared" ref="O7:O24" si="5">I7</f>
        <v>bed</v>
      </c>
      <c r="P7" s="9">
        <f t="shared" ref="P7:P24" si="6">J7</f>
        <v>30.519230769230699</v>
      </c>
      <c r="Q7" s="9">
        <f t="shared" ref="Q7:Q24" si="7">K7</f>
        <v>36.711538461538403</v>
      </c>
      <c r="R7" s="9">
        <f t="shared" ref="R7:R24" si="8">L7</f>
        <v>37.117647058823501</v>
      </c>
      <c r="T7" s="5">
        <f t="shared" ref="T7:T24" si="9">Q7/P7-1</f>
        <v>0.20289855072463858</v>
      </c>
      <c r="U7" s="5">
        <f t="shared" ref="U7:U24" si="10">R7/Q7-1</f>
        <v>1.106215141897593E-2</v>
      </c>
    </row>
    <row r="8" spans="1:21" x14ac:dyDescent="0.2">
      <c r="A8">
        <v>6</v>
      </c>
      <c r="B8" t="s">
        <v>28</v>
      </c>
      <c r="C8">
        <v>2019</v>
      </c>
      <c r="D8" t="s">
        <v>29</v>
      </c>
      <c r="E8">
        <v>11.019230769230701</v>
      </c>
      <c r="H8" t="s">
        <v>6</v>
      </c>
      <c r="I8" t="s">
        <v>30</v>
      </c>
      <c r="J8" s="3">
        <v>25.423076923076898</v>
      </c>
      <c r="K8" s="3">
        <v>29.7115384615384</v>
      </c>
      <c r="L8" s="3">
        <v>24.647058823529399</v>
      </c>
      <c r="M8" s="3"/>
      <c r="N8" t="str">
        <f t="shared" si="4"/>
        <v>ZA-EC</v>
      </c>
      <c r="O8" s="9" t="str">
        <f t="shared" si="5"/>
        <v>mattress</v>
      </c>
      <c r="P8" s="9">
        <f t="shared" si="6"/>
        <v>25.423076923076898</v>
      </c>
      <c r="Q8" s="9">
        <f t="shared" si="7"/>
        <v>29.7115384615384</v>
      </c>
      <c r="R8" s="9">
        <f t="shared" si="8"/>
        <v>24.647058823529399</v>
      </c>
      <c r="T8" s="5">
        <f t="shared" si="9"/>
        <v>0.16868381240544505</v>
      </c>
      <c r="U8" s="5">
        <f t="shared" si="10"/>
        <v>-0.17045497810774668</v>
      </c>
    </row>
    <row r="9" spans="1:21" x14ac:dyDescent="0.2">
      <c r="A9">
        <v>7</v>
      </c>
      <c r="B9" t="s">
        <v>28</v>
      </c>
      <c r="C9">
        <v>2019</v>
      </c>
      <c r="D9" t="s">
        <v>11</v>
      </c>
      <c r="E9">
        <v>40.576923076923002</v>
      </c>
      <c r="H9" t="s">
        <v>7</v>
      </c>
      <c r="I9" t="s">
        <v>28</v>
      </c>
      <c r="J9" s="3">
        <v>27.230769230769202</v>
      </c>
      <c r="K9" s="3">
        <v>33.076923076923002</v>
      </c>
      <c r="L9" s="3">
        <v>31.450980392156801</v>
      </c>
      <c r="M9" s="3"/>
      <c r="N9" t="str">
        <f t="shared" si="4"/>
        <v>ZA-FS</v>
      </c>
      <c r="O9" s="9" t="str">
        <f t="shared" si="5"/>
        <v>bed</v>
      </c>
      <c r="P9" s="9">
        <f t="shared" si="6"/>
        <v>27.230769230769202</v>
      </c>
      <c r="Q9" s="9">
        <f t="shared" si="7"/>
        <v>33.076923076923002</v>
      </c>
      <c r="R9" s="9">
        <f t="shared" si="8"/>
        <v>31.450980392156801</v>
      </c>
      <c r="T9" s="5">
        <f t="shared" si="9"/>
        <v>0.21468926553672163</v>
      </c>
      <c r="U9" s="5">
        <f t="shared" si="10"/>
        <v>-4.9156406748745773E-2</v>
      </c>
    </row>
    <row r="10" spans="1:21" x14ac:dyDescent="0.2">
      <c r="A10">
        <v>8</v>
      </c>
      <c r="B10" t="s">
        <v>28</v>
      </c>
      <c r="C10">
        <v>2019</v>
      </c>
      <c r="D10" t="s">
        <v>12</v>
      </c>
      <c r="E10">
        <v>26.615384615384599</v>
      </c>
      <c r="H10" t="s">
        <v>7</v>
      </c>
      <c r="I10" t="s">
        <v>30</v>
      </c>
      <c r="J10" s="3">
        <v>17.076923076922998</v>
      </c>
      <c r="K10" s="3">
        <v>17.5</v>
      </c>
      <c r="L10" s="3">
        <v>17.8823529411764</v>
      </c>
      <c r="M10" s="3"/>
      <c r="N10" t="str">
        <f t="shared" si="4"/>
        <v>ZA-FS</v>
      </c>
      <c r="O10" s="9" t="str">
        <f t="shared" si="5"/>
        <v>mattress</v>
      </c>
      <c r="P10" s="9">
        <f t="shared" si="6"/>
        <v>17.076923076922998</v>
      </c>
      <c r="Q10" s="9">
        <f t="shared" si="7"/>
        <v>17.5</v>
      </c>
      <c r="R10" s="9">
        <f t="shared" si="8"/>
        <v>17.8823529411764</v>
      </c>
      <c r="T10" s="5">
        <f t="shared" si="9"/>
        <v>2.4774774774779518E-2</v>
      </c>
      <c r="U10" s="5">
        <f t="shared" si="10"/>
        <v>2.1848739495794245E-2</v>
      </c>
    </row>
    <row r="11" spans="1:21" x14ac:dyDescent="0.2">
      <c r="A11">
        <v>9</v>
      </c>
      <c r="B11" t="s">
        <v>28</v>
      </c>
      <c r="C11">
        <v>2019</v>
      </c>
      <c r="D11" t="s">
        <v>13</v>
      </c>
      <c r="E11">
        <v>49.769230769230703</v>
      </c>
      <c r="H11" t="s">
        <v>8</v>
      </c>
      <c r="I11" t="s">
        <v>28</v>
      </c>
      <c r="J11" s="3">
        <v>51.173076923076898</v>
      </c>
      <c r="K11" s="3">
        <v>61.673076923076898</v>
      </c>
      <c r="L11" s="3">
        <v>58.627450980392098</v>
      </c>
      <c r="M11" s="3"/>
      <c r="N11" t="str">
        <f t="shared" si="4"/>
        <v>ZA-GT</v>
      </c>
      <c r="O11" s="9" t="str">
        <f t="shared" si="5"/>
        <v>bed</v>
      </c>
      <c r="P11" s="9">
        <f t="shared" si="6"/>
        <v>51.173076923076898</v>
      </c>
      <c r="Q11" s="9">
        <f t="shared" si="7"/>
        <v>61.673076923076898</v>
      </c>
      <c r="R11" s="9">
        <f t="shared" si="8"/>
        <v>58.627450980392098</v>
      </c>
      <c r="T11" s="5">
        <f t="shared" si="9"/>
        <v>0.20518602029312305</v>
      </c>
      <c r="U11" s="5">
        <f t="shared" si="10"/>
        <v>-4.9383395391209728E-2</v>
      </c>
    </row>
    <row r="12" spans="1:21" x14ac:dyDescent="0.2">
      <c r="A12">
        <v>10</v>
      </c>
      <c r="B12" t="s">
        <v>28</v>
      </c>
      <c r="C12">
        <v>2020</v>
      </c>
      <c r="D12" t="s">
        <v>5</v>
      </c>
      <c r="E12">
        <v>68.480769230769198</v>
      </c>
      <c r="H12" t="s">
        <v>8</v>
      </c>
      <c r="I12" t="s">
        <v>30</v>
      </c>
      <c r="J12" s="3">
        <v>37.884615384615302</v>
      </c>
      <c r="K12" s="3">
        <v>45.423076923076898</v>
      </c>
      <c r="L12" s="3">
        <v>44.8823529411764</v>
      </c>
      <c r="M12" s="3"/>
      <c r="N12" t="str">
        <f t="shared" si="4"/>
        <v>ZA-GT</v>
      </c>
      <c r="O12" s="9" t="str">
        <f t="shared" si="5"/>
        <v>mattress</v>
      </c>
      <c r="P12" s="9">
        <f t="shared" si="6"/>
        <v>37.884615384615302</v>
      </c>
      <c r="Q12" s="9">
        <f t="shared" si="7"/>
        <v>45.423076923076898</v>
      </c>
      <c r="R12" s="9">
        <f t="shared" si="8"/>
        <v>44.8823529411764</v>
      </c>
      <c r="T12" s="5">
        <f t="shared" si="9"/>
        <v>0.19898477157360595</v>
      </c>
      <c r="U12" s="5">
        <f t="shared" si="10"/>
        <v>-1.1904168949545268E-2</v>
      </c>
    </row>
    <row r="13" spans="1:21" x14ac:dyDescent="0.2">
      <c r="A13">
        <v>11</v>
      </c>
      <c r="B13" t="s">
        <v>28</v>
      </c>
      <c r="C13">
        <v>2020</v>
      </c>
      <c r="D13" t="s">
        <v>6</v>
      </c>
      <c r="E13">
        <v>36.711538461538403</v>
      </c>
      <c r="H13" t="s">
        <v>9</v>
      </c>
      <c r="I13" t="s">
        <v>28</v>
      </c>
      <c r="J13" s="3">
        <v>21.1538461538461</v>
      </c>
      <c r="K13" s="3">
        <v>24.884615384615302</v>
      </c>
      <c r="L13" s="3">
        <v>25.8823529411764</v>
      </c>
      <c r="M13" s="3"/>
      <c r="N13" t="str">
        <f t="shared" si="4"/>
        <v>ZA-LP</v>
      </c>
      <c r="O13" s="9" t="str">
        <f t="shared" si="5"/>
        <v>bed</v>
      </c>
      <c r="P13" s="9">
        <f t="shared" si="6"/>
        <v>21.1538461538461</v>
      </c>
      <c r="Q13" s="9">
        <f t="shared" si="7"/>
        <v>24.884615384615302</v>
      </c>
      <c r="R13" s="9">
        <f t="shared" si="8"/>
        <v>25.8823529411764</v>
      </c>
      <c r="T13" s="5">
        <f t="shared" si="9"/>
        <v>0.17636363636363539</v>
      </c>
      <c r="U13" s="5">
        <f t="shared" si="10"/>
        <v>4.0094554050368769E-2</v>
      </c>
    </row>
    <row r="14" spans="1:21" x14ac:dyDescent="0.2">
      <c r="A14">
        <v>12</v>
      </c>
      <c r="B14" t="s">
        <v>28</v>
      </c>
      <c r="C14">
        <v>2020</v>
      </c>
      <c r="D14" t="s">
        <v>7</v>
      </c>
      <c r="E14">
        <v>33.076923076923002</v>
      </c>
      <c r="H14" t="s">
        <v>9</v>
      </c>
      <c r="I14" t="s">
        <v>30</v>
      </c>
      <c r="J14" s="3">
        <v>11.5</v>
      </c>
      <c r="K14" s="3">
        <v>10.519230769230701</v>
      </c>
      <c r="L14" s="3">
        <v>10.843137254901899</v>
      </c>
      <c r="M14" s="3"/>
      <c r="N14" t="str">
        <f t="shared" si="4"/>
        <v>ZA-LP</v>
      </c>
      <c r="O14" s="9" t="str">
        <f t="shared" si="5"/>
        <v>mattress</v>
      </c>
      <c r="P14" s="9">
        <f t="shared" si="6"/>
        <v>11.5</v>
      </c>
      <c r="Q14" s="9">
        <f t="shared" si="7"/>
        <v>10.519230769230701</v>
      </c>
      <c r="R14" s="9">
        <f t="shared" si="8"/>
        <v>10.843137254901899</v>
      </c>
      <c r="T14" s="5">
        <f t="shared" si="9"/>
        <v>-8.5284280936460788E-2</v>
      </c>
      <c r="U14" s="5">
        <f t="shared" si="10"/>
        <v>3.0791841416640597E-2</v>
      </c>
    </row>
    <row r="15" spans="1:21" x14ac:dyDescent="0.2">
      <c r="A15">
        <v>13</v>
      </c>
      <c r="B15" t="s">
        <v>28</v>
      </c>
      <c r="C15">
        <v>2020</v>
      </c>
      <c r="D15" t="s">
        <v>8</v>
      </c>
      <c r="E15">
        <v>61.673076923076898</v>
      </c>
      <c r="H15" t="s">
        <v>10</v>
      </c>
      <c r="I15" t="s">
        <v>28</v>
      </c>
      <c r="J15" s="3">
        <v>36.903846153846096</v>
      </c>
      <c r="K15" s="3">
        <v>35.596153846153797</v>
      </c>
      <c r="L15" s="3">
        <v>42.431372549019599</v>
      </c>
      <c r="M15" s="3"/>
      <c r="N15" t="str">
        <f t="shared" si="4"/>
        <v>ZA-MP</v>
      </c>
      <c r="O15" s="9" t="str">
        <f t="shared" si="5"/>
        <v>bed</v>
      </c>
      <c r="P15" s="9">
        <f t="shared" si="6"/>
        <v>36.903846153846096</v>
      </c>
      <c r="Q15" s="9">
        <f t="shared" si="7"/>
        <v>35.596153846153797</v>
      </c>
      <c r="R15" s="9">
        <f t="shared" si="8"/>
        <v>42.431372549019599</v>
      </c>
      <c r="T15" s="5">
        <f t="shared" si="9"/>
        <v>-3.5435122459614221E-2</v>
      </c>
      <c r="U15" s="5">
        <f t="shared" si="10"/>
        <v>0.19202127096111421</v>
      </c>
    </row>
    <row r="16" spans="1:21" x14ac:dyDescent="0.2">
      <c r="A16">
        <v>14</v>
      </c>
      <c r="B16" t="s">
        <v>28</v>
      </c>
      <c r="C16">
        <v>2020</v>
      </c>
      <c r="D16" t="s">
        <v>9</v>
      </c>
      <c r="E16">
        <v>24.884615384615302</v>
      </c>
      <c r="H16" t="s">
        <v>10</v>
      </c>
      <c r="I16" t="s">
        <v>30</v>
      </c>
      <c r="J16" s="3">
        <v>18.192307692307601</v>
      </c>
      <c r="K16" s="3">
        <v>18.730769230769202</v>
      </c>
      <c r="L16" s="3">
        <v>16.823529411764699</v>
      </c>
      <c r="M16" s="3"/>
      <c r="N16" t="str">
        <f t="shared" si="4"/>
        <v>ZA-MP</v>
      </c>
      <c r="O16" s="9" t="str">
        <f t="shared" si="5"/>
        <v>mattress</v>
      </c>
      <c r="P16" s="9">
        <f t="shared" si="6"/>
        <v>18.192307692307601</v>
      </c>
      <c r="Q16" s="9">
        <f t="shared" si="7"/>
        <v>18.730769230769202</v>
      </c>
      <c r="R16" s="9">
        <f t="shared" si="8"/>
        <v>16.823529411764699</v>
      </c>
      <c r="T16" s="5">
        <f t="shared" si="9"/>
        <v>2.9598308668079776E-2</v>
      </c>
      <c r="U16" s="5">
        <f t="shared" si="10"/>
        <v>-0.10182389177436779</v>
      </c>
    </row>
    <row r="17" spans="1:21" x14ac:dyDescent="0.2">
      <c r="A17">
        <v>15</v>
      </c>
      <c r="B17" t="s">
        <v>28</v>
      </c>
      <c r="C17">
        <v>2020</v>
      </c>
      <c r="D17" t="s">
        <v>10</v>
      </c>
      <c r="E17">
        <v>35.596153846153797</v>
      </c>
      <c r="H17" t="s">
        <v>29</v>
      </c>
      <c r="I17" t="s">
        <v>28</v>
      </c>
      <c r="J17" s="3">
        <v>11.019230769230701</v>
      </c>
      <c r="K17" s="3">
        <v>18.4038461538461</v>
      </c>
      <c r="L17" s="3">
        <v>20.764705882352899</v>
      </c>
      <c r="M17" s="3"/>
      <c r="N17" t="str">
        <f t="shared" si="4"/>
        <v>ZA-NC</v>
      </c>
      <c r="O17" s="9" t="str">
        <f t="shared" si="5"/>
        <v>bed</v>
      </c>
      <c r="P17" s="9">
        <f t="shared" si="6"/>
        <v>11.019230769230701</v>
      </c>
      <c r="Q17" s="9">
        <f t="shared" si="7"/>
        <v>18.4038461538461</v>
      </c>
      <c r="R17" s="9">
        <f t="shared" si="8"/>
        <v>20.764705882352899</v>
      </c>
      <c r="T17" s="5">
        <f t="shared" si="9"/>
        <v>0.67015706806283282</v>
      </c>
      <c r="U17" s="5">
        <f t="shared" si="10"/>
        <v>0.12828077939639915</v>
      </c>
    </row>
    <row r="18" spans="1:21" x14ac:dyDescent="0.2">
      <c r="A18">
        <v>16</v>
      </c>
      <c r="B18" t="s">
        <v>28</v>
      </c>
      <c r="C18">
        <v>2020</v>
      </c>
      <c r="D18" t="s">
        <v>29</v>
      </c>
      <c r="E18">
        <v>18.4038461538461</v>
      </c>
      <c r="H18" t="s">
        <v>29</v>
      </c>
      <c r="I18" t="s">
        <v>30</v>
      </c>
      <c r="J18" s="3">
        <v>8.0961538461538396</v>
      </c>
      <c r="K18" s="3">
        <v>10.615384615384601</v>
      </c>
      <c r="L18" s="3">
        <v>10.529411764705801</v>
      </c>
      <c r="M18" s="3"/>
      <c r="N18" t="str">
        <f t="shared" si="4"/>
        <v>ZA-NC</v>
      </c>
      <c r="O18" s="9" t="str">
        <f t="shared" si="5"/>
        <v>mattress</v>
      </c>
      <c r="P18" s="9">
        <f t="shared" si="6"/>
        <v>8.0961538461538396</v>
      </c>
      <c r="Q18" s="9">
        <f t="shared" si="7"/>
        <v>10.615384615384601</v>
      </c>
      <c r="R18" s="9">
        <f t="shared" si="8"/>
        <v>10.529411764705801</v>
      </c>
      <c r="T18" s="5">
        <f t="shared" si="9"/>
        <v>0.31116389548693513</v>
      </c>
      <c r="U18" s="5">
        <f t="shared" si="10"/>
        <v>-8.0988917306116237E-3</v>
      </c>
    </row>
    <row r="19" spans="1:21" x14ac:dyDescent="0.2">
      <c r="A19">
        <v>17</v>
      </c>
      <c r="B19" t="s">
        <v>28</v>
      </c>
      <c r="C19">
        <v>2020</v>
      </c>
      <c r="D19" t="s">
        <v>11</v>
      </c>
      <c r="E19">
        <v>51.173076923076898</v>
      </c>
      <c r="H19" t="s">
        <v>11</v>
      </c>
      <c r="I19" t="s">
        <v>28</v>
      </c>
      <c r="J19" s="3">
        <v>40.576923076923002</v>
      </c>
      <c r="K19" s="3">
        <v>51.173076923076898</v>
      </c>
      <c r="L19" s="3">
        <v>44.254901960784302</v>
      </c>
      <c r="M19" s="3"/>
      <c r="N19" t="str">
        <f t="shared" si="4"/>
        <v>ZA-NL</v>
      </c>
      <c r="O19" s="9" t="str">
        <f t="shared" si="5"/>
        <v>bed</v>
      </c>
      <c r="P19" s="9">
        <f t="shared" si="6"/>
        <v>40.576923076923002</v>
      </c>
      <c r="Q19" s="9">
        <f t="shared" si="7"/>
        <v>51.173076923076898</v>
      </c>
      <c r="R19" s="9">
        <f t="shared" si="8"/>
        <v>44.254901960784302</v>
      </c>
      <c r="T19" s="5">
        <f t="shared" si="9"/>
        <v>0.26113744075829559</v>
      </c>
      <c r="U19" s="5">
        <f t="shared" si="10"/>
        <v>-0.13519169411469945</v>
      </c>
    </row>
    <row r="20" spans="1:21" x14ac:dyDescent="0.2">
      <c r="A20">
        <v>18</v>
      </c>
      <c r="B20" t="s">
        <v>28</v>
      </c>
      <c r="C20">
        <v>2020</v>
      </c>
      <c r="D20" t="s">
        <v>12</v>
      </c>
      <c r="E20">
        <v>33.961538461538403</v>
      </c>
      <c r="H20" t="s">
        <v>11</v>
      </c>
      <c r="I20" t="s">
        <v>30</v>
      </c>
      <c r="J20" s="3">
        <v>37.365384615384599</v>
      </c>
      <c r="K20" s="3">
        <v>45.653846153846096</v>
      </c>
      <c r="L20" s="3">
        <v>41.901960784313701</v>
      </c>
      <c r="M20" s="3"/>
      <c r="N20" t="str">
        <f t="shared" si="4"/>
        <v>ZA-NL</v>
      </c>
      <c r="O20" s="9" t="str">
        <f t="shared" si="5"/>
        <v>mattress</v>
      </c>
      <c r="P20" s="9">
        <f t="shared" si="6"/>
        <v>37.365384615384599</v>
      </c>
      <c r="Q20" s="9">
        <f t="shared" si="7"/>
        <v>45.653846153846096</v>
      </c>
      <c r="R20" s="9">
        <f t="shared" si="8"/>
        <v>41.901960784313701</v>
      </c>
      <c r="T20" s="5">
        <f t="shared" si="9"/>
        <v>0.22182192485846519</v>
      </c>
      <c r="U20" s="5">
        <f t="shared" si="10"/>
        <v>-8.2181145415200052E-2</v>
      </c>
    </row>
    <row r="21" spans="1:21" x14ac:dyDescent="0.2">
      <c r="A21">
        <v>19</v>
      </c>
      <c r="B21" t="s">
        <v>28</v>
      </c>
      <c r="C21">
        <v>2020</v>
      </c>
      <c r="D21" t="s">
        <v>13</v>
      </c>
      <c r="E21">
        <v>57.692307692307601</v>
      </c>
      <c r="H21" t="s">
        <v>12</v>
      </c>
      <c r="I21" t="s">
        <v>28</v>
      </c>
      <c r="J21" s="3">
        <v>26.615384615384599</v>
      </c>
      <c r="K21" s="3">
        <v>33.961538461538403</v>
      </c>
      <c r="L21" s="3">
        <v>29.392156862745001</v>
      </c>
      <c r="M21" s="3"/>
      <c r="N21" t="str">
        <f t="shared" si="4"/>
        <v>ZA-NW</v>
      </c>
      <c r="O21" s="9" t="str">
        <f t="shared" si="5"/>
        <v>bed</v>
      </c>
      <c r="P21" s="9">
        <f t="shared" si="6"/>
        <v>26.615384615384599</v>
      </c>
      <c r="Q21" s="9">
        <f t="shared" si="7"/>
        <v>33.961538461538403</v>
      </c>
      <c r="R21" s="9">
        <f t="shared" si="8"/>
        <v>29.392156862745001</v>
      </c>
      <c r="T21" s="5">
        <f t="shared" si="9"/>
        <v>0.27601156069364019</v>
      </c>
      <c r="U21" s="5">
        <f t="shared" si="10"/>
        <v>-0.13454577754091579</v>
      </c>
    </row>
    <row r="22" spans="1:21" x14ac:dyDescent="0.2">
      <c r="A22">
        <v>20</v>
      </c>
      <c r="B22" t="s">
        <v>28</v>
      </c>
      <c r="C22">
        <v>2021</v>
      </c>
      <c r="D22" t="s">
        <v>5</v>
      </c>
      <c r="E22">
        <v>65.254901960784295</v>
      </c>
      <c r="H22" t="s">
        <v>12</v>
      </c>
      <c r="I22" t="s">
        <v>30</v>
      </c>
      <c r="J22" s="3">
        <v>13.6538461538461</v>
      </c>
      <c r="K22" s="3">
        <v>17.6538461538461</v>
      </c>
      <c r="L22" s="3">
        <v>14.647058823529401</v>
      </c>
      <c r="M22" s="3"/>
      <c r="N22" t="str">
        <f t="shared" si="4"/>
        <v>ZA-NW</v>
      </c>
      <c r="O22" s="9" t="str">
        <f t="shared" si="5"/>
        <v>mattress</v>
      </c>
      <c r="P22" s="9">
        <f t="shared" si="6"/>
        <v>13.6538461538461</v>
      </c>
      <c r="Q22" s="9">
        <f t="shared" si="7"/>
        <v>17.6538461538461</v>
      </c>
      <c r="R22" s="9">
        <f t="shared" si="8"/>
        <v>14.647058823529401</v>
      </c>
      <c r="T22" s="5">
        <f t="shared" si="9"/>
        <v>0.2929577464788744</v>
      </c>
      <c r="U22" s="5">
        <f t="shared" si="10"/>
        <v>-0.17031910803536909</v>
      </c>
    </row>
    <row r="23" spans="1:21" x14ac:dyDescent="0.2">
      <c r="A23">
        <v>21</v>
      </c>
      <c r="B23" t="s">
        <v>28</v>
      </c>
      <c r="C23">
        <v>2021</v>
      </c>
      <c r="D23" t="s">
        <v>6</v>
      </c>
      <c r="E23">
        <v>37.117647058823501</v>
      </c>
      <c r="H23" t="s">
        <v>13</v>
      </c>
      <c r="I23" t="s">
        <v>28</v>
      </c>
      <c r="J23" s="3">
        <v>49.769230769230703</v>
      </c>
      <c r="K23" s="3">
        <v>57.692307692307601</v>
      </c>
      <c r="L23" s="3">
        <v>55.078431372548998</v>
      </c>
      <c r="M23" s="3"/>
      <c r="N23" t="str">
        <f t="shared" si="4"/>
        <v>ZA-WC</v>
      </c>
      <c r="O23" s="9" t="str">
        <f t="shared" si="5"/>
        <v>bed</v>
      </c>
      <c r="P23" s="9">
        <f t="shared" si="6"/>
        <v>49.769230769230703</v>
      </c>
      <c r="Q23" s="9">
        <f t="shared" si="7"/>
        <v>57.692307692307601</v>
      </c>
      <c r="R23" s="9">
        <f t="shared" si="8"/>
        <v>55.078431372548998</v>
      </c>
      <c r="T23" s="5">
        <f t="shared" si="9"/>
        <v>0.15919629057186979</v>
      </c>
      <c r="U23" s="5">
        <f t="shared" si="10"/>
        <v>-4.5307189542482473E-2</v>
      </c>
    </row>
    <row r="24" spans="1:21" x14ac:dyDescent="0.2">
      <c r="A24">
        <v>22</v>
      </c>
      <c r="B24" t="s">
        <v>28</v>
      </c>
      <c r="C24">
        <v>2021</v>
      </c>
      <c r="D24" t="s">
        <v>7</v>
      </c>
      <c r="E24">
        <v>31.450980392156801</v>
      </c>
      <c r="H24" t="s">
        <v>13</v>
      </c>
      <c r="I24" t="s">
        <v>30</v>
      </c>
      <c r="J24" s="3">
        <v>35.826923076923002</v>
      </c>
      <c r="K24" s="3">
        <v>38.403846153846096</v>
      </c>
      <c r="L24" s="3">
        <v>39.921568627450903</v>
      </c>
      <c r="M24" s="3"/>
      <c r="N24" t="str">
        <f t="shared" si="4"/>
        <v>ZA-WC</v>
      </c>
      <c r="O24" s="9" t="str">
        <f t="shared" si="5"/>
        <v>mattress</v>
      </c>
      <c r="P24" s="9">
        <f t="shared" si="6"/>
        <v>35.826923076923002</v>
      </c>
      <c r="Q24" s="9">
        <f t="shared" si="7"/>
        <v>38.403846153846096</v>
      </c>
      <c r="R24" s="9">
        <f t="shared" si="8"/>
        <v>39.921568627450903</v>
      </c>
      <c r="T24" s="5">
        <f t="shared" si="9"/>
        <v>7.1926999463231889E-2</v>
      </c>
      <c r="U24" s="5">
        <f t="shared" si="10"/>
        <v>3.9520064410340616E-2</v>
      </c>
    </row>
    <row r="25" spans="1:21" x14ac:dyDescent="0.2">
      <c r="A25">
        <v>23</v>
      </c>
      <c r="B25" t="s">
        <v>28</v>
      </c>
      <c r="C25">
        <v>2021</v>
      </c>
      <c r="D25" t="s">
        <v>8</v>
      </c>
      <c r="E25">
        <v>58.627450980392098</v>
      </c>
    </row>
    <row r="26" spans="1:21" x14ac:dyDescent="0.2">
      <c r="A26">
        <v>24</v>
      </c>
      <c r="B26" t="s">
        <v>28</v>
      </c>
      <c r="C26">
        <v>2021</v>
      </c>
      <c r="D26" t="s">
        <v>9</v>
      </c>
      <c r="E26">
        <v>25.8823529411764</v>
      </c>
    </row>
    <row r="27" spans="1:21" x14ac:dyDescent="0.2">
      <c r="A27">
        <v>25</v>
      </c>
      <c r="B27" t="s">
        <v>28</v>
      </c>
      <c r="C27">
        <v>2021</v>
      </c>
      <c r="D27" t="s">
        <v>10</v>
      </c>
      <c r="E27">
        <v>42.431372549019599</v>
      </c>
    </row>
    <row r="28" spans="1:21" x14ac:dyDescent="0.2">
      <c r="A28">
        <v>26</v>
      </c>
      <c r="B28" t="s">
        <v>28</v>
      </c>
      <c r="C28">
        <v>2021</v>
      </c>
      <c r="D28" t="s">
        <v>29</v>
      </c>
      <c r="E28">
        <v>20.764705882352899</v>
      </c>
    </row>
    <row r="29" spans="1:21" x14ac:dyDescent="0.2">
      <c r="A29">
        <v>27</v>
      </c>
      <c r="B29" t="s">
        <v>28</v>
      </c>
      <c r="C29">
        <v>2021</v>
      </c>
      <c r="D29" t="s">
        <v>11</v>
      </c>
      <c r="E29">
        <v>44.254901960784302</v>
      </c>
    </row>
    <row r="30" spans="1:21" x14ac:dyDescent="0.2">
      <c r="A30">
        <v>28</v>
      </c>
      <c r="B30" t="s">
        <v>28</v>
      </c>
      <c r="C30">
        <v>2021</v>
      </c>
      <c r="D30" t="s">
        <v>12</v>
      </c>
      <c r="E30">
        <v>29.392156862745001</v>
      </c>
    </row>
    <row r="31" spans="1:21" x14ac:dyDescent="0.2">
      <c r="A31">
        <v>29</v>
      </c>
      <c r="B31" t="s">
        <v>28</v>
      </c>
      <c r="C31">
        <v>2021</v>
      </c>
      <c r="D31" t="s">
        <v>13</v>
      </c>
      <c r="E31">
        <v>55.078431372548998</v>
      </c>
    </row>
    <row r="32" spans="1:21" x14ac:dyDescent="0.2">
      <c r="A32">
        <v>30</v>
      </c>
      <c r="B32" t="s">
        <v>30</v>
      </c>
      <c r="C32">
        <v>2019</v>
      </c>
      <c r="D32" t="s">
        <v>5</v>
      </c>
      <c r="E32">
        <v>54</v>
      </c>
    </row>
    <row r="33" spans="1:5" x14ac:dyDescent="0.2">
      <c r="A33">
        <v>31</v>
      </c>
      <c r="B33" t="s">
        <v>30</v>
      </c>
      <c r="C33">
        <v>2019</v>
      </c>
      <c r="D33" t="s">
        <v>6</v>
      </c>
      <c r="E33">
        <v>25.423076923076898</v>
      </c>
    </row>
    <row r="34" spans="1:5" x14ac:dyDescent="0.2">
      <c r="A34">
        <v>32</v>
      </c>
      <c r="B34" t="s">
        <v>30</v>
      </c>
      <c r="C34">
        <v>2019</v>
      </c>
      <c r="D34" t="s">
        <v>7</v>
      </c>
      <c r="E34">
        <v>17.076923076922998</v>
      </c>
    </row>
    <row r="35" spans="1:5" x14ac:dyDescent="0.2">
      <c r="A35">
        <v>33</v>
      </c>
      <c r="B35" t="s">
        <v>30</v>
      </c>
      <c r="C35">
        <v>2019</v>
      </c>
      <c r="D35" t="s">
        <v>8</v>
      </c>
      <c r="E35">
        <v>37.884615384615302</v>
      </c>
    </row>
    <row r="36" spans="1:5" x14ac:dyDescent="0.2">
      <c r="A36">
        <v>34</v>
      </c>
      <c r="B36" t="s">
        <v>30</v>
      </c>
      <c r="C36">
        <v>2019</v>
      </c>
      <c r="D36" t="s">
        <v>9</v>
      </c>
      <c r="E36">
        <v>11.5</v>
      </c>
    </row>
    <row r="37" spans="1:5" x14ac:dyDescent="0.2">
      <c r="A37">
        <v>35</v>
      </c>
      <c r="B37" t="s">
        <v>30</v>
      </c>
      <c r="C37">
        <v>2019</v>
      </c>
      <c r="D37" t="s">
        <v>10</v>
      </c>
      <c r="E37">
        <v>18.192307692307601</v>
      </c>
    </row>
    <row r="38" spans="1:5" x14ac:dyDescent="0.2">
      <c r="A38">
        <v>36</v>
      </c>
      <c r="B38" t="s">
        <v>30</v>
      </c>
      <c r="C38">
        <v>2019</v>
      </c>
      <c r="D38" t="s">
        <v>29</v>
      </c>
      <c r="E38">
        <v>8.0961538461538396</v>
      </c>
    </row>
    <row r="39" spans="1:5" x14ac:dyDescent="0.2">
      <c r="A39">
        <v>37</v>
      </c>
      <c r="B39" t="s">
        <v>30</v>
      </c>
      <c r="C39">
        <v>2019</v>
      </c>
      <c r="D39" t="s">
        <v>11</v>
      </c>
      <c r="E39">
        <v>37.365384615384599</v>
      </c>
    </row>
    <row r="40" spans="1:5" x14ac:dyDescent="0.2">
      <c r="A40">
        <v>38</v>
      </c>
      <c r="B40" t="s">
        <v>30</v>
      </c>
      <c r="C40">
        <v>2019</v>
      </c>
      <c r="D40" t="s">
        <v>12</v>
      </c>
      <c r="E40">
        <v>13.6538461538461</v>
      </c>
    </row>
    <row r="41" spans="1:5" x14ac:dyDescent="0.2">
      <c r="A41">
        <v>39</v>
      </c>
      <c r="B41" t="s">
        <v>30</v>
      </c>
      <c r="C41">
        <v>2019</v>
      </c>
      <c r="D41" t="s">
        <v>13</v>
      </c>
      <c r="E41">
        <v>35.826923076923002</v>
      </c>
    </row>
    <row r="42" spans="1:5" x14ac:dyDescent="0.2">
      <c r="A42">
        <v>40</v>
      </c>
      <c r="B42" t="s">
        <v>30</v>
      </c>
      <c r="C42">
        <v>2020</v>
      </c>
      <c r="D42" t="s">
        <v>5</v>
      </c>
      <c r="E42">
        <v>61.961538461538403</v>
      </c>
    </row>
    <row r="43" spans="1:5" x14ac:dyDescent="0.2">
      <c r="A43">
        <v>41</v>
      </c>
      <c r="B43" t="s">
        <v>30</v>
      </c>
      <c r="C43">
        <v>2020</v>
      </c>
      <c r="D43" t="s">
        <v>6</v>
      </c>
      <c r="E43">
        <v>29.7115384615384</v>
      </c>
    </row>
    <row r="44" spans="1:5" x14ac:dyDescent="0.2">
      <c r="A44">
        <v>42</v>
      </c>
      <c r="B44" t="s">
        <v>30</v>
      </c>
      <c r="C44">
        <v>2020</v>
      </c>
      <c r="D44" t="s">
        <v>7</v>
      </c>
      <c r="E44">
        <v>17.5</v>
      </c>
    </row>
    <row r="45" spans="1:5" x14ac:dyDescent="0.2">
      <c r="A45">
        <v>43</v>
      </c>
      <c r="B45" t="s">
        <v>30</v>
      </c>
      <c r="C45">
        <v>2020</v>
      </c>
      <c r="D45" t="s">
        <v>8</v>
      </c>
      <c r="E45">
        <v>45.423076923076898</v>
      </c>
    </row>
    <row r="46" spans="1:5" x14ac:dyDescent="0.2">
      <c r="A46">
        <v>44</v>
      </c>
      <c r="B46" t="s">
        <v>30</v>
      </c>
      <c r="C46">
        <v>2020</v>
      </c>
      <c r="D46" t="s">
        <v>9</v>
      </c>
      <c r="E46">
        <v>10.519230769230701</v>
      </c>
    </row>
    <row r="47" spans="1:5" x14ac:dyDescent="0.2">
      <c r="A47">
        <v>45</v>
      </c>
      <c r="B47" t="s">
        <v>30</v>
      </c>
      <c r="C47">
        <v>2020</v>
      </c>
      <c r="D47" t="s">
        <v>10</v>
      </c>
      <c r="E47">
        <v>18.730769230769202</v>
      </c>
    </row>
    <row r="48" spans="1:5" x14ac:dyDescent="0.2">
      <c r="A48">
        <v>46</v>
      </c>
      <c r="B48" t="s">
        <v>30</v>
      </c>
      <c r="C48">
        <v>2020</v>
      </c>
      <c r="D48" t="s">
        <v>29</v>
      </c>
      <c r="E48">
        <v>10.615384615384601</v>
      </c>
    </row>
    <row r="49" spans="1:5" x14ac:dyDescent="0.2">
      <c r="A49">
        <v>47</v>
      </c>
      <c r="B49" t="s">
        <v>30</v>
      </c>
      <c r="C49">
        <v>2020</v>
      </c>
      <c r="D49" t="s">
        <v>11</v>
      </c>
      <c r="E49">
        <v>45.653846153846096</v>
      </c>
    </row>
    <row r="50" spans="1:5" x14ac:dyDescent="0.2">
      <c r="A50">
        <v>48</v>
      </c>
      <c r="B50" t="s">
        <v>30</v>
      </c>
      <c r="C50">
        <v>2020</v>
      </c>
      <c r="D50" t="s">
        <v>12</v>
      </c>
      <c r="E50">
        <v>17.6538461538461</v>
      </c>
    </row>
    <row r="51" spans="1:5" x14ac:dyDescent="0.2">
      <c r="A51">
        <v>49</v>
      </c>
      <c r="B51" t="s">
        <v>30</v>
      </c>
      <c r="C51">
        <v>2020</v>
      </c>
      <c r="D51" t="s">
        <v>13</v>
      </c>
      <c r="E51">
        <v>38.403846153846096</v>
      </c>
    </row>
    <row r="52" spans="1:5" x14ac:dyDescent="0.2">
      <c r="A52">
        <v>50</v>
      </c>
      <c r="B52" t="s">
        <v>30</v>
      </c>
      <c r="C52">
        <v>2021</v>
      </c>
      <c r="D52" t="s">
        <v>5</v>
      </c>
      <c r="E52">
        <v>62.647058823529399</v>
      </c>
    </row>
    <row r="53" spans="1:5" x14ac:dyDescent="0.2">
      <c r="A53">
        <v>51</v>
      </c>
      <c r="B53" t="s">
        <v>30</v>
      </c>
      <c r="C53">
        <v>2021</v>
      </c>
      <c r="D53" t="s">
        <v>6</v>
      </c>
      <c r="E53">
        <v>24.647058823529399</v>
      </c>
    </row>
    <row r="54" spans="1:5" x14ac:dyDescent="0.2">
      <c r="A54">
        <v>52</v>
      </c>
      <c r="B54" t="s">
        <v>30</v>
      </c>
      <c r="C54">
        <v>2021</v>
      </c>
      <c r="D54" t="s">
        <v>7</v>
      </c>
      <c r="E54">
        <v>17.8823529411764</v>
      </c>
    </row>
    <row r="55" spans="1:5" x14ac:dyDescent="0.2">
      <c r="A55">
        <v>53</v>
      </c>
      <c r="B55" t="s">
        <v>30</v>
      </c>
      <c r="C55">
        <v>2021</v>
      </c>
      <c r="D55" t="s">
        <v>8</v>
      </c>
      <c r="E55">
        <v>44.8823529411764</v>
      </c>
    </row>
    <row r="56" spans="1:5" x14ac:dyDescent="0.2">
      <c r="A56">
        <v>54</v>
      </c>
      <c r="B56" t="s">
        <v>30</v>
      </c>
      <c r="C56">
        <v>2021</v>
      </c>
      <c r="D56" t="s">
        <v>9</v>
      </c>
      <c r="E56">
        <v>10.843137254901899</v>
      </c>
    </row>
    <row r="57" spans="1:5" x14ac:dyDescent="0.2">
      <c r="A57">
        <v>55</v>
      </c>
      <c r="B57" t="s">
        <v>30</v>
      </c>
      <c r="C57">
        <v>2021</v>
      </c>
      <c r="D57" t="s">
        <v>10</v>
      </c>
      <c r="E57">
        <v>16.823529411764699</v>
      </c>
    </row>
    <row r="58" spans="1:5" x14ac:dyDescent="0.2">
      <c r="A58">
        <v>56</v>
      </c>
      <c r="B58" t="s">
        <v>30</v>
      </c>
      <c r="C58">
        <v>2021</v>
      </c>
      <c r="D58" t="s">
        <v>29</v>
      </c>
      <c r="E58">
        <v>10.529411764705801</v>
      </c>
    </row>
    <row r="59" spans="1:5" x14ac:dyDescent="0.2">
      <c r="A59">
        <v>57</v>
      </c>
      <c r="B59" t="s">
        <v>30</v>
      </c>
      <c r="C59">
        <v>2021</v>
      </c>
      <c r="D59" t="s">
        <v>11</v>
      </c>
      <c r="E59">
        <v>41.901960784313701</v>
      </c>
    </row>
    <row r="60" spans="1:5" x14ac:dyDescent="0.2">
      <c r="A60">
        <v>58</v>
      </c>
      <c r="B60" t="s">
        <v>30</v>
      </c>
      <c r="C60">
        <v>2021</v>
      </c>
      <c r="D60" t="s">
        <v>12</v>
      </c>
      <c r="E60">
        <v>14.647058823529401</v>
      </c>
    </row>
    <row r="61" spans="1:5" x14ac:dyDescent="0.2">
      <c r="A61">
        <v>59</v>
      </c>
      <c r="B61" t="s">
        <v>30</v>
      </c>
      <c r="C61">
        <v>2021</v>
      </c>
      <c r="D61" t="s">
        <v>13</v>
      </c>
      <c r="E61">
        <v>39.921568627450903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00DC-68FA-CD4F-B299-24F4841341D8}">
  <dimension ref="A1:AA65"/>
  <sheetViews>
    <sheetView topLeftCell="J51" zoomScaleNormal="100" workbookViewId="0">
      <selection activeCell="K44" sqref="K44"/>
    </sheetView>
  </sheetViews>
  <sheetFormatPr baseColWidth="10" defaultRowHeight="16" x14ac:dyDescent="0.2"/>
  <cols>
    <col min="1" max="1" width="2.1640625" style="7" bestFit="1" customWidth="1"/>
    <col min="2" max="2" width="5.1640625" style="7" bestFit="1" customWidth="1"/>
    <col min="3" max="3" width="17" style="7" bestFit="1" customWidth="1"/>
    <col min="4" max="4" width="12.83203125" style="7" bestFit="1" customWidth="1"/>
    <col min="5" max="5" width="16.5" style="7" bestFit="1" customWidth="1"/>
    <col min="6" max="6" width="14.83203125" style="7" bestFit="1" customWidth="1"/>
    <col min="7" max="10" width="10.83203125" style="7"/>
    <col min="11" max="11" width="21.6640625" style="7" bestFit="1" customWidth="1"/>
    <col min="12" max="12" width="15.5" style="7" bestFit="1" customWidth="1"/>
    <col min="13" max="15" width="12.1640625" style="7" bestFit="1" customWidth="1"/>
    <col min="16" max="17" width="10.83203125" style="7"/>
    <col min="18" max="18" width="18.5" style="7" bestFit="1" customWidth="1"/>
    <col min="19" max="19" width="5.1640625" style="7" bestFit="1" customWidth="1"/>
    <col min="20" max="21" width="12.1640625" style="7" bestFit="1" customWidth="1"/>
    <col min="22" max="22" width="10.83203125" style="7"/>
    <col min="23" max="23" width="18.5" style="7" bestFit="1" customWidth="1"/>
    <col min="24" max="24" width="13.1640625" style="7" bestFit="1" customWidth="1"/>
    <col min="25" max="25" width="18.5" style="7" bestFit="1" customWidth="1"/>
    <col min="26" max="27" width="11.83203125" style="7" bestFit="1" customWidth="1"/>
    <col min="28" max="16384" width="10.83203125" style="7"/>
  </cols>
  <sheetData>
    <row r="1" spans="1:8" ht="21" x14ac:dyDescent="0.25">
      <c r="B1" s="12" t="s">
        <v>55</v>
      </c>
    </row>
    <row r="3" spans="1:8" x14ac:dyDescent="0.2">
      <c r="A3" s="14"/>
      <c r="B3" s="14" t="s">
        <v>0</v>
      </c>
      <c r="C3" s="14" t="s">
        <v>32</v>
      </c>
      <c r="D3" s="14" t="s">
        <v>54</v>
      </c>
      <c r="E3" s="14"/>
      <c r="G3" s="7" t="str">
        <f>B3</f>
        <v>year</v>
      </c>
      <c r="H3" s="7" t="s">
        <v>27</v>
      </c>
    </row>
    <row r="4" spans="1:8" x14ac:dyDescent="0.2">
      <c r="A4" s="14">
        <v>0</v>
      </c>
      <c r="B4" s="14">
        <v>2019</v>
      </c>
      <c r="C4" s="14">
        <v>98097.5</v>
      </c>
      <c r="D4" s="14">
        <v>1</v>
      </c>
      <c r="E4" s="14"/>
      <c r="G4" s="7">
        <f t="shared" ref="G4:G6" si="0">B4</f>
        <v>2019</v>
      </c>
      <c r="H4" s="13">
        <f>D4</f>
        <v>1</v>
      </c>
    </row>
    <row r="5" spans="1:8" x14ac:dyDescent="0.2">
      <c r="A5" s="14">
        <v>1</v>
      </c>
      <c r="B5" s="14">
        <v>2020</v>
      </c>
      <c r="C5" s="14">
        <v>119564.5</v>
      </c>
      <c r="D5" s="14">
        <v>1.218833303601</v>
      </c>
      <c r="E5" s="17">
        <f>C5/C4-1</f>
        <v>0.21883330360100928</v>
      </c>
      <c r="G5" s="7">
        <f t="shared" si="0"/>
        <v>2020</v>
      </c>
      <c r="H5" s="13">
        <f t="shared" ref="H5:H6" si="1">D5</f>
        <v>1.218833303601</v>
      </c>
    </row>
    <row r="6" spans="1:8" x14ac:dyDescent="0.2">
      <c r="A6" s="14">
        <v>2</v>
      </c>
      <c r="B6" s="14">
        <v>2021</v>
      </c>
      <c r="C6" s="14">
        <v>104424</v>
      </c>
      <c r="D6" s="14">
        <v>1.0644919595300499</v>
      </c>
      <c r="E6" s="17">
        <f>C6/C5-1</f>
        <v>-0.12663039614601324</v>
      </c>
      <c r="G6" s="7">
        <f t="shared" si="0"/>
        <v>2021</v>
      </c>
      <c r="H6" s="13">
        <f t="shared" si="1"/>
        <v>1.0644919595300499</v>
      </c>
    </row>
    <row r="20" spans="1:27" x14ac:dyDescent="0.2">
      <c r="A20" s="14"/>
      <c r="B20" s="14" t="s">
        <v>0</v>
      </c>
      <c r="C20" s="14" t="s">
        <v>21</v>
      </c>
      <c r="D20" s="14" t="s">
        <v>32</v>
      </c>
      <c r="E20" s="14" t="s">
        <v>33</v>
      </c>
      <c r="F20" s="14" t="s">
        <v>34</v>
      </c>
    </row>
    <row r="21" spans="1:27" x14ac:dyDescent="0.2">
      <c r="A21" s="14">
        <v>0</v>
      </c>
      <c r="B21" s="14">
        <v>2019</v>
      </c>
      <c r="C21" s="14" t="s">
        <v>35</v>
      </c>
      <c r="D21" s="14">
        <v>21.564102564102502</v>
      </c>
      <c r="E21" s="14">
        <v>21.564102564102502</v>
      </c>
      <c r="F21" s="14">
        <v>1</v>
      </c>
      <c r="K21" s="14" t="s">
        <v>53</v>
      </c>
      <c r="L21" s="14" t="s">
        <v>50</v>
      </c>
      <c r="M21" s="14"/>
      <c r="N21" s="14"/>
      <c r="O21" s="14"/>
    </row>
    <row r="22" spans="1:27" x14ac:dyDescent="0.2">
      <c r="A22" s="14">
        <v>1</v>
      </c>
      <c r="B22" s="14">
        <v>2020</v>
      </c>
      <c r="C22" s="14" t="s">
        <v>35</v>
      </c>
      <c r="D22" s="14">
        <v>19.036324786324698</v>
      </c>
      <c r="E22" s="14">
        <v>21.564102564102502</v>
      </c>
      <c r="F22" s="14">
        <v>0.88277843836702297</v>
      </c>
      <c r="K22" s="14" t="s">
        <v>52</v>
      </c>
      <c r="L22" s="14">
        <v>2019</v>
      </c>
      <c r="M22" s="14">
        <v>2020</v>
      </c>
      <c r="N22" s="14">
        <v>2021</v>
      </c>
      <c r="O22" s="14" t="s">
        <v>51</v>
      </c>
      <c r="R22" s="14"/>
      <c r="S22" s="14">
        <f>L22</f>
        <v>2019</v>
      </c>
      <c r="T22" s="14">
        <f t="shared" ref="T22:U37" si="2">M22</f>
        <v>2020</v>
      </c>
      <c r="U22" s="14">
        <f t="shared" si="2"/>
        <v>2021</v>
      </c>
      <c r="Y22" s="14"/>
      <c r="Z22" s="14" t="str">
        <f>_xlfn.CONCAT(S22, " to ", T22)</f>
        <v>2019 to 2020</v>
      </c>
      <c r="AA22" s="14" t="str">
        <f>_xlfn.CONCAT(T22, " to ", U22)</f>
        <v>2020 to 2021</v>
      </c>
    </row>
    <row r="23" spans="1:27" x14ac:dyDescent="0.2">
      <c r="A23" s="14">
        <v>2</v>
      </c>
      <c r="B23" s="14">
        <v>2021</v>
      </c>
      <c r="C23" s="14" t="s">
        <v>35</v>
      </c>
      <c r="D23" s="14">
        <v>14.842047930283201</v>
      </c>
      <c r="E23" s="14">
        <v>21.564102564102502</v>
      </c>
      <c r="F23" s="14">
        <v>0.68827570663620097</v>
      </c>
      <c r="K23" s="15" t="s">
        <v>35</v>
      </c>
      <c r="L23" s="16">
        <v>1</v>
      </c>
      <c r="M23" s="16">
        <v>0.88277843836702297</v>
      </c>
      <c r="N23" s="16">
        <v>0.68827570663620097</v>
      </c>
      <c r="O23" s="16">
        <v>2.5710541450032238</v>
      </c>
      <c r="R23" s="14" t="str">
        <f>K23</f>
        <v>Beares</v>
      </c>
      <c r="S23" s="14">
        <f>L23</f>
        <v>1</v>
      </c>
      <c r="T23" s="14">
        <f t="shared" si="2"/>
        <v>0.88277843836702297</v>
      </c>
      <c r="U23" s="14">
        <f t="shared" si="2"/>
        <v>0.68827570663620097</v>
      </c>
      <c r="Y23" s="14" t="str">
        <f t="shared" ref="Y23:Y37" si="3">R23</f>
        <v>Beares</v>
      </c>
      <c r="Z23" s="17">
        <f t="shared" ref="Z23:Z37" si="4">T23/S23-1</f>
        <v>-0.11722156163297703</v>
      </c>
      <c r="AA23" s="17">
        <f t="shared" ref="AA23:AA37" si="5">U23/T23-1</f>
        <v>-0.22033017943960675</v>
      </c>
    </row>
    <row r="24" spans="1:27" x14ac:dyDescent="0.2">
      <c r="A24" s="14">
        <v>3</v>
      </c>
      <c r="B24" s="14">
        <v>2019</v>
      </c>
      <c r="C24" s="14" t="s">
        <v>36</v>
      </c>
      <c r="D24" s="14">
        <v>14.5548076923076</v>
      </c>
      <c r="E24" s="14">
        <v>14.5548076923076</v>
      </c>
      <c r="F24" s="14">
        <v>1</v>
      </c>
      <c r="K24" s="15" t="s">
        <v>36</v>
      </c>
      <c r="L24" s="16">
        <v>1</v>
      </c>
      <c r="M24" s="16">
        <v>1.61419039439783</v>
      </c>
      <c r="N24" s="16">
        <v>1.6077835507592699</v>
      </c>
      <c r="O24" s="16">
        <v>4.2219739451570995</v>
      </c>
      <c r="R24" s="14" t="str">
        <f t="shared" ref="R24:R37" si="6">K24</f>
        <v>Bradlows</v>
      </c>
      <c r="S24" s="14">
        <f t="shared" ref="S24:S37" si="7">L24</f>
        <v>1</v>
      </c>
      <c r="T24" s="14">
        <f t="shared" si="2"/>
        <v>1.61419039439783</v>
      </c>
      <c r="U24" s="14">
        <f t="shared" si="2"/>
        <v>1.6077835507592699</v>
      </c>
      <c r="Y24" s="14" t="str">
        <f t="shared" si="3"/>
        <v>Bradlows</v>
      </c>
      <c r="Z24" s="17">
        <f t="shared" si="4"/>
        <v>0.61419039439782996</v>
      </c>
      <c r="AA24" s="17">
        <f t="shared" si="5"/>
        <v>-3.9690755568831948E-3</v>
      </c>
    </row>
    <row r="25" spans="1:27" x14ac:dyDescent="0.2">
      <c r="A25" s="14">
        <v>4</v>
      </c>
      <c r="B25" s="14">
        <v>2020</v>
      </c>
      <c r="C25" s="14" t="s">
        <v>36</v>
      </c>
      <c r="D25" s="14">
        <v>23.4942307692307</v>
      </c>
      <c r="E25" s="14">
        <v>14.5548076923076</v>
      </c>
      <c r="F25" s="14">
        <v>1.61419039439783</v>
      </c>
      <c r="K25" s="15" t="s">
        <v>37</v>
      </c>
      <c r="L25" s="16">
        <v>1</v>
      </c>
      <c r="M25" s="16">
        <v>1.0663863836712499</v>
      </c>
      <c r="N25" s="16">
        <v>0.96830594989742003</v>
      </c>
      <c r="O25" s="16">
        <v>3.0346923335686702</v>
      </c>
      <c r="R25" s="14" t="str">
        <f t="shared" si="6"/>
        <v>Dial a Bed</v>
      </c>
      <c r="S25" s="14">
        <f t="shared" si="7"/>
        <v>1</v>
      </c>
      <c r="T25" s="14">
        <f t="shared" si="2"/>
        <v>1.0663863836712499</v>
      </c>
      <c r="U25" s="14">
        <f t="shared" si="2"/>
        <v>0.96830594989742003</v>
      </c>
      <c r="Y25" s="14" t="str">
        <f t="shared" si="3"/>
        <v>Dial a Bed</v>
      </c>
      <c r="Z25" s="17">
        <f t="shared" si="4"/>
        <v>6.6386383671249938E-2</v>
      </c>
      <c r="AA25" s="17">
        <f t="shared" si="5"/>
        <v>-9.197457439035206E-2</v>
      </c>
    </row>
    <row r="26" spans="1:27" x14ac:dyDescent="0.2">
      <c r="A26" s="14">
        <v>5</v>
      </c>
      <c r="B26" s="14">
        <v>2021</v>
      </c>
      <c r="C26" s="14" t="s">
        <v>36</v>
      </c>
      <c r="D26" s="14">
        <v>23.4009803921568</v>
      </c>
      <c r="E26" s="14">
        <v>14.5548076923076</v>
      </c>
      <c r="F26" s="14">
        <v>1.6077835507592699</v>
      </c>
      <c r="K26" s="15" t="s">
        <v>38</v>
      </c>
      <c r="L26" s="16">
        <v>1</v>
      </c>
      <c r="M26" s="16">
        <v>0.976841751971807</v>
      </c>
      <c r="N26" s="16">
        <v>0.76688745644255296</v>
      </c>
      <c r="O26" s="16">
        <v>2.7437292084143596</v>
      </c>
      <c r="R26" s="14" t="str">
        <f t="shared" si="6"/>
        <v>House &amp; Home</v>
      </c>
      <c r="S26" s="14">
        <f t="shared" si="7"/>
        <v>1</v>
      </c>
      <c r="T26" s="14">
        <f t="shared" si="2"/>
        <v>0.976841751971807</v>
      </c>
      <c r="U26" s="14">
        <f t="shared" si="2"/>
        <v>0.76688745644255296</v>
      </c>
      <c r="Y26" s="14" t="str">
        <f t="shared" si="3"/>
        <v>House &amp; Home</v>
      </c>
      <c r="Z26" s="17">
        <f t="shared" si="4"/>
        <v>-2.3158248028192996E-2</v>
      </c>
      <c r="AA26" s="17">
        <f t="shared" si="5"/>
        <v>-0.21493173802762844</v>
      </c>
    </row>
    <row r="27" spans="1:27" x14ac:dyDescent="0.2">
      <c r="A27" s="14">
        <v>6</v>
      </c>
      <c r="B27" s="14">
        <v>2019</v>
      </c>
      <c r="C27" s="14" t="s">
        <v>37</v>
      </c>
      <c r="D27" s="14">
        <v>14.1798076923076</v>
      </c>
      <c r="E27" s="14">
        <v>14.1798076923076</v>
      </c>
      <c r="F27" s="14">
        <v>1</v>
      </c>
      <c r="K27" s="15" t="s">
        <v>39</v>
      </c>
      <c r="L27" s="16">
        <v>1</v>
      </c>
      <c r="M27" s="16">
        <v>1.39001937984496</v>
      </c>
      <c r="N27" s="16">
        <v>1.48309963520291</v>
      </c>
      <c r="O27" s="16">
        <v>3.87311901504787</v>
      </c>
      <c r="R27" s="14" t="str">
        <f t="shared" si="6"/>
        <v>Lewis</v>
      </c>
      <c r="S27" s="14">
        <f t="shared" si="7"/>
        <v>1</v>
      </c>
      <c r="T27" s="14">
        <f t="shared" si="2"/>
        <v>1.39001937984496</v>
      </c>
      <c r="U27" s="14">
        <f t="shared" si="2"/>
        <v>1.48309963520291</v>
      </c>
      <c r="Y27" s="14" t="str">
        <f t="shared" si="3"/>
        <v>Lewis</v>
      </c>
      <c r="Z27" s="17">
        <f t="shared" si="4"/>
        <v>0.39001937984496005</v>
      </c>
      <c r="AA27" s="17">
        <f t="shared" si="5"/>
        <v>6.6963278863300335E-2</v>
      </c>
    </row>
    <row r="28" spans="1:27" x14ac:dyDescent="0.2">
      <c r="A28" s="14">
        <v>7</v>
      </c>
      <c r="B28" s="14">
        <v>2020</v>
      </c>
      <c r="C28" s="14" t="s">
        <v>37</v>
      </c>
      <c r="D28" s="14">
        <v>15.121153846153801</v>
      </c>
      <c r="E28" s="14">
        <v>14.1798076923076</v>
      </c>
      <c r="F28" s="14">
        <v>1.0663863836712499</v>
      </c>
      <c r="K28" s="15" t="s">
        <v>40</v>
      </c>
      <c r="L28" s="16">
        <v>1</v>
      </c>
      <c r="M28" s="16">
        <v>0.89458572600492203</v>
      </c>
      <c r="N28" s="16">
        <v>0.695073107175601</v>
      </c>
      <c r="O28" s="16">
        <v>2.5896588331805233</v>
      </c>
      <c r="R28" s="14" t="str">
        <f t="shared" si="6"/>
        <v>Mattress Gallery</v>
      </c>
      <c r="S28" s="14">
        <f t="shared" si="7"/>
        <v>1</v>
      </c>
      <c r="T28" s="14">
        <f t="shared" si="2"/>
        <v>0.89458572600492203</v>
      </c>
      <c r="U28" s="14">
        <f t="shared" si="2"/>
        <v>0.695073107175601</v>
      </c>
      <c r="Y28" s="14" t="str">
        <f t="shared" si="3"/>
        <v>Mattress Gallery</v>
      </c>
      <c r="Z28" s="17">
        <f t="shared" si="4"/>
        <v>-0.10541427399507797</v>
      </c>
      <c r="AA28" s="17">
        <f t="shared" si="5"/>
        <v>-0.22302235887477517</v>
      </c>
    </row>
    <row r="29" spans="1:27" x14ac:dyDescent="0.2">
      <c r="A29" s="14">
        <v>8</v>
      </c>
      <c r="B29" s="14">
        <v>2021</v>
      </c>
      <c r="C29" s="14" t="s">
        <v>37</v>
      </c>
      <c r="D29" s="14">
        <v>13.730392156862701</v>
      </c>
      <c r="E29" s="14">
        <v>14.1798076923076</v>
      </c>
      <c r="F29" s="14">
        <v>0.96830594989742003</v>
      </c>
      <c r="K29" s="15" t="s">
        <v>41</v>
      </c>
      <c r="L29" s="16">
        <v>1</v>
      </c>
      <c r="M29" s="16">
        <v>1.23438621679827</v>
      </c>
      <c r="N29" s="16">
        <v>0.99899122127913098</v>
      </c>
      <c r="O29" s="16">
        <v>3.233377438077401</v>
      </c>
      <c r="R29" s="14" t="str">
        <f t="shared" si="6"/>
        <v>Mattress Warehouse</v>
      </c>
      <c r="S29" s="14">
        <f t="shared" si="7"/>
        <v>1</v>
      </c>
      <c r="T29" s="14">
        <f t="shared" si="2"/>
        <v>1.23438621679827</v>
      </c>
      <c r="U29" s="14">
        <f t="shared" si="2"/>
        <v>0.99899122127913098</v>
      </c>
      <c r="Y29" s="14" t="str">
        <f t="shared" si="3"/>
        <v>Mattress Warehouse</v>
      </c>
      <c r="Z29" s="17">
        <f t="shared" si="4"/>
        <v>0.23438621679826999</v>
      </c>
      <c r="AA29" s="17">
        <f t="shared" si="5"/>
        <v>-0.19069801032751532</v>
      </c>
    </row>
    <row r="30" spans="1:27" x14ac:dyDescent="0.2">
      <c r="A30" s="14">
        <v>9</v>
      </c>
      <c r="B30" s="14">
        <v>2019</v>
      </c>
      <c r="C30" s="14" t="s">
        <v>38</v>
      </c>
      <c r="D30" s="14">
        <v>22.919230769230701</v>
      </c>
      <c r="E30" s="14">
        <v>22.919230769230701</v>
      </c>
      <c r="F30" s="14">
        <v>1</v>
      </c>
      <c r="K30" s="15" t="s">
        <v>42</v>
      </c>
      <c r="L30" s="16">
        <v>1</v>
      </c>
      <c r="M30" s="16">
        <v>1.3096190380961901</v>
      </c>
      <c r="N30" s="16">
        <v>1.1395017361008899</v>
      </c>
      <c r="O30" s="16">
        <v>3.4491207741970795</v>
      </c>
      <c r="R30" s="14" t="str">
        <f t="shared" si="6"/>
        <v>OK Furniture</v>
      </c>
      <c r="S30" s="14">
        <f t="shared" si="7"/>
        <v>1</v>
      </c>
      <c r="T30" s="14">
        <f t="shared" si="2"/>
        <v>1.3096190380961901</v>
      </c>
      <c r="U30" s="14">
        <f t="shared" si="2"/>
        <v>1.1395017361008899</v>
      </c>
      <c r="Y30" s="14" t="str">
        <f t="shared" si="3"/>
        <v>OK Furniture</v>
      </c>
      <c r="Z30" s="17">
        <f t="shared" si="4"/>
        <v>0.30961903809619007</v>
      </c>
      <c r="AA30" s="17">
        <f t="shared" si="5"/>
        <v>-0.12989831168200017</v>
      </c>
    </row>
    <row r="31" spans="1:27" x14ac:dyDescent="0.2">
      <c r="A31" s="14">
        <v>10</v>
      </c>
      <c r="B31" s="14">
        <v>2020</v>
      </c>
      <c r="C31" s="14" t="s">
        <v>38</v>
      </c>
      <c r="D31" s="14">
        <v>22.388461538461499</v>
      </c>
      <c r="E31" s="14">
        <v>22.919230769230701</v>
      </c>
      <c r="F31" s="14">
        <v>0.976841751971807</v>
      </c>
      <c r="K31" s="15" t="s">
        <v>43</v>
      </c>
      <c r="L31" s="16">
        <v>1</v>
      </c>
      <c r="M31" s="16">
        <v>1.5853854820537501</v>
      </c>
      <c r="N31" s="16">
        <v>1.28940267560428</v>
      </c>
      <c r="O31" s="16">
        <v>3.8747881576580303</v>
      </c>
      <c r="R31" s="14" t="str">
        <f t="shared" si="6"/>
        <v>Rochester</v>
      </c>
      <c r="S31" s="14">
        <f t="shared" si="7"/>
        <v>1</v>
      </c>
      <c r="T31" s="14">
        <f t="shared" si="2"/>
        <v>1.5853854820537501</v>
      </c>
      <c r="U31" s="14">
        <f t="shared" si="2"/>
        <v>1.28940267560428</v>
      </c>
      <c r="Y31" s="14" t="str">
        <f t="shared" si="3"/>
        <v>Rochester</v>
      </c>
      <c r="Z31" s="17">
        <f t="shared" si="4"/>
        <v>0.58538548205375007</v>
      </c>
      <c r="AA31" s="17">
        <f t="shared" si="5"/>
        <v>-0.18669453568229111</v>
      </c>
    </row>
    <row r="32" spans="1:27" x14ac:dyDescent="0.2">
      <c r="A32" s="14">
        <v>11</v>
      </c>
      <c r="B32" s="14">
        <v>2021</v>
      </c>
      <c r="C32" s="14" t="s">
        <v>38</v>
      </c>
      <c r="D32" s="14">
        <v>17.5764705882352</v>
      </c>
      <c r="E32" s="14">
        <v>22.919230769230701</v>
      </c>
      <c r="F32" s="14">
        <v>0.76688745644255296</v>
      </c>
      <c r="K32" s="15" t="s">
        <v>44</v>
      </c>
      <c r="L32" s="16">
        <v>1</v>
      </c>
      <c r="M32" s="16">
        <v>1.8730357739886301</v>
      </c>
      <c r="N32" s="16">
        <v>1.68605161890901</v>
      </c>
      <c r="O32" s="16">
        <v>4.5590873928976405</v>
      </c>
      <c r="R32" s="14" t="str">
        <f t="shared" si="6"/>
        <v>Russells</v>
      </c>
      <c r="S32" s="14">
        <f t="shared" si="7"/>
        <v>1</v>
      </c>
      <c r="T32" s="14">
        <f t="shared" si="2"/>
        <v>1.8730357739886301</v>
      </c>
      <c r="U32" s="14">
        <f t="shared" si="2"/>
        <v>1.68605161890901</v>
      </c>
      <c r="Y32" s="14" t="str">
        <f t="shared" si="3"/>
        <v>Russells</v>
      </c>
      <c r="Z32" s="17">
        <f t="shared" si="4"/>
        <v>0.87303577398863008</v>
      </c>
      <c r="AA32" s="17">
        <f t="shared" si="5"/>
        <v>-9.9829462777124234E-2</v>
      </c>
    </row>
    <row r="33" spans="1:27" x14ac:dyDescent="0.2">
      <c r="A33" s="14">
        <v>12</v>
      </c>
      <c r="B33" s="14">
        <v>2019</v>
      </c>
      <c r="C33" s="14" t="s">
        <v>39</v>
      </c>
      <c r="D33" s="14">
        <v>15.876923076922999</v>
      </c>
      <c r="E33" s="14">
        <v>15.876923076922999</v>
      </c>
      <c r="F33" s="14">
        <v>1</v>
      </c>
      <c r="K33" s="15" t="s">
        <v>45</v>
      </c>
      <c r="L33" s="16">
        <v>1</v>
      </c>
      <c r="M33" s="16">
        <v>1.5227231079347601</v>
      </c>
      <c r="N33" s="16">
        <v>1.4085236806835599</v>
      </c>
      <c r="O33" s="16">
        <v>3.9312467886183198</v>
      </c>
      <c r="R33" s="14" t="str">
        <f t="shared" si="6"/>
        <v>Sleepmasters</v>
      </c>
      <c r="S33" s="14">
        <f t="shared" si="7"/>
        <v>1</v>
      </c>
      <c r="T33" s="14">
        <f t="shared" si="2"/>
        <v>1.5227231079347601</v>
      </c>
      <c r="U33" s="14">
        <f t="shared" si="2"/>
        <v>1.4085236806835599</v>
      </c>
      <c r="Y33" s="14" t="str">
        <f t="shared" si="3"/>
        <v>Sleepmasters</v>
      </c>
      <c r="Z33" s="17">
        <f t="shared" si="4"/>
        <v>0.52272310793476007</v>
      </c>
      <c r="AA33" s="17">
        <f t="shared" si="5"/>
        <v>-7.4996843914772238E-2</v>
      </c>
    </row>
    <row r="34" spans="1:27" x14ac:dyDescent="0.2">
      <c r="A34" s="14">
        <v>13</v>
      </c>
      <c r="B34" s="14">
        <v>2020</v>
      </c>
      <c r="C34" s="14" t="s">
        <v>39</v>
      </c>
      <c r="D34" s="14">
        <v>22.0692307692307</v>
      </c>
      <c r="E34" s="14">
        <v>15.876923076922999</v>
      </c>
      <c r="F34" s="14">
        <v>1.39001937984496</v>
      </c>
      <c r="K34" s="15" t="s">
        <v>46</v>
      </c>
      <c r="L34" s="16">
        <v>1</v>
      </c>
      <c r="M34" s="16">
        <v>0.92612474437627801</v>
      </c>
      <c r="N34" s="16">
        <v>0.913268374834596</v>
      </c>
      <c r="O34" s="16">
        <v>2.8393931192108743</v>
      </c>
      <c r="R34" s="14" t="str">
        <f t="shared" si="6"/>
        <v>Tafelberg</v>
      </c>
      <c r="S34" s="14">
        <f t="shared" si="7"/>
        <v>1</v>
      </c>
      <c r="T34" s="14">
        <f t="shared" si="2"/>
        <v>0.92612474437627801</v>
      </c>
      <c r="U34" s="14">
        <f t="shared" si="2"/>
        <v>0.913268374834596</v>
      </c>
      <c r="Y34" s="14" t="str">
        <f t="shared" si="3"/>
        <v>Tafelberg</v>
      </c>
      <c r="Z34" s="17">
        <f t="shared" si="4"/>
        <v>-7.3875255623721992E-2</v>
      </c>
      <c r="AA34" s="17">
        <f t="shared" si="5"/>
        <v>-1.3881898329301645E-2</v>
      </c>
    </row>
    <row r="35" spans="1:27" x14ac:dyDescent="0.2">
      <c r="A35" s="14">
        <v>14</v>
      </c>
      <c r="B35" s="14">
        <v>2021</v>
      </c>
      <c r="C35" s="14" t="s">
        <v>39</v>
      </c>
      <c r="D35" s="14">
        <v>23.547058823529401</v>
      </c>
      <c r="E35" s="14">
        <v>15.876923076922999</v>
      </c>
      <c r="F35" s="14">
        <v>1.48309963520291</v>
      </c>
      <c r="K35" s="15" t="s">
        <v>47</v>
      </c>
      <c r="L35" s="16">
        <v>1</v>
      </c>
      <c r="M35" s="16">
        <v>0.95496485061511405</v>
      </c>
      <c r="N35" s="16">
        <v>0.82115165925772704</v>
      </c>
      <c r="O35" s="16">
        <v>2.7761165098728409</v>
      </c>
      <c r="R35" s="14" t="str">
        <f t="shared" si="6"/>
        <v>The Bed Centre</v>
      </c>
      <c r="S35" s="14">
        <f t="shared" si="7"/>
        <v>1</v>
      </c>
      <c r="T35" s="14">
        <f t="shared" si="2"/>
        <v>0.95496485061511405</v>
      </c>
      <c r="U35" s="14">
        <f t="shared" si="2"/>
        <v>0.82115165925772704</v>
      </c>
      <c r="Y35" s="14" t="str">
        <f t="shared" si="3"/>
        <v>The Bed Centre</v>
      </c>
      <c r="Z35" s="17">
        <f t="shared" si="4"/>
        <v>-4.5035149384885953E-2</v>
      </c>
      <c r="AA35" s="17">
        <f t="shared" si="5"/>
        <v>-0.14012368232317129</v>
      </c>
    </row>
    <row r="36" spans="1:27" x14ac:dyDescent="0.2">
      <c r="A36" s="14">
        <v>15</v>
      </c>
      <c r="B36" s="14">
        <v>2019</v>
      </c>
      <c r="C36" s="14" t="s">
        <v>40</v>
      </c>
      <c r="D36" s="14">
        <v>46.884615384615302</v>
      </c>
      <c r="E36" s="14">
        <v>46.884615384615302</v>
      </c>
      <c r="F36" s="14">
        <v>1</v>
      </c>
      <c r="K36" s="15" t="s">
        <v>48</v>
      </c>
      <c r="L36" s="16">
        <v>1</v>
      </c>
      <c r="M36" s="16">
        <v>0.858427845131012</v>
      </c>
      <c r="N36" s="16">
        <v>0.71948080496701305</v>
      </c>
      <c r="O36" s="16">
        <v>2.5779086500980251</v>
      </c>
      <c r="R36" s="14" t="str">
        <f t="shared" si="6"/>
        <v>The Bed Shop</v>
      </c>
      <c r="S36" s="14">
        <f t="shared" si="7"/>
        <v>1</v>
      </c>
      <c r="T36" s="14">
        <f t="shared" si="2"/>
        <v>0.858427845131012</v>
      </c>
      <c r="U36" s="14">
        <f t="shared" si="2"/>
        <v>0.71948080496701305</v>
      </c>
      <c r="Y36" s="14" t="str">
        <f t="shared" si="3"/>
        <v>The Bed Shop</v>
      </c>
      <c r="Z36" s="17">
        <f t="shared" si="4"/>
        <v>-0.141572154868988</v>
      </c>
      <c r="AA36" s="17">
        <f t="shared" si="5"/>
        <v>-0.16186222400881356</v>
      </c>
    </row>
    <row r="37" spans="1:27" x14ac:dyDescent="0.2">
      <c r="A37" s="14">
        <v>16</v>
      </c>
      <c r="B37" s="14">
        <v>2020</v>
      </c>
      <c r="C37" s="14" t="s">
        <v>40</v>
      </c>
      <c r="D37" s="14">
        <v>41.942307692307601</v>
      </c>
      <c r="E37" s="14">
        <v>46.884615384615302</v>
      </c>
      <c r="F37" s="14">
        <v>0.89458572600492203</v>
      </c>
      <c r="K37" s="15" t="s">
        <v>49</v>
      </c>
      <c r="L37" s="16">
        <v>1</v>
      </c>
      <c r="M37" s="16">
        <v>0.84578730777561095</v>
      </c>
      <c r="N37" s="16">
        <v>0.67708850921785202</v>
      </c>
      <c r="O37" s="16">
        <v>2.5228758169934631</v>
      </c>
      <c r="R37" s="14" t="str">
        <f t="shared" si="6"/>
        <v>The Mattress King</v>
      </c>
      <c r="S37" s="14">
        <f t="shared" si="7"/>
        <v>1</v>
      </c>
      <c r="T37" s="14">
        <f t="shared" si="2"/>
        <v>0.84578730777561095</v>
      </c>
      <c r="U37" s="14">
        <f t="shared" si="2"/>
        <v>0.67708850921785202</v>
      </c>
      <c r="Y37" s="14" t="str">
        <f t="shared" si="3"/>
        <v>The Mattress King</v>
      </c>
      <c r="Z37" s="17">
        <f t="shared" si="4"/>
        <v>-0.15421269222438905</v>
      </c>
      <c r="AA37" s="17">
        <f t="shared" si="5"/>
        <v>-0.19945770881976288</v>
      </c>
    </row>
    <row r="38" spans="1:27" x14ac:dyDescent="0.2">
      <c r="A38" s="14">
        <v>17</v>
      </c>
      <c r="B38" s="14">
        <v>2021</v>
      </c>
      <c r="C38" s="14" t="s">
        <v>40</v>
      </c>
      <c r="D38" s="14">
        <v>32.588235294117602</v>
      </c>
      <c r="E38" s="14">
        <v>46.884615384615302</v>
      </c>
      <c r="F38" s="14">
        <v>0.695073107175601</v>
      </c>
      <c r="K38" s="15" t="s">
        <v>51</v>
      </c>
      <c r="L38" s="16">
        <v>15</v>
      </c>
      <c r="M38" s="16">
        <v>17.935256441027409</v>
      </c>
      <c r="N38" s="16">
        <v>15.862885686968015</v>
      </c>
      <c r="O38" s="16">
        <v>48.798142127995419</v>
      </c>
    </row>
    <row r="39" spans="1:27" x14ac:dyDescent="0.2">
      <c r="A39" s="14">
        <v>18</v>
      </c>
      <c r="B39" s="14">
        <v>2019</v>
      </c>
      <c r="C39" s="14" t="s">
        <v>41</v>
      </c>
      <c r="D39" s="14">
        <v>17.858974358974301</v>
      </c>
      <c r="E39" s="14">
        <v>17.858974358974301</v>
      </c>
      <c r="F39" s="14">
        <v>1</v>
      </c>
    </row>
    <row r="40" spans="1:27" x14ac:dyDescent="0.2">
      <c r="A40" s="14">
        <v>19</v>
      </c>
      <c r="B40" s="14">
        <v>2020</v>
      </c>
      <c r="C40" s="14" t="s">
        <v>41</v>
      </c>
      <c r="D40" s="14">
        <v>22.0448717948717</v>
      </c>
      <c r="E40" s="14">
        <v>17.858974358974301</v>
      </c>
      <c r="F40" s="14">
        <v>1.23438621679827</v>
      </c>
    </row>
    <row r="41" spans="1:27" x14ac:dyDescent="0.2">
      <c r="A41" s="14">
        <v>20</v>
      </c>
      <c r="B41" s="14">
        <v>2021</v>
      </c>
      <c r="C41" s="14" t="s">
        <v>41</v>
      </c>
      <c r="D41" s="14">
        <v>17.840958605664401</v>
      </c>
      <c r="E41" s="14">
        <v>17.858974358974301</v>
      </c>
      <c r="F41" s="14">
        <v>0.99899122127913098</v>
      </c>
    </row>
    <row r="42" spans="1:27" x14ac:dyDescent="0.2">
      <c r="A42" s="14">
        <v>21</v>
      </c>
      <c r="B42" s="14">
        <v>2019</v>
      </c>
      <c r="C42" s="14" t="s">
        <v>42</v>
      </c>
      <c r="D42" s="14">
        <v>19.2326923076923</v>
      </c>
      <c r="E42" s="14">
        <v>19.2326923076923</v>
      </c>
      <c r="F42" s="14">
        <v>1</v>
      </c>
    </row>
    <row r="43" spans="1:27" x14ac:dyDescent="0.2">
      <c r="A43" s="14">
        <v>22</v>
      </c>
      <c r="B43" s="14">
        <v>2020</v>
      </c>
      <c r="C43" s="14" t="s">
        <v>42</v>
      </c>
      <c r="D43" s="14">
        <v>25.1875</v>
      </c>
      <c r="E43" s="14">
        <v>19.2326923076923</v>
      </c>
      <c r="F43" s="14">
        <v>1.3096190380961901</v>
      </c>
    </row>
    <row r="44" spans="1:27" x14ac:dyDescent="0.2">
      <c r="A44" s="14">
        <v>23</v>
      </c>
      <c r="B44" s="14">
        <v>2021</v>
      </c>
      <c r="C44" s="14" t="s">
        <v>42</v>
      </c>
      <c r="D44" s="14">
        <v>21.915686274509799</v>
      </c>
      <c r="E44" s="14">
        <v>19.2326923076923</v>
      </c>
      <c r="F44" s="14">
        <v>1.1395017361008899</v>
      </c>
    </row>
    <row r="45" spans="1:27" x14ac:dyDescent="0.2">
      <c r="A45" s="14">
        <v>24</v>
      </c>
      <c r="B45" s="14">
        <v>2019</v>
      </c>
      <c r="C45" s="14" t="s">
        <v>43</v>
      </c>
      <c r="D45" s="14">
        <v>11.948076923076901</v>
      </c>
      <c r="E45" s="14">
        <v>11.948076923076901</v>
      </c>
      <c r="F45" s="14">
        <v>1</v>
      </c>
    </row>
    <row r="46" spans="1:27" x14ac:dyDescent="0.2">
      <c r="A46" s="14">
        <v>25</v>
      </c>
      <c r="B46" s="14">
        <v>2020</v>
      </c>
      <c r="C46" s="14" t="s">
        <v>43</v>
      </c>
      <c r="D46" s="14">
        <v>18.942307692307601</v>
      </c>
      <c r="E46" s="14">
        <v>11.948076923076901</v>
      </c>
      <c r="F46" s="14">
        <v>1.5853854820537501</v>
      </c>
    </row>
    <row r="47" spans="1:27" x14ac:dyDescent="0.2">
      <c r="A47" s="14">
        <v>26</v>
      </c>
      <c r="B47" s="14">
        <v>2021</v>
      </c>
      <c r="C47" s="14" t="s">
        <v>43</v>
      </c>
      <c r="D47" s="14">
        <v>15.4058823529411</v>
      </c>
      <c r="E47" s="14">
        <v>11.948076923076901</v>
      </c>
      <c r="F47" s="14">
        <v>1.28940267560428</v>
      </c>
    </row>
    <row r="48" spans="1:27" x14ac:dyDescent="0.2">
      <c r="A48" s="14">
        <v>27</v>
      </c>
      <c r="B48" s="14">
        <v>2019</v>
      </c>
      <c r="C48" s="14" t="s">
        <v>44</v>
      </c>
      <c r="D48" s="14">
        <v>11.5038461538461</v>
      </c>
      <c r="E48" s="14">
        <v>11.5038461538461</v>
      </c>
      <c r="F48" s="14">
        <v>1</v>
      </c>
    </row>
    <row r="49" spans="1:6" x14ac:dyDescent="0.2">
      <c r="A49" s="14">
        <v>28</v>
      </c>
      <c r="B49" s="14">
        <v>2020</v>
      </c>
      <c r="C49" s="14" t="s">
        <v>44</v>
      </c>
      <c r="D49" s="14">
        <v>21.547115384615299</v>
      </c>
      <c r="E49" s="14">
        <v>11.5038461538461</v>
      </c>
      <c r="F49" s="14">
        <v>1.8730357739886301</v>
      </c>
    </row>
    <row r="50" spans="1:6" x14ac:dyDescent="0.2">
      <c r="A50" s="14">
        <v>29</v>
      </c>
      <c r="B50" s="14">
        <v>2021</v>
      </c>
      <c r="C50" s="14" t="s">
        <v>44</v>
      </c>
      <c r="D50" s="14">
        <v>19.396078431372501</v>
      </c>
      <c r="E50" s="14">
        <v>11.5038461538461</v>
      </c>
      <c r="F50" s="14">
        <v>1.68605161890901</v>
      </c>
    </row>
    <row r="51" spans="1:6" x14ac:dyDescent="0.2">
      <c r="A51" s="14">
        <v>30</v>
      </c>
      <c r="B51" s="14">
        <v>2019</v>
      </c>
      <c r="C51" s="14" t="s">
        <v>45</v>
      </c>
      <c r="D51" s="14">
        <v>10.4942307692307</v>
      </c>
      <c r="E51" s="14">
        <v>10.4942307692307</v>
      </c>
      <c r="F51" s="14">
        <v>1</v>
      </c>
    </row>
    <row r="52" spans="1:6" x14ac:dyDescent="0.2">
      <c r="A52" s="14">
        <v>31</v>
      </c>
      <c r="B52" s="14">
        <v>2020</v>
      </c>
      <c r="C52" s="14" t="s">
        <v>45</v>
      </c>
      <c r="D52" s="14">
        <v>15.979807692307601</v>
      </c>
      <c r="E52" s="14">
        <v>10.4942307692307</v>
      </c>
      <c r="F52" s="14">
        <v>1.5227231079347601</v>
      </c>
    </row>
    <row r="53" spans="1:6" x14ac:dyDescent="0.2">
      <c r="A53" s="14">
        <v>32</v>
      </c>
      <c r="B53" s="14">
        <v>2021</v>
      </c>
      <c r="C53" s="14" t="s">
        <v>45</v>
      </c>
      <c r="D53" s="14">
        <v>14.781372549019601</v>
      </c>
      <c r="E53" s="14">
        <v>10.4942307692307</v>
      </c>
      <c r="F53" s="14">
        <v>1.4085236806835599</v>
      </c>
    </row>
    <row r="54" spans="1:6" x14ac:dyDescent="0.2">
      <c r="A54" s="14">
        <v>33</v>
      </c>
      <c r="B54" s="14">
        <v>2019</v>
      </c>
      <c r="C54" s="14" t="s">
        <v>46</v>
      </c>
      <c r="D54" s="14">
        <v>18.807692307692299</v>
      </c>
      <c r="E54" s="14">
        <v>18.807692307692299</v>
      </c>
      <c r="F54" s="14">
        <v>1</v>
      </c>
    </row>
    <row r="55" spans="1:6" x14ac:dyDescent="0.2">
      <c r="A55" s="14">
        <v>34</v>
      </c>
      <c r="B55" s="14">
        <v>2020</v>
      </c>
      <c r="C55" s="14" t="s">
        <v>46</v>
      </c>
      <c r="D55" s="14">
        <v>17.418269230769202</v>
      </c>
      <c r="E55" s="14">
        <v>18.807692307692299</v>
      </c>
      <c r="F55" s="14">
        <v>0.92612474437627801</v>
      </c>
    </row>
    <row r="56" spans="1:6" x14ac:dyDescent="0.2">
      <c r="A56" s="14">
        <v>35</v>
      </c>
      <c r="B56" s="14">
        <v>2021</v>
      </c>
      <c r="C56" s="14" t="s">
        <v>46</v>
      </c>
      <c r="D56" s="14">
        <v>17.176470588235201</v>
      </c>
      <c r="E56" s="14">
        <v>18.807692307692299</v>
      </c>
      <c r="F56" s="14">
        <v>0.913268374834596</v>
      </c>
    </row>
    <row r="57" spans="1:6" x14ac:dyDescent="0.2">
      <c r="A57" s="14">
        <v>36</v>
      </c>
      <c r="B57" s="14">
        <v>2019</v>
      </c>
      <c r="C57" s="14" t="s">
        <v>47</v>
      </c>
      <c r="D57" s="14">
        <v>29.179487179487101</v>
      </c>
      <c r="E57" s="14">
        <v>29.179487179487101</v>
      </c>
      <c r="F57" s="14">
        <v>1</v>
      </c>
    </row>
    <row r="58" spans="1:6" x14ac:dyDescent="0.2">
      <c r="A58" s="14">
        <v>37</v>
      </c>
      <c r="B58" s="14">
        <v>2020</v>
      </c>
      <c r="C58" s="14" t="s">
        <v>47</v>
      </c>
      <c r="D58" s="14">
        <v>27.865384615384599</v>
      </c>
      <c r="E58" s="14">
        <v>29.179487179487101</v>
      </c>
      <c r="F58" s="14">
        <v>0.95496485061511405</v>
      </c>
    </row>
    <row r="59" spans="1:6" x14ac:dyDescent="0.2">
      <c r="A59" s="14">
        <v>38</v>
      </c>
      <c r="B59" s="14">
        <v>2021</v>
      </c>
      <c r="C59" s="14" t="s">
        <v>47</v>
      </c>
      <c r="D59" s="14">
        <v>23.960784313725402</v>
      </c>
      <c r="E59" s="14">
        <v>29.179487179487101</v>
      </c>
      <c r="F59" s="14">
        <v>0.82115165925772704</v>
      </c>
    </row>
    <row r="60" spans="1:6" x14ac:dyDescent="0.2">
      <c r="A60" s="14">
        <v>39</v>
      </c>
      <c r="B60" s="14">
        <v>2019</v>
      </c>
      <c r="C60" s="14" t="s">
        <v>48</v>
      </c>
      <c r="D60" s="14">
        <v>21.0741758241758</v>
      </c>
      <c r="E60" s="14">
        <v>21.0741758241758</v>
      </c>
      <c r="F60" s="14">
        <v>1</v>
      </c>
    </row>
    <row r="61" spans="1:6" x14ac:dyDescent="0.2">
      <c r="A61" s="14">
        <v>40</v>
      </c>
      <c r="B61" s="14">
        <v>2020</v>
      </c>
      <c r="C61" s="14" t="s">
        <v>48</v>
      </c>
      <c r="D61" s="14">
        <v>18.0906593406593</v>
      </c>
      <c r="E61" s="14">
        <v>21.0741758241758</v>
      </c>
      <c r="F61" s="14">
        <v>0.858427845131012</v>
      </c>
    </row>
    <row r="62" spans="1:6" x14ac:dyDescent="0.2">
      <c r="A62" s="14">
        <v>41</v>
      </c>
      <c r="B62" s="14">
        <v>2021</v>
      </c>
      <c r="C62" s="14" t="s">
        <v>48</v>
      </c>
      <c r="D62" s="14">
        <v>15.162464985994299</v>
      </c>
      <c r="E62" s="14">
        <v>21.0741758241758</v>
      </c>
      <c r="F62" s="14">
        <v>0.71948080496701305</v>
      </c>
    </row>
    <row r="63" spans="1:6" x14ac:dyDescent="0.2">
      <c r="A63" s="14">
        <v>42</v>
      </c>
      <c r="B63" s="14">
        <v>2019</v>
      </c>
      <c r="C63" s="14" t="s">
        <v>49</v>
      </c>
      <c r="D63" s="14">
        <v>22.197115384615302</v>
      </c>
      <c r="E63" s="14">
        <v>22.197115384615302</v>
      </c>
      <c r="F63" s="14">
        <v>1</v>
      </c>
    </row>
    <row r="64" spans="1:6" x14ac:dyDescent="0.2">
      <c r="A64" s="14">
        <v>43</v>
      </c>
      <c r="B64" s="14">
        <v>2020</v>
      </c>
      <c r="C64" s="14" t="s">
        <v>49</v>
      </c>
      <c r="D64" s="14">
        <v>18.7740384615384</v>
      </c>
      <c r="E64" s="14">
        <v>22.197115384615302</v>
      </c>
      <c r="F64" s="14">
        <v>0.84578730777561095</v>
      </c>
    </row>
    <row r="65" spans="1:6" x14ac:dyDescent="0.2">
      <c r="A65" s="14">
        <v>44</v>
      </c>
      <c r="B65" s="14">
        <v>2021</v>
      </c>
      <c r="C65" s="14" t="s">
        <v>49</v>
      </c>
      <c r="D65" s="14">
        <v>15.029411764705801</v>
      </c>
      <c r="E65" s="14">
        <v>22.197115384615302</v>
      </c>
      <c r="F65" s="14">
        <v>0.67708850921785202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7317-B9B7-4F4E-AC1B-DF3339ED2F8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B7B82-D1BE-A143-B28A-47A5736E348E}">
  <dimension ref="A1:AX711"/>
  <sheetViews>
    <sheetView topLeftCell="B175" zoomScale="25" zoomScaleNormal="100" workbookViewId="0">
      <selection activeCell="AO285" sqref="AO285"/>
    </sheetView>
  </sheetViews>
  <sheetFormatPr baseColWidth="10" defaultRowHeight="16" x14ac:dyDescent="0.2"/>
  <cols>
    <col min="14" max="14" width="26" bestFit="1" customWidth="1"/>
    <col min="15" max="15" width="21.5" bestFit="1" customWidth="1"/>
    <col min="16" max="16" width="7.5" bestFit="1" customWidth="1"/>
    <col min="17" max="20" width="7.6640625" bestFit="1" customWidth="1"/>
    <col min="21" max="21" width="7.1640625" bestFit="1" customWidth="1"/>
    <col min="22" max="22" width="24.5" customWidth="1"/>
    <col min="23" max="23" width="27.83203125" customWidth="1"/>
    <col min="24" max="24" width="19.33203125" customWidth="1"/>
    <col min="25" max="25" width="35.33203125" customWidth="1"/>
    <col min="26" max="26" width="11" bestFit="1" customWidth="1"/>
    <col min="27" max="27" width="19.1640625" customWidth="1"/>
    <col min="28" max="28" width="11.1640625" customWidth="1"/>
    <col min="29" max="29" width="26.1640625" customWidth="1"/>
    <col min="30" max="30" width="25.1640625" customWidth="1"/>
    <col min="31" max="31" width="34.1640625" customWidth="1"/>
    <col min="34" max="34" width="19.1640625" bestFit="1" customWidth="1"/>
    <col min="41" max="41" width="8.33203125" bestFit="1" customWidth="1"/>
    <col min="42" max="43" width="7.33203125" bestFit="1" customWidth="1"/>
    <col min="44" max="44" width="6" bestFit="1" customWidth="1"/>
    <col min="45" max="45" width="6.33203125" bestFit="1" customWidth="1"/>
    <col min="46" max="46" width="5.83203125" bestFit="1" customWidth="1"/>
    <col min="47" max="47" width="6.6640625" bestFit="1" customWidth="1"/>
    <col min="48" max="48" width="6.1640625" bestFit="1" customWidth="1"/>
    <col min="49" max="49" width="7.1640625" bestFit="1" customWidth="1"/>
    <col min="50" max="51" width="6.83203125" bestFit="1" customWidth="1"/>
  </cols>
  <sheetData>
    <row r="1" spans="1:31" x14ac:dyDescent="0.2">
      <c r="B1" t="s">
        <v>21</v>
      </c>
      <c r="C1" t="s">
        <v>1</v>
      </c>
      <c r="D1" t="s">
        <v>0</v>
      </c>
      <c r="E1" t="s">
        <v>27</v>
      </c>
      <c r="F1" t="s">
        <v>85</v>
      </c>
      <c r="G1" t="s">
        <v>54</v>
      </c>
      <c r="H1" t="s">
        <v>86</v>
      </c>
      <c r="I1" t="s">
        <v>87</v>
      </c>
      <c r="J1" t="s">
        <v>4</v>
      </c>
      <c r="N1" s="1" t="s">
        <v>1</v>
      </c>
      <c r="O1" t="s">
        <v>5</v>
      </c>
    </row>
    <row r="2" spans="1:31" ht="16" customHeight="1" x14ac:dyDescent="0.2">
      <c r="A2">
        <v>0</v>
      </c>
      <c r="B2" t="s">
        <v>88</v>
      </c>
      <c r="C2" t="s">
        <v>5</v>
      </c>
      <c r="D2">
        <v>2017</v>
      </c>
      <c r="E2">
        <v>0</v>
      </c>
      <c r="F2">
        <v>0</v>
      </c>
      <c r="H2">
        <v>14</v>
      </c>
      <c r="I2">
        <v>3974</v>
      </c>
      <c r="J2">
        <v>0</v>
      </c>
      <c r="U2" s="7"/>
      <c r="V2" s="7"/>
      <c r="W2" s="7"/>
      <c r="X2" s="7"/>
      <c r="Y2" s="7"/>
      <c r="Z2" s="7"/>
      <c r="AA2" s="7"/>
      <c r="AB2" s="52" t="s">
        <v>19</v>
      </c>
      <c r="AC2" s="52"/>
      <c r="AD2" s="52"/>
      <c r="AE2" s="52"/>
    </row>
    <row r="3" spans="1:31" x14ac:dyDescent="0.2">
      <c r="A3">
        <v>1</v>
      </c>
      <c r="B3" t="s">
        <v>88</v>
      </c>
      <c r="C3" t="s">
        <v>5</v>
      </c>
      <c r="D3">
        <v>2018</v>
      </c>
      <c r="E3">
        <v>0</v>
      </c>
      <c r="F3">
        <v>0</v>
      </c>
      <c r="H3">
        <v>14</v>
      </c>
      <c r="I3">
        <v>4492</v>
      </c>
      <c r="J3">
        <v>0</v>
      </c>
      <c r="N3" s="1" t="s">
        <v>31</v>
      </c>
      <c r="P3" s="1" t="s">
        <v>0</v>
      </c>
      <c r="U3" s="7"/>
      <c r="V3" s="7"/>
      <c r="W3" s="7"/>
      <c r="X3" s="7"/>
      <c r="Y3" s="7"/>
      <c r="Z3" s="7"/>
      <c r="AA3" s="7"/>
      <c r="AB3" s="7"/>
      <c r="AC3" s="7"/>
      <c r="AE3" s="7"/>
    </row>
    <row r="4" spans="1:31" ht="25" customHeight="1" thickBot="1" x14ac:dyDescent="0.25">
      <c r="A4">
        <v>2</v>
      </c>
      <c r="B4" t="s">
        <v>88</v>
      </c>
      <c r="C4" t="s">
        <v>5</v>
      </c>
      <c r="D4">
        <v>2019</v>
      </c>
      <c r="E4">
        <v>0</v>
      </c>
      <c r="F4">
        <v>0</v>
      </c>
      <c r="H4">
        <v>14</v>
      </c>
      <c r="I4">
        <v>4946</v>
      </c>
      <c r="J4">
        <v>0</v>
      </c>
      <c r="N4" s="1" t="s">
        <v>86</v>
      </c>
      <c r="O4" s="1" t="s">
        <v>21</v>
      </c>
      <c r="P4">
        <v>2017</v>
      </c>
      <c r="Q4">
        <v>2018</v>
      </c>
      <c r="R4">
        <v>2019</v>
      </c>
      <c r="S4">
        <v>2020</v>
      </c>
      <c r="T4">
        <v>2021</v>
      </c>
      <c r="U4" s="7"/>
      <c r="V4" s="39" t="s">
        <v>102</v>
      </c>
      <c r="W4" s="39" t="s">
        <v>75</v>
      </c>
      <c r="X4" s="39" t="s">
        <v>101</v>
      </c>
      <c r="Y4" s="40" t="s">
        <v>201</v>
      </c>
      <c r="Z4" s="7"/>
      <c r="AA4" s="7"/>
      <c r="AB4" s="39" t="str">
        <f>V4</f>
        <v>Rank</v>
      </c>
      <c r="AC4" s="39" t="str">
        <f>W4</f>
        <v>Brand</v>
      </c>
      <c r="AD4" s="39" t="s">
        <v>201</v>
      </c>
      <c r="AE4" s="39" t="s">
        <v>198</v>
      </c>
    </row>
    <row r="5" spans="1:31" x14ac:dyDescent="0.2">
      <c r="A5">
        <v>3</v>
      </c>
      <c r="B5" t="s">
        <v>88</v>
      </c>
      <c r="C5" t="s">
        <v>5</v>
      </c>
      <c r="D5">
        <v>2020</v>
      </c>
      <c r="E5">
        <v>0</v>
      </c>
      <c r="F5">
        <v>0</v>
      </c>
      <c r="H5">
        <v>14</v>
      </c>
      <c r="I5">
        <v>5182</v>
      </c>
      <c r="J5">
        <v>0</v>
      </c>
      <c r="N5">
        <v>1</v>
      </c>
      <c r="O5" t="s">
        <v>25</v>
      </c>
      <c r="P5" s="18">
        <v>0.25849415602065778</v>
      </c>
      <c r="Q5" s="18">
        <v>0.25732666190135811</v>
      </c>
      <c r="R5" s="18">
        <v>0.27178729689807979</v>
      </c>
      <c r="S5" s="18">
        <v>0.29497568881685576</v>
      </c>
      <c r="T5" s="18">
        <v>0.31627165903206533</v>
      </c>
      <c r="U5" s="7"/>
      <c r="V5" s="35">
        <v>1</v>
      </c>
      <c r="W5" s="31" t="str">
        <f t="shared" ref="W5:W15" si="0">O5</f>
        <v>Sealy</v>
      </c>
      <c r="X5" s="31" t="s">
        <v>19</v>
      </c>
      <c r="Y5" s="32">
        <f>T5</f>
        <v>0.31627165903206533</v>
      </c>
      <c r="Z5" s="7"/>
      <c r="AA5" s="7"/>
      <c r="AB5" s="35">
        <f>1</f>
        <v>1</v>
      </c>
      <c r="AC5" s="31" t="str">
        <f t="shared" ref="AC5" si="1">W5</f>
        <v>Sealy</v>
      </c>
      <c r="AD5" s="32">
        <f>Y5</f>
        <v>0.31627165903206533</v>
      </c>
      <c r="AE5" s="32">
        <f>AD5/SUM($AD$5:$AD$8)</f>
        <v>0.77728830151737649</v>
      </c>
    </row>
    <row r="6" spans="1:31" x14ac:dyDescent="0.2">
      <c r="A6">
        <v>4</v>
      </c>
      <c r="B6" t="s">
        <v>88</v>
      </c>
      <c r="C6" t="s">
        <v>5</v>
      </c>
      <c r="D6">
        <v>2021</v>
      </c>
      <c r="E6">
        <v>0</v>
      </c>
      <c r="F6">
        <v>0</v>
      </c>
      <c r="H6">
        <v>14</v>
      </c>
      <c r="I6">
        <v>5409</v>
      </c>
      <c r="J6">
        <v>0</v>
      </c>
      <c r="N6">
        <v>2</v>
      </c>
      <c r="O6" t="s">
        <v>96</v>
      </c>
      <c r="P6" s="18">
        <v>0.154661592824137</v>
      </c>
      <c r="Q6" s="18">
        <v>0.1937097927090779</v>
      </c>
      <c r="R6" s="18">
        <v>0.19539987339101075</v>
      </c>
      <c r="S6" s="18">
        <v>0.20239059967585088</v>
      </c>
      <c r="T6" s="18">
        <v>0.19557857000597489</v>
      </c>
      <c r="U6" s="7"/>
      <c r="V6" s="36">
        <f>V5+1</f>
        <v>2</v>
      </c>
      <c r="W6" s="33" t="str">
        <f t="shared" si="0"/>
        <v>Restonic</v>
      </c>
      <c r="X6" s="33" t="s">
        <v>18</v>
      </c>
      <c r="Y6" s="34">
        <f t="shared" ref="Y6:Y15" si="2">T6</f>
        <v>0.19557857000597489</v>
      </c>
      <c r="Z6" s="7"/>
      <c r="AA6" s="7"/>
      <c r="AB6" s="35">
        <v>2</v>
      </c>
      <c r="AC6" s="31" t="str">
        <f>W12</f>
        <v>Edblo</v>
      </c>
      <c r="AD6" s="32">
        <f>Y12</f>
        <v>4.0629356701852221E-2</v>
      </c>
      <c r="AE6" s="32">
        <f>AD6/SUM($AD$5:$AD$8)</f>
        <v>9.9853157121879602E-2</v>
      </c>
    </row>
    <row r="7" spans="1:31" x14ac:dyDescent="0.2">
      <c r="A7">
        <v>5</v>
      </c>
      <c r="B7" t="s">
        <v>88</v>
      </c>
      <c r="C7" t="s">
        <v>6</v>
      </c>
      <c r="D7">
        <v>2017</v>
      </c>
      <c r="E7">
        <v>0</v>
      </c>
      <c r="F7">
        <v>0</v>
      </c>
      <c r="H7">
        <v>14</v>
      </c>
      <c r="I7">
        <v>1231</v>
      </c>
      <c r="J7">
        <v>0</v>
      </c>
      <c r="N7">
        <v>3</v>
      </c>
      <c r="O7" t="s">
        <v>90</v>
      </c>
      <c r="P7" s="18">
        <v>0.1728730633324273</v>
      </c>
      <c r="Q7" s="18">
        <v>0.17703121277102693</v>
      </c>
      <c r="R7" s="18">
        <v>0.14982063726524583</v>
      </c>
      <c r="S7" s="18">
        <v>0.16349270664505672</v>
      </c>
      <c r="T7" s="18">
        <v>0.16570404301931885</v>
      </c>
      <c r="U7" s="7"/>
      <c r="V7" s="36">
        <f t="shared" ref="V7:V15" si="3">V6+1</f>
        <v>3</v>
      </c>
      <c r="W7" s="33" t="s">
        <v>194</v>
      </c>
      <c r="X7" s="33" t="s">
        <v>18</v>
      </c>
      <c r="Y7" s="34">
        <f t="shared" si="2"/>
        <v>0.16570404301931885</v>
      </c>
      <c r="Z7" s="7"/>
      <c r="AA7" s="7"/>
      <c r="AB7" s="35">
        <v>3</v>
      </c>
      <c r="AC7" s="31" t="s">
        <v>197</v>
      </c>
      <c r="AD7" s="32">
        <f>Y13</f>
        <v>3.0870344552877911E-2</v>
      </c>
      <c r="AE7" s="32">
        <f>AD7/SUM($AD$5:$AD$8)</f>
        <v>7.5868820362212444E-2</v>
      </c>
    </row>
    <row r="8" spans="1:31" x14ac:dyDescent="0.2">
      <c r="A8">
        <v>6</v>
      </c>
      <c r="B8" t="s">
        <v>88</v>
      </c>
      <c r="C8" t="s">
        <v>6</v>
      </c>
      <c r="D8">
        <v>2018</v>
      </c>
      <c r="E8">
        <v>0</v>
      </c>
      <c r="F8">
        <v>0</v>
      </c>
      <c r="H8">
        <v>14</v>
      </c>
      <c r="I8">
        <v>655</v>
      </c>
      <c r="J8">
        <v>0</v>
      </c>
      <c r="N8">
        <v>5</v>
      </c>
      <c r="O8" t="s">
        <v>98</v>
      </c>
      <c r="P8" s="18">
        <v>0.10383256319652079</v>
      </c>
      <c r="Q8" s="18">
        <v>0.10340719561591613</v>
      </c>
      <c r="R8" s="18">
        <v>0.11415910529647605</v>
      </c>
      <c r="S8" s="18">
        <v>7.4351701782820093E-2</v>
      </c>
      <c r="T8" s="18">
        <v>6.6321449910376418E-2</v>
      </c>
      <c r="U8" s="7"/>
      <c r="V8" s="36">
        <f t="shared" si="3"/>
        <v>4</v>
      </c>
      <c r="W8" s="33" t="str">
        <f t="shared" si="0"/>
        <v>Simmons</v>
      </c>
      <c r="X8" s="33" t="s">
        <v>18</v>
      </c>
      <c r="Y8" s="34">
        <f t="shared" si="2"/>
        <v>6.6321449910376418E-2</v>
      </c>
      <c r="Z8" s="7"/>
      <c r="AA8" s="7"/>
      <c r="AB8" s="35">
        <v>4</v>
      </c>
      <c r="AC8" s="31" t="s">
        <v>196</v>
      </c>
      <c r="AD8" s="32">
        <f>Y14</f>
        <v>1.911969727145987E-2</v>
      </c>
      <c r="AE8" s="32">
        <f>AD8/SUM($AD$5:$AD$8)</f>
        <v>4.6989720998531583E-2</v>
      </c>
    </row>
    <row r="9" spans="1:31" x14ac:dyDescent="0.2">
      <c r="A9">
        <v>7</v>
      </c>
      <c r="B9" t="s">
        <v>88</v>
      </c>
      <c r="C9" t="s">
        <v>6</v>
      </c>
      <c r="D9">
        <v>2019</v>
      </c>
      <c r="E9">
        <v>0</v>
      </c>
      <c r="F9">
        <v>0</v>
      </c>
      <c r="H9">
        <v>14</v>
      </c>
      <c r="I9">
        <v>855</v>
      </c>
      <c r="J9">
        <v>0</v>
      </c>
      <c r="N9">
        <v>6</v>
      </c>
      <c r="O9" t="s">
        <v>99</v>
      </c>
      <c r="P9" s="18">
        <v>7.6923076923076927E-2</v>
      </c>
      <c r="Q9" s="18">
        <v>8.6252084822492261E-2</v>
      </c>
      <c r="R9" s="18">
        <v>6.8157839206583665E-2</v>
      </c>
      <c r="S9" s="18">
        <v>5.0850891410048622E-2</v>
      </c>
      <c r="T9" s="18">
        <v>5.6363274248157735E-2</v>
      </c>
      <c r="U9" s="7"/>
      <c r="V9" s="36">
        <f t="shared" si="3"/>
        <v>5</v>
      </c>
      <c r="W9" s="33" t="str">
        <f t="shared" si="0"/>
        <v>Tempur</v>
      </c>
      <c r="X9" s="33" t="s">
        <v>18</v>
      </c>
      <c r="Y9" s="34">
        <f t="shared" si="2"/>
        <v>5.6363274248157735E-2</v>
      </c>
      <c r="Z9" s="7"/>
      <c r="AA9" s="7"/>
      <c r="AB9" s="7"/>
      <c r="AC9" s="7"/>
      <c r="AD9" s="7"/>
      <c r="AE9" s="7"/>
    </row>
    <row r="10" spans="1:31" ht="16" customHeight="1" x14ac:dyDescent="0.2">
      <c r="A10">
        <v>8</v>
      </c>
      <c r="B10" t="s">
        <v>88</v>
      </c>
      <c r="C10" t="s">
        <v>6</v>
      </c>
      <c r="D10">
        <v>2020</v>
      </c>
      <c r="E10">
        <v>0</v>
      </c>
      <c r="F10">
        <v>0</v>
      </c>
      <c r="H10">
        <v>14</v>
      </c>
      <c r="I10">
        <v>1266</v>
      </c>
      <c r="J10">
        <v>0</v>
      </c>
      <c r="N10">
        <v>7</v>
      </c>
      <c r="O10" t="s">
        <v>95</v>
      </c>
      <c r="P10" s="18">
        <v>5.9798858385430823E-2</v>
      </c>
      <c r="Q10" s="18">
        <v>4.5032165832737669E-2</v>
      </c>
      <c r="R10" s="18">
        <v>4.9166490820848278E-2</v>
      </c>
      <c r="S10" s="18">
        <v>5.8752025931928686E-2</v>
      </c>
      <c r="T10" s="18">
        <v>5.1185022903804021E-2</v>
      </c>
      <c r="U10" s="7"/>
      <c r="V10" s="36">
        <f t="shared" si="3"/>
        <v>6</v>
      </c>
      <c r="W10" s="33" t="str">
        <f t="shared" si="0"/>
        <v>Rest Assured</v>
      </c>
      <c r="X10" s="33" t="s">
        <v>18</v>
      </c>
      <c r="Y10" s="34">
        <f t="shared" si="2"/>
        <v>5.1185022903804021E-2</v>
      </c>
      <c r="Z10" s="7"/>
      <c r="AA10" s="7"/>
      <c r="AB10" s="52" t="s">
        <v>200</v>
      </c>
      <c r="AC10" s="52"/>
      <c r="AD10" s="52"/>
      <c r="AE10" s="52"/>
    </row>
    <row r="11" spans="1:31" x14ac:dyDescent="0.2">
      <c r="A11">
        <v>9</v>
      </c>
      <c r="B11" t="s">
        <v>88</v>
      </c>
      <c r="C11" t="s">
        <v>6</v>
      </c>
      <c r="D11">
        <v>2021</v>
      </c>
      <c r="E11">
        <v>0</v>
      </c>
      <c r="F11">
        <v>0</v>
      </c>
      <c r="H11">
        <v>14</v>
      </c>
      <c r="I11">
        <v>965</v>
      </c>
      <c r="J11">
        <v>0</v>
      </c>
      <c r="N11">
        <v>8</v>
      </c>
      <c r="O11" t="s">
        <v>97</v>
      </c>
      <c r="P11" s="18">
        <v>5.9255232400108722E-2</v>
      </c>
      <c r="Q11" s="18">
        <v>4.4079104121991897E-2</v>
      </c>
      <c r="R11" s="18">
        <v>6.1616374762608145E-2</v>
      </c>
      <c r="S11" s="18">
        <v>5.3282009724473257E-2</v>
      </c>
      <c r="T11" s="18">
        <v>4.4015136427006572E-2</v>
      </c>
      <c r="U11" s="7"/>
      <c r="V11" s="36">
        <f t="shared" si="3"/>
        <v>7</v>
      </c>
      <c r="W11" s="33" t="str">
        <f t="shared" si="0"/>
        <v>Serta</v>
      </c>
      <c r="X11" s="33" t="s">
        <v>18</v>
      </c>
      <c r="Y11" s="34">
        <f t="shared" si="2"/>
        <v>4.4015136427006572E-2</v>
      </c>
      <c r="Z11" s="7"/>
      <c r="AA11" s="7"/>
      <c r="AB11" s="7"/>
      <c r="AC11" s="7"/>
      <c r="AD11" s="7"/>
      <c r="AE11" s="7"/>
    </row>
    <row r="12" spans="1:31" ht="25" customHeight="1" thickBot="1" x14ac:dyDescent="0.25">
      <c r="A12">
        <v>10</v>
      </c>
      <c r="B12" t="s">
        <v>88</v>
      </c>
      <c r="C12" t="s">
        <v>7</v>
      </c>
      <c r="D12">
        <v>2017</v>
      </c>
      <c r="E12">
        <v>0</v>
      </c>
      <c r="F12">
        <v>0</v>
      </c>
      <c r="H12">
        <v>14</v>
      </c>
      <c r="I12">
        <v>371</v>
      </c>
      <c r="J12">
        <v>0</v>
      </c>
      <c r="N12">
        <v>9</v>
      </c>
      <c r="O12" t="s">
        <v>23</v>
      </c>
      <c r="P12" s="18">
        <v>4.2131013862462624E-2</v>
      </c>
      <c r="Q12" s="18">
        <v>4.5508696688110556E-2</v>
      </c>
      <c r="R12" s="18">
        <v>3.5872546950833507E-2</v>
      </c>
      <c r="S12" s="18">
        <v>4.3962722852512154E-2</v>
      </c>
      <c r="T12" s="18">
        <v>4.0629356701852221E-2</v>
      </c>
      <c r="U12" s="7"/>
      <c r="V12" s="35">
        <f t="shared" si="3"/>
        <v>8</v>
      </c>
      <c r="W12" s="31" t="str">
        <f t="shared" si="0"/>
        <v>Edblo</v>
      </c>
      <c r="X12" s="31" t="s">
        <v>19</v>
      </c>
      <c r="Y12" s="32">
        <f t="shared" si="2"/>
        <v>4.0629356701852221E-2</v>
      </c>
      <c r="Z12" s="7"/>
      <c r="AA12" s="7"/>
      <c r="AB12" s="39" t="s">
        <v>102</v>
      </c>
      <c r="AC12" s="39" t="s">
        <v>75</v>
      </c>
      <c r="AD12" s="39" t="s">
        <v>201</v>
      </c>
      <c r="AE12" s="39" t="s">
        <v>199</v>
      </c>
    </row>
    <row r="13" spans="1:31" x14ac:dyDescent="0.2">
      <c r="A13">
        <v>11</v>
      </c>
      <c r="B13" t="s">
        <v>88</v>
      </c>
      <c r="C13" t="s">
        <v>7</v>
      </c>
      <c r="D13">
        <v>2018</v>
      </c>
      <c r="E13">
        <v>0</v>
      </c>
      <c r="F13">
        <v>0</v>
      </c>
      <c r="H13">
        <v>14</v>
      </c>
      <c r="I13">
        <v>622</v>
      </c>
      <c r="J13">
        <v>0</v>
      </c>
      <c r="N13">
        <v>10</v>
      </c>
      <c r="O13" t="s">
        <v>26</v>
      </c>
      <c r="P13" s="18">
        <v>2.1473226420222886E-2</v>
      </c>
      <c r="Q13" s="18">
        <v>1.0721944245889922E-2</v>
      </c>
      <c r="R13" s="18">
        <v>2.2367588098755012E-2</v>
      </c>
      <c r="S13" s="18">
        <v>1.7017828200972446E-2</v>
      </c>
      <c r="T13" s="18">
        <v>3.0870344552877911E-2</v>
      </c>
      <c r="U13" s="7"/>
      <c r="V13" s="35">
        <f t="shared" si="3"/>
        <v>9</v>
      </c>
      <c r="W13" s="31" t="s">
        <v>197</v>
      </c>
      <c r="X13" s="31" t="s">
        <v>19</v>
      </c>
      <c r="Y13" s="32">
        <f t="shared" si="2"/>
        <v>3.0870344552877911E-2</v>
      </c>
      <c r="Z13" s="7"/>
      <c r="AA13" s="7"/>
      <c r="AB13" s="36">
        <v>1</v>
      </c>
      <c r="AC13" s="33" t="str">
        <f>W6</f>
        <v>Restonic</v>
      </c>
      <c r="AD13" s="34">
        <f>Y7</f>
        <v>0.16570404301931885</v>
      </c>
      <c r="AE13" s="34">
        <f>AD13/SUM($AD$13:$AD$19)</f>
        <v>0.40466926070038911</v>
      </c>
    </row>
    <row r="14" spans="1:31" x14ac:dyDescent="0.2">
      <c r="A14">
        <v>12</v>
      </c>
      <c r="B14" t="s">
        <v>88</v>
      </c>
      <c r="C14" t="s">
        <v>7</v>
      </c>
      <c r="D14">
        <v>2019</v>
      </c>
      <c r="E14">
        <v>0</v>
      </c>
      <c r="F14">
        <v>0</v>
      </c>
      <c r="H14">
        <v>14</v>
      </c>
      <c r="I14">
        <v>458</v>
      </c>
      <c r="J14">
        <v>0</v>
      </c>
      <c r="N14">
        <v>11</v>
      </c>
      <c r="O14" t="s">
        <v>24</v>
      </c>
      <c r="P14" s="18">
        <v>2.4734982332155476E-2</v>
      </c>
      <c r="Q14" s="18">
        <v>2.5256135334762925E-2</v>
      </c>
      <c r="R14" s="18">
        <v>1.7725258493353029E-2</v>
      </c>
      <c r="S14" s="18">
        <v>3.0591572123176661E-2</v>
      </c>
      <c r="T14" s="18">
        <v>1.911969727145987E-2</v>
      </c>
      <c r="U14" s="7"/>
      <c r="V14" s="35">
        <f t="shared" si="3"/>
        <v>10</v>
      </c>
      <c r="W14" s="31" t="s">
        <v>196</v>
      </c>
      <c r="X14" s="31" t="s">
        <v>19</v>
      </c>
      <c r="Y14" s="32">
        <f t="shared" si="2"/>
        <v>1.911969727145987E-2</v>
      </c>
      <c r="Z14" s="7"/>
      <c r="AA14" s="7"/>
      <c r="AB14" s="36">
        <f>AB13+1</f>
        <v>2</v>
      </c>
      <c r="AC14" s="33" t="s">
        <v>194</v>
      </c>
      <c r="AD14" s="34">
        <f>Y8</f>
        <v>6.6321449910376418E-2</v>
      </c>
      <c r="AE14" s="34">
        <f t="shared" ref="AE14:AE19" si="4">AD14/SUM($AD$13:$AD$19)</f>
        <v>0.16196498054474709</v>
      </c>
    </row>
    <row r="15" spans="1:31" x14ac:dyDescent="0.2">
      <c r="A15">
        <v>13</v>
      </c>
      <c r="B15" t="s">
        <v>88</v>
      </c>
      <c r="C15" t="s">
        <v>7</v>
      </c>
      <c r="D15">
        <v>2020</v>
      </c>
      <c r="E15">
        <v>0</v>
      </c>
      <c r="F15">
        <v>0</v>
      </c>
      <c r="H15">
        <v>14</v>
      </c>
      <c r="I15">
        <v>455</v>
      </c>
      <c r="J15">
        <v>0</v>
      </c>
      <c r="N15">
        <v>12</v>
      </c>
      <c r="O15" t="s">
        <v>93</v>
      </c>
      <c r="P15" s="18">
        <v>2.3375917368850231E-2</v>
      </c>
      <c r="Q15" s="18">
        <v>1.1675005956635693E-2</v>
      </c>
      <c r="R15" s="18">
        <v>7.596539354294155E-3</v>
      </c>
      <c r="S15" s="18">
        <v>1.0332252836304701E-2</v>
      </c>
      <c r="T15" s="18">
        <v>1.2945628360884287E-2</v>
      </c>
      <c r="U15" s="7"/>
      <c r="V15" s="36">
        <f t="shared" si="3"/>
        <v>11</v>
      </c>
      <c r="W15" s="33" t="str">
        <f t="shared" si="0"/>
        <v>Dunlopillo</v>
      </c>
      <c r="X15" s="33" t="s">
        <v>18</v>
      </c>
      <c r="Y15" s="34">
        <f t="shared" si="2"/>
        <v>1.2945628360884287E-2</v>
      </c>
      <c r="Z15" s="7"/>
      <c r="AA15" s="7"/>
      <c r="AB15" s="36">
        <f t="shared" ref="AB15:AB18" si="5">AB14+1</f>
        <v>3</v>
      </c>
      <c r="AC15" s="33" t="str">
        <f>W8</f>
        <v>Simmons</v>
      </c>
      <c r="AD15" s="34">
        <f>Y9</f>
        <v>5.6363274248157735E-2</v>
      </c>
      <c r="AE15" s="34">
        <f t="shared" si="4"/>
        <v>0.13764591439688717</v>
      </c>
    </row>
    <row r="16" spans="1:31" x14ac:dyDescent="0.2">
      <c r="A16">
        <v>14</v>
      </c>
      <c r="B16" t="s">
        <v>88</v>
      </c>
      <c r="C16" t="s">
        <v>7</v>
      </c>
      <c r="D16">
        <v>2021</v>
      </c>
      <c r="E16">
        <v>0</v>
      </c>
      <c r="F16">
        <v>0</v>
      </c>
      <c r="H16">
        <v>14</v>
      </c>
      <c r="I16">
        <v>617</v>
      </c>
      <c r="J16">
        <v>0</v>
      </c>
      <c r="N16">
        <v>13</v>
      </c>
      <c r="O16" t="s">
        <v>94</v>
      </c>
      <c r="P16" s="18">
        <v>0</v>
      </c>
      <c r="Q16" s="18">
        <v>0</v>
      </c>
      <c r="R16" s="18">
        <v>3.1652247309558977E-3</v>
      </c>
      <c r="S16" s="18">
        <v>0</v>
      </c>
      <c r="T16" s="18">
        <v>9.9581756622186819E-4</v>
      </c>
      <c r="U16" s="7"/>
      <c r="V16" s="36"/>
      <c r="W16" s="33"/>
      <c r="X16" s="33"/>
      <c r="Y16" s="34"/>
      <c r="Z16" s="7"/>
      <c r="AA16" s="7"/>
      <c r="AB16" s="36">
        <f t="shared" si="5"/>
        <v>4</v>
      </c>
      <c r="AC16" s="33" t="str">
        <f>W9</f>
        <v>Tempur</v>
      </c>
      <c r="AD16" s="34">
        <f>Y10</f>
        <v>5.1185022903804021E-2</v>
      </c>
      <c r="AE16" s="34">
        <f t="shared" si="4"/>
        <v>0.125</v>
      </c>
    </row>
    <row r="17" spans="1:32" x14ac:dyDescent="0.2">
      <c r="A17">
        <v>15</v>
      </c>
      <c r="B17" t="s">
        <v>88</v>
      </c>
      <c r="C17" t="s">
        <v>8</v>
      </c>
      <c r="D17">
        <v>2017</v>
      </c>
      <c r="E17">
        <v>0</v>
      </c>
      <c r="F17">
        <v>0</v>
      </c>
      <c r="H17">
        <v>14</v>
      </c>
      <c r="I17">
        <v>4852</v>
      </c>
      <c r="J17">
        <v>0</v>
      </c>
      <c r="N17">
        <v>14</v>
      </c>
      <c r="O17" t="s">
        <v>88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7"/>
      <c r="V17" s="36"/>
      <c r="W17" s="33"/>
      <c r="X17" s="33"/>
      <c r="Y17" s="34"/>
      <c r="Z17" s="7"/>
      <c r="AA17" s="7"/>
      <c r="AB17" s="36">
        <f t="shared" si="5"/>
        <v>5</v>
      </c>
      <c r="AC17" s="33" t="str">
        <f>W10</f>
        <v>Rest Assured</v>
      </c>
      <c r="AD17" s="34">
        <f>Y11</f>
        <v>4.4015136427006572E-2</v>
      </c>
      <c r="AE17" s="34">
        <f t="shared" si="4"/>
        <v>0.10749027237354086</v>
      </c>
    </row>
    <row r="18" spans="1:32" x14ac:dyDescent="0.2">
      <c r="A18">
        <v>16</v>
      </c>
      <c r="B18" t="s">
        <v>88</v>
      </c>
      <c r="C18" t="s">
        <v>8</v>
      </c>
      <c r="D18">
        <v>2018</v>
      </c>
      <c r="E18">
        <v>0</v>
      </c>
      <c r="F18">
        <v>0</v>
      </c>
      <c r="H18">
        <v>14</v>
      </c>
      <c r="I18">
        <v>5308</v>
      </c>
      <c r="J18">
        <v>0</v>
      </c>
      <c r="O18" t="s">
        <v>89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7"/>
      <c r="V18" s="36"/>
      <c r="W18" s="33"/>
      <c r="X18" s="33"/>
      <c r="Y18" s="34"/>
      <c r="Z18" s="7"/>
      <c r="AA18" s="7"/>
      <c r="AB18" s="36">
        <f t="shared" si="5"/>
        <v>6</v>
      </c>
      <c r="AC18" s="33" t="str">
        <f>W11</f>
        <v>Serta</v>
      </c>
      <c r="AD18" s="34">
        <f>Y15</f>
        <v>1.2945628360884287E-2</v>
      </c>
      <c r="AE18" s="34">
        <f t="shared" si="4"/>
        <v>3.1614785992217904E-2</v>
      </c>
    </row>
    <row r="19" spans="1:32" x14ac:dyDescent="0.2">
      <c r="A19">
        <v>17</v>
      </c>
      <c r="B19" t="s">
        <v>88</v>
      </c>
      <c r="C19" t="s">
        <v>8</v>
      </c>
      <c r="D19">
        <v>2019</v>
      </c>
      <c r="E19">
        <v>0</v>
      </c>
      <c r="F19">
        <v>0</v>
      </c>
      <c r="H19">
        <v>14</v>
      </c>
      <c r="I19">
        <v>5783</v>
      </c>
      <c r="J19">
        <v>0</v>
      </c>
      <c r="O19" t="s">
        <v>91</v>
      </c>
      <c r="P19" s="18">
        <v>2.446316933949443E-3</v>
      </c>
      <c r="Q19" s="18">
        <v>0</v>
      </c>
      <c r="R19" s="18">
        <v>3.1652247309558977E-3</v>
      </c>
      <c r="S19" s="18">
        <v>0</v>
      </c>
      <c r="T19" s="18">
        <v>0</v>
      </c>
      <c r="U19" s="7"/>
      <c r="V19" s="36"/>
      <c r="W19" s="33"/>
      <c r="X19" s="33"/>
      <c r="Y19" s="34"/>
      <c r="Z19" s="7"/>
      <c r="AA19" s="7"/>
      <c r="AB19" s="36">
        <v>7</v>
      </c>
      <c r="AC19" s="33" t="str">
        <f>W15</f>
        <v>Dunlopillo</v>
      </c>
      <c r="AD19" s="34">
        <f>Y15</f>
        <v>1.2945628360884287E-2</v>
      </c>
      <c r="AE19" s="34">
        <f t="shared" si="4"/>
        <v>3.1614785992217904E-2</v>
      </c>
    </row>
    <row r="20" spans="1:32" x14ac:dyDescent="0.2">
      <c r="A20">
        <v>18</v>
      </c>
      <c r="B20" t="s">
        <v>88</v>
      </c>
      <c r="C20" t="s">
        <v>8</v>
      </c>
      <c r="D20">
        <v>2020</v>
      </c>
      <c r="E20">
        <v>0</v>
      </c>
      <c r="F20">
        <v>0</v>
      </c>
      <c r="H20">
        <v>14</v>
      </c>
      <c r="I20">
        <v>6928</v>
      </c>
      <c r="J20">
        <v>0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2" x14ac:dyDescent="0.2">
      <c r="A21">
        <v>19</v>
      </c>
      <c r="B21" t="s">
        <v>88</v>
      </c>
      <c r="C21" t="s">
        <v>8</v>
      </c>
      <c r="D21">
        <v>2021</v>
      </c>
      <c r="E21">
        <v>0</v>
      </c>
      <c r="F21">
        <v>0</v>
      </c>
      <c r="H21">
        <v>14</v>
      </c>
      <c r="I21">
        <v>7016</v>
      </c>
      <c r="J21">
        <v>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2" x14ac:dyDescent="0.2">
      <c r="A22">
        <v>20</v>
      </c>
      <c r="B22" t="s">
        <v>88</v>
      </c>
      <c r="C22" t="s">
        <v>9</v>
      </c>
      <c r="D22">
        <v>2017</v>
      </c>
      <c r="E22">
        <v>0</v>
      </c>
      <c r="F22">
        <v>0</v>
      </c>
      <c r="H22">
        <v>14</v>
      </c>
      <c r="I22">
        <v>481</v>
      </c>
      <c r="J22">
        <v>0</v>
      </c>
      <c r="N22" s="1" t="s">
        <v>1</v>
      </c>
      <c r="O22" t="s">
        <v>5</v>
      </c>
      <c r="U22" s="7"/>
      <c r="V22" s="7"/>
      <c r="W22" s="7"/>
      <c r="X22" s="7"/>
      <c r="Y22" s="7"/>
      <c r="Z22" s="7"/>
      <c r="AA22" s="7"/>
    </row>
    <row r="23" spans="1:32" x14ac:dyDescent="0.2">
      <c r="A23">
        <v>21</v>
      </c>
      <c r="B23" t="s">
        <v>88</v>
      </c>
      <c r="C23" t="s">
        <v>9</v>
      </c>
      <c r="D23">
        <v>2018</v>
      </c>
      <c r="E23">
        <v>0</v>
      </c>
      <c r="F23">
        <v>0</v>
      </c>
      <c r="H23">
        <v>14</v>
      </c>
      <c r="I23">
        <v>986</v>
      </c>
      <c r="J23">
        <v>0</v>
      </c>
      <c r="U23" s="7"/>
      <c r="V23" s="7"/>
      <c r="W23" s="7"/>
      <c r="X23" s="7"/>
      <c r="Y23" s="7"/>
      <c r="Z23" s="7"/>
      <c r="AA23" s="7"/>
    </row>
    <row r="24" spans="1:32" x14ac:dyDescent="0.2">
      <c r="A24">
        <v>22</v>
      </c>
      <c r="B24" t="s">
        <v>88</v>
      </c>
      <c r="C24" t="s">
        <v>9</v>
      </c>
      <c r="D24">
        <v>2019</v>
      </c>
      <c r="E24">
        <v>0</v>
      </c>
      <c r="F24">
        <v>0</v>
      </c>
      <c r="H24">
        <v>14</v>
      </c>
      <c r="I24">
        <v>486</v>
      </c>
      <c r="J24">
        <v>0</v>
      </c>
      <c r="N24" s="1" t="s">
        <v>68</v>
      </c>
      <c r="P24" s="1" t="s">
        <v>0</v>
      </c>
    </row>
    <row r="25" spans="1:32" x14ac:dyDescent="0.2">
      <c r="A25">
        <v>23</v>
      </c>
      <c r="B25" t="s">
        <v>88</v>
      </c>
      <c r="C25" t="s">
        <v>9</v>
      </c>
      <c r="D25">
        <v>2020</v>
      </c>
      <c r="E25">
        <v>0</v>
      </c>
      <c r="F25">
        <v>0</v>
      </c>
      <c r="H25">
        <v>14</v>
      </c>
      <c r="I25">
        <v>736</v>
      </c>
      <c r="J25">
        <v>0</v>
      </c>
      <c r="N25" s="1" t="s">
        <v>86</v>
      </c>
      <c r="O25" s="1" t="s">
        <v>21</v>
      </c>
      <c r="P25">
        <v>2017</v>
      </c>
      <c r="Q25">
        <v>2018</v>
      </c>
      <c r="R25">
        <v>2019</v>
      </c>
      <c r="S25">
        <v>2020</v>
      </c>
      <c r="T25">
        <v>2021</v>
      </c>
      <c r="V25" t="str">
        <f>O25</f>
        <v>brand</v>
      </c>
      <c r="W25">
        <f t="shared" ref="W25:AA40" si="6">P25</f>
        <v>2017</v>
      </c>
      <c r="X25">
        <f t="shared" si="6"/>
        <v>2018</v>
      </c>
      <c r="Y25">
        <f t="shared" si="6"/>
        <v>2019</v>
      </c>
      <c r="Z25">
        <f t="shared" si="6"/>
        <v>2020</v>
      </c>
      <c r="AA25">
        <f t="shared" si="6"/>
        <v>2021</v>
      </c>
      <c r="AC25" t="str">
        <f>_xlfn.CONCAT(W25, " to ", X25)</f>
        <v>2017 to 2018</v>
      </c>
      <c r="AD25" t="str">
        <f t="shared" ref="AD25:AF25" si="7">_xlfn.CONCAT(X25, " to ", Y25)</f>
        <v>2018 to 2019</v>
      </c>
      <c r="AE25" t="str">
        <f t="shared" si="7"/>
        <v>2019 to 2020</v>
      </c>
      <c r="AF25" t="str">
        <f t="shared" si="7"/>
        <v>2020 to 2021</v>
      </c>
    </row>
    <row r="26" spans="1:32" x14ac:dyDescent="0.2">
      <c r="A26">
        <v>24</v>
      </c>
      <c r="B26" t="s">
        <v>88</v>
      </c>
      <c r="C26" t="s">
        <v>9</v>
      </c>
      <c r="D26">
        <v>2021</v>
      </c>
      <c r="E26">
        <v>0</v>
      </c>
      <c r="F26">
        <v>0</v>
      </c>
      <c r="H26">
        <v>14</v>
      </c>
      <c r="I26">
        <v>767</v>
      </c>
      <c r="J26">
        <v>0</v>
      </c>
      <c r="N26">
        <v>1</v>
      </c>
      <c r="O26" t="s">
        <v>25</v>
      </c>
      <c r="P26" s="3">
        <v>1</v>
      </c>
      <c r="Q26" s="3">
        <v>1.13564668769716</v>
      </c>
      <c r="R26" s="3">
        <v>1.3543638275499399</v>
      </c>
      <c r="S26" s="3">
        <v>1.5310199789695</v>
      </c>
      <c r="T26" s="3">
        <v>1.66982124079915</v>
      </c>
      <c r="V26" t="str">
        <f t="shared" ref="V26:V40" si="8">O26</f>
        <v>Sealy</v>
      </c>
      <c r="W26" s="8">
        <f t="shared" si="6"/>
        <v>1</v>
      </c>
      <c r="X26" s="8">
        <f t="shared" si="6"/>
        <v>1.13564668769716</v>
      </c>
      <c r="Y26" s="8">
        <f t="shared" si="6"/>
        <v>1.3543638275499399</v>
      </c>
      <c r="Z26" s="8">
        <f t="shared" si="6"/>
        <v>1.5310199789695</v>
      </c>
      <c r="AA26" s="8">
        <f t="shared" si="6"/>
        <v>1.66982124079915</v>
      </c>
      <c r="AC26" s="5">
        <f>X26/W26-1</f>
        <v>0.13564668769716004</v>
      </c>
      <c r="AD26" s="5">
        <f t="shared" ref="AD26:AF40" si="9">Y26/X26-1</f>
        <v>0.19259259259258688</v>
      </c>
      <c r="AE26" s="5">
        <f t="shared" si="9"/>
        <v>0.13043478260869779</v>
      </c>
      <c r="AF26" s="5">
        <f t="shared" si="9"/>
        <v>9.0659340659339005E-2</v>
      </c>
    </row>
    <row r="27" spans="1:32" x14ac:dyDescent="0.2">
      <c r="A27">
        <v>25</v>
      </c>
      <c r="B27" t="s">
        <v>88</v>
      </c>
      <c r="C27" t="s">
        <v>10</v>
      </c>
      <c r="D27">
        <v>2017</v>
      </c>
      <c r="E27">
        <v>0</v>
      </c>
      <c r="F27">
        <v>0</v>
      </c>
      <c r="H27">
        <v>14</v>
      </c>
      <c r="I27">
        <v>267</v>
      </c>
      <c r="J27">
        <v>0</v>
      </c>
      <c r="N27">
        <v>2</v>
      </c>
      <c r="O27" t="s">
        <v>96</v>
      </c>
      <c r="P27" s="3">
        <v>1</v>
      </c>
      <c r="Q27" s="3">
        <v>1.42882249560632</v>
      </c>
      <c r="R27" s="3">
        <v>1.6274165202108899</v>
      </c>
      <c r="S27" s="3">
        <v>1.7557117750439299</v>
      </c>
      <c r="T27" s="3">
        <v>1.72583479789103</v>
      </c>
      <c r="V27" t="str">
        <f t="shared" si="8"/>
        <v>Restonic</v>
      </c>
      <c r="W27" s="8">
        <f t="shared" si="6"/>
        <v>1</v>
      </c>
      <c r="X27" s="8">
        <f t="shared" si="6"/>
        <v>1.42882249560632</v>
      </c>
      <c r="Y27" s="8">
        <f t="shared" si="6"/>
        <v>1.6274165202108899</v>
      </c>
      <c r="Z27" s="8">
        <f t="shared" si="6"/>
        <v>1.7557117750439299</v>
      </c>
      <c r="AA27" s="8">
        <f t="shared" si="6"/>
        <v>1.72583479789103</v>
      </c>
      <c r="AC27" s="5">
        <f t="shared" ref="AC27:AC40" si="10">X27/W27-1</f>
        <v>0.42882249560632002</v>
      </c>
      <c r="AD27" s="5">
        <f t="shared" si="9"/>
        <v>0.13899138991390014</v>
      </c>
      <c r="AE27" s="5">
        <f t="shared" si="9"/>
        <v>7.8833693304535712E-2</v>
      </c>
      <c r="AF27" s="5">
        <f t="shared" si="9"/>
        <v>-1.7017017017017189E-2</v>
      </c>
    </row>
    <row r="28" spans="1:32" x14ac:dyDescent="0.2">
      <c r="A28">
        <v>26</v>
      </c>
      <c r="B28" t="s">
        <v>88</v>
      </c>
      <c r="C28" t="s">
        <v>10</v>
      </c>
      <c r="D28">
        <v>2018</v>
      </c>
      <c r="E28">
        <v>0</v>
      </c>
      <c r="F28">
        <v>0</v>
      </c>
      <c r="H28">
        <v>14</v>
      </c>
      <c r="I28">
        <v>421</v>
      </c>
      <c r="J28">
        <v>0</v>
      </c>
      <c r="N28">
        <v>3</v>
      </c>
      <c r="O28" t="s">
        <v>90</v>
      </c>
      <c r="P28" s="3">
        <v>1</v>
      </c>
      <c r="Q28" s="3">
        <v>1.1682389937106901</v>
      </c>
      <c r="R28" s="3">
        <v>1.1163522012578599</v>
      </c>
      <c r="S28" s="3">
        <v>1.2688679245283001</v>
      </c>
      <c r="T28" s="3">
        <v>1.3081761006289301</v>
      </c>
      <c r="V28" t="str">
        <f t="shared" si="8"/>
        <v>Cloud nine - combined</v>
      </c>
      <c r="W28" s="8">
        <f t="shared" si="6"/>
        <v>1</v>
      </c>
      <c r="X28" s="8">
        <f t="shared" si="6"/>
        <v>1.1682389937106901</v>
      </c>
      <c r="Y28" s="8">
        <f t="shared" si="6"/>
        <v>1.1163522012578599</v>
      </c>
      <c r="Z28" s="8">
        <f t="shared" si="6"/>
        <v>1.2688679245283001</v>
      </c>
      <c r="AA28" s="8">
        <f t="shared" si="6"/>
        <v>1.3081761006289301</v>
      </c>
      <c r="AC28" s="5">
        <f t="shared" si="10"/>
        <v>0.16823899371069007</v>
      </c>
      <c r="AD28" s="5">
        <f t="shared" si="9"/>
        <v>-4.4414535666218002E-2</v>
      </c>
      <c r="AE28" s="5">
        <f t="shared" si="9"/>
        <v>0.13661971830985919</v>
      </c>
      <c r="AF28" s="5">
        <f t="shared" si="9"/>
        <v>3.0978934324660035E-2</v>
      </c>
    </row>
    <row r="29" spans="1:32" x14ac:dyDescent="0.2">
      <c r="A29">
        <v>27</v>
      </c>
      <c r="B29" t="s">
        <v>88</v>
      </c>
      <c r="C29" t="s">
        <v>10</v>
      </c>
      <c r="D29">
        <v>2019</v>
      </c>
      <c r="E29">
        <v>0</v>
      </c>
      <c r="F29">
        <v>0</v>
      </c>
      <c r="H29">
        <v>14</v>
      </c>
      <c r="I29">
        <v>610</v>
      </c>
      <c r="J29">
        <v>0</v>
      </c>
      <c r="N29">
        <v>5</v>
      </c>
      <c r="O29" t="s">
        <v>98</v>
      </c>
      <c r="P29" s="3">
        <v>1</v>
      </c>
      <c r="Q29" s="3">
        <v>1.13612565445026</v>
      </c>
      <c r="R29" s="3">
        <v>1.4162303664921401</v>
      </c>
      <c r="S29" s="3">
        <v>0.96073298429319298</v>
      </c>
      <c r="T29" s="3">
        <v>0.87172774869109904</v>
      </c>
      <c r="V29" t="str">
        <f t="shared" si="8"/>
        <v>Simmons</v>
      </c>
      <c r="W29" s="8">
        <f t="shared" si="6"/>
        <v>1</v>
      </c>
      <c r="X29" s="8">
        <f t="shared" si="6"/>
        <v>1.13612565445026</v>
      </c>
      <c r="Y29" s="8">
        <f t="shared" si="6"/>
        <v>1.4162303664921401</v>
      </c>
      <c r="Z29" s="8">
        <f t="shared" si="6"/>
        <v>0.96073298429319298</v>
      </c>
      <c r="AA29" s="8">
        <f t="shared" si="6"/>
        <v>0.87172774869109904</v>
      </c>
      <c r="AC29" s="5">
        <f t="shared" si="10"/>
        <v>0.13612565445026004</v>
      </c>
      <c r="AD29" s="5">
        <f t="shared" si="9"/>
        <v>0.24654377880183942</v>
      </c>
      <c r="AE29" s="5">
        <f t="shared" si="9"/>
        <v>-0.32162661737522846</v>
      </c>
      <c r="AF29" s="5">
        <f t="shared" si="9"/>
        <v>-9.264305177111698E-2</v>
      </c>
    </row>
    <row r="30" spans="1:32" x14ac:dyDescent="0.2">
      <c r="A30">
        <v>28</v>
      </c>
      <c r="B30" t="s">
        <v>88</v>
      </c>
      <c r="C30" t="s">
        <v>10</v>
      </c>
      <c r="D30">
        <v>2020</v>
      </c>
      <c r="E30">
        <v>0</v>
      </c>
      <c r="F30">
        <v>0</v>
      </c>
      <c r="H30">
        <v>14</v>
      </c>
      <c r="I30">
        <v>424</v>
      </c>
      <c r="J30">
        <v>0</v>
      </c>
      <c r="N30">
        <v>6</v>
      </c>
      <c r="O30" t="s">
        <v>99</v>
      </c>
      <c r="P30" s="3">
        <v>1</v>
      </c>
      <c r="Q30" s="3">
        <v>1.27915194346289</v>
      </c>
      <c r="R30" s="3">
        <v>1.1413427561837399</v>
      </c>
      <c r="S30" s="3">
        <v>0.88692579505300295</v>
      </c>
      <c r="T30" s="3">
        <v>1</v>
      </c>
      <c r="V30" t="str">
        <f t="shared" si="8"/>
        <v>Tempur</v>
      </c>
      <c r="W30" s="8">
        <f t="shared" si="6"/>
        <v>1</v>
      </c>
      <c r="X30" s="8">
        <f t="shared" si="6"/>
        <v>1.27915194346289</v>
      </c>
      <c r="Y30" s="8">
        <f t="shared" si="6"/>
        <v>1.1413427561837399</v>
      </c>
      <c r="Z30" s="8">
        <f t="shared" si="6"/>
        <v>0.88692579505300295</v>
      </c>
      <c r="AA30" s="8">
        <f t="shared" si="6"/>
        <v>1</v>
      </c>
      <c r="AC30" s="5">
        <f t="shared" si="10"/>
        <v>0.27915194346288996</v>
      </c>
      <c r="AD30" s="5">
        <f t="shared" si="9"/>
        <v>-0.10773480662983337</v>
      </c>
      <c r="AE30" s="5">
        <f t="shared" si="9"/>
        <v>-0.22291021671826294</v>
      </c>
      <c r="AF30" s="5">
        <f t="shared" si="9"/>
        <v>0.12749003984063823</v>
      </c>
    </row>
    <row r="31" spans="1:32" x14ac:dyDescent="0.2">
      <c r="A31">
        <v>29</v>
      </c>
      <c r="B31" t="s">
        <v>88</v>
      </c>
      <c r="C31" t="s">
        <v>10</v>
      </c>
      <c r="D31">
        <v>2021</v>
      </c>
      <c r="E31">
        <v>0</v>
      </c>
      <c r="F31">
        <v>0</v>
      </c>
      <c r="H31">
        <v>14</v>
      </c>
      <c r="I31">
        <v>764</v>
      </c>
      <c r="J31">
        <v>0</v>
      </c>
      <c r="N31">
        <v>7</v>
      </c>
      <c r="O31" t="s">
        <v>95</v>
      </c>
      <c r="P31" s="3">
        <v>1</v>
      </c>
      <c r="Q31" s="3">
        <v>0.85909090909090902</v>
      </c>
      <c r="R31" s="3">
        <v>1.0590909090909</v>
      </c>
      <c r="S31" s="3">
        <v>1.3181818181818099</v>
      </c>
      <c r="T31" s="3">
        <v>1.16818181818181</v>
      </c>
      <c r="V31" t="str">
        <f t="shared" si="8"/>
        <v>Rest Assured</v>
      </c>
      <c r="W31" s="8">
        <f t="shared" si="6"/>
        <v>1</v>
      </c>
      <c r="X31" s="8">
        <f t="shared" si="6"/>
        <v>0.85909090909090902</v>
      </c>
      <c r="Y31" s="8">
        <f t="shared" si="6"/>
        <v>1.0590909090909</v>
      </c>
      <c r="Z31" s="8">
        <f t="shared" si="6"/>
        <v>1.3181818181818099</v>
      </c>
      <c r="AA31" s="8">
        <f t="shared" si="6"/>
        <v>1.16818181818181</v>
      </c>
      <c r="AC31" s="5">
        <f t="shared" si="10"/>
        <v>-0.14090909090909098</v>
      </c>
      <c r="AD31" s="5">
        <f t="shared" si="9"/>
        <v>0.23280423280422236</v>
      </c>
      <c r="AE31" s="5">
        <f t="shared" si="9"/>
        <v>0.24463519313305016</v>
      </c>
      <c r="AF31" s="5">
        <f t="shared" si="9"/>
        <v>-0.11379310344827653</v>
      </c>
    </row>
    <row r="32" spans="1:32" x14ac:dyDescent="0.2">
      <c r="A32">
        <v>30</v>
      </c>
      <c r="B32" t="s">
        <v>88</v>
      </c>
      <c r="C32" t="s">
        <v>11</v>
      </c>
      <c r="D32">
        <v>2017</v>
      </c>
      <c r="E32">
        <v>0</v>
      </c>
      <c r="F32">
        <v>0</v>
      </c>
      <c r="H32">
        <v>14</v>
      </c>
      <c r="I32">
        <v>1810</v>
      </c>
      <c r="J32">
        <v>0</v>
      </c>
      <c r="N32">
        <v>8</v>
      </c>
      <c r="O32" t="s">
        <v>97</v>
      </c>
      <c r="P32" s="3">
        <v>1</v>
      </c>
      <c r="Q32" s="3">
        <v>0.84862385321100897</v>
      </c>
      <c r="R32" s="3">
        <v>1.3394495412844001</v>
      </c>
      <c r="S32" s="3">
        <v>1.2064220183486201</v>
      </c>
      <c r="T32" s="3">
        <v>1.0137614678899001</v>
      </c>
      <c r="V32" t="str">
        <f t="shared" si="8"/>
        <v>Serta</v>
      </c>
      <c r="W32" s="8">
        <f t="shared" si="6"/>
        <v>1</v>
      </c>
      <c r="X32" s="8">
        <f t="shared" si="6"/>
        <v>0.84862385321100897</v>
      </c>
      <c r="Y32" s="8">
        <f t="shared" si="6"/>
        <v>1.3394495412844001</v>
      </c>
      <c r="Z32" s="8">
        <f t="shared" si="6"/>
        <v>1.2064220183486201</v>
      </c>
      <c r="AA32" s="8">
        <f t="shared" si="6"/>
        <v>1.0137614678899001</v>
      </c>
      <c r="AC32" s="5">
        <f t="shared" si="10"/>
        <v>-0.15137614678899103</v>
      </c>
      <c r="AD32" s="5">
        <f t="shared" si="9"/>
        <v>0.57837837837837447</v>
      </c>
      <c r="AE32" s="5">
        <f t="shared" si="9"/>
        <v>-9.9315068493151082E-2</v>
      </c>
      <c r="AF32" s="5">
        <f t="shared" si="9"/>
        <v>-0.15969581749049844</v>
      </c>
    </row>
    <row r="33" spans="1:32" x14ac:dyDescent="0.2">
      <c r="A33">
        <v>31</v>
      </c>
      <c r="B33" t="s">
        <v>88</v>
      </c>
      <c r="C33" t="s">
        <v>11</v>
      </c>
      <c r="D33">
        <v>2018</v>
      </c>
      <c r="E33">
        <v>0</v>
      </c>
      <c r="F33">
        <v>0</v>
      </c>
      <c r="H33">
        <v>14</v>
      </c>
      <c r="I33">
        <v>2865</v>
      </c>
      <c r="J33">
        <v>0</v>
      </c>
      <c r="N33">
        <v>9</v>
      </c>
      <c r="O33" t="s">
        <v>23</v>
      </c>
      <c r="P33" s="3">
        <v>1</v>
      </c>
      <c r="Q33" s="3">
        <v>1.2322580645161201</v>
      </c>
      <c r="R33" s="3">
        <v>1.0967741935483799</v>
      </c>
      <c r="S33" s="3">
        <v>1.4</v>
      </c>
      <c r="T33" s="3">
        <v>1.3161290322580601</v>
      </c>
      <c r="V33" t="str">
        <f t="shared" si="8"/>
        <v>Edblo</v>
      </c>
      <c r="W33" s="8">
        <f t="shared" si="6"/>
        <v>1</v>
      </c>
      <c r="X33" s="8">
        <f t="shared" si="6"/>
        <v>1.2322580645161201</v>
      </c>
      <c r="Y33" s="8">
        <f t="shared" si="6"/>
        <v>1.0967741935483799</v>
      </c>
      <c r="Z33" s="8">
        <f t="shared" si="6"/>
        <v>1.4</v>
      </c>
      <c r="AA33" s="8">
        <f t="shared" si="6"/>
        <v>1.3161290322580601</v>
      </c>
      <c r="AC33" s="5">
        <f t="shared" si="10"/>
        <v>0.23225806451612008</v>
      </c>
      <c r="AD33" s="5">
        <f t="shared" si="9"/>
        <v>-0.10994764397905699</v>
      </c>
      <c r="AE33" s="5">
        <f t="shared" si="9"/>
        <v>0.27647058823530246</v>
      </c>
      <c r="AF33" s="5">
        <f t="shared" si="9"/>
        <v>-5.990783410138556E-2</v>
      </c>
    </row>
    <row r="34" spans="1:32" x14ac:dyDescent="0.2">
      <c r="A34">
        <v>32</v>
      </c>
      <c r="B34" t="s">
        <v>88</v>
      </c>
      <c r="C34" t="s">
        <v>11</v>
      </c>
      <c r="D34">
        <v>2019</v>
      </c>
      <c r="E34">
        <v>0</v>
      </c>
      <c r="F34">
        <v>0</v>
      </c>
      <c r="H34">
        <v>14</v>
      </c>
      <c r="I34">
        <v>2767</v>
      </c>
      <c r="J34">
        <v>0</v>
      </c>
      <c r="N34">
        <v>10</v>
      </c>
      <c r="O34" t="s">
        <v>26</v>
      </c>
      <c r="P34" s="3">
        <v>1</v>
      </c>
      <c r="Q34" s="3">
        <v>0.569620253164557</v>
      </c>
      <c r="R34" s="3">
        <v>1.34177215189873</v>
      </c>
      <c r="S34" s="3">
        <v>1.0632911392405</v>
      </c>
      <c r="T34" s="3">
        <v>1.96202531645569</v>
      </c>
      <c r="V34" t="str">
        <f t="shared" si="8"/>
        <v>Slumberland - combined</v>
      </c>
      <c r="W34" s="8">
        <f t="shared" si="6"/>
        <v>1</v>
      </c>
      <c r="X34" s="8">
        <f t="shared" si="6"/>
        <v>0.569620253164557</v>
      </c>
      <c r="Y34" s="8">
        <f t="shared" si="6"/>
        <v>1.34177215189873</v>
      </c>
      <c r="Z34" s="8">
        <f t="shared" si="6"/>
        <v>1.0632911392405</v>
      </c>
      <c r="AA34" s="8">
        <f t="shared" si="6"/>
        <v>1.96202531645569</v>
      </c>
      <c r="AC34" s="5">
        <f t="shared" si="10"/>
        <v>-0.430379746835443</v>
      </c>
      <c r="AD34" s="5">
        <f t="shared" si="9"/>
        <v>1.3555555555555481</v>
      </c>
      <c r="AE34" s="5">
        <f t="shared" si="9"/>
        <v>-0.20754716981132304</v>
      </c>
      <c r="AF34" s="5">
        <f t="shared" si="9"/>
        <v>0.84523809523810045</v>
      </c>
    </row>
    <row r="35" spans="1:32" x14ac:dyDescent="0.2">
      <c r="A35">
        <v>33</v>
      </c>
      <c r="B35" t="s">
        <v>88</v>
      </c>
      <c r="C35" t="s">
        <v>11</v>
      </c>
      <c r="D35">
        <v>2020</v>
      </c>
      <c r="E35">
        <v>0</v>
      </c>
      <c r="F35">
        <v>0</v>
      </c>
      <c r="H35">
        <v>14</v>
      </c>
      <c r="I35">
        <v>3910</v>
      </c>
      <c r="J35">
        <v>0</v>
      </c>
      <c r="N35">
        <v>11</v>
      </c>
      <c r="O35" t="s">
        <v>24</v>
      </c>
      <c r="P35" s="3">
        <v>1</v>
      </c>
      <c r="Q35" s="3">
        <v>1.16483516483516</v>
      </c>
      <c r="R35" s="3">
        <v>0.92307692307692302</v>
      </c>
      <c r="S35" s="3">
        <v>1.6593406593406499</v>
      </c>
      <c r="T35" s="3">
        <v>1.0549450549450501</v>
      </c>
      <c r="V35" t="str">
        <f t="shared" si="8"/>
        <v>King Koil - combined</v>
      </c>
      <c r="W35" s="8">
        <f t="shared" si="6"/>
        <v>1</v>
      </c>
      <c r="X35" s="8">
        <f t="shared" si="6"/>
        <v>1.16483516483516</v>
      </c>
      <c r="Y35" s="8">
        <f t="shared" si="6"/>
        <v>0.92307692307692302</v>
      </c>
      <c r="Z35" s="8">
        <f t="shared" si="6"/>
        <v>1.6593406593406499</v>
      </c>
      <c r="AA35" s="8">
        <f t="shared" si="6"/>
        <v>1.0549450549450501</v>
      </c>
      <c r="AC35" s="5">
        <f t="shared" si="10"/>
        <v>0.16483516483516003</v>
      </c>
      <c r="AD35" s="5">
        <f t="shared" si="9"/>
        <v>-0.20754716981131749</v>
      </c>
      <c r="AE35" s="5">
        <f t="shared" si="9"/>
        <v>0.79761904761903746</v>
      </c>
      <c r="AF35" s="5">
        <f t="shared" si="9"/>
        <v>-0.3642384105960258</v>
      </c>
    </row>
    <row r="36" spans="1:32" x14ac:dyDescent="0.2">
      <c r="A36">
        <v>34</v>
      </c>
      <c r="B36" t="s">
        <v>88</v>
      </c>
      <c r="C36" t="s">
        <v>11</v>
      </c>
      <c r="D36">
        <v>2021</v>
      </c>
      <c r="E36">
        <v>0</v>
      </c>
      <c r="F36">
        <v>0</v>
      </c>
      <c r="H36">
        <v>14</v>
      </c>
      <c r="I36">
        <v>3703</v>
      </c>
      <c r="J36">
        <v>0</v>
      </c>
      <c r="N36">
        <v>12</v>
      </c>
      <c r="O36" t="s">
        <v>93</v>
      </c>
      <c r="P36" s="3">
        <v>1</v>
      </c>
      <c r="Q36" s="3">
        <v>0.56976744186046502</v>
      </c>
      <c r="R36" s="3">
        <v>0.41860465116279</v>
      </c>
      <c r="S36" s="3">
        <v>0.59302325581395299</v>
      </c>
      <c r="T36" s="3">
        <v>0.75581395348837199</v>
      </c>
      <c r="V36" t="str">
        <f t="shared" si="8"/>
        <v>Dunlopillo</v>
      </c>
      <c r="W36" s="8">
        <f t="shared" si="6"/>
        <v>1</v>
      </c>
      <c r="X36" s="8">
        <f t="shared" si="6"/>
        <v>0.56976744186046502</v>
      </c>
      <c r="Y36" s="8">
        <f t="shared" si="6"/>
        <v>0.41860465116279</v>
      </c>
      <c r="Z36" s="8">
        <f t="shared" si="6"/>
        <v>0.59302325581395299</v>
      </c>
      <c r="AA36" s="8">
        <f t="shared" si="6"/>
        <v>0.75581395348837199</v>
      </c>
      <c r="AC36" s="5">
        <f t="shared" si="10"/>
        <v>-0.43023255813953498</v>
      </c>
      <c r="AD36" s="5">
        <f t="shared" si="9"/>
        <v>-0.26530612244898066</v>
      </c>
      <c r="AE36" s="5">
        <f t="shared" si="9"/>
        <v>0.41666666666666785</v>
      </c>
      <c r="AF36" s="5">
        <f t="shared" si="9"/>
        <v>0.27450980392156943</v>
      </c>
    </row>
    <row r="37" spans="1:32" x14ac:dyDescent="0.2">
      <c r="A37">
        <v>35</v>
      </c>
      <c r="B37" t="s">
        <v>88</v>
      </c>
      <c r="C37" t="s">
        <v>12</v>
      </c>
      <c r="D37">
        <v>2017</v>
      </c>
      <c r="E37">
        <v>0</v>
      </c>
      <c r="F37">
        <v>0</v>
      </c>
      <c r="H37">
        <v>14</v>
      </c>
      <c r="I37">
        <v>256</v>
      </c>
      <c r="J37">
        <v>0</v>
      </c>
      <c r="N37">
        <v>13</v>
      </c>
      <c r="O37" t="s">
        <v>94</v>
      </c>
      <c r="P37" s="3"/>
      <c r="Q37" s="3"/>
      <c r="R37" s="3">
        <v>0</v>
      </c>
      <c r="S37" s="3"/>
      <c r="T37" s="3">
        <v>0</v>
      </c>
      <c r="V37" t="str">
        <f t="shared" si="8"/>
        <v>Forgeron</v>
      </c>
      <c r="W37" s="8">
        <f t="shared" si="6"/>
        <v>0</v>
      </c>
      <c r="X37" s="8">
        <f t="shared" si="6"/>
        <v>0</v>
      </c>
      <c r="Y37" s="8">
        <f t="shared" si="6"/>
        <v>0</v>
      </c>
      <c r="Z37" s="8">
        <f t="shared" si="6"/>
        <v>0</v>
      </c>
      <c r="AA37" s="8">
        <f t="shared" si="6"/>
        <v>0</v>
      </c>
      <c r="AC37" s="5" t="e">
        <f t="shared" si="10"/>
        <v>#DIV/0!</v>
      </c>
      <c r="AD37" s="5" t="e">
        <f t="shared" si="9"/>
        <v>#DIV/0!</v>
      </c>
      <c r="AE37" s="5" t="e">
        <f t="shared" si="9"/>
        <v>#DIV/0!</v>
      </c>
      <c r="AF37" s="5" t="e">
        <f t="shared" si="9"/>
        <v>#DIV/0!</v>
      </c>
    </row>
    <row r="38" spans="1:32" x14ac:dyDescent="0.2">
      <c r="A38">
        <v>36</v>
      </c>
      <c r="B38" t="s">
        <v>88</v>
      </c>
      <c r="C38" t="s">
        <v>12</v>
      </c>
      <c r="D38">
        <v>2018</v>
      </c>
      <c r="E38">
        <v>0</v>
      </c>
      <c r="F38">
        <v>0</v>
      </c>
      <c r="H38">
        <v>14</v>
      </c>
      <c r="I38">
        <v>194</v>
      </c>
      <c r="J38">
        <v>0</v>
      </c>
      <c r="N38">
        <v>14</v>
      </c>
      <c r="O38" t="s">
        <v>88</v>
      </c>
      <c r="P38" s="3"/>
      <c r="Q38" s="3"/>
      <c r="R38" s="3"/>
      <c r="S38" s="3"/>
      <c r="T38" s="3"/>
      <c r="V38" t="str">
        <f t="shared" si="8"/>
        <v>Ashleigh's</v>
      </c>
      <c r="W38" s="8">
        <f t="shared" si="6"/>
        <v>0</v>
      </c>
      <c r="X38" s="8">
        <f t="shared" si="6"/>
        <v>0</v>
      </c>
      <c r="Y38" s="8">
        <f t="shared" si="6"/>
        <v>0</v>
      </c>
      <c r="Z38" s="8">
        <f t="shared" si="6"/>
        <v>0</v>
      </c>
      <c r="AA38" s="8">
        <f t="shared" si="6"/>
        <v>0</v>
      </c>
      <c r="AC38" s="5" t="e">
        <f t="shared" si="10"/>
        <v>#DIV/0!</v>
      </c>
      <c r="AD38" s="5" t="e">
        <f t="shared" si="9"/>
        <v>#DIV/0!</v>
      </c>
      <c r="AE38" s="5" t="e">
        <f t="shared" si="9"/>
        <v>#DIV/0!</v>
      </c>
      <c r="AF38" s="5" t="e">
        <f t="shared" si="9"/>
        <v>#DIV/0!</v>
      </c>
    </row>
    <row r="39" spans="1:32" x14ac:dyDescent="0.2">
      <c r="A39">
        <v>37</v>
      </c>
      <c r="B39" t="s">
        <v>88</v>
      </c>
      <c r="C39" t="s">
        <v>12</v>
      </c>
      <c r="D39">
        <v>2019</v>
      </c>
      <c r="E39">
        <v>0</v>
      </c>
      <c r="F39">
        <v>0</v>
      </c>
      <c r="H39">
        <v>14</v>
      </c>
      <c r="I39">
        <v>311</v>
      </c>
      <c r="J39">
        <v>0</v>
      </c>
      <c r="O39" t="s">
        <v>89</v>
      </c>
      <c r="P39" s="3"/>
      <c r="Q39" s="3"/>
      <c r="R39" s="3"/>
      <c r="S39" s="3"/>
      <c r="T39" s="3"/>
      <c r="V39" t="str">
        <f t="shared" si="8"/>
        <v>Ashleighs</v>
      </c>
      <c r="W39" s="8">
        <f t="shared" si="6"/>
        <v>0</v>
      </c>
      <c r="X39" s="8">
        <f t="shared" si="6"/>
        <v>0</v>
      </c>
      <c r="Y39" s="8">
        <f t="shared" si="6"/>
        <v>0</v>
      </c>
      <c r="Z39" s="8">
        <f t="shared" si="6"/>
        <v>0</v>
      </c>
      <c r="AA39" s="8">
        <f t="shared" si="6"/>
        <v>0</v>
      </c>
      <c r="AC39" s="5" t="e">
        <f t="shared" si="10"/>
        <v>#DIV/0!</v>
      </c>
      <c r="AD39" s="5" t="e">
        <f t="shared" si="9"/>
        <v>#DIV/0!</v>
      </c>
      <c r="AE39" s="5" t="e">
        <f t="shared" si="9"/>
        <v>#DIV/0!</v>
      </c>
      <c r="AF39" s="5" t="e">
        <f t="shared" si="9"/>
        <v>#DIV/0!</v>
      </c>
    </row>
    <row r="40" spans="1:32" x14ac:dyDescent="0.2">
      <c r="A40">
        <v>38</v>
      </c>
      <c r="B40" t="s">
        <v>88</v>
      </c>
      <c r="C40" t="s">
        <v>12</v>
      </c>
      <c r="D40">
        <v>2020</v>
      </c>
      <c r="E40">
        <v>0</v>
      </c>
      <c r="F40">
        <v>0</v>
      </c>
      <c r="H40">
        <v>14</v>
      </c>
      <c r="I40">
        <v>246</v>
      </c>
      <c r="J40">
        <v>0</v>
      </c>
      <c r="O40" t="s">
        <v>91</v>
      </c>
      <c r="P40" s="3">
        <v>1</v>
      </c>
      <c r="Q40" s="3">
        <v>0</v>
      </c>
      <c r="R40" s="3">
        <v>1.6666666666666601</v>
      </c>
      <c r="S40" s="3">
        <v>0</v>
      </c>
      <c r="T40" s="3">
        <v>0</v>
      </c>
      <c r="V40" t="str">
        <f t="shared" si="8"/>
        <v>Dreamland</v>
      </c>
      <c r="W40" s="8">
        <f t="shared" si="6"/>
        <v>1</v>
      </c>
      <c r="X40" s="8">
        <f t="shared" si="6"/>
        <v>0</v>
      </c>
      <c r="Y40" s="8">
        <f t="shared" si="6"/>
        <v>1.6666666666666601</v>
      </c>
      <c r="Z40" s="8">
        <f t="shared" si="6"/>
        <v>0</v>
      </c>
      <c r="AA40" s="8">
        <f t="shared" si="6"/>
        <v>0</v>
      </c>
      <c r="AC40" s="5">
        <f t="shared" si="10"/>
        <v>-1</v>
      </c>
      <c r="AD40" s="5" t="e">
        <f t="shared" si="9"/>
        <v>#DIV/0!</v>
      </c>
      <c r="AE40" s="5">
        <f t="shared" si="9"/>
        <v>-1</v>
      </c>
      <c r="AF40" s="5" t="e">
        <f t="shared" si="9"/>
        <v>#DIV/0!</v>
      </c>
    </row>
    <row r="41" spans="1:32" x14ac:dyDescent="0.2">
      <c r="A41">
        <v>39</v>
      </c>
      <c r="B41" t="s">
        <v>88</v>
      </c>
      <c r="C41" t="s">
        <v>12</v>
      </c>
      <c r="D41">
        <v>2021</v>
      </c>
      <c r="E41">
        <v>0</v>
      </c>
      <c r="F41">
        <v>0</v>
      </c>
      <c r="H41">
        <v>14</v>
      </c>
      <c r="I41">
        <v>355</v>
      </c>
      <c r="J41">
        <v>0</v>
      </c>
    </row>
    <row r="42" spans="1:32" x14ac:dyDescent="0.2">
      <c r="A42">
        <v>40</v>
      </c>
      <c r="B42" t="s">
        <v>88</v>
      </c>
      <c r="C42" t="s">
        <v>13</v>
      </c>
      <c r="D42">
        <v>2017</v>
      </c>
      <c r="E42">
        <v>0</v>
      </c>
      <c r="F42">
        <v>0</v>
      </c>
      <c r="H42">
        <v>14</v>
      </c>
      <c r="I42">
        <v>2178</v>
      </c>
      <c r="J42">
        <v>0</v>
      </c>
    </row>
    <row r="43" spans="1:32" x14ac:dyDescent="0.2">
      <c r="A43">
        <v>41</v>
      </c>
      <c r="B43" t="s">
        <v>88</v>
      </c>
      <c r="C43" t="s">
        <v>13</v>
      </c>
      <c r="D43">
        <v>2018</v>
      </c>
      <c r="E43">
        <v>0</v>
      </c>
      <c r="F43">
        <v>0</v>
      </c>
      <c r="H43">
        <v>14</v>
      </c>
      <c r="I43">
        <v>2618</v>
      </c>
      <c r="J43">
        <v>0</v>
      </c>
    </row>
    <row r="44" spans="1:32" x14ac:dyDescent="0.2">
      <c r="A44">
        <v>42</v>
      </c>
      <c r="B44" t="s">
        <v>88</v>
      </c>
      <c r="C44" t="s">
        <v>13</v>
      </c>
      <c r="D44">
        <v>2019</v>
      </c>
      <c r="E44">
        <v>0</v>
      </c>
      <c r="F44">
        <v>0</v>
      </c>
      <c r="H44">
        <v>14</v>
      </c>
      <c r="I44">
        <v>2331</v>
      </c>
      <c r="J44">
        <v>0</v>
      </c>
    </row>
    <row r="45" spans="1:32" x14ac:dyDescent="0.2">
      <c r="A45">
        <v>43</v>
      </c>
      <c r="B45" t="s">
        <v>88</v>
      </c>
      <c r="C45" t="s">
        <v>13</v>
      </c>
      <c r="D45">
        <v>2020</v>
      </c>
      <c r="E45">
        <v>0</v>
      </c>
      <c r="F45">
        <v>0</v>
      </c>
      <c r="H45">
        <v>14</v>
      </c>
      <c r="I45">
        <v>3261</v>
      </c>
      <c r="J45">
        <v>0</v>
      </c>
    </row>
    <row r="46" spans="1:32" x14ac:dyDescent="0.2">
      <c r="A46">
        <v>44</v>
      </c>
      <c r="B46" t="s">
        <v>88</v>
      </c>
      <c r="C46" t="s">
        <v>13</v>
      </c>
      <c r="D46">
        <v>2021</v>
      </c>
      <c r="E46">
        <v>0</v>
      </c>
      <c r="F46">
        <v>0</v>
      </c>
      <c r="H46">
        <v>14</v>
      </c>
      <c r="I46">
        <v>3037</v>
      </c>
      <c r="J46">
        <v>0</v>
      </c>
      <c r="N46" s="1" t="s">
        <v>1</v>
      </c>
      <c r="O46" t="s">
        <v>5</v>
      </c>
    </row>
    <row r="47" spans="1:32" x14ac:dyDescent="0.2">
      <c r="A47">
        <v>45</v>
      </c>
      <c r="B47" t="s">
        <v>89</v>
      </c>
      <c r="C47" t="s">
        <v>5</v>
      </c>
      <c r="D47">
        <v>2017</v>
      </c>
      <c r="E47">
        <v>0</v>
      </c>
      <c r="F47">
        <v>0</v>
      </c>
      <c r="H47">
        <v>14</v>
      </c>
      <c r="I47">
        <v>3974</v>
      </c>
      <c r="J47">
        <v>0</v>
      </c>
    </row>
    <row r="48" spans="1:32" x14ac:dyDescent="0.2">
      <c r="A48">
        <v>46</v>
      </c>
      <c r="B48" t="s">
        <v>89</v>
      </c>
      <c r="C48" t="s">
        <v>5</v>
      </c>
      <c r="D48">
        <v>2018</v>
      </c>
      <c r="E48">
        <v>0</v>
      </c>
      <c r="F48">
        <v>0</v>
      </c>
      <c r="H48">
        <v>14</v>
      </c>
      <c r="I48">
        <v>4492</v>
      </c>
      <c r="J48">
        <v>0</v>
      </c>
      <c r="N48" s="1" t="s">
        <v>31</v>
      </c>
      <c r="P48" s="1" t="s">
        <v>0</v>
      </c>
    </row>
    <row r="49" spans="1:38" x14ac:dyDescent="0.2">
      <c r="A49">
        <v>47</v>
      </c>
      <c r="B49" t="s">
        <v>89</v>
      </c>
      <c r="C49" t="s">
        <v>5</v>
      </c>
      <c r="D49">
        <v>2019</v>
      </c>
      <c r="E49">
        <v>0</v>
      </c>
      <c r="F49">
        <v>0</v>
      </c>
      <c r="H49">
        <v>14</v>
      </c>
      <c r="I49">
        <v>4946</v>
      </c>
      <c r="J49">
        <v>0</v>
      </c>
      <c r="N49" s="1" t="s">
        <v>86</v>
      </c>
      <c r="O49" s="1" t="s">
        <v>21</v>
      </c>
      <c r="P49">
        <v>2017</v>
      </c>
      <c r="Q49">
        <v>2018</v>
      </c>
      <c r="R49">
        <v>2019</v>
      </c>
      <c r="S49">
        <v>2020</v>
      </c>
      <c r="T49">
        <v>2021</v>
      </c>
      <c r="V49" t="str">
        <f>O49</f>
        <v>brand</v>
      </c>
      <c r="W49">
        <f>P49</f>
        <v>2017</v>
      </c>
      <c r="X49">
        <f t="shared" ref="X49:AA58" si="11">Q49</f>
        <v>2018</v>
      </c>
      <c r="Y49">
        <f t="shared" si="11"/>
        <v>2019</v>
      </c>
      <c r="Z49">
        <f t="shared" si="11"/>
        <v>2020</v>
      </c>
      <c r="AA49">
        <f t="shared" si="11"/>
        <v>2021</v>
      </c>
    </row>
    <row r="50" spans="1:38" x14ac:dyDescent="0.2">
      <c r="A50">
        <v>48</v>
      </c>
      <c r="B50" t="s">
        <v>89</v>
      </c>
      <c r="C50" t="s">
        <v>5</v>
      </c>
      <c r="D50">
        <v>2020</v>
      </c>
      <c r="E50">
        <v>0</v>
      </c>
      <c r="F50">
        <v>0</v>
      </c>
      <c r="H50">
        <v>14</v>
      </c>
      <c r="I50">
        <v>5182</v>
      </c>
      <c r="J50">
        <v>0</v>
      </c>
      <c r="N50">
        <v>1</v>
      </c>
      <c r="O50" t="s">
        <v>25</v>
      </c>
      <c r="P50" s="18">
        <v>0.25849415602065778</v>
      </c>
      <c r="Q50" s="18">
        <v>0.25732666190135811</v>
      </c>
      <c r="R50" s="18">
        <v>0.27178729689807979</v>
      </c>
      <c r="S50" s="18">
        <v>0.29497568881685576</v>
      </c>
      <c r="T50" s="18">
        <v>0.31627165903206533</v>
      </c>
      <c r="V50" t="str">
        <f t="shared" ref="V50:V58" si="12">O50</f>
        <v>Sealy</v>
      </c>
      <c r="W50" s="18">
        <f>P50</f>
        <v>0.25849415602065778</v>
      </c>
      <c r="X50" s="18">
        <f t="shared" si="11"/>
        <v>0.25732666190135811</v>
      </c>
      <c r="Y50" s="18">
        <f t="shared" si="11"/>
        <v>0.27178729689807979</v>
      </c>
      <c r="Z50" s="18">
        <f t="shared" si="11"/>
        <v>0.29497568881685576</v>
      </c>
      <c r="AA50" s="18">
        <f t="shared" si="11"/>
        <v>0.31627165903206533</v>
      </c>
    </row>
    <row r="51" spans="1:38" x14ac:dyDescent="0.2">
      <c r="A51">
        <v>49</v>
      </c>
      <c r="B51" t="s">
        <v>89</v>
      </c>
      <c r="C51" t="s">
        <v>5</v>
      </c>
      <c r="D51">
        <v>2021</v>
      </c>
      <c r="E51">
        <v>0</v>
      </c>
      <c r="F51">
        <v>0</v>
      </c>
      <c r="H51">
        <v>14</v>
      </c>
      <c r="I51">
        <v>5409</v>
      </c>
      <c r="J51">
        <v>0</v>
      </c>
      <c r="N51">
        <v>2</v>
      </c>
      <c r="O51" t="s">
        <v>96</v>
      </c>
      <c r="P51" s="18">
        <v>0.154661592824137</v>
      </c>
      <c r="Q51" s="18">
        <v>0.1937097927090779</v>
      </c>
      <c r="R51" s="18">
        <v>0.19539987339101075</v>
      </c>
      <c r="S51" s="18">
        <v>0.20239059967585088</v>
      </c>
      <c r="T51" s="18">
        <v>0.19557857000597489</v>
      </c>
      <c r="V51" t="str">
        <f t="shared" si="12"/>
        <v>Restonic</v>
      </c>
      <c r="W51" s="18">
        <f t="shared" ref="W51:W58" si="13">P51</f>
        <v>0.154661592824137</v>
      </c>
      <c r="X51" s="18">
        <f t="shared" si="11"/>
        <v>0.1937097927090779</v>
      </c>
      <c r="Y51" s="18">
        <f t="shared" si="11"/>
        <v>0.19539987339101075</v>
      </c>
      <c r="Z51" s="18">
        <f t="shared" si="11"/>
        <v>0.20239059967585088</v>
      </c>
      <c r="AA51" s="18">
        <f t="shared" si="11"/>
        <v>0.19557857000597489</v>
      </c>
    </row>
    <row r="52" spans="1:38" x14ac:dyDescent="0.2">
      <c r="A52">
        <v>50</v>
      </c>
      <c r="B52" t="s">
        <v>89</v>
      </c>
      <c r="C52" t="s">
        <v>6</v>
      </c>
      <c r="D52">
        <v>2017</v>
      </c>
      <c r="E52">
        <v>0</v>
      </c>
      <c r="F52">
        <v>0</v>
      </c>
      <c r="H52">
        <v>14</v>
      </c>
      <c r="I52">
        <v>1231</v>
      </c>
      <c r="J52">
        <v>0</v>
      </c>
      <c r="N52">
        <v>3</v>
      </c>
      <c r="O52" t="s">
        <v>90</v>
      </c>
      <c r="P52" s="18">
        <v>0.1728730633324273</v>
      </c>
      <c r="Q52" s="18">
        <v>0.17703121277102693</v>
      </c>
      <c r="R52" s="18">
        <v>0.14982063726524583</v>
      </c>
      <c r="S52" s="18">
        <v>0.16349270664505672</v>
      </c>
      <c r="T52" s="18">
        <v>0.16570404301931885</v>
      </c>
      <c r="V52" t="s">
        <v>194</v>
      </c>
      <c r="W52" s="18">
        <f t="shared" si="13"/>
        <v>0.1728730633324273</v>
      </c>
      <c r="X52" s="18">
        <f t="shared" si="11"/>
        <v>0.17703121277102693</v>
      </c>
      <c r="Y52" s="18">
        <f t="shared" si="11"/>
        <v>0.14982063726524583</v>
      </c>
      <c r="Z52" s="18">
        <f t="shared" si="11"/>
        <v>0.16349270664505672</v>
      </c>
      <c r="AA52" s="18">
        <f t="shared" si="11"/>
        <v>0.16570404301931885</v>
      </c>
    </row>
    <row r="53" spans="1:38" x14ac:dyDescent="0.2">
      <c r="A53">
        <v>51</v>
      </c>
      <c r="B53" t="s">
        <v>89</v>
      </c>
      <c r="C53" t="s">
        <v>6</v>
      </c>
      <c r="D53">
        <v>2018</v>
      </c>
      <c r="E53">
        <v>0</v>
      </c>
      <c r="F53">
        <v>0</v>
      </c>
      <c r="H53">
        <v>14</v>
      </c>
      <c r="I53">
        <v>655</v>
      </c>
      <c r="J53">
        <v>0</v>
      </c>
      <c r="N53">
        <v>5</v>
      </c>
      <c r="O53" t="s">
        <v>98</v>
      </c>
      <c r="P53" s="18">
        <v>0.10383256319652079</v>
      </c>
      <c r="Q53" s="18">
        <v>0.10340719561591613</v>
      </c>
      <c r="R53" s="18">
        <v>0.11415910529647605</v>
      </c>
      <c r="S53" s="18">
        <v>7.4351701782820093E-2</v>
      </c>
      <c r="T53" s="18">
        <v>6.6321449910376418E-2</v>
      </c>
      <c r="V53" t="str">
        <f t="shared" si="12"/>
        <v>Simmons</v>
      </c>
      <c r="W53" s="18">
        <f t="shared" si="13"/>
        <v>0.10383256319652079</v>
      </c>
      <c r="X53" s="18">
        <f t="shared" si="11"/>
        <v>0.10340719561591613</v>
      </c>
      <c r="Y53" s="18">
        <f t="shared" si="11"/>
        <v>0.11415910529647605</v>
      </c>
      <c r="Z53" s="18">
        <f t="shared" si="11"/>
        <v>7.4351701782820093E-2</v>
      </c>
      <c r="AA53" s="18">
        <f t="shared" si="11"/>
        <v>6.6321449910376418E-2</v>
      </c>
    </row>
    <row r="54" spans="1:38" x14ac:dyDescent="0.2">
      <c r="A54">
        <v>52</v>
      </c>
      <c r="B54" t="s">
        <v>89</v>
      </c>
      <c r="C54" t="s">
        <v>6</v>
      </c>
      <c r="D54">
        <v>2019</v>
      </c>
      <c r="E54">
        <v>0</v>
      </c>
      <c r="F54">
        <v>0</v>
      </c>
      <c r="H54">
        <v>14</v>
      </c>
      <c r="I54">
        <v>855</v>
      </c>
      <c r="J54">
        <v>0</v>
      </c>
      <c r="N54">
        <v>6</v>
      </c>
      <c r="O54" t="s">
        <v>99</v>
      </c>
      <c r="P54" s="18">
        <v>7.6923076923076927E-2</v>
      </c>
      <c r="Q54" s="18">
        <v>8.6252084822492261E-2</v>
      </c>
      <c r="R54" s="18">
        <v>6.8157839206583665E-2</v>
      </c>
      <c r="S54" s="18">
        <v>5.0850891410048622E-2</v>
      </c>
      <c r="T54" s="18">
        <v>5.6363274248157735E-2</v>
      </c>
      <c r="V54" t="str">
        <f t="shared" si="12"/>
        <v>Tempur</v>
      </c>
      <c r="W54" s="18">
        <f t="shared" si="13"/>
        <v>7.6923076923076927E-2</v>
      </c>
      <c r="X54" s="18">
        <f t="shared" si="11"/>
        <v>8.6252084822492261E-2</v>
      </c>
      <c r="Y54" s="18">
        <f t="shared" si="11"/>
        <v>6.8157839206583665E-2</v>
      </c>
      <c r="Z54" s="18">
        <f t="shared" si="11"/>
        <v>5.0850891410048622E-2</v>
      </c>
      <c r="AA54" s="18">
        <f t="shared" si="11"/>
        <v>5.6363274248157735E-2</v>
      </c>
    </row>
    <row r="55" spans="1:38" x14ac:dyDescent="0.2">
      <c r="A55">
        <v>53</v>
      </c>
      <c r="B55" t="s">
        <v>89</v>
      </c>
      <c r="C55" t="s">
        <v>6</v>
      </c>
      <c r="D55">
        <v>2020</v>
      </c>
      <c r="E55">
        <v>0</v>
      </c>
      <c r="F55">
        <v>0</v>
      </c>
      <c r="H55">
        <v>14</v>
      </c>
      <c r="I55">
        <v>1266</v>
      </c>
      <c r="J55">
        <v>0</v>
      </c>
      <c r="N55">
        <v>7</v>
      </c>
      <c r="O55" t="s">
        <v>95</v>
      </c>
      <c r="P55" s="18">
        <v>5.9798858385430823E-2</v>
      </c>
      <c r="Q55" s="18">
        <v>4.5032165832737669E-2</v>
      </c>
      <c r="R55" s="18">
        <v>4.9166490820848278E-2</v>
      </c>
      <c r="S55" s="18">
        <v>5.8752025931928686E-2</v>
      </c>
      <c r="T55" s="18">
        <v>5.1185022903804021E-2</v>
      </c>
      <c r="V55" t="str">
        <f t="shared" si="12"/>
        <v>Rest Assured</v>
      </c>
      <c r="W55" s="18">
        <f t="shared" si="13"/>
        <v>5.9798858385430823E-2</v>
      </c>
      <c r="X55" s="18">
        <f t="shared" si="11"/>
        <v>4.5032165832737669E-2</v>
      </c>
      <c r="Y55" s="18">
        <f t="shared" si="11"/>
        <v>4.9166490820848278E-2</v>
      </c>
      <c r="Z55" s="18">
        <f t="shared" si="11"/>
        <v>5.8752025931928686E-2</v>
      </c>
      <c r="AA55" s="18">
        <f t="shared" si="11"/>
        <v>5.1185022903804021E-2</v>
      </c>
    </row>
    <row r="56" spans="1:38" x14ac:dyDescent="0.2">
      <c r="A56">
        <v>54</v>
      </c>
      <c r="B56" t="s">
        <v>89</v>
      </c>
      <c r="C56" t="s">
        <v>6</v>
      </c>
      <c r="D56">
        <v>2021</v>
      </c>
      <c r="E56">
        <v>0</v>
      </c>
      <c r="F56">
        <v>0</v>
      </c>
      <c r="H56">
        <v>14</v>
      </c>
      <c r="I56">
        <v>965</v>
      </c>
      <c r="J56">
        <v>0</v>
      </c>
      <c r="N56">
        <v>8</v>
      </c>
      <c r="O56" t="s">
        <v>97</v>
      </c>
      <c r="P56" s="18">
        <v>5.9255232400108722E-2</v>
      </c>
      <c r="Q56" s="18">
        <v>4.4079104121991897E-2</v>
      </c>
      <c r="R56" s="18">
        <v>6.1616374762608145E-2</v>
      </c>
      <c r="S56" s="18">
        <v>5.3282009724473257E-2</v>
      </c>
      <c r="T56" s="18">
        <v>4.4015136427006572E-2</v>
      </c>
      <c r="V56" t="str">
        <f t="shared" si="12"/>
        <v>Serta</v>
      </c>
      <c r="W56" s="18">
        <f t="shared" si="13"/>
        <v>5.9255232400108722E-2</v>
      </c>
      <c r="X56" s="18">
        <f t="shared" si="11"/>
        <v>4.4079104121991897E-2</v>
      </c>
      <c r="Y56" s="18">
        <f t="shared" si="11"/>
        <v>6.1616374762608145E-2</v>
      </c>
      <c r="Z56" s="18">
        <f t="shared" si="11"/>
        <v>5.3282009724473257E-2</v>
      </c>
      <c r="AA56" s="18">
        <f t="shared" si="11"/>
        <v>4.4015136427006572E-2</v>
      </c>
    </row>
    <row r="57" spans="1:38" x14ac:dyDescent="0.2">
      <c r="A57">
        <v>55</v>
      </c>
      <c r="B57" t="s">
        <v>89</v>
      </c>
      <c r="C57" t="s">
        <v>7</v>
      </c>
      <c r="D57">
        <v>2017</v>
      </c>
      <c r="E57">
        <v>0</v>
      </c>
      <c r="F57">
        <v>0</v>
      </c>
      <c r="H57">
        <v>14</v>
      </c>
      <c r="I57">
        <v>371</v>
      </c>
      <c r="J57">
        <v>0</v>
      </c>
      <c r="N57">
        <v>9</v>
      </c>
      <c r="O57" t="s">
        <v>23</v>
      </c>
      <c r="P57" s="18">
        <v>4.2131013862462624E-2</v>
      </c>
      <c r="Q57" s="18">
        <v>4.5508696688110556E-2</v>
      </c>
      <c r="R57" s="18">
        <v>3.5872546950833507E-2</v>
      </c>
      <c r="S57" s="18">
        <v>4.3962722852512154E-2</v>
      </c>
      <c r="T57" s="18">
        <v>4.0629356701852221E-2</v>
      </c>
      <c r="V57" t="str">
        <f t="shared" si="12"/>
        <v>Edblo</v>
      </c>
      <c r="W57" s="18">
        <f t="shared" si="13"/>
        <v>4.2131013862462624E-2</v>
      </c>
      <c r="X57" s="18">
        <f t="shared" si="11"/>
        <v>4.5508696688110556E-2</v>
      </c>
      <c r="Y57" s="18">
        <f t="shared" si="11"/>
        <v>3.5872546950833507E-2</v>
      </c>
      <c r="Z57" s="18">
        <f t="shared" si="11"/>
        <v>4.3962722852512154E-2</v>
      </c>
      <c r="AA57" s="18">
        <f t="shared" si="11"/>
        <v>4.0629356701852221E-2</v>
      </c>
    </row>
    <row r="58" spans="1:38" x14ac:dyDescent="0.2">
      <c r="A58">
        <v>56</v>
      </c>
      <c r="B58" t="s">
        <v>89</v>
      </c>
      <c r="C58" t="s">
        <v>7</v>
      </c>
      <c r="D58">
        <v>2018</v>
      </c>
      <c r="E58">
        <v>0</v>
      </c>
      <c r="F58">
        <v>0</v>
      </c>
      <c r="H58">
        <v>14</v>
      </c>
      <c r="I58">
        <v>622</v>
      </c>
      <c r="J58">
        <v>0</v>
      </c>
      <c r="N58">
        <v>10</v>
      </c>
      <c r="O58" t="s">
        <v>26</v>
      </c>
      <c r="P58" s="18">
        <v>2.1473226420222886E-2</v>
      </c>
      <c r="Q58" s="18">
        <v>1.0721944245889922E-2</v>
      </c>
      <c r="R58" s="18">
        <v>2.2367588098755012E-2</v>
      </c>
      <c r="S58" s="18">
        <v>1.7017828200972446E-2</v>
      </c>
      <c r="T58" s="18">
        <v>3.0870344552877911E-2</v>
      </c>
      <c r="V58" t="str">
        <f t="shared" si="12"/>
        <v>Slumberland - combined</v>
      </c>
      <c r="W58" s="18">
        <f t="shared" si="13"/>
        <v>2.1473226420222886E-2</v>
      </c>
      <c r="X58" s="18">
        <f t="shared" si="11"/>
        <v>1.0721944245889922E-2</v>
      </c>
      <c r="Y58" s="18">
        <f t="shared" si="11"/>
        <v>2.2367588098755012E-2</v>
      </c>
      <c r="Z58" s="18">
        <f t="shared" si="11"/>
        <v>1.7017828200972446E-2</v>
      </c>
      <c r="AA58" s="18">
        <f t="shared" si="11"/>
        <v>3.0870344552877911E-2</v>
      </c>
    </row>
    <row r="59" spans="1:38" x14ac:dyDescent="0.2">
      <c r="A59">
        <v>57</v>
      </c>
      <c r="B59" t="s">
        <v>89</v>
      </c>
      <c r="C59" t="s">
        <v>7</v>
      </c>
      <c r="D59">
        <v>2019</v>
      </c>
      <c r="E59">
        <v>0</v>
      </c>
      <c r="F59">
        <v>0</v>
      </c>
      <c r="H59">
        <v>14</v>
      </c>
      <c r="I59">
        <v>458</v>
      </c>
      <c r="J59">
        <v>0</v>
      </c>
      <c r="N59">
        <v>11</v>
      </c>
      <c r="O59" t="s">
        <v>24</v>
      </c>
      <c r="P59" s="18">
        <v>2.4734982332155476E-2</v>
      </c>
      <c r="Q59" s="18">
        <v>2.5256135334762925E-2</v>
      </c>
      <c r="R59" s="18">
        <v>1.7725258493353029E-2</v>
      </c>
      <c r="S59" s="18">
        <v>3.0591572123176661E-2</v>
      </c>
      <c r="T59" s="18">
        <v>1.911969727145987E-2</v>
      </c>
      <c r="V59" t="s">
        <v>195</v>
      </c>
      <c r="W59" s="18">
        <f>1-SUM(W50:W58)</f>
        <v>5.0557216634954938E-2</v>
      </c>
      <c r="X59" s="18">
        <f t="shared" ref="X59:AA59" si="14">1-SUM(X50:X58)</f>
        <v>3.6931141291398739E-2</v>
      </c>
      <c r="Y59" s="18">
        <f t="shared" si="14"/>
        <v>3.1652247309558845E-2</v>
      </c>
      <c r="Z59" s="18">
        <f t="shared" si="14"/>
        <v>4.0923824959481325E-2</v>
      </c>
      <c r="AA59" s="18">
        <f t="shared" si="14"/>
        <v>3.3061143198566123E-2</v>
      </c>
    </row>
    <row r="60" spans="1:38" x14ac:dyDescent="0.2">
      <c r="A60">
        <v>58</v>
      </c>
      <c r="B60" t="s">
        <v>89</v>
      </c>
      <c r="C60" t="s">
        <v>7</v>
      </c>
      <c r="D60">
        <v>2020</v>
      </c>
      <c r="E60">
        <v>0</v>
      </c>
      <c r="F60">
        <v>0</v>
      </c>
      <c r="H60">
        <v>14</v>
      </c>
      <c r="I60">
        <v>455</v>
      </c>
      <c r="J60">
        <v>0</v>
      </c>
      <c r="N60">
        <v>12</v>
      </c>
      <c r="O60" t="s">
        <v>93</v>
      </c>
      <c r="P60" s="18">
        <v>2.3375917368850231E-2</v>
      </c>
      <c r="Q60" s="18">
        <v>1.1675005956635693E-2</v>
      </c>
      <c r="R60" s="18">
        <v>7.596539354294155E-3</v>
      </c>
      <c r="S60" s="18">
        <v>1.0332252836304701E-2</v>
      </c>
      <c r="T60" s="18">
        <v>1.2945628360884287E-2</v>
      </c>
    </row>
    <row r="61" spans="1:38" x14ac:dyDescent="0.2">
      <c r="A61">
        <v>59</v>
      </c>
      <c r="B61" t="s">
        <v>89</v>
      </c>
      <c r="C61" t="s">
        <v>7</v>
      </c>
      <c r="D61">
        <v>2021</v>
      </c>
      <c r="E61">
        <v>0</v>
      </c>
      <c r="F61">
        <v>0</v>
      </c>
      <c r="H61">
        <v>14</v>
      </c>
      <c r="I61">
        <v>617</v>
      </c>
      <c r="J61">
        <v>0</v>
      </c>
      <c r="N61">
        <v>13</v>
      </c>
      <c r="O61" t="s">
        <v>94</v>
      </c>
      <c r="P61" s="18">
        <v>0</v>
      </c>
      <c r="Q61" s="18">
        <v>0</v>
      </c>
      <c r="R61" s="18">
        <v>3.1652247309558977E-3</v>
      </c>
      <c r="S61" s="18">
        <v>0</v>
      </c>
      <c r="T61" s="18">
        <v>9.9581756622186819E-4</v>
      </c>
      <c r="V61" t="str">
        <f>V49</f>
        <v>brand</v>
      </c>
      <c r="W61">
        <f t="shared" ref="W61:AA61" si="15">W49</f>
        <v>2017</v>
      </c>
      <c r="X61">
        <f t="shared" si="15"/>
        <v>2018</v>
      </c>
      <c r="Y61">
        <f t="shared" si="15"/>
        <v>2019</v>
      </c>
      <c r="Z61">
        <f t="shared" si="15"/>
        <v>2020</v>
      </c>
      <c r="AA61">
        <f t="shared" si="15"/>
        <v>2021</v>
      </c>
    </row>
    <row r="62" spans="1:38" x14ac:dyDescent="0.2">
      <c r="A62">
        <v>60</v>
      </c>
      <c r="B62" t="s">
        <v>89</v>
      </c>
      <c r="C62" t="s">
        <v>8</v>
      </c>
      <c r="D62">
        <v>2017</v>
      </c>
      <c r="E62">
        <v>0</v>
      </c>
      <c r="F62">
        <v>0</v>
      </c>
      <c r="H62">
        <v>14</v>
      </c>
      <c r="I62">
        <v>4852</v>
      </c>
      <c r="J62">
        <v>0</v>
      </c>
      <c r="N62">
        <v>14</v>
      </c>
      <c r="O62" t="s">
        <v>88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V62" t="str">
        <f>V50</f>
        <v>Sealy</v>
      </c>
      <c r="W62" s="5">
        <f t="shared" ref="W62:AA62" si="16">W50</f>
        <v>0.25849415602065778</v>
      </c>
      <c r="X62" s="5">
        <f t="shared" si="16"/>
        <v>0.25732666190135811</v>
      </c>
      <c r="Y62" s="5">
        <f t="shared" si="16"/>
        <v>0.27178729689807979</v>
      </c>
      <c r="Z62" s="5">
        <f t="shared" si="16"/>
        <v>0.29497568881685576</v>
      </c>
      <c r="AA62" s="5">
        <f t="shared" si="16"/>
        <v>0.31627165903206533</v>
      </c>
    </row>
    <row r="63" spans="1:38" x14ac:dyDescent="0.2">
      <c r="A63">
        <v>61</v>
      </c>
      <c r="B63" t="s">
        <v>89</v>
      </c>
      <c r="C63" t="s">
        <v>8</v>
      </c>
      <c r="D63">
        <v>2018</v>
      </c>
      <c r="E63">
        <v>0</v>
      </c>
      <c r="F63">
        <v>0</v>
      </c>
      <c r="H63">
        <v>14</v>
      </c>
      <c r="I63">
        <v>5308</v>
      </c>
      <c r="J63">
        <v>0</v>
      </c>
      <c r="O63" t="s">
        <v>89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V63" t="str">
        <f t="shared" ref="V63:AA66" si="17">V51</f>
        <v>Restonic</v>
      </c>
      <c r="W63" s="5">
        <f t="shared" si="17"/>
        <v>0.154661592824137</v>
      </c>
      <c r="X63" s="5">
        <f t="shared" si="17"/>
        <v>0.1937097927090779</v>
      </c>
      <c r="Y63" s="5">
        <f t="shared" si="17"/>
        <v>0.19539987339101075</v>
      </c>
      <c r="Z63" s="5">
        <f t="shared" si="17"/>
        <v>0.20239059967585088</v>
      </c>
      <c r="AA63" s="5">
        <f t="shared" si="17"/>
        <v>0.19557857000597489</v>
      </c>
    </row>
    <row r="64" spans="1:38" x14ac:dyDescent="0.2">
      <c r="A64">
        <v>62</v>
      </c>
      <c r="B64" t="s">
        <v>89</v>
      </c>
      <c r="C64" t="s">
        <v>8</v>
      </c>
      <c r="D64">
        <v>2019</v>
      </c>
      <c r="E64">
        <v>0</v>
      </c>
      <c r="F64">
        <v>0</v>
      </c>
      <c r="H64">
        <v>14</v>
      </c>
      <c r="I64">
        <v>5783</v>
      </c>
      <c r="J64">
        <v>0</v>
      </c>
      <c r="O64" t="s">
        <v>91</v>
      </c>
      <c r="P64" s="18">
        <v>2.446316933949443E-3</v>
      </c>
      <c r="Q64" s="18">
        <v>0</v>
      </c>
      <c r="R64" s="18">
        <v>3.1652247309558977E-3</v>
      </c>
      <c r="S64" s="18">
        <v>0</v>
      </c>
      <c r="T64" s="18">
        <v>0</v>
      </c>
      <c r="V64" t="s">
        <v>194</v>
      </c>
      <c r="W64" s="5">
        <f t="shared" si="17"/>
        <v>0.1728730633324273</v>
      </c>
      <c r="X64" s="5">
        <f t="shared" si="17"/>
        <v>0.17703121277102693</v>
      </c>
      <c r="Y64" s="5">
        <f t="shared" si="17"/>
        <v>0.14982063726524583</v>
      </c>
      <c r="Z64" s="5">
        <f t="shared" si="17"/>
        <v>0.16349270664505672</v>
      </c>
      <c r="AA64" s="5">
        <f t="shared" si="17"/>
        <v>0.16570404301931885</v>
      </c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x14ac:dyDescent="0.2">
      <c r="A65">
        <v>63</v>
      </c>
      <c r="B65" t="s">
        <v>89</v>
      </c>
      <c r="C65" t="s">
        <v>8</v>
      </c>
      <c r="D65">
        <v>2020</v>
      </c>
      <c r="E65">
        <v>0</v>
      </c>
      <c r="F65">
        <v>0</v>
      </c>
      <c r="H65">
        <v>14</v>
      </c>
      <c r="I65">
        <v>6928</v>
      </c>
      <c r="J65">
        <v>0</v>
      </c>
      <c r="V65" t="str">
        <f t="shared" si="17"/>
        <v>Simmons</v>
      </c>
      <c r="W65" s="5">
        <f t="shared" si="17"/>
        <v>0.10383256319652079</v>
      </c>
      <c r="X65" s="5">
        <f t="shared" si="17"/>
        <v>0.10340719561591613</v>
      </c>
      <c r="Y65" s="5">
        <f t="shared" si="17"/>
        <v>0.11415910529647605</v>
      </c>
      <c r="Z65" s="5">
        <f t="shared" si="17"/>
        <v>7.4351701782820093E-2</v>
      </c>
      <c r="AA65" s="5">
        <f t="shared" si="17"/>
        <v>6.6321449910376418E-2</v>
      </c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spans="1:38" x14ac:dyDescent="0.2">
      <c r="A66">
        <v>64</v>
      </c>
      <c r="B66" t="s">
        <v>89</v>
      </c>
      <c r="C66" t="s">
        <v>8</v>
      </c>
      <c r="D66">
        <v>2021</v>
      </c>
      <c r="E66">
        <v>0</v>
      </c>
      <c r="F66">
        <v>0</v>
      </c>
      <c r="H66">
        <v>14</v>
      </c>
      <c r="I66">
        <v>7016</v>
      </c>
      <c r="J66">
        <v>0</v>
      </c>
      <c r="V66" t="str">
        <f t="shared" si="17"/>
        <v>Tempur</v>
      </c>
      <c r="W66" s="5">
        <f t="shared" si="17"/>
        <v>7.6923076923076927E-2</v>
      </c>
      <c r="X66" s="5">
        <f t="shared" si="17"/>
        <v>8.6252084822492261E-2</v>
      </c>
      <c r="Y66" s="5">
        <f t="shared" si="17"/>
        <v>6.8157839206583665E-2</v>
      </c>
      <c r="Z66" s="5">
        <f t="shared" si="17"/>
        <v>5.0850891410048622E-2</v>
      </c>
      <c r="AA66" s="5">
        <f t="shared" si="17"/>
        <v>5.6363274248157735E-2</v>
      </c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1:38" x14ac:dyDescent="0.2">
      <c r="A67">
        <v>65</v>
      </c>
      <c r="B67" t="s">
        <v>89</v>
      </c>
      <c r="C67" t="s">
        <v>9</v>
      </c>
      <c r="D67">
        <v>2017</v>
      </c>
      <c r="E67">
        <v>0</v>
      </c>
      <c r="F67">
        <v>0</v>
      </c>
      <c r="H67">
        <v>14</v>
      </c>
      <c r="I67">
        <v>481</v>
      </c>
      <c r="J67">
        <v>0</v>
      </c>
      <c r="V67" t="s">
        <v>103</v>
      </c>
      <c r="W67" s="5">
        <f>SUM(P57:P59)</f>
        <v>8.8339222614840979E-2</v>
      </c>
      <c r="X67" s="5">
        <f t="shared" ref="X67:AA67" si="18">SUM(Q57:Q59)</f>
        <v>8.1486776268763411E-2</v>
      </c>
      <c r="Y67" s="5">
        <f t="shared" si="18"/>
        <v>7.5965393542941545E-2</v>
      </c>
      <c r="Z67" s="5">
        <f t="shared" si="18"/>
        <v>9.157212317666126E-2</v>
      </c>
      <c r="AA67" s="5">
        <f t="shared" si="18"/>
        <v>9.0619398526189998E-2</v>
      </c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spans="1:38" x14ac:dyDescent="0.2">
      <c r="A68">
        <v>66</v>
      </c>
      <c r="B68" t="s">
        <v>89</v>
      </c>
      <c r="C68" t="s">
        <v>9</v>
      </c>
      <c r="D68">
        <v>2018</v>
      </c>
      <c r="E68">
        <v>0</v>
      </c>
      <c r="F68">
        <v>0</v>
      </c>
      <c r="H68">
        <v>14</v>
      </c>
      <c r="I68">
        <v>986</v>
      </c>
      <c r="J68">
        <v>0</v>
      </c>
      <c r="V68" t="s">
        <v>195</v>
      </c>
      <c r="W68" s="5">
        <f>1-SUM(W62:W67)</f>
        <v>0.14487632508833914</v>
      </c>
      <c r="X68" s="5">
        <f t="shared" ref="X68:AA68" si="19">1-SUM(X62:X67)</f>
        <v>0.10078627591136524</v>
      </c>
      <c r="Y68" s="5">
        <f t="shared" si="19"/>
        <v>0.12470985439966231</v>
      </c>
      <c r="Z68" s="5">
        <f t="shared" si="19"/>
        <v>0.12236628849270659</v>
      </c>
      <c r="AA68" s="5">
        <f t="shared" si="19"/>
        <v>0.10914160525791683</v>
      </c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spans="1:38" x14ac:dyDescent="0.2">
      <c r="A69">
        <v>67</v>
      </c>
      <c r="B69" t="s">
        <v>89</v>
      </c>
      <c r="C69" t="s">
        <v>9</v>
      </c>
      <c r="D69">
        <v>2019</v>
      </c>
      <c r="E69">
        <v>0</v>
      </c>
      <c r="F69">
        <v>0</v>
      </c>
      <c r="H69">
        <v>14</v>
      </c>
      <c r="I69">
        <v>486</v>
      </c>
      <c r="J69">
        <v>0</v>
      </c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1:38" x14ac:dyDescent="0.2">
      <c r="A70">
        <v>68</v>
      </c>
      <c r="B70" t="s">
        <v>89</v>
      </c>
      <c r="C70" t="s">
        <v>9</v>
      </c>
      <c r="D70">
        <v>2020</v>
      </c>
      <c r="E70">
        <v>0</v>
      </c>
      <c r="F70">
        <v>0</v>
      </c>
      <c r="H70">
        <v>14</v>
      </c>
      <c r="I70">
        <v>736</v>
      </c>
      <c r="J70">
        <v>0</v>
      </c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spans="1:38" x14ac:dyDescent="0.2">
      <c r="A71">
        <v>69</v>
      </c>
      <c r="B71" t="s">
        <v>89</v>
      </c>
      <c r="C71" t="s">
        <v>9</v>
      </c>
      <c r="D71">
        <v>2021</v>
      </c>
      <c r="E71">
        <v>0</v>
      </c>
      <c r="F71">
        <v>0</v>
      </c>
      <c r="H71">
        <v>14</v>
      </c>
      <c r="I71">
        <v>767</v>
      </c>
      <c r="J71">
        <v>0</v>
      </c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spans="1:38" x14ac:dyDescent="0.2">
      <c r="A72">
        <v>70</v>
      </c>
      <c r="B72" t="s">
        <v>89</v>
      </c>
      <c r="C72" t="s">
        <v>10</v>
      </c>
      <c r="D72">
        <v>2017</v>
      </c>
      <c r="E72">
        <v>0</v>
      </c>
      <c r="F72">
        <v>0</v>
      </c>
      <c r="H72">
        <v>14</v>
      </c>
      <c r="I72">
        <v>267</v>
      </c>
      <c r="J72">
        <v>0</v>
      </c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spans="1:38" x14ac:dyDescent="0.2">
      <c r="A73">
        <v>71</v>
      </c>
      <c r="B73" t="s">
        <v>89</v>
      </c>
      <c r="C73" t="s">
        <v>10</v>
      </c>
      <c r="D73">
        <v>2018</v>
      </c>
      <c r="E73">
        <v>0</v>
      </c>
      <c r="F73">
        <v>0</v>
      </c>
      <c r="H73">
        <v>14</v>
      </c>
      <c r="I73">
        <v>421</v>
      </c>
      <c r="J73">
        <v>0</v>
      </c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spans="1:38" x14ac:dyDescent="0.2">
      <c r="A74">
        <v>72</v>
      </c>
      <c r="B74" t="s">
        <v>89</v>
      </c>
      <c r="C74" t="s">
        <v>10</v>
      </c>
      <c r="D74">
        <v>2019</v>
      </c>
      <c r="E74">
        <v>0</v>
      </c>
      <c r="F74">
        <v>0</v>
      </c>
      <c r="H74">
        <v>14</v>
      </c>
      <c r="I74">
        <v>610</v>
      </c>
      <c r="J74">
        <v>0</v>
      </c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spans="1:38" x14ac:dyDescent="0.2">
      <c r="A75">
        <v>73</v>
      </c>
      <c r="B75" t="s">
        <v>89</v>
      </c>
      <c r="C75" t="s">
        <v>10</v>
      </c>
      <c r="D75">
        <v>2020</v>
      </c>
      <c r="E75">
        <v>0</v>
      </c>
      <c r="F75">
        <v>0</v>
      </c>
      <c r="H75">
        <v>14</v>
      </c>
      <c r="I75">
        <v>424</v>
      </c>
      <c r="J75">
        <v>0</v>
      </c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spans="1:38" x14ac:dyDescent="0.2">
      <c r="A76">
        <v>74</v>
      </c>
      <c r="B76" t="s">
        <v>89</v>
      </c>
      <c r="C76" t="s">
        <v>10</v>
      </c>
      <c r="D76">
        <v>2021</v>
      </c>
      <c r="E76">
        <v>0</v>
      </c>
      <c r="F76">
        <v>0</v>
      </c>
      <c r="H76">
        <v>14</v>
      </c>
      <c r="I76">
        <v>764</v>
      </c>
      <c r="J76">
        <v>0</v>
      </c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spans="1:38" x14ac:dyDescent="0.2">
      <c r="A77">
        <v>75</v>
      </c>
      <c r="B77" t="s">
        <v>89</v>
      </c>
      <c r="C77" t="s">
        <v>11</v>
      </c>
      <c r="D77">
        <v>2017</v>
      </c>
      <c r="E77">
        <v>0</v>
      </c>
      <c r="F77">
        <v>0</v>
      </c>
      <c r="H77">
        <v>14</v>
      </c>
      <c r="I77">
        <v>1810</v>
      </c>
      <c r="J77">
        <v>0</v>
      </c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spans="1:38" x14ac:dyDescent="0.2">
      <c r="A78">
        <v>76</v>
      </c>
      <c r="B78" t="s">
        <v>89</v>
      </c>
      <c r="C78" t="s">
        <v>11</v>
      </c>
      <c r="D78">
        <v>2018</v>
      </c>
      <c r="E78">
        <v>0</v>
      </c>
      <c r="F78">
        <v>0</v>
      </c>
      <c r="H78">
        <v>14</v>
      </c>
      <c r="I78">
        <v>2865</v>
      </c>
      <c r="J78">
        <v>0</v>
      </c>
      <c r="N78" s="1" t="s">
        <v>1</v>
      </c>
      <c r="O78" t="s">
        <v>5</v>
      </c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spans="1:38" x14ac:dyDescent="0.2">
      <c r="A79">
        <v>77</v>
      </c>
      <c r="B79" t="s">
        <v>89</v>
      </c>
      <c r="C79" t="s">
        <v>11</v>
      </c>
      <c r="D79">
        <v>2019</v>
      </c>
      <c r="E79">
        <v>0</v>
      </c>
      <c r="F79">
        <v>0</v>
      </c>
      <c r="H79">
        <v>14</v>
      </c>
      <c r="I79">
        <v>2767</v>
      </c>
      <c r="J79">
        <v>0</v>
      </c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spans="1:38" x14ac:dyDescent="0.2">
      <c r="A80">
        <v>78</v>
      </c>
      <c r="B80" t="s">
        <v>89</v>
      </c>
      <c r="C80" t="s">
        <v>11</v>
      </c>
      <c r="D80">
        <v>2020</v>
      </c>
      <c r="E80">
        <v>0</v>
      </c>
      <c r="F80">
        <v>0</v>
      </c>
      <c r="H80">
        <v>14</v>
      </c>
      <c r="I80">
        <v>3910</v>
      </c>
      <c r="J80">
        <v>0</v>
      </c>
      <c r="N80" s="1" t="s">
        <v>31</v>
      </c>
      <c r="P80" s="1" t="s">
        <v>0</v>
      </c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spans="1:38" x14ac:dyDescent="0.2">
      <c r="A81">
        <v>79</v>
      </c>
      <c r="B81" t="s">
        <v>89</v>
      </c>
      <c r="C81" t="s">
        <v>11</v>
      </c>
      <c r="D81">
        <v>2021</v>
      </c>
      <c r="E81">
        <v>0</v>
      </c>
      <c r="F81">
        <v>0</v>
      </c>
      <c r="H81">
        <v>14</v>
      </c>
      <c r="I81">
        <v>3703</v>
      </c>
      <c r="J81">
        <v>0</v>
      </c>
      <c r="N81" s="1" t="s">
        <v>86</v>
      </c>
      <c r="O81" s="1" t="s">
        <v>21</v>
      </c>
      <c r="P81">
        <v>2017</v>
      </c>
      <c r="Q81">
        <v>2018</v>
      </c>
      <c r="R81">
        <v>2019</v>
      </c>
      <c r="S81">
        <v>2020</v>
      </c>
      <c r="T81">
        <v>2021</v>
      </c>
      <c r="W81" t="str">
        <f>O81</f>
        <v>brand</v>
      </c>
      <c r="X81">
        <f t="shared" ref="X81:AB85" si="20">P81</f>
        <v>2017</v>
      </c>
      <c r="Y81">
        <f t="shared" si="20"/>
        <v>2018</v>
      </c>
      <c r="Z81">
        <f t="shared" si="20"/>
        <v>2019</v>
      </c>
      <c r="AA81">
        <f t="shared" si="20"/>
        <v>2020</v>
      </c>
      <c r="AB81">
        <f t="shared" si="20"/>
        <v>2021</v>
      </c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spans="1:38" x14ac:dyDescent="0.2">
      <c r="A82">
        <v>80</v>
      </c>
      <c r="B82" t="s">
        <v>89</v>
      </c>
      <c r="C82" t="s">
        <v>12</v>
      </c>
      <c r="D82">
        <v>2017</v>
      </c>
      <c r="E82">
        <v>0</v>
      </c>
      <c r="F82">
        <v>0</v>
      </c>
      <c r="H82">
        <v>14</v>
      </c>
      <c r="I82">
        <v>256</v>
      </c>
      <c r="J82">
        <v>0</v>
      </c>
      <c r="N82">
        <v>1</v>
      </c>
      <c r="O82" t="s">
        <v>25</v>
      </c>
      <c r="P82" s="18">
        <v>0.74529780564263326</v>
      </c>
      <c r="Q82" s="18">
        <v>0.759493670886076</v>
      </c>
      <c r="R82" s="18">
        <v>0.78155339805825241</v>
      </c>
      <c r="S82" s="18">
        <v>0.76310272536687629</v>
      </c>
      <c r="T82" s="18">
        <v>0.77728830151737638</v>
      </c>
      <c r="W82" t="str">
        <f>O82</f>
        <v>Sealy</v>
      </c>
      <c r="X82" s="5">
        <f t="shared" si="20"/>
        <v>0.74529780564263326</v>
      </c>
      <c r="Y82" s="5">
        <f t="shared" si="20"/>
        <v>0.759493670886076</v>
      </c>
      <c r="Z82" s="5">
        <f t="shared" si="20"/>
        <v>0.78155339805825241</v>
      </c>
      <c r="AA82" s="5">
        <f t="shared" si="20"/>
        <v>0.76310272536687629</v>
      </c>
      <c r="AB82" s="5">
        <f t="shared" si="20"/>
        <v>0.77728830151737638</v>
      </c>
      <c r="AC82" s="41">
        <f>AB82/X82-1</f>
        <v>4.2923104875049578E-2</v>
      </c>
      <c r="AD82" s="7"/>
      <c r="AE82" s="7"/>
      <c r="AF82" s="7"/>
      <c r="AG82" s="7"/>
      <c r="AH82" s="7"/>
      <c r="AI82" s="7"/>
      <c r="AJ82" s="7"/>
      <c r="AK82" s="7"/>
      <c r="AL82" s="7"/>
    </row>
    <row r="83" spans="1:38" x14ac:dyDescent="0.2">
      <c r="A83">
        <v>81</v>
      </c>
      <c r="B83" t="s">
        <v>89</v>
      </c>
      <c r="C83" t="s">
        <v>12</v>
      </c>
      <c r="D83">
        <v>2018</v>
      </c>
      <c r="E83">
        <v>0</v>
      </c>
      <c r="F83">
        <v>0</v>
      </c>
      <c r="H83">
        <v>14</v>
      </c>
      <c r="I83">
        <v>194</v>
      </c>
      <c r="J83">
        <v>0</v>
      </c>
      <c r="N83">
        <v>9</v>
      </c>
      <c r="O83" t="s">
        <v>23</v>
      </c>
      <c r="P83" s="18">
        <v>0.12147335423197492</v>
      </c>
      <c r="Q83" s="18">
        <v>0.13431786216596342</v>
      </c>
      <c r="R83" s="18">
        <v>0.10315533980582524</v>
      </c>
      <c r="S83" s="18">
        <v>0.11373165618448637</v>
      </c>
      <c r="T83" s="18">
        <v>9.9853157121879588E-2</v>
      </c>
      <c r="W83" t="str">
        <f t="shared" ref="W83" si="21">O83</f>
        <v>Edblo</v>
      </c>
      <c r="X83" s="5">
        <f t="shared" si="20"/>
        <v>0.12147335423197492</v>
      </c>
      <c r="Y83" s="5">
        <f t="shared" si="20"/>
        <v>0.13431786216596342</v>
      </c>
      <c r="Z83" s="5">
        <f t="shared" si="20"/>
        <v>0.10315533980582524</v>
      </c>
      <c r="AA83" s="5">
        <f t="shared" si="20"/>
        <v>0.11373165618448637</v>
      </c>
      <c r="AB83" s="5">
        <f t="shared" si="20"/>
        <v>9.9853157121879588E-2</v>
      </c>
      <c r="AC83" s="41">
        <f t="shared" ref="AC83:AC85" si="22">AB83/X83-1</f>
        <v>-0.17798304201601056</v>
      </c>
      <c r="AD83" s="7"/>
      <c r="AE83" s="7"/>
      <c r="AF83" s="7"/>
      <c r="AG83" s="7"/>
      <c r="AH83" s="7"/>
      <c r="AI83" s="7"/>
      <c r="AJ83" s="7"/>
      <c r="AK83" s="7"/>
      <c r="AL83" s="7"/>
    </row>
    <row r="84" spans="1:38" x14ac:dyDescent="0.2">
      <c r="A84">
        <v>82</v>
      </c>
      <c r="B84" t="s">
        <v>89</v>
      </c>
      <c r="C84" t="s">
        <v>12</v>
      </c>
      <c r="D84">
        <v>2019</v>
      </c>
      <c r="E84">
        <v>0</v>
      </c>
      <c r="F84">
        <v>0</v>
      </c>
      <c r="H84">
        <v>14</v>
      </c>
      <c r="I84">
        <v>311</v>
      </c>
      <c r="J84">
        <v>0</v>
      </c>
      <c r="N84">
        <v>10</v>
      </c>
      <c r="O84" t="s">
        <v>26</v>
      </c>
      <c r="P84" s="18">
        <v>6.1912225705329151E-2</v>
      </c>
      <c r="Q84" s="18">
        <v>3.1645569620253167E-2</v>
      </c>
      <c r="R84" s="18">
        <v>6.4320388349514562E-2</v>
      </c>
      <c r="S84" s="18">
        <v>4.40251572327044E-2</v>
      </c>
      <c r="T84" s="18">
        <v>7.586882036221243E-2</v>
      </c>
      <c r="W84" t="s">
        <v>197</v>
      </c>
      <c r="X84" s="5">
        <f t="shared" si="20"/>
        <v>6.1912225705329151E-2</v>
      </c>
      <c r="Y84" s="5">
        <f t="shared" si="20"/>
        <v>3.1645569620253167E-2</v>
      </c>
      <c r="Z84" s="5">
        <f t="shared" si="20"/>
        <v>6.4320388349514562E-2</v>
      </c>
      <c r="AA84" s="5">
        <f t="shared" si="20"/>
        <v>4.40251572327044E-2</v>
      </c>
      <c r="AB84" s="5">
        <f t="shared" si="20"/>
        <v>7.586882036221243E-2</v>
      </c>
      <c r="AC84" s="41">
        <f t="shared" si="22"/>
        <v>0.22542550357193747</v>
      </c>
      <c r="AD84" s="7"/>
      <c r="AE84" s="7"/>
      <c r="AF84" s="7"/>
      <c r="AG84" s="7"/>
      <c r="AH84" s="7"/>
      <c r="AI84" s="7"/>
      <c r="AJ84" s="7"/>
      <c r="AK84" s="7"/>
      <c r="AL84" s="7"/>
    </row>
    <row r="85" spans="1:38" x14ac:dyDescent="0.2">
      <c r="A85">
        <v>83</v>
      </c>
      <c r="B85" t="s">
        <v>89</v>
      </c>
      <c r="C85" t="s">
        <v>12</v>
      </c>
      <c r="D85">
        <v>2020</v>
      </c>
      <c r="E85">
        <v>0</v>
      </c>
      <c r="F85">
        <v>0</v>
      </c>
      <c r="H85">
        <v>14</v>
      </c>
      <c r="I85">
        <v>246</v>
      </c>
      <c r="J85">
        <v>0</v>
      </c>
      <c r="N85">
        <v>11</v>
      </c>
      <c r="O85" t="s">
        <v>24</v>
      </c>
      <c r="P85" s="18">
        <v>7.1316614420062693E-2</v>
      </c>
      <c r="Q85" s="18">
        <v>7.4542897327707455E-2</v>
      </c>
      <c r="R85" s="18">
        <v>5.0970873786407765E-2</v>
      </c>
      <c r="S85" s="18">
        <v>7.914046121593292E-2</v>
      </c>
      <c r="T85" s="18">
        <v>4.6989720998531569E-2</v>
      </c>
      <c r="W85" t="s">
        <v>196</v>
      </c>
      <c r="X85" s="5">
        <f t="shared" si="20"/>
        <v>7.1316614420062693E-2</v>
      </c>
      <c r="Y85" s="5">
        <f t="shared" si="20"/>
        <v>7.4542897327707455E-2</v>
      </c>
      <c r="Z85" s="5">
        <f t="shared" si="20"/>
        <v>5.0970873786407765E-2</v>
      </c>
      <c r="AA85" s="5">
        <f t="shared" si="20"/>
        <v>7.914046121593292E-2</v>
      </c>
      <c r="AB85" s="5">
        <f t="shared" si="20"/>
        <v>4.6989720998531569E-2</v>
      </c>
      <c r="AC85" s="41">
        <f t="shared" si="22"/>
        <v>-0.34111116489971116</v>
      </c>
    </row>
    <row r="86" spans="1:38" x14ac:dyDescent="0.2">
      <c r="A86">
        <v>84</v>
      </c>
      <c r="B86" t="s">
        <v>89</v>
      </c>
      <c r="C86" t="s">
        <v>12</v>
      </c>
      <c r="D86">
        <v>2021</v>
      </c>
      <c r="E86">
        <v>0</v>
      </c>
      <c r="F86">
        <v>0</v>
      </c>
      <c r="H86">
        <v>14</v>
      </c>
      <c r="I86">
        <v>355</v>
      </c>
      <c r="J86">
        <v>0</v>
      </c>
    </row>
    <row r="87" spans="1:38" x14ac:dyDescent="0.2">
      <c r="A87">
        <v>85</v>
      </c>
      <c r="B87" t="s">
        <v>89</v>
      </c>
      <c r="C87" t="s">
        <v>13</v>
      </c>
      <c r="D87">
        <v>2017</v>
      </c>
      <c r="E87">
        <v>0</v>
      </c>
      <c r="F87">
        <v>0</v>
      </c>
      <c r="H87">
        <v>14</v>
      </c>
      <c r="I87">
        <v>2178</v>
      </c>
      <c r="J87">
        <v>0</v>
      </c>
    </row>
    <row r="88" spans="1:38" x14ac:dyDescent="0.2">
      <c r="A88">
        <v>86</v>
      </c>
      <c r="B88" t="s">
        <v>89</v>
      </c>
      <c r="C88" t="s">
        <v>13</v>
      </c>
      <c r="D88">
        <v>2018</v>
      </c>
      <c r="E88">
        <v>0</v>
      </c>
      <c r="F88">
        <v>0</v>
      </c>
      <c r="H88">
        <v>14</v>
      </c>
      <c r="I88">
        <v>2618</v>
      </c>
      <c r="J88">
        <v>0</v>
      </c>
    </row>
    <row r="89" spans="1:38" x14ac:dyDescent="0.2">
      <c r="A89">
        <v>87</v>
      </c>
      <c r="B89" t="s">
        <v>89</v>
      </c>
      <c r="C89" t="s">
        <v>13</v>
      </c>
      <c r="D89">
        <v>2019</v>
      </c>
      <c r="E89">
        <v>0</v>
      </c>
      <c r="F89">
        <v>0</v>
      </c>
      <c r="H89">
        <v>14</v>
      </c>
      <c r="I89">
        <v>2331</v>
      </c>
      <c r="J89">
        <v>0</v>
      </c>
    </row>
    <row r="90" spans="1:38" x14ac:dyDescent="0.2">
      <c r="A90">
        <v>88</v>
      </c>
      <c r="B90" t="s">
        <v>89</v>
      </c>
      <c r="C90" t="s">
        <v>13</v>
      </c>
      <c r="D90">
        <v>2020</v>
      </c>
      <c r="E90">
        <v>0</v>
      </c>
      <c r="F90">
        <v>0</v>
      </c>
      <c r="H90">
        <v>14</v>
      </c>
      <c r="I90">
        <v>3261</v>
      </c>
      <c r="J90">
        <v>0</v>
      </c>
      <c r="N90" s="1" t="s">
        <v>1</v>
      </c>
      <c r="O90" t="s">
        <v>5</v>
      </c>
    </row>
    <row r="91" spans="1:38" x14ac:dyDescent="0.2">
      <c r="A91">
        <v>89</v>
      </c>
      <c r="B91" t="s">
        <v>89</v>
      </c>
      <c r="C91" t="s">
        <v>13</v>
      </c>
      <c r="D91">
        <v>2021</v>
      </c>
      <c r="E91">
        <v>0</v>
      </c>
      <c r="F91">
        <v>0</v>
      </c>
      <c r="H91">
        <v>14</v>
      </c>
      <c r="I91">
        <v>3037</v>
      </c>
      <c r="J91">
        <v>0</v>
      </c>
    </row>
    <row r="92" spans="1:38" x14ac:dyDescent="0.2">
      <c r="A92">
        <v>90</v>
      </c>
      <c r="B92" t="s">
        <v>90</v>
      </c>
      <c r="C92" t="s">
        <v>5</v>
      </c>
      <c r="D92">
        <v>2017</v>
      </c>
      <c r="E92">
        <v>636</v>
      </c>
      <c r="F92">
        <v>636</v>
      </c>
      <c r="G92">
        <v>1</v>
      </c>
      <c r="H92">
        <v>3</v>
      </c>
      <c r="I92">
        <v>3974</v>
      </c>
      <c r="J92">
        <v>0.16004026170105601</v>
      </c>
      <c r="N92" s="1" t="s">
        <v>31</v>
      </c>
      <c r="P92" s="1" t="s">
        <v>0</v>
      </c>
    </row>
    <row r="93" spans="1:38" x14ac:dyDescent="0.2">
      <c r="A93">
        <v>91</v>
      </c>
      <c r="B93" t="s">
        <v>90</v>
      </c>
      <c r="C93" t="s">
        <v>5</v>
      </c>
      <c r="D93">
        <v>2018</v>
      </c>
      <c r="E93">
        <v>743</v>
      </c>
      <c r="F93">
        <v>636</v>
      </c>
      <c r="G93">
        <v>1.1682389937106901</v>
      </c>
      <c r="H93">
        <v>3</v>
      </c>
      <c r="I93">
        <v>4492</v>
      </c>
      <c r="J93">
        <v>0.16540516473731001</v>
      </c>
      <c r="N93" s="1" t="s">
        <v>86</v>
      </c>
      <c r="O93" s="1" t="s">
        <v>21</v>
      </c>
      <c r="P93">
        <v>2017</v>
      </c>
      <c r="Q93">
        <v>2018</v>
      </c>
      <c r="R93">
        <v>2019</v>
      </c>
      <c r="S93">
        <v>2020</v>
      </c>
      <c r="T93">
        <v>2021</v>
      </c>
      <c r="W93" t="str">
        <f>O93</f>
        <v>brand</v>
      </c>
      <c r="X93">
        <f t="shared" ref="X93:AB100" si="23">P93</f>
        <v>2017</v>
      </c>
      <c r="Y93">
        <f t="shared" si="23"/>
        <v>2018</v>
      </c>
      <c r="Z93">
        <f t="shared" si="23"/>
        <v>2019</v>
      </c>
      <c r="AA93">
        <f t="shared" si="23"/>
        <v>2020</v>
      </c>
      <c r="AB93">
        <f t="shared" si="23"/>
        <v>2021</v>
      </c>
    </row>
    <row r="94" spans="1:38" x14ac:dyDescent="0.2">
      <c r="A94">
        <v>92</v>
      </c>
      <c r="B94" t="s">
        <v>90</v>
      </c>
      <c r="C94" t="s">
        <v>5</v>
      </c>
      <c r="D94">
        <v>2019</v>
      </c>
      <c r="E94">
        <v>710</v>
      </c>
      <c r="F94">
        <v>636</v>
      </c>
      <c r="G94">
        <v>1.1163522012578599</v>
      </c>
      <c r="H94">
        <v>3</v>
      </c>
      <c r="I94">
        <v>4946</v>
      </c>
      <c r="J94">
        <v>0.14355034371208999</v>
      </c>
      <c r="N94">
        <v>2</v>
      </c>
      <c r="O94" t="s">
        <v>96</v>
      </c>
      <c r="P94" s="18">
        <v>0.23678734914689969</v>
      </c>
      <c r="Q94" s="18">
        <v>0.29297297297297298</v>
      </c>
      <c r="R94" s="18">
        <v>0.29957942413458427</v>
      </c>
      <c r="S94" s="18">
        <v>0.32992073976221931</v>
      </c>
      <c r="T94" s="18">
        <v>0.3297515110812626</v>
      </c>
      <c r="W94" t="str">
        <f t="shared" ref="W94:W100" si="24">O94</f>
        <v>Restonic</v>
      </c>
      <c r="X94" s="5">
        <f t="shared" si="23"/>
        <v>0.23678734914689969</v>
      </c>
      <c r="Y94" s="5">
        <f t="shared" si="23"/>
        <v>0.29297297297297298</v>
      </c>
      <c r="Z94" s="5">
        <f t="shared" si="23"/>
        <v>0.29957942413458427</v>
      </c>
      <c r="AA94" s="5">
        <f t="shared" si="23"/>
        <v>0.32992073976221931</v>
      </c>
      <c r="AB94" s="5">
        <f t="shared" si="23"/>
        <v>0.3297515110812626</v>
      </c>
      <c r="AC94" s="43">
        <f>AB94/X94-1</f>
        <v>0.39260611797587708</v>
      </c>
    </row>
    <row r="95" spans="1:38" x14ac:dyDescent="0.2">
      <c r="A95">
        <v>93</v>
      </c>
      <c r="B95" t="s">
        <v>90</v>
      </c>
      <c r="C95" t="s">
        <v>5</v>
      </c>
      <c r="D95">
        <v>2020</v>
      </c>
      <c r="E95">
        <v>807</v>
      </c>
      <c r="F95">
        <v>636</v>
      </c>
      <c r="G95">
        <v>1.2688679245283001</v>
      </c>
      <c r="H95">
        <v>3</v>
      </c>
      <c r="I95">
        <v>5182</v>
      </c>
      <c r="J95">
        <v>0.15573137784639099</v>
      </c>
      <c r="N95">
        <v>3</v>
      </c>
      <c r="O95" t="s">
        <v>90</v>
      </c>
      <c r="P95" s="18">
        <v>0.26466916354556802</v>
      </c>
      <c r="Q95" s="18">
        <v>0.26774774774774773</v>
      </c>
      <c r="R95" s="18">
        <v>0.22969912649627952</v>
      </c>
      <c r="S95" s="18">
        <v>0.26651254953764864</v>
      </c>
      <c r="T95" s="18">
        <v>0.27938213566151782</v>
      </c>
      <c r="W95" t="s">
        <v>194</v>
      </c>
      <c r="X95" s="5">
        <f t="shared" si="23"/>
        <v>0.26466916354556802</v>
      </c>
      <c r="Y95" s="5">
        <f t="shared" si="23"/>
        <v>0.26774774774774773</v>
      </c>
      <c r="Z95" s="5">
        <f t="shared" si="23"/>
        <v>0.22969912649627952</v>
      </c>
      <c r="AA95" s="5">
        <f t="shared" si="23"/>
        <v>0.26651254953764864</v>
      </c>
      <c r="AB95" s="5">
        <f t="shared" si="23"/>
        <v>0.27938213566151782</v>
      </c>
      <c r="AC95" s="43">
        <f t="shared" ref="AC95:AC100" si="25">AB95/X95-1</f>
        <v>5.5590050306017824E-2</v>
      </c>
    </row>
    <row r="96" spans="1:38" x14ac:dyDescent="0.2">
      <c r="A96">
        <v>94</v>
      </c>
      <c r="B96" t="s">
        <v>90</v>
      </c>
      <c r="C96" t="s">
        <v>5</v>
      </c>
      <c r="D96">
        <v>2021</v>
      </c>
      <c r="E96">
        <v>832</v>
      </c>
      <c r="F96">
        <v>636</v>
      </c>
      <c r="G96">
        <v>1.3081761006289301</v>
      </c>
      <c r="H96">
        <v>3</v>
      </c>
      <c r="I96">
        <v>5409</v>
      </c>
      <c r="J96">
        <v>0.153817711222037</v>
      </c>
      <c r="N96">
        <v>5</v>
      </c>
      <c r="O96" t="s">
        <v>98</v>
      </c>
      <c r="P96" s="18">
        <v>0.15896795672076572</v>
      </c>
      <c r="Q96" s="18">
        <v>0.15639639639639641</v>
      </c>
      <c r="R96" s="18">
        <v>0.17502426399223553</v>
      </c>
      <c r="S96" s="18">
        <v>0.12120211360634082</v>
      </c>
      <c r="T96" s="18">
        <v>0.11182001343183344</v>
      </c>
      <c r="W96" t="str">
        <f t="shared" si="24"/>
        <v>Simmons</v>
      </c>
      <c r="X96" s="5">
        <f t="shared" si="23"/>
        <v>0.15896795672076572</v>
      </c>
      <c r="Y96" s="5">
        <f t="shared" si="23"/>
        <v>0.15639639639639641</v>
      </c>
      <c r="Z96" s="5">
        <f t="shared" si="23"/>
        <v>0.17502426399223553</v>
      </c>
      <c r="AA96" s="5">
        <f t="shared" si="23"/>
        <v>0.12120211360634082</v>
      </c>
      <c r="AB96" s="5">
        <f t="shared" si="23"/>
        <v>0.11182001343183344</v>
      </c>
      <c r="AC96" s="43">
        <f t="shared" si="25"/>
        <v>-0.29658771655315253</v>
      </c>
    </row>
    <row r="97" spans="1:29" x14ac:dyDescent="0.2">
      <c r="A97">
        <v>95</v>
      </c>
      <c r="B97" t="s">
        <v>90</v>
      </c>
      <c r="C97" t="s">
        <v>6</v>
      </c>
      <c r="D97">
        <v>2017</v>
      </c>
      <c r="E97">
        <v>755</v>
      </c>
      <c r="F97">
        <v>755</v>
      </c>
      <c r="G97">
        <v>1</v>
      </c>
      <c r="H97">
        <v>3</v>
      </c>
      <c r="I97">
        <v>1231</v>
      </c>
      <c r="J97">
        <v>0.61332250203086902</v>
      </c>
      <c r="N97">
        <v>6</v>
      </c>
      <c r="O97" t="s">
        <v>99</v>
      </c>
      <c r="P97" s="18">
        <v>0.11776945484810654</v>
      </c>
      <c r="Q97" s="18">
        <v>0.13045045045045045</v>
      </c>
      <c r="R97" s="18">
        <v>0.1044969265609835</v>
      </c>
      <c r="S97" s="18">
        <v>8.2892998678996035E-2</v>
      </c>
      <c r="T97" s="18">
        <v>9.5030221625251848E-2</v>
      </c>
      <c r="W97" t="str">
        <f t="shared" si="24"/>
        <v>Tempur</v>
      </c>
      <c r="X97" s="5">
        <f t="shared" si="23"/>
        <v>0.11776945484810654</v>
      </c>
      <c r="Y97" s="5">
        <f t="shared" si="23"/>
        <v>0.13045045045045045</v>
      </c>
      <c r="Z97" s="5">
        <f t="shared" si="23"/>
        <v>0.1044969265609835</v>
      </c>
      <c r="AA97" s="5">
        <f t="shared" si="23"/>
        <v>8.2892998678996035E-2</v>
      </c>
      <c r="AB97" s="5">
        <f t="shared" si="23"/>
        <v>9.5030221625251848E-2</v>
      </c>
      <c r="AC97" s="43">
        <f t="shared" si="25"/>
        <v>-0.19308260577568837</v>
      </c>
    </row>
    <row r="98" spans="1:29" x14ac:dyDescent="0.2">
      <c r="A98">
        <v>96</v>
      </c>
      <c r="B98" t="s">
        <v>90</v>
      </c>
      <c r="C98" t="s">
        <v>6</v>
      </c>
      <c r="D98">
        <v>2018</v>
      </c>
      <c r="E98">
        <v>291</v>
      </c>
      <c r="F98">
        <v>755</v>
      </c>
      <c r="G98">
        <v>0.38543046357615801</v>
      </c>
      <c r="H98">
        <v>3</v>
      </c>
      <c r="I98">
        <v>655</v>
      </c>
      <c r="J98">
        <v>0.44427480916030498</v>
      </c>
      <c r="N98">
        <v>7</v>
      </c>
      <c r="O98" t="s">
        <v>95</v>
      </c>
      <c r="P98" s="18">
        <v>9.1552226383687055E-2</v>
      </c>
      <c r="Q98" s="18">
        <v>6.8108108108108106E-2</v>
      </c>
      <c r="R98" s="18">
        <v>7.5380135878356513E-2</v>
      </c>
      <c r="S98" s="18">
        <v>9.577278731836196E-2</v>
      </c>
      <c r="T98" s="18">
        <v>8.629952988582941E-2</v>
      </c>
      <c r="W98" t="str">
        <f t="shared" si="24"/>
        <v>Rest Assured</v>
      </c>
      <c r="X98" s="5">
        <f t="shared" si="23"/>
        <v>9.1552226383687055E-2</v>
      </c>
      <c r="Y98" s="5">
        <f t="shared" si="23"/>
        <v>6.8108108108108106E-2</v>
      </c>
      <c r="Z98" s="5">
        <f t="shared" si="23"/>
        <v>7.5380135878356513E-2</v>
      </c>
      <c r="AA98" s="5">
        <f t="shared" si="23"/>
        <v>9.577278731836196E-2</v>
      </c>
      <c r="AB98" s="5">
        <f t="shared" si="23"/>
        <v>8.629952988582941E-2</v>
      </c>
      <c r="AC98" s="43">
        <f t="shared" si="25"/>
        <v>-5.7373771292508757E-2</v>
      </c>
    </row>
    <row r="99" spans="1:29" x14ac:dyDescent="0.2">
      <c r="A99">
        <v>97</v>
      </c>
      <c r="B99" t="s">
        <v>90</v>
      </c>
      <c r="C99" t="s">
        <v>6</v>
      </c>
      <c r="D99">
        <v>2019</v>
      </c>
      <c r="E99">
        <v>128</v>
      </c>
      <c r="F99">
        <v>755</v>
      </c>
      <c r="G99">
        <v>0.16953642384105899</v>
      </c>
      <c r="H99">
        <v>3</v>
      </c>
      <c r="I99">
        <v>855</v>
      </c>
      <c r="J99">
        <v>0.14970760233918101</v>
      </c>
      <c r="N99">
        <v>8</v>
      </c>
      <c r="O99" t="s">
        <v>97</v>
      </c>
      <c r="P99" s="18">
        <v>9.0719933416562634E-2</v>
      </c>
      <c r="Q99" s="18">
        <v>6.6666666666666666E-2</v>
      </c>
      <c r="R99" s="18">
        <v>9.4467809770300878E-2</v>
      </c>
      <c r="S99" s="18">
        <v>8.6856010568031702E-2</v>
      </c>
      <c r="T99" s="18">
        <v>7.4210879785090667E-2</v>
      </c>
      <c r="W99" t="str">
        <f t="shared" si="24"/>
        <v>Serta</v>
      </c>
      <c r="X99" s="5">
        <f t="shared" si="23"/>
        <v>9.0719933416562634E-2</v>
      </c>
      <c r="Y99" s="5">
        <f t="shared" si="23"/>
        <v>6.6666666666666666E-2</v>
      </c>
      <c r="Z99" s="5">
        <f t="shared" si="23"/>
        <v>9.4467809770300878E-2</v>
      </c>
      <c r="AA99" s="5">
        <f t="shared" si="23"/>
        <v>8.6856010568031702E-2</v>
      </c>
      <c r="AB99" s="5">
        <f t="shared" si="23"/>
        <v>7.4210879785090667E-2</v>
      </c>
      <c r="AC99" s="43">
        <f t="shared" si="25"/>
        <v>-0.18197823796526214</v>
      </c>
    </row>
    <row r="100" spans="1:29" x14ac:dyDescent="0.2">
      <c r="A100">
        <v>98</v>
      </c>
      <c r="B100" t="s">
        <v>90</v>
      </c>
      <c r="C100" t="s">
        <v>6</v>
      </c>
      <c r="D100">
        <v>2020</v>
      </c>
      <c r="E100">
        <v>535</v>
      </c>
      <c r="F100">
        <v>755</v>
      </c>
      <c r="G100">
        <v>0.70860927152317799</v>
      </c>
      <c r="H100">
        <v>3</v>
      </c>
      <c r="I100">
        <v>1266</v>
      </c>
      <c r="J100">
        <v>0.42259083728278002</v>
      </c>
      <c r="N100">
        <v>12</v>
      </c>
      <c r="O100" t="s">
        <v>93</v>
      </c>
      <c r="P100" s="18">
        <v>3.5788597586350397E-2</v>
      </c>
      <c r="Q100" s="18">
        <v>1.7657657657657658E-2</v>
      </c>
      <c r="R100" s="18">
        <v>1.1646716273050793E-2</v>
      </c>
      <c r="S100" s="18">
        <v>1.6842800528401584E-2</v>
      </c>
      <c r="T100" s="18">
        <v>2.1826729348556079E-2</v>
      </c>
      <c r="W100" t="str">
        <f t="shared" si="24"/>
        <v>Dunlopillo</v>
      </c>
      <c r="X100" s="5">
        <f t="shared" si="23"/>
        <v>3.5788597586350397E-2</v>
      </c>
      <c r="Y100" s="5">
        <f t="shared" si="23"/>
        <v>1.7657657657657658E-2</v>
      </c>
      <c r="Z100" s="5">
        <f t="shared" si="23"/>
        <v>1.1646716273050793E-2</v>
      </c>
      <c r="AA100" s="5">
        <f t="shared" si="23"/>
        <v>1.6842800528401584E-2</v>
      </c>
      <c r="AB100" s="5">
        <f t="shared" si="23"/>
        <v>2.1826729348556079E-2</v>
      </c>
      <c r="AC100" s="43">
        <f t="shared" si="25"/>
        <v>-0.39012057413278767</v>
      </c>
    </row>
    <row r="101" spans="1:29" x14ac:dyDescent="0.2">
      <c r="A101">
        <v>99</v>
      </c>
      <c r="B101" t="s">
        <v>90</v>
      </c>
      <c r="C101" t="s">
        <v>6</v>
      </c>
      <c r="D101">
        <v>2021</v>
      </c>
      <c r="E101">
        <v>175</v>
      </c>
      <c r="F101">
        <v>755</v>
      </c>
      <c r="G101">
        <v>0.231788079470198</v>
      </c>
      <c r="H101">
        <v>3</v>
      </c>
      <c r="I101">
        <v>965</v>
      </c>
      <c r="J101">
        <v>0.181347150259067</v>
      </c>
      <c r="N101">
        <v>13</v>
      </c>
      <c r="O101" t="s">
        <v>94</v>
      </c>
      <c r="P101" s="18">
        <v>0</v>
      </c>
      <c r="Q101" s="18">
        <v>0</v>
      </c>
      <c r="R101" s="18">
        <v>4.8527984471044968E-3</v>
      </c>
      <c r="S101" s="18">
        <v>0</v>
      </c>
      <c r="T101" s="18">
        <v>1.6789791806581598E-3</v>
      </c>
      <c r="X101" s="5"/>
      <c r="Y101" s="5"/>
      <c r="Z101" s="5"/>
      <c r="AA101" s="5"/>
      <c r="AB101" s="5"/>
    </row>
    <row r="102" spans="1:29" x14ac:dyDescent="0.2">
      <c r="A102">
        <v>100</v>
      </c>
      <c r="B102" t="s">
        <v>90</v>
      </c>
      <c r="C102" t="s">
        <v>7</v>
      </c>
      <c r="D102">
        <v>2017</v>
      </c>
      <c r="E102">
        <v>100</v>
      </c>
      <c r="F102">
        <v>100</v>
      </c>
      <c r="G102">
        <v>1</v>
      </c>
      <c r="H102">
        <v>3</v>
      </c>
      <c r="I102">
        <v>371</v>
      </c>
      <c r="J102">
        <v>0.269541778975741</v>
      </c>
      <c r="N102">
        <v>14</v>
      </c>
      <c r="P102" s="18">
        <v>3.7453183520599251E-3</v>
      </c>
      <c r="Q102" s="18">
        <v>0</v>
      </c>
      <c r="R102" s="18">
        <v>4.8527984471044968E-3</v>
      </c>
      <c r="S102" s="18">
        <v>0</v>
      </c>
      <c r="T102" s="18">
        <v>0</v>
      </c>
      <c r="X102" s="5"/>
      <c r="Y102" s="5"/>
      <c r="Z102" s="5"/>
      <c r="AA102" s="5"/>
      <c r="AB102" s="5"/>
    </row>
    <row r="103" spans="1:29" x14ac:dyDescent="0.2">
      <c r="A103">
        <v>101</v>
      </c>
      <c r="B103" t="s">
        <v>90</v>
      </c>
      <c r="C103" t="s">
        <v>7</v>
      </c>
      <c r="D103">
        <v>2018</v>
      </c>
      <c r="E103">
        <v>246</v>
      </c>
      <c r="F103">
        <v>100</v>
      </c>
      <c r="G103">
        <v>2.46</v>
      </c>
      <c r="H103">
        <v>3</v>
      </c>
      <c r="I103">
        <v>622</v>
      </c>
      <c r="J103">
        <v>0.39549839228295802</v>
      </c>
      <c r="X103" s="5">
        <f>SUM(X94:X97)</f>
        <v>0.77819392426133993</v>
      </c>
      <c r="Y103" s="5">
        <f t="shared" ref="Y103:AB103" si="26">SUM(Y94:Y97)</f>
        <v>0.84756756756756757</v>
      </c>
      <c r="Z103" s="5">
        <f t="shared" si="26"/>
        <v>0.80879974118408293</v>
      </c>
      <c r="AA103" s="5">
        <f t="shared" si="26"/>
        <v>0.80052840158520477</v>
      </c>
      <c r="AB103" s="5">
        <f t="shared" si="26"/>
        <v>0.8159838817998657</v>
      </c>
    </row>
    <row r="104" spans="1:29" x14ac:dyDescent="0.2">
      <c r="A104">
        <v>102</v>
      </c>
      <c r="B104" t="s">
        <v>90</v>
      </c>
      <c r="C104" t="s">
        <v>7</v>
      </c>
      <c r="D104">
        <v>2019</v>
      </c>
      <c r="E104">
        <v>211</v>
      </c>
      <c r="F104">
        <v>100</v>
      </c>
      <c r="G104">
        <v>2.11</v>
      </c>
      <c r="H104">
        <v>3</v>
      </c>
      <c r="I104">
        <v>458</v>
      </c>
      <c r="J104">
        <v>0.46069868995633101</v>
      </c>
      <c r="X104" s="5"/>
      <c r="Y104" s="5"/>
      <c r="Z104" s="5"/>
      <c r="AA104" s="5"/>
      <c r="AB104" s="5"/>
      <c r="AC104" s="42">
        <f>AB103/X103-1</f>
        <v>4.8561105863677678E-2</v>
      </c>
    </row>
    <row r="105" spans="1:29" x14ac:dyDescent="0.2">
      <c r="A105">
        <v>103</v>
      </c>
      <c r="B105" t="s">
        <v>90</v>
      </c>
      <c r="C105" t="s">
        <v>7</v>
      </c>
      <c r="D105">
        <v>2020</v>
      </c>
      <c r="E105">
        <v>136</v>
      </c>
      <c r="F105">
        <v>100</v>
      </c>
      <c r="G105">
        <v>1.36</v>
      </c>
      <c r="H105">
        <v>3</v>
      </c>
      <c r="I105">
        <v>455</v>
      </c>
      <c r="J105">
        <v>0.29890109890109801</v>
      </c>
    </row>
    <row r="106" spans="1:29" x14ac:dyDescent="0.2">
      <c r="A106">
        <v>104</v>
      </c>
      <c r="B106" t="s">
        <v>90</v>
      </c>
      <c r="C106" t="s">
        <v>7</v>
      </c>
      <c r="D106">
        <v>2021</v>
      </c>
      <c r="E106">
        <v>219</v>
      </c>
      <c r="F106">
        <v>100</v>
      </c>
      <c r="G106">
        <v>2.19</v>
      </c>
      <c r="H106">
        <v>3</v>
      </c>
      <c r="I106">
        <v>617</v>
      </c>
      <c r="J106">
        <v>0.354943273905996</v>
      </c>
    </row>
    <row r="107" spans="1:29" x14ac:dyDescent="0.2">
      <c r="A107">
        <v>105</v>
      </c>
      <c r="B107" t="s">
        <v>90</v>
      </c>
      <c r="C107" t="s">
        <v>8</v>
      </c>
      <c r="D107">
        <v>2017</v>
      </c>
      <c r="E107">
        <v>732</v>
      </c>
      <c r="F107">
        <v>732</v>
      </c>
      <c r="G107">
        <v>1</v>
      </c>
      <c r="H107">
        <v>3</v>
      </c>
      <c r="I107">
        <v>4852</v>
      </c>
      <c r="J107">
        <v>0.15086562242374199</v>
      </c>
    </row>
    <row r="108" spans="1:29" x14ac:dyDescent="0.2">
      <c r="A108">
        <v>106</v>
      </c>
      <c r="B108" t="s">
        <v>90</v>
      </c>
      <c r="C108" t="s">
        <v>8</v>
      </c>
      <c r="D108">
        <v>2018</v>
      </c>
      <c r="E108">
        <v>694</v>
      </c>
      <c r="F108">
        <v>732</v>
      </c>
      <c r="G108">
        <v>0.94808743169398901</v>
      </c>
      <c r="H108">
        <v>3</v>
      </c>
      <c r="I108">
        <v>5308</v>
      </c>
      <c r="J108">
        <v>0.130746043707611</v>
      </c>
      <c r="N108" s="1" t="s">
        <v>1</v>
      </c>
      <c r="O108" t="s">
        <v>5</v>
      </c>
    </row>
    <row r="109" spans="1:29" x14ac:dyDescent="0.2">
      <c r="A109">
        <v>107</v>
      </c>
      <c r="B109" t="s">
        <v>90</v>
      </c>
      <c r="C109" t="s">
        <v>8</v>
      </c>
      <c r="D109">
        <v>2019</v>
      </c>
      <c r="E109">
        <v>701</v>
      </c>
      <c r="F109">
        <v>732</v>
      </c>
      <c r="G109">
        <v>0.95765027322404295</v>
      </c>
      <c r="H109">
        <v>3</v>
      </c>
      <c r="I109">
        <v>5783</v>
      </c>
      <c r="J109">
        <v>0.121217361231194</v>
      </c>
    </row>
    <row r="110" spans="1:29" x14ac:dyDescent="0.2">
      <c r="A110">
        <v>108</v>
      </c>
      <c r="B110" t="s">
        <v>90</v>
      </c>
      <c r="C110" t="s">
        <v>8</v>
      </c>
      <c r="D110">
        <v>2020</v>
      </c>
      <c r="E110">
        <v>778</v>
      </c>
      <c r="F110">
        <v>732</v>
      </c>
      <c r="G110">
        <v>1.0628415300546401</v>
      </c>
      <c r="H110">
        <v>3</v>
      </c>
      <c r="I110">
        <v>6928</v>
      </c>
      <c r="J110">
        <v>0.11229792147806</v>
      </c>
      <c r="N110" s="1" t="s">
        <v>68</v>
      </c>
      <c r="P110" s="1" t="s">
        <v>0</v>
      </c>
    </row>
    <row r="111" spans="1:29" x14ac:dyDescent="0.2">
      <c r="A111">
        <v>109</v>
      </c>
      <c r="B111" t="s">
        <v>90</v>
      </c>
      <c r="C111" t="s">
        <v>8</v>
      </c>
      <c r="D111">
        <v>2021</v>
      </c>
      <c r="E111">
        <v>838</v>
      </c>
      <c r="F111">
        <v>732</v>
      </c>
      <c r="G111">
        <v>1.1448087431693901</v>
      </c>
      <c r="H111">
        <v>3</v>
      </c>
      <c r="I111">
        <v>7016</v>
      </c>
      <c r="J111">
        <v>0.119441277080957</v>
      </c>
      <c r="N111" s="1" t="s">
        <v>86</v>
      </c>
      <c r="O111" s="1" t="s">
        <v>21</v>
      </c>
      <c r="P111">
        <v>2017</v>
      </c>
      <c r="Q111">
        <v>2018</v>
      </c>
      <c r="R111">
        <v>2019</v>
      </c>
      <c r="S111">
        <v>2020</v>
      </c>
      <c r="T111">
        <v>2021</v>
      </c>
      <c r="W111" t="str">
        <f>O111</f>
        <v>brand</v>
      </c>
      <c r="X111">
        <f t="shared" ref="X111:AB115" si="27">P111</f>
        <v>2017</v>
      </c>
      <c r="Y111">
        <f t="shared" si="27"/>
        <v>2018</v>
      </c>
      <c r="Z111">
        <f t="shared" si="27"/>
        <v>2019</v>
      </c>
      <c r="AA111">
        <f t="shared" si="27"/>
        <v>2020</v>
      </c>
      <c r="AB111">
        <f t="shared" si="27"/>
        <v>2021</v>
      </c>
    </row>
    <row r="112" spans="1:29" x14ac:dyDescent="0.2">
      <c r="A112">
        <v>110</v>
      </c>
      <c r="B112" t="s">
        <v>90</v>
      </c>
      <c r="C112" t="s">
        <v>9</v>
      </c>
      <c r="D112">
        <v>2017</v>
      </c>
      <c r="E112">
        <v>281</v>
      </c>
      <c r="F112">
        <v>281</v>
      </c>
      <c r="G112">
        <v>1</v>
      </c>
      <c r="H112">
        <v>3</v>
      </c>
      <c r="I112">
        <v>481</v>
      </c>
      <c r="J112">
        <v>0.58419958419958395</v>
      </c>
      <c r="N112">
        <v>1</v>
      </c>
      <c r="O112" t="s">
        <v>25</v>
      </c>
      <c r="P112" s="19">
        <v>1</v>
      </c>
      <c r="Q112" s="19">
        <v>1.13564668769716</v>
      </c>
      <c r="R112" s="19">
        <v>1.3543638275499399</v>
      </c>
      <c r="S112" s="19">
        <v>1.5310199789695</v>
      </c>
      <c r="T112" s="19">
        <v>1.66982124079915</v>
      </c>
      <c r="W112" t="str">
        <f t="shared" ref="W112:W113" si="28">O112</f>
        <v>Sealy</v>
      </c>
      <c r="X112" s="19">
        <f t="shared" si="27"/>
        <v>1</v>
      </c>
      <c r="Y112" s="19">
        <f t="shared" si="27"/>
        <v>1.13564668769716</v>
      </c>
      <c r="Z112" s="19">
        <f t="shared" si="27"/>
        <v>1.3543638275499399</v>
      </c>
      <c r="AA112" s="19">
        <f t="shared" si="27"/>
        <v>1.5310199789695</v>
      </c>
      <c r="AB112" s="19">
        <f t="shared" si="27"/>
        <v>1.66982124079915</v>
      </c>
    </row>
    <row r="113" spans="1:41" x14ac:dyDescent="0.2">
      <c r="A113">
        <v>111</v>
      </c>
      <c r="B113" t="s">
        <v>90</v>
      </c>
      <c r="C113" t="s">
        <v>9</v>
      </c>
      <c r="D113">
        <v>2018</v>
      </c>
      <c r="E113">
        <v>68</v>
      </c>
      <c r="F113">
        <v>281</v>
      </c>
      <c r="G113">
        <v>0.241992882562277</v>
      </c>
      <c r="H113">
        <v>3</v>
      </c>
      <c r="I113">
        <v>986</v>
      </c>
      <c r="J113">
        <v>6.8965517241379296E-2</v>
      </c>
      <c r="N113">
        <v>9</v>
      </c>
      <c r="O113" t="s">
        <v>23</v>
      </c>
      <c r="P113" s="19">
        <v>1</v>
      </c>
      <c r="Q113" s="19">
        <v>1.2322580645161201</v>
      </c>
      <c r="R113" s="19">
        <v>1.0967741935483799</v>
      </c>
      <c r="S113" s="19">
        <v>1.4</v>
      </c>
      <c r="T113" s="19">
        <v>1.3161290322580601</v>
      </c>
      <c r="W113" t="str">
        <f t="shared" si="28"/>
        <v>Edblo</v>
      </c>
      <c r="X113" s="19">
        <f t="shared" si="27"/>
        <v>1</v>
      </c>
      <c r="Y113" s="19">
        <f t="shared" si="27"/>
        <v>1.2322580645161201</v>
      </c>
      <c r="Z113" s="19">
        <f t="shared" si="27"/>
        <v>1.0967741935483799</v>
      </c>
      <c r="AA113" s="19">
        <f t="shared" si="27"/>
        <v>1.4</v>
      </c>
      <c r="AB113" s="19">
        <f t="shared" si="27"/>
        <v>1.3161290322580601</v>
      </c>
    </row>
    <row r="114" spans="1:41" x14ac:dyDescent="0.2">
      <c r="A114">
        <v>112</v>
      </c>
      <c r="B114" t="s">
        <v>90</v>
      </c>
      <c r="C114" t="s">
        <v>9</v>
      </c>
      <c r="D114">
        <v>2019</v>
      </c>
      <c r="E114">
        <v>60</v>
      </c>
      <c r="F114">
        <v>281</v>
      </c>
      <c r="G114">
        <v>0.21352313167259701</v>
      </c>
      <c r="H114">
        <v>3</v>
      </c>
      <c r="I114">
        <v>486</v>
      </c>
      <c r="J114">
        <v>0.12345679012345601</v>
      </c>
      <c r="N114">
        <v>10</v>
      </c>
      <c r="O114" t="s">
        <v>26</v>
      </c>
      <c r="P114" s="19">
        <v>1</v>
      </c>
      <c r="Q114" s="19">
        <v>0.569620253164557</v>
      </c>
      <c r="R114" s="19">
        <v>1.34177215189873</v>
      </c>
      <c r="S114" s="19">
        <v>1.0632911392405</v>
      </c>
      <c r="T114" s="19">
        <v>1.96202531645569</v>
      </c>
      <c r="W114" t="s">
        <v>197</v>
      </c>
      <c r="X114" s="19">
        <f t="shared" si="27"/>
        <v>1</v>
      </c>
      <c r="Y114" s="19">
        <f t="shared" si="27"/>
        <v>0.569620253164557</v>
      </c>
      <c r="Z114" s="19">
        <f t="shared" si="27"/>
        <v>1.34177215189873</v>
      </c>
      <c r="AA114" s="19">
        <f t="shared" si="27"/>
        <v>1.0632911392405</v>
      </c>
      <c r="AB114" s="19">
        <f t="shared" si="27"/>
        <v>1.96202531645569</v>
      </c>
    </row>
    <row r="115" spans="1:41" x14ac:dyDescent="0.2">
      <c r="A115">
        <v>113</v>
      </c>
      <c r="B115" t="s">
        <v>90</v>
      </c>
      <c r="C115" t="s">
        <v>9</v>
      </c>
      <c r="D115">
        <v>2020</v>
      </c>
      <c r="E115">
        <v>102</v>
      </c>
      <c r="F115">
        <v>281</v>
      </c>
      <c r="G115">
        <v>0.36298932384341598</v>
      </c>
      <c r="H115">
        <v>3</v>
      </c>
      <c r="I115">
        <v>736</v>
      </c>
      <c r="J115">
        <v>0.138586956521739</v>
      </c>
      <c r="N115">
        <v>11</v>
      </c>
      <c r="O115" t="s">
        <v>24</v>
      </c>
      <c r="P115" s="19">
        <v>1</v>
      </c>
      <c r="Q115" s="19">
        <v>1.16483516483516</v>
      </c>
      <c r="R115" s="19">
        <v>0.92307692307692302</v>
      </c>
      <c r="S115" s="19">
        <v>1.6593406593406499</v>
      </c>
      <c r="T115" s="19">
        <v>1.0549450549450501</v>
      </c>
      <c r="W115" t="s">
        <v>196</v>
      </c>
      <c r="X115" s="19">
        <f t="shared" si="27"/>
        <v>1</v>
      </c>
      <c r="Y115" s="19">
        <f t="shared" si="27"/>
        <v>1.16483516483516</v>
      </c>
      <c r="Z115" s="19">
        <f t="shared" si="27"/>
        <v>0.92307692307692302</v>
      </c>
      <c r="AA115" s="19">
        <f t="shared" si="27"/>
        <v>1.6593406593406499</v>
      </c>
      <c r="AB115" s="19">
        <f t="shared" si="27"/>
        <v>1.0549450549450501</v>
      </c>
    </row>
    <row r="116" spans="1:41" x14ac:dyDescent="0.2">
      <c r="A116">
        <v>114</v>
      </c>
      <c r="B116" t="s">
        <v>90</v>
      </c>
      <c r="C116" t="s">
        <v>9</v>
      </c>
      <c r="D116">
        <v>2021</v>
      </c>
      <c r="E116">
        <v>59</v>
      </c>
      <c r="F116">
        <v>281</v>
      </c>
      <c r="G116">
        <v>0.209964412811387</v>
      </c>
      <c r="H116">
        <v>3</v>
      </c>
      <c r="I116">
        <v>767</v>
      </c>
      <c r="J116">
        <v>7.69230769230769E-2</v>
      </c>
    </row>
    <row r="117" spans="1:41" x14ac:dyDescent="0.2">
      <c r="A117">
        <v>115</v>
      </c>
      <c r="B117" t="s">
        <v>90</v>
      </c>
      <c r="C117" t="s">
        <v>10</v>
      </c>
      <c r="D117">
        <v>2017</v>
      </c>
      <c r="E117">
        <v>100</v>
      </c>
      <c r="F117">
        <v>100</v>
      </c>
      <c r="G117">
        <v>1</v>
      </c>
      <c r="H117">
        <v>3</v>
      </c>
      <c r="I117">
        <v>267</v>
      </c>
      <c r="J117">
        <v>0.37453183520599198</v>
      </c>
    </row>
    <row r="118" spans="1:41" x14ac:dyDescent="0.2">
      <c r="A118">
        <v>116</v>
      </c>
      <c r="B118" t="s">
        <v>90</v>
      </c>
      <c r="C118" t="s">
        <v>10</v>
      </c>
      <c r="D118">
        <v>2018</v>
      </c>
      <c r="E118">
        <v>137</v>
      </c>
      <c r="F118">
        <v>100</v>
      </c>
      <c r="G118">
        <v>1.37</v>
      </c>
      <c r="H118">
        <v>3</v>
      </c>
      <c r="I118">
        <v>421</v>
      </c>
      <c r="J118">
        <v>0.32541567695961898</v>
      </c>
    </row>
    <row r="119" spans="1:41" x14ac:dyDescent="0.2">
      <c r="A119">
        <v>117</v>
      </c>
      <c r="B119" t="s">
        <v>90</v>
      </c>
      <c r="C119" t="s">
        <v>10</v>
      </c>
      <c r="D119">
        <v>2019</v>
      </c>
      <c r="E119">
        <v>68</v>
      </c>
      <c r="F119">
        <v>100</v>
      </c>
      <c r="G119">
        <v>0.68</v>
      </c>
      <c r="H119">
        <v>3</v>
      </c>
      <c r="I119">
        <v>610</v>
      </c>
      <c r="J119">
        <v>0.11147540983606501</v>
      </c>
    </row>
    <row r="120" spans="1:41" x14ac:dyDescent="0.2">
      <c r="A120">
        <v>118</v>
      </c>
      <c r="B120" t="s">
        <v>90</v>
      </c>
      <c r="C120" t="s">
        <v>10</v>
      </c>
      <c r="D120">
        <v>2020</v>
      </c>
      <c r="E120">
        <v>125</v>
      </c>
      <c r="F120">
        <v>100</v>
      </c>
      <c r="G120">
        <v>1.25</v>
      </c>
      <c r="H120">
        <v>3</v>
      </c>
      <c r="I120">
        <v>424</v>
      </c>
      <c r="J120">
        <v>0.294811320754717</v>
      </c>
    </row>
    <row r="121" spans="1:41" x14ac:dyDescent="0.2">
      <c r="A121">
        <v>119</v>
      </c>
      <c r="B121" t="s">
        <v>90</v>
      </c>
      <c r="C121" t="s">
        <v>10</v>
      </c>
      <c r="D121">
        <v>2021</v>
      </c>
      <c r="E121">
        <v>111</v>
      </c>
      <c r="F121">
        <v>100</v>
      </c>
      <c r="G121">
        <v>1.1100000000000001</v>
      </c>
      <c r="H121">
        <v>3</v>
      </c>
      <c r="I121">
        <v>764</v>
      </c>
      <c r="J121">
        <v>0.145287958115183</v>
      </c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 spans="1:41" x14ac:dyDescent="0.2">
      <c r="A122">
        <v>120</v>
      </c>
      <c r="B122" t="s">
        <v>90</v>
      </c>
      <c r="C122" t="s">
        <v>11</v>
      </c>
      <c r="D122">
        <v>2017</v>
      </c>
      <c r="E122">
        <v>187</v>
      </c>
      <c r="F122">
        <v>187</v>
      </c>
      <c r="G122">
        <v>1</v>
      </c>
      <c r="H122">
        <v>3</v>
      </c>
      <c r="I122">
        <v>1810</v>
      </c>
      <c r="J122">
        <v>0.103314917127071</v>
      </c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 spans="1:41" x14ac:dyDescent="0.2">
      <c r="A123">
        <v>121</v>
      </c>
      <c r="B123" t="s">
        <v>90</v>
      </c>
      <c r="C123" t="s">
        <v>11</v>
      </c>
      <c r="D123">
        <v>2018</v>
      </c>
      <c r="E123">
        <v>435</v>
      </c>
      <c r="F123">
        <v>187</v>
      </c>
      <c r="G123">
        <v>2.3262032085561399</v>
      </c>
      <c r="H123">
        <v>3</v>
      </c>
      <c r="I123">
        <v>2865</v>
      </c>
      <c r="J123">
        <v>0.15183246073298401</v>
      </c>
      <c r="N123" s="1" t="s">
        <v>1</v>
      </c>
      <c r="O123" t="s">
        <v>5</v>
      </c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 spans="1:41" x14ac:dyDescent="0.2">
      <c r="A124">
        <v>122</v>
      </c>
      <c r="B124" t="s">
        <v>90</v>
      </c>
      <c r="C124" t="s">
        <v>11</v>
      </c>
      <c r="D124">
        <v>2019</v>
      </c>
      <c r="E124">
        <v>582</v>
      </c>
      <c r="F124">
        <v>187</v>
      </c>
      <c r="G124">
        <v>3.1122994652406399</v>
      </c>
      <c r="H124">
        <v>3</v>
      </c>
      <c r="I124">
        <v>2767</v>
      </c>
      <c r="J124">
        <v>0.21033610408384501</v>
      </c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 spans="1:41" x14ac:dyDescent="0.2">
      <c r="A125">
        <v>123</v>
      </c>
      <c r="B125" t="s">
        <v>90</v>
      </c>
      <c r="C125" t="s">
        <v>11</v>
      </c>
      <c r="D125">
        <v>2020</v>
      </c>
      <c r="E125">
        <v>582</v>
      </c>
      <c r="F125">
        <v>187</v>
      </c>
      <c r="G125">
        <v>3.1122994652406399</v>
      </c>
      <c r="H125">
        <v>3</v>
      </c>
      <c r="I125">
        <v>3910</v>
      </c>
      <c r="J125">
        <v>0.148849104859335</v>
      </c>
      <c r="N125" s="1" t="s">
        <v>68</v>
      </c>
      <c r="P125" s="1" t="s">
        <v>0</v>
      </c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 spans="1:41" x14ac:dyDescent="0.2">
      <c r="A126">
        <v>124</v>
      </c>
      <c r="B126" t="s">
        <v>90</v>
      </c>
      <c r="C126" t="s">
        <v>11</v>
      </c>
      <c r="D126">
        <v>2021</v>
      </c>
      <c r="E126">
        <v>336</v>
      </c>
      <c r="F126">
        <v>187</v>
      </c>
      <c r="G126">
        <v>1.7967914438502599</v>
      </c>
      <c r="H126">
        <v>3</v>
      </c>
      <c r="I126">
        <v>3703</v>
      </c>
      <c r="J126">
        <v>9.0737240075614303E-2</v>
      </c>
      <c r="N126" s="1" t="s">
        <v>86</v>
      </c>
      <c r="O126" s="1" t="s">
        <v>21</v>
      </c>
      <c r="P126">
        <v>2017</v>
      </c>
      <c r="Q126">
        <v>2018</v>
      </c>
      <c r="R126">
        <v>2019</v>
      </c>
      <c r="S126">
        <v>2020</v>
      </c>
      <c r="T126">
        <v>2021</v>
      </c>
      <c r="W126" t="str">
        <f>O126</f>
        <v>brand</v>
      </c>
      <c r="X126">
        <f t="shared" ref="X126:X130" si="29">P126</f>
        <v>2017</v>
      </c>
      <c r="Y126">
        <f t="shared" ref="Y126:Y130" si="30">Q126</f>
        <v>2018</v>
      </c>
      <c r="Z126">
        <f t="shared" ref="Z126:Z130" si="31">R126</f>
        <v>2019</v>
      </c>
      <c r="AA126">
        <f t="shared" ref="AA126:AA130" si="32">S126</f>
        <v>2020</v>
      </c>
      <c r="AB126">
        <f t="shared" ref="AB126:AB130" si="33">T126</f>
        <v>2021</v>
      </c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 spans="1:41" x14ac:dyDescent="0.2">
      <c r="A127">
        <v>125</v>
      </c>
      <c r="B127" t="s">
        <v>90</v>
      </c>
      <c r="C127" t="s">
        <v>12</v>
      </c>
      <c r="D127">
        <v>2017</v>
      </c>
      <c r="E127">
        <v>0</v>
      </c>
      <c r="F127">
        <v>0</v>
      </c>
      <c r="H127">
        <v>3</v>
      </c>
      <c r="I127">
        <v>256</v>
      </c>
      <c r="J127">
        <v>0</v>
      </c>
      <c r="N127">
        <v>2</v>
      </c>
      <c r="O127" t="s">
        <v>96</v>
      </c>
      <c r="P127" s="19">
        <v>1</v>
      </c>
      <c r="Q127" s="19">
        <v>1.42882249560632</v>
      </c>
      <c r="R127" s="19">
        <v>1.6274165202108899</v>
      </c>
      <c r="S127" s="19">
        <v>1.7557117750439299</v>
      </c>
      <c r="T127" s="19">
        <v>1.72583479789103</v>
      </c>
      <c r="W127" t="str">
        <f t="shared" ref="W127:W130" si="34">O127</f>
        <v>Restonic</v>
      </c>
      <c r="X127" s="19">
        <f t="shared" si="29"/>
        <v>1</v>
      </c>
      <c r="Y127" s="19">
        <f t="shared" si="30"/>
        <v>1.42882249560632</v>
      </c>
      <c r="Z127" s="19">
        <f t="shared" si="31"/>
        <v>1.6274165202108899</v>
      </c>
      <c r="AA127" s="19">
        <f t="shared" si="32"/>
        <v>1.7557117750439299</v>
      </c>
      <c r="AB127" s="19">
        <f t="shared" si="33"/>
        <v>1.72583479789103</v>
      </c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 spans="1:41" x14ac:dyDescent="0.2">
      <c r="A128">
        <v>126</v>
      </c>
      <c r="B128" t="s">
        <v>90</v>
      </c>
      <c r="C128" t="s">
        <v>12</v>
      </c>
      <c r="D128">
        <v>2018</v>
      </c>
      <c r="E128">
        <v>0</v>
      </c>
      <c r="F128">
        <v>0</v>
      </c>
      <c r="H128">
        <v>3</v>
      </c>
      <c r="I128">
        <v>194</v>
      </c>
      <c r="J128">
        <v>0</v>
      </c>
      <c r="N128">
        <v>3</v>
      </c>
      <c r="O128" t="s">
        <v>90</v>
      </c>
      <c r="P128" s="19">
        <v>1</v>
      </c>
      <c r="Q128" s="19">
        <v>1.1682389937106901</v>
      </c>
      <c r="R128" s="19">
        <v>1.1163522012578599</v>
      </c>
      <c r="S128" s="19">
        <v>1.2688679245283001</v>
      </c>
      <c r="T128" s="19">
        <v>1.3081761006289301</v>
      </c>
      <c r="W128" t="s">
        <v>194</v>
      </c>
      <c r="X128" s="19">
        <f t="shared" si="29"/>
        <v>1</v>
      </c>
      <c r="Y128" s="19">
        <f t="shared" si="30"/>
        <v>1.1682389937106901</v>
      </c>
      <c r="Z128" s="19">
        <f t="shared" si="31"/>
        <v>1.1163522012578599</v>
      </c>
      <c r="AA128" s="19">
        <f t="shared" si="32"/>
        <v>1.2688679245283001</v>
      </c>
      <c r="AB128" s="19">
        <f t="shared" si="33"/>
        <v>1.3081761006289301</v>
      </c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 spans="1:41" x14ac:dyDescent="0.2">
      <c r="A129">
        <v>127</v>
      </c>
      <c r="B129" t="s">
        <v>90</v>
      </c>
      <c r="C129" t="s">
        <v>12</v>
      </c>
      <c r="D129">
        <v>2019</v>
      </c>
      <c r="E129">
        <v>0</v>
      </c>
      <c r="F129">
        <v>0</v>
      </c>
      <c r="H129">
        <v>3</v>
      </c>
      <c r="I129">
        <v>311</v>
      </c>
      <c r="J129">
        <v>0</v>
      </c>
      <c r="N129">
        <v>5</v>
      </c>
      <c r="O129" t="s">
        <v>98</v>
      </c>
      <c r="P129" s="19">
        <v>1</v>
      </c>
      <c r="Q129" s="19">
        <v>1.13612565445026</v>
      </c>
      <c r="R129" s="19">
        <v>1.4162303664921401</v>
      </c>
      <c r="S129" s="19">
        <v>0.96073298429319298</v>
      </c>
      <c r="T129" s="19">
        <v>0.87172774869109904</v>
      </c>
      <c r="W129" t="str">
        <f t="shared" si="34"/>
        <v>Simmons</v>
      </c>
      <c r="X129" s="19">
        <f t="shared" si="29"/>
        <v>1</v>
      </c>
      <c r="Y129" s="19">
        <f t="shared" si="30"/>
        <v>1.13612565445026</v>
      </c>
      <c r="Z129" s="19">
        <f t="shared" si="31"/>
        <v>1.4162303664921401</v>
      </c>
      <c r="AA129" s="19">
        <f t="shared" si="32"/>
        <v>0.96073298429319298</v>
      </c>
      <c r="AB129" s="19">
        <f t="shared" si="33"/>
        <v>0.87172774869109904</v>
      </c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 spans="1:41" x14ac:dyDescent="0.2">
      <c r="A130">
        <v>128</v>
      </c>
      <c r="B130" t="s">
        <v>90</v>
      </c>
      <c r="C130" t="s">
        <v>12</v>
      </c>
      <c r="D130">
        <v>2020</v>
      </c>
      <c r="E130">
        <v>0</v>
      </c>
      <c r="F130">
        <v>0</v>
      </c>
      <c r="H130">
        <v>3</v>
      </c>
      <c r="I130">
        <v>246</v>
      </c>
      <c r="J130">
        <v>0</v>
      </c>
      <c r="N130">
        <v>6</v>
      </c>
      <c r="O130" t="s">
        <v>99</v>
      </c>
      <c r="P130" s="19">
        <v>1</v>
      </c>
      <c r="Q130" s="19">
        <v>1.27915194346289</v>
      </c>
      <c r="R130" s="19">
        <v>1.1413427561837399</v>
      </c>
      <c r="S130" s="19">
        <v>0.88692579505300295</v>
      </c>
      <c r="T130" s="19">
        <v>1</v>
      </c>
      <c r="W130" t="str">
        <f t="shared" si="34"/>
        <v>Tempur</v>
      </c>
      <c r="X130" s="19">
        <f t="shared" si="29"/>
        <v>1</v>
      </c>
      <c r="Y130" s="19">
        <f t="shared" si="30"/>
        <v>1.27915194346289</v>
      </c>
      <c r="Z130" s="19">
        <f t="shared" si="31"/>
        <v>1.1413427561837399</v>
      </c>
      <c r="AA130" s="19">
        <f t="shared" si="32"/>
        <v>0.88692579505300295</v>
      </c>
      <c r="AB130" s="19">
        <f t="shared" si="33"/>
        <v>1</v>
      </c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 spans="1:41" x14ac:dyDescent="0.2">
      <c r="A131">
        <v>129</v>
      </c>
      <c r="B131" t="s">
        <v>90</v>
      </c>
      <c r="C131" t="s">
        <v>12</v>
      </c>
      <c r="D131">
        <v>2021</v>
      </c>
      <c r="E131">
        <v>0</v>
      </c>
      <c r="F131">
        <v>0</v>
      </c>
      <c r="H131">
        <v>3</v>
      </c>
      <c r="I131">
        <v>355</v>
      </c>
      <c r="J131">
        <v>0</v>
      </c>
      <c r="N131">
        <v>7</v>
      </c>
      <c r="O131" t="s">
        <v>95</v>
      </c>
      <c r="P131" s="19">
        <v>1</v>
      </c>
      <c r="Q131" s="19">
        <v>0.85909090909090902</v>
      </c>
      <c r="R131" s="19">
        <v>1.0590909090909</v>
      </c>
      <c r="S131" s="19">
        <v>1.3181818181818099</v>
      </c>
      <c r="T131" s="19">
        <v>1.16818181818181</v>
      </c>
      <c r="W131" t="str">
        <f t="shared" ref="W131:W133" si="35">O131</f>
        <v>Rest Assured</v>
      </c>
      <c r="X131" s="19">
        <f t="shared" ref="X131:X133" si="36">P131</f>
        <v>1</v>
      </c>
      <c r="Y131" s="19">
        <f t="shared" ref="Y131:Y133" si="37">Q131</f>
        <v>0.85909090909090902</v>
      </c>
      <c r="Z131" s="19">
        <f t="shared" ref="Z131:Z133" si="38">R131</f>
        <v>1.0590909090909</v>
      </c>
      <c r="AA131" s="19">
        <f t="shared" ref="AA131:AA133" si="39">S131</f>
        <v>1.3181818181818099</v>
      </c>
      <c r="AB131" s="19">
        <f t="shared" ref="AB131:AB133" si="40">T131</f>
        <v>1.16818181818181</v>
      </c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 spans="1:41" x14ac:dyDescent="0.2">
      <c r="A132">
        <v>130</v>
      </c>
      <c r="B132" t="s">
        <v>90</v>
      </c>
      <c r="C132" t="s">
        <v>13</v>
      </c>
      <c r="D132">
        <v>2017</v>
      </c>
      <c r="E132">
        <v>534</v>
      </c>
      <c r="F132">
        <v>534</v>
      </c>
      <c r="G132">
        <v>1</v>
      </c>
      <c r="H132">
        <v>3</v>
      </c>
      <c r="I132">
        <v>2178</v>
      </c>
      <c r="J132">
        <v>0.24517906336088099</v>
      </c>
      <c r="N132">
        <v>8</v>
      </c>
      <c r="O132" t="s">
        <v>97</v>
      </c>
      <c r="P132" s="19">
        <v>1</v>
      </c>
      <c r="Q132" s="19">
        <v>0.84862385321100897</v>
      </c>
      <c r="R132" s="19">
        <v>1.3394495412844001</v>
      </c>
      <c r="S132" s="19">
        <v>1.2064220183486201</v>
      </c>
      <c r="T132" s="19">
        <v>1.0137614678899001</v>
      </c>
      <c r="W132" t="str">
        <f t="shared" si="35"/>
        <v>Serta</v>
      </c>
      <c r="X132" s="19">
        <f t="shared" si="36"/>
        <v>1</v>
      </c>
      <c r="Y132" s="19">
        <f t="shared" si="37"/>
        <v>0.84862385321100897</v>
      </c>
      <c r="Z132" s="19">
        <f t="shared" si="38"/>
        <v>1.3394495412844001</v>
      </c>
      <c r="AA132" s="19">
        <f t="shared" si="39"/>
        <v>1.2064220183486201</v>
      </c>
      <c r="AB132" s="19">
        <f t="shared" si="40"/>
        <v>1.0137614678899001</v>
      </c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 spans="1:41" x14ac:dyDescent="0.2">
      <c r="A133">
        <v>131</v>
      </c>
      <c r="B133" t="s">
        <v>90</v>
      </c>
      <c r="C133" t="s">
        <v>13</v>
      </c>
      <c r="D133">
        <v>2018</v>
      </c>
      <c r="E133">
        <v>679</v>
      </c>
      <c r="F133">
        <v>534</v>
      </c>
      <c r="G133">
        <v>1.27153558052434</v>
      </c>
      <c r="H133">
        <v>3</v>
      </c>
      <c r="I133">
        <v>2618</v>
      </c>
      <c r="J133">
        <v>0.25935828877005301</v>
      </c>
      <c r="N133">
        <v>12</v>
      </c>
      <c r="O133" t="s">
        <v>93</v>
      </c>
      <c r="P133" s="19">
        <v>1</v>
      </c>
      <c r="Q133" s="19">
        <v>0.56976744186046502</v>
      </c>
      <c r="R133" s="19">
        <v>0.41860465116279</v>
      </c>
      <c r="S133" s="19">
        <v>0.59302325581395299</v>
      </c>
      <c r="T133" s="19">
        <v>0.75581395348837199</v>
      </c>
      <c r="W133" t="str">
        <f t="shared" si="35"/>
        <v>Dunlopillo</v>
      </c>
      <c r="X133" s="19">
        <f t="shared" si="36"/>
        <v>1</v>
      </c>
      <c r="Y133" s="19">
        <f t="shared" si="37"/>
        <v>0.56976744186046502</v>
      </c>
      <c r="Z133" s="19">
        <f t="shared" si="38"/>
        <v>0.41860465116279</v>
      </c>
      <c r="AA133" s="19">
        <f t="shared" si="39"/>
        <v>0.59302325581395299</v>
      </c>
      <c r="AB133" s="19">
        <f t="shared" si="40"/>
        <v>0.75581395348837199</v>
      </c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 spans="1:41" x14ac:dyDescent="0.2">
      <c r="A134">
        <v>132</v>
      </c>
      <c r="B134" t="s">
        <v>90</v>
      </c>
      <c r="C134" t="s">
        <v>13</v>
      </c>
      <c r="D134">
        <v>2019</v>
      </c>
      <c r="E134">
        <v>682</v>
      </c>
      <c r="F134">
        <v>534</v>
      </c>
      <c r="G134">
        <v>1.27715355805243</v>
      </c>
      <c r="H134">
        <v>3</v>
      </c>
      <c r="I134">
        <v>2331</v>
      </c>
      <c r="J134">
        <v>0.29257829257829199</v>
      </c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 spans="1:41" x14ac:dyDescent="0.2">
      <c r="A135">
        <v>133</v>
      </c>
      <c r="B135" t="s">
        <v>90</v>
      </c>
      <c r="C135" t="s">
        <v>13</v>
      </c>
      <c r="D135">
        <v>2020</v>
      </c>
      <c r="E135">
        <v>643</v>
      </c>
      <c r="F135">
        <v>534</v>
      </c>
      <c r="G135">
        <v>1.2041198501872601</v>
      </c>
      <c r="H135">
        <v>3</v>
      </c>
      <c r="I135">
        <v>3261</v>
      </c>
      <c r="J135">
        <v>0.19717877951548601</v>
      </c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 spans="1:41" x14ac:dyDescent="0.2">
      <c r="A136">
        <v>134</v>
      </c>
      <c r="B136" t="s">
        <v>90</v>
      </c>
      <c r="C136" t="s">
        <v>13</v>
      </c>
      <c r="D136">
        <v>2021</v>
      </c>
      <c r="E136">
        <v>491</v>
      </c>
      <c r="F136">
        <v>534</v>
      </c>
      <c r="G136">
        <v>0.91947565543071097</v>
      </c>
      <c r="H136">
        <v>3</v>
      </c>
      <c r="I136">
        <v>3037</v>
      </c>
      <c r="J136">
        <v>0.16167270332565001</v>
      </c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 spans="1:41" x14ac:dyDescent="0.2">
      <c r="A137">
        <v>135</v>
      </c>
      <c r="B137" t="s">
        <v>91</v>
      </c>
      <c r="C137" t="s">
        <v>5</v>
      </c>
      <c r="D137">
        <v>2017</v>
      </c>
      <c r="E137">
        <v>9</v>
      </c>
      <c r="F137">
        <v>9</v>
      </c>
      <c r="G137">
        <v>1</v>
      </c>
      <c r="H137">
        <v>14</v>
      </c>
      <c r="I137">
        <v>3974</v>
      </c>
      <c r="J137">
        <v>2.2647206844489099E-3</v>
      </c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 spans="1:41" x14ac:dyDescent="0.2">
      <c r="A138">
        <v>136</v>
      </c>
      <c r="B138" t="s">
        <v>91</v>
      </c>
      <c r="C138" t="s">
        <v>5</v>
      </c>
      <c r="D138">
        <v>2018</v>
      </c>
      <c r="E138">
        <v>0</v>
      </c>
      <c r="F138">
        <v>9</v>
      </c>
      <c r="G138">
        <v>0</v>
      </c>
      <c r="H138">
        <v>14</v>
      </c>
      <c r="I138">
        <v>4492</v>
      </c>
      <c r="J138">
        <v>0</v>
      </c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 spans="1:41" x14ac:dyDescent="0.2">
      <c r="A139">
        <v>137</v>
      </c>
      <c r="B139" t="s">
        <v>91</v>
      </c>
      <c r="C139" t="s">
        <v>5</v>
      </c>
      <c r="D139">
        <v>2019</v>
      </c>
      <c r="E139">
        <v>15</v>
      </c>
      <c r="F139">
        <v>9</v>
      </c>
      <c r="G139">
        <v>1.6666666666666601</v>
      </c>
      <c r="H139">
        <v>14</v>
      </c>
      <c r="I139">
        <v>4946</v>
      </c>
      <c r="J139">
        <v>3.0327537403962799E-3</v>
      </c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 spans="1:41" x14ac:dyDescent="0.2">
      <c r="A140">
        <v>138</v>
      </c>
      <c r="B140" t="s">
        <v>91</v>
      </c>
      <c r="C140" t="s">
        <v>5</v>
      </c>
      <c r="D140">
        <v>2020</v>
      </c>
      <c r="E140">
        <v>0</v>
      </c>
      <c r="F140">
        <v>9</v>
      </c>
      <c r="G140">
        <v>0</v>
      </c>
      <c r="H140">
        <v>14</v>
      </c>
      <c r="I140">
        <v>5182</v>
      </c>
      <c r="J140">
        <v>0</v>
      </c>
      <c r="N140" s="1" t="s">
        <v>1</v>
      </c>
      <c r="O140" t="s">
        <v>5</v>
      </c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 spans="1:41" x14ac:dyDescent="0.2">
      <c r="A141">
        <v>139</v>
      </c>
      <c r="B141" t="s">
        <v>91</v>
      </c>
      <c r="C141" t="s">
        <v>5</v>
      </c>
      <c r="D141">
        <v>2021</v>
      </c>
      <c r="E141">
        <v>0</v>
      </c>
      <c r="F141">
        <v>9</v>
      </c>
      <c r="G141">
        <v>0</v>
      </c>
      <c r="H141">
        <v>14</v>
      </c>
      <c r="I141">
        <v>5409</v>
      </c>
      <c r="J141">
        <v>0</v>
      </c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 spans="1:41" x14ac:dyDescent="0.2">
      <c r="A142">
        <v>140</v>
      </c>
      <c r="B142" t="s">
        <v>91</v>
      </c>
      <c r="C142" t="s">
        <v>6</v>
      </c>
      <c r="D142">
        <v>2017</v>
      </c>
      <c r="E142">
        <v>0</v>
      </c>
      <c r="F142">
        <v>0</v>
      </c>
      <c r="H142">
        <v>14</v>
      </c>
      <c r="I142">
        <v>1231</v>
      </c>
      <c r="J142">
        <v>0</v>
      </c>
      <c r="N142" s="1" t="s">
        <v>31</v>
      </c>
      <c r="P142" s="1" t="s">
        <v>0</v>
      </c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 spans="1:41" x14ac:dyDescent="0.2">
      <c r="A143">
        <v>141</v>
      </c>
      <c r="B143" t="s">
        <v>91</v>
      </c>
      <c r="C143" t="s">
        <v>6</v>
      </c>
      <c r="D143">
        <v>2018</v>
      </c>
      <c r="E143">
        <v>0</v>
      </c>
      <c r="F143">
        <v>0</v>
      </c>
      <c r="H143">
        <v>14</v>
      </c>
      <c r="I143">
        <v>655</v>
      </c>
      <c r="J143">
        <v>0</v>
      </c>
      <c r="N143" s="1" t="s">
        <v>86</v>
      </c>
      <c r="O143" s="1" t="s">
        <v>21</v>
      </c>
      <c r="P143">
        <v>2017</v>
      </c>
      <c r="Q143">
        <v>2018</v>
      </c>
      <c r="R143">
        <v>2019</v>
      </c>
      <c r="S143">
        <v>2020</v>
      </c>
      <c r="T143">
        <v>2021</v>
      </c>
      <c r="V143" t="str">
        <f>O143</f>
        <v>brand</v>
      </c>
      <c r="W143">
        <f>P143</f>
        <v>2017</v>
      </c>
      <c r="X143">
        <f t="shared" ref="X143:AA143" si="41">Q143</f>
        <v>2018</v>
      </c>
      <c r="Y143">
        <f t="shared" si="41"/>
        <v>2019</v>
      </c>
      <c r="Z143">
        <f t="shared" si="41"/>
        <v>2020</v>
      </c>
      <c r="AA143">
        <f t="shared" si="41"/>
        <v>2021</v>
      </c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 spans="1:41" x14ac:dyDescent="0.2">
      <c r="A144">
        <v>142</v>
      </c>
      <c r="B144" t="s">
        <v>91</v>
      </c>
      <c r="C144" t="s">
        <v>6</v>
      </c>
      <c r="D144">
        <v>2019</v>
      </c>
      <c r="E144">
        <v>0</v>
      </c>
      <c r="F144">
        <v>0</v>
      </c>
      <c r="H144">
        <v>14</v>
      </c>
      <c r="I144">
        <v>855</v>
      </c>
      <c r="J144">
        <v>0</v>
      </c>
      <c r="N144">
        <v>1</v>
      </c>
      <c r="O144" t="s">
        <v>25</v>
      </c>
      <c r="P144" s="19">
        <v>951</v>
      </c>
      <c r="Q144" s="19">
        <v>1080</v>
      </c>
      <c r="R144" s="19">
        <v>1288</v>
      </c>
      <c r="S144" s="19">
        <v>1456</v>
      </c>
      <c r="T144" s="19">
        <v>1588</v>
      </c>
      <c r="V144" t="str">
        <f t="shared" ref="V144:V147" si="42">O144</f>
        <v>Sealy</v>
      </c>
      <c r="W144" s="5">
        <f t="shared" ref="W144:AA148" si="43">P144/$T$144</f>
        <v>0.5988664987405542</v>
      </c>
      <c r="X144" s="5">
        <f t="shared" si="43"/>
        <v>0.68010075566750627</v>
      </c>
      <c r="Y144" s="5">
        <f t="shared" si="43"/>
        <v>0.81108312342569266</v>
      </c>
      <c r="Z144" s="5">
        <f t="shared" si="43"/>
        <v>0.91687657430730474</v>
      </c>
      <c r="AA144" s="5">
        <f t="shared" si="43"/>
        <v>1</v>
      </c>
      <c r="AB144" s="5">
        <f>AA144/W144-1</f>
        <v>0.66982124079915861</v>
      </c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 spans="1:41" x14ac:dyDescent="0.2">
      <c r="A145">
        <v>143</v>
      </c>
      <c r="B145" t="s">
        <v>91</v>
      </c>
      <c r="C145" t="s">
        <v>6</v>
      </c>
      <c r="D145">
        <v>2020</v>
      </c>
      <c r="E145">
        <v>0</v>
      </c>
      <c r="F145">
        <v>0</v>
      </c>
      <c r="H145">
        <v>14</v>
      </c>
      <c r="I145">
        <v>1266</v>
      </c>
      <c r="J145">
        <v>0</v>
      </c>
      <c r="N145">
        <v>2</v>
      </c>
      <c r="O145" t="s">
        <v>96</v>
      </c>
      <c r="P145" s="19">
        <v>569</v>
      </c>
      <c r="Q145" s="19">
        <v>813</v>
      </c>
      <c r="R145" s="19">
        <v>926</v>
      </c>
      <c r="S145" s="19">
        <v>999</v>
      </c>
      <c r="T145" s="19">
        <v>982</v>
      </c>
      <c r="V145" t="str">
        <f t="shared" si="42"/>
        <v>Restonic</v>
      </c>
      <c r="W145" s="5">
        <f t="shared" si="43"/>
        <v>0.35831234256926953</v>
      </c>
      <c r="X145" s="5">
        <f t="shared" si="43"/>
        <v>0.51196473551637278</v>
      </c>
      <c r="Y145" s="5">
        <f t="shared" si="43"/>
        <v>0.58312342569269526</v>
      </c>
      <c r="Z145" s="5">
        <f t="shared" si="43"/>
        <v>0.62909319899244331</v>
      </c>
      <c r="AA145" s="5">
        <f t="shared" si="43"/>
        <v>0.61838790931989929</v>
      </c>
      <c r="AB145" s="5">
        <f t="shared" ref="AB145:AB148" si="44">AA145/W145-1</f>
        <v>0.72583479789103711</v>
      </c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spans="1:41" x14ac:dyDescent="0.2">
      <c r="A146">
        <v>144</v>
      </c>
      <c r="B146" t="s">
        <v>91</v>
      </c>
      <c r="C146" t="s">
        <v>6</v>
      </c>
      <c r="D146">
        <v>2021</v>
      </c>
      <c r="E146">
        <v>0</v>
      </c>
      <c r="F146">
        <v>0</v>
      </c>
      <c r="H146">
        <v>14</v>
      </c>
      <c r="I146">
        <v>965</v>
      </c>
      <c r="J146">
        <v>0</v>
      </c>
      <c r="N146">
        <v>3</v>
      </c>
      <c r="O146" t="s">
        <v>90</v>
      </c>
      <c r="P146" s="19">
        <v>636</v>
      </c>
      <c r="Q146" s="19">
        <v>743</v>
      </c>
      <c r="R146" s="19">
        <v>710</v>
      </c>
      <c r="S146" s="19">
        <v>807</v>
      </c>
      <c r="T146" s="19">
        <v>832</v>
      </c>
      <c r="V146" t="str">
        <f t="shared" si="42"/>
        <v>Cloud nine - combined</v>
      </c>
      <c r="W146" s="5">
        <f t="shared" si="43"/>
        <v>0.40050377833753148</v>
      </c>
      <c r="X146" s="5">
        <f t="shared" si="43"/>
        <v>0.46788413098236775</v>
      </c>
      <c r="Y146" s="5">
        <f t="shared" si="43"/>
        <v>0.44710327455919396</v>
      </c>
      <c r="Z146" s="5">
        <f t="shared" si="43"/>
        <v>0.50818639798488663</v>
      </c>
      <c r="AA146" s="5">
        <f t="shared" si="43"/>
        <v>0.52392947103274556</v>
      </c>
      <c r="AB146" s="5">
        <f t="shared" si="44"/>
        <v>0.30817610062893075</v>
      </c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spans="1:41" x14ac:dyDescent="0.2">
      <c r="A147">
        <v>145</v>
      </c>
      <c r="B147" t="s">
        <v>91</v>
      </c>
      <c r="C147" t="s">
        <v>7</v>
      </c>
      <c r="D147">
        <v>2017</v>
      </c>
      <c r="E147">
        <v>0</v>
      </c>
      <c r="F147">
        <v>0</v>
      </c>
      <c r="H147">
        <v>14</v>
      </c>
      <c r="I147">
        <v>371</v>
      </c>
      <c r="J147">
        <v>0</v>
      </c>
      <c r="N147">
        <v>5</v>
      </c>
      <c r="O147" t="s">
        <v>98</v>
      </c>
      <c r="P147" s="19">
        <v>382</v>
      </c>
      <c r="Q147" s="19">
        <v>434</v>
      </c>
      <c r="R147" s="19">
        <v>541</v>
      </c>
      <c r="S147" s="19">
        <v>367</v>
      </c>
      <c r="T147" s="19">
        <v>333</v>
      </c>
      <c r="V147" t="str">
        <f t="shared" si="42"/>
        <v>Simmons</v>
      </c>
      <c r="W147" s="5">
        <f t="shared" si="43"/>
        <v>0.24055415617128464</v>
      </c>
      <c r="X147" s="5">
        <f t="shared" si="43"/>
        <v>0.27329974811083124</v>
      </c>
      <c r="Y147" s="5">
        <f t="shared" si="43"/>
        <v>0.34068010075566751</v>
      </c>
      <c r="Z147" s="5">
        <f t="shared" si="43"/>
        <v>0.23110831234256926</v>
      </c>
      <c r="AA147" s="5">
        <f t="shared" si="43"/>
        <v>0.2096977329974811</v>
      </c>
      <c r="AB147" s="5">
        <f t="shared" si="44"/>
        <v>-0.12827225130890063</v>
      </c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spans="1:41" x14ac:dyDescent="0.2">
      <c r="A148">
        <v>146</v>
      </c>
      <c r="B148" t="s">
        <v>91</v>
      </c>
      <c r="C148" t="s">
        <v>7</v>
      </c>
      <c r="D148">
        <v>2018</v>
      </c>
      <c r="E148">
        <v>0</v>
      </c>
      <c r="F148">
        <v>0</v>
      </c>
      <c r="H148">
        <v>14</v>
      </c>
      <c r="I148">
        <v>622</v>
      </c>
      <c r="J148">
        <v>0</v>
      </c>
      <c r="N148">
        <v>6</v>
      </c>
      <c r="O148" t="s">
        <v>99</v>
      </c>
      <c r="P148" s="19">
        <v>283</v>
      </c>
      <c r="Q148" s="19">
        <v>362</v>
      </c>
      <c r="R148" s="19">
        <v>323</v>
      </c>
      <c r="S148" s="19">
        <v>251</v>
      </c>
      <c r="T148" s="19">
        <v>283</v>
      </c>
      <c r="V148" t="str">
        <f t="shared" ref="V148" si="45">O148</f>
        <v>Tempur</v>
      </c>
      <c r="W148" s="5">
        <f t="shared" si="43"/>
        <v>0.17821158690176322</v>
      </c>
      <c r="X148" s="5">
        <f t="shared" si="43"/>
        <v>0.22795969773299748</v>
      </c>
      <c r="Y148" s="5">
        <f t="shared" si="43"/>
        <v>0.20340050377833754</v>
      </c>
      <c r="Z148" s="5">
        <f t="shared" si="43"/>
        <v>0.15806045340050379</v>
      </c>
      <c r="AA148" s="5">
        <f t="shared" si="43"/>
        <v>0.17821158690176322</v>
      </c>
      <c r="AB148" s="6">
        <f t="shared" si="44"/>
        <v>0</v>
      </c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 spans="1:41" x14ac:dyDescent="0.2">
      <c r="A149">
        <v>147</v>
      </c>
      <c r="B149" t="s">
        <v>91</v>
      </c>
      <c r="C149" t="s">
        <v>7</v>
      </c>
      <c r="D149">
        <v>2019</v>
      </c>
      <c r="E149">
        <v>0</v>
      </c>
      <c r="F149">
        <v>0</v>
      </c>
      <c r="H149">
        <v>14</v>
      </c>
      <c r="I149">
        <v>458</v>
      </c>
      <c r="J149">
        <v>0</v>
      </c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 spans="1:41" x14ac:dyDescent="0.2">
      <c r="A150">
        <v>148</v>
      </c>
      <c r="B150" t="s">
        <v>91</v>
      </c>
      <c r="C150" t="s">
        <v>7</v>
      </c>
      <c r="D150">
        <v>2020</v>
      </c>
      <c r="E150">
        <v>0</v>
      </c>
      <c r="F150">
        <v>0</v>
      </c>
      <c r="H150">
        <v>14</v>
      </c>
      <c r="I150">
        <v>455</v>
      </c>
      <c r="J150">
        <v>0</v>
      </c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 spans="1:41" x14ac:dyDescent="0.2">
      <c r="A151">
        <v>149</v>
      </c>
      <c r="B151" t="s">
        <v>91</v>
      </c>
      <c r="C151" t="s">
        <v>7</v>
      </c>
      <c r="D151">
        <v>2021</v>
      </c>
      <c r="E151">
        <v>0</v>
      </c>
      <c r="F151">
        <v>0</v>
      </c>
      <c r="H151">
        <v>14</v>
      </c>
      <c r="I151">
        <v>617</v>
      </c>
      <c r="J151">
        <v>0</v>
      </c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 spans="1:41" x14ac:dyDescent="0.2">
      <c r="A152">
        <v>150</v>
      </c>
      <c r="B152" t="s">
        <v>91</v>
      </c>
      <c r="C152" t="s">
        <v>8</v>
      </c>
      <c r="D152">
        <v>2017</v>
      </c>
      <c r="E152">
        <v>0</v>
      </c>
      <c r="F152">
        <v>0</v>
      </c>
      <c r="H152">
        <v>14</v>
      </c>
      <c r="I152">
        <v>4852</v>
      </c>
      <c r="J152">
        <v>0</v>
      </c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 spans="1:41" x14ac:dyDescent="0.2">
      <c r="A153">
        <v>151</v>
      </c>
      <c r="B153" t="s">
        <v>91</v>
      </c>
      <c r="C153" t="s">
        <v>8</v>
      </c>
      <c r="D153">
        <v>2018</v>
      </c>
      <c r="E153">
        <v>0</v>
      </c>
      <c r="F153">
        <v>0</v>
      </c>
      <c r="H153">
        <v>14</v>
      </c>
      <c r="I153">
        <v>5308</v>
      </c>
      <c r="J153">
        <v>0</v>
      </c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 spans="1:41" x14ac:dyDescent="0.2">
      <c r="A154">
        <v>152</v>
      </c>
      <c r="B154" t="s">
        <v>91</v>
      </c>
      <c r="C154" t="s">
        <v>8</v>
      </c>
      <c r="D154">
        <v>2019</v>
      </c>
      <c r="E154">
        <v>18</v>
      </c>
      <c r="F154">
        <v>0</v>
      </c>
      <c r="G154" t="s">
        <v>92</v>
      </c>
      <c r="H154">
        <v>14</v>
      </c>
      <c r="I154">
        <v>5783</v>
      </c>
      <c r="J154">
        <v>3.1125713297596399E-3</v>
      </c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 spans="1:41" x14ac:dyDescent="0.2">
      <c r="A155">
        <v>153</v>
      </c>
      <c r="B155" t="s">
        <v>91</v>
      </c>
      <c r="C155" t="s">
        <v>8</v>
      </c>
      <c r="D155">
        <v>2020</v>
      </c>
      <c r="E155">
        <v>16</v>
      </c>
      <c r="F155">
        <v>0</v>
      </c>
      <c r="G155" t="s">
        <v>92</v>
      </c>
      <c r="H155">
        <v>14</v>
      </c>
      <c r="I155">
        <v>6928</v>
      </c>
      <c r="J155">
        <v>2.3094688221708998E-3</v>
      </c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 spans="1:41" x14ac:dyDescent="0.2">
      <c r="A156">
        <v>154</v>
      </c>
      <c r="B156" t="s">
        <v>91</v>
      </c>
      <c r="C156" t="s">
        <v>8</v>
      </c>
      <c r="D156">
        <v>2021</v>
      </c>
      <c r="E156">
        <v>11</v>
      </c>
      <c r="F156">
        <v>0</v>
      </c>
      <c r="G156" t="s">
        <v>92</v>
      </c>
      <c r="H156">
        <v>14</v>
      </c>
      <c r="I156">
        <v>7016</v>
      </c>
      <c r="J156">
        <v>1.5678449258836899E-3</v>
      </c>
    </row>
    <row r="157" spans="1:41" x14ac:dyDescent="0.2">
      <c r="A157">
        <v>155</v>
      </c>
      <c r="B157" t="s">
        <v>91</v>
      </c>
      <c r="C157" t="s">
        <v>9</v>
      </c>
      <c r="D157">
        <v>2017</v>
      </c>
      <c r="E157">
        <v>0</v>
      </c>
      <c r="F157">
        <v>0</v>
      </c>
      <c r="H157">
        <v>14</v>
      </c>
      <c r="I157">
        <v>481</v>
      </c>
      <c r="J157">
        <v>0</v>
      </c>
    </row>
    <row r="158" spans="1:41" x14ac:dyDescent="0.2">
      <c r="A158">
        <v>156</v>
      </c>
      <c r="B158" t="s">
        <v>91</v>
      </c>
      <c r="C158" t="s">
        <v>9</v>
      </c>
      <c r="D158">
        <v>2018</v>
      </c>
      <c r="E158">
        <v>0</v>
      </c>
      <c r="F158">
        <v>0</v>
      </c>
      <c r="H158">
        <v>14</v>
      </c>
      <c r="I158">
        <v>986</v>
      </c>
      <c r="J158">
        <v>0</v>
      </c>
    </row>
    <row r="159" spans="1:41" x14ac:dyDescent="0.2">
      <c r="A159">
        <v>157</v>
      </c>
      <c r="B159" t="s">
        <v>91</v>
      </c>
      <c r="C159" t="s">
        <v>9</v>
      </c>
      <c r="D159">
        <v>2019</v>
      </c>
      <c r="E159">
        <v>0</v>
      </c>
      <c r="F159">
        <v>0</v>
      </c>
      <c r="H159">
        <v>14</v>
      </c>
      <c r="I159">
        <v>486</v>
      </c>
      <c r="J159">
        <v>0</v>
      </c>
    </row>
    <row r="160" spans="1:41" x14ac:dyDescent="0.2">
      <c r="A160">
        <v>158</v>
      </c>
      <c r="B160" t="s">
        <v>91</v>
      </c>
      <c r="C160" t="s">
        <v>9</v>
      </c>
      <c r="D160">
        <v>2020</v>
      </c>
      <c r="E160">
        <v>0</v>
      </c>
      <c r="F160">
        <v>0</v>
      </c>
      <c r="H160">
        <v>14</v>
      </c>
      <c r="I160">
        <v>736</v>
      </c>
      <c r="J160">
        <v>0</v>
      </c>
    </row>
    <row r="161" spans="1:15" x14ac:dyDescent="0.2">
      <c r="A161">
        <v>159</v>
      </c>
      <c r="B161" t="s">
        <v>91</v>
      </c>
      <c r="C161" t="s">
        <v>9</v>
      </c>
      <c r="D161">
        <v>2021</v>
      </c>
      <c r="E161">
        <v>0</v>
      </c>
      <c r="F161">
        <v>0</v>
      </c>
      <c r="H161">
        <v>14</v>
      </c>
      <c r="I161">
        <v>767</v>
      </c>
      <c r="J161">
        <v>0</v>
      </c>
    </row>
    <row r="162" spans="1:15" x14ac:dyDescent="0.2">
      <c r="A162">
        <v>160</v>
      </c>
      <c r="B162" t="s">
        <v>91</v>
      </c>
      <c r="C162" t="s">
        <v>10</v>
      </c>
      <c r="D162">
        <v>2017</v>
      </c>
      <c r="E162">
        <v>0</v>
      </c>
      <c r="F162">
        <v>0</v>
      </c>
      <c r="H162">
        <v>14</v>
      </c>
      <c r="I162">
        <v>267</v>
      </c>
      <c r="J162">
        <v>0</v>
      </c>
    </row>
    <row r="163" spans="1:15" x14ac:dyDescent="0.2">
      <c r="A163">
        <v>161</v>
      </c>
      <c r="B163" t="s">
        <v>91</v>
      </c>
      <c r="C163" t="s">
        <v>10</v>
      </c>
      <c r="D163">
        <v>2018</v>
      </c>
      <c r="E163">
        <v>0</v>
      </c>
      <c r="F163">
        <v>0</v>
      </c>
      <c r="H163">
        <v>14</v>
      </c>
      <c r="I163">
        <v>421</v>
      </c>
      <c r="J163">
        <v>0</v>
      </c>
    </row>
    <row r="164" spans="1:15" x14ac:dyDescent="0.2">
      <c r="A164">
        <v>162</v>
      </c>
      <c r="B164" t="s">
        <v>91</v>
      </c>
      <c r="C164" t="s">
        <v>10</v>
      </c>
      <c r="D164">
        <v>2019</v>
      </c>
      <c r="E164">
        <v>0</v>
      </c>
      <c r="F164">
        <v>0</v>
      </c>
      <c r="H164">
        <v>14</v>
      </c>
      <c r="I164">
        <v>610</v>
      </c>
      <c r="J164">
        <v>0</v>
      </c>
    </row>
    <row r="165" spans="1:15" x14ac:dyDescent="0.2">
      <c r="A165">
        <v>163</v>
      </c>
      <c r="B165" t="s">
        <v>91</v>
      </c>
      <c r="C165" t="s">
        <v>10</v>
      </c>
      <c r="D165">
        <v>2020</v>
      </c>
      <c r="E165">
        <v>0</v>
      </c>
      <c r="F165">
        <v>0</v>
      </c>
      <c r="H165">
        <v>14</v>
      </c>
      <c r="I165">
        <v>424</v>
      </c>
      <c r="J165">
        <v>0</v>
      </c>
    </row>
    <row r="166" spans="1:15" x14ac:dyDescent="0.2">
      <c r="A166">
        <v>164</v>
      </c>
      <c r="B166" t="s">
        <v>91</v>
      </c>
      <c r="C166" t="s">
        <v>10</v>
      </c>
      <c r="D166">
        <v>2021</v>
      </c>
      <c r="E166">
        <v>0</v>
      </c>
      <c r="F166">
        <v>0</v>
      </c>
      <c r="H166">
        <v>14</v>
      </c>
      <c r="I166">
        <v>764</v>
      </c>
      <c r="J166">
        <v>0</v>
      </c>
    </row>
    <row r="167" spans="1:15" x14ac:dyDescent="0.2">
      <c r="A167">
        <v>165</v>
      </c>
      <c r="B167" t="s">
        <v>91</v>
      </c>
      <c r="C167" t="s">
        <v>11</v>
      </c>
      <c r="D167">
        <v>2017</v>
      </c>
      <c r="E167">
        <v>0</v>
      </c>
      <c r="F167">
        <v>0</v>
      </c>
      <c r="H167">
        <v>14</v>
      </c>
      <c r="I167">
        <v>1810</v>
      </c>
      <c r="J167">
        <v>0</v>
      </c>
    </row>
    <row r="168" spans="1:15" x14ac:dyDescent="0.2">
      <c r="A168">
        <v>166</v>
      </c>
      <c r="B168" t="s">
        <v>91</v>
      </c>
      <c r="C168" t="s">
        <v>11</v>
      </c>
      <c r="D168">
        <v>2018</v>
      </c>
      <c r="E168">
        <v>0</v>
      </c>
      <c r="F168">
        <v>0</v>
      </c>
      <c r="H168">
        <v>14</v>
      </c>
      <c r="I168">
        <v>2865</v>
      </c>
      <c r="J168">
        <v>0</v>
      </c>
    </row>
    <row r="169" spans="1:15" x14ac:dyDescent="0.2">
      <c r="A169">
        <v>167</v>
      </c>
      <c r="B169" t="s">
        <v>91</v>
      </c>
      <c r="C169" t="s">
        <v>11</v>
      </c>
      <c r="D169">
        <v>2019</v>
      </c>
      <c r="E169">
        <v>0</v>
      </c>
      <c r="F169">
        <v>0</v>
      </c>
      <c r="H169">
        <v>14</v>
      </c>
      <c r="I169">
        <v>2767</v>
      </c>
      <c r="J169">
        <v>0</v>
      </c>
    </row>
    <row r="170" spans="1:15" x14ac:dyDescent="0.2">
      <c r="A170">
        <v>168</v>
      </c>
      <c r="B170" t="s">
        <v>91</v>
      </c>
      <c r="C170" t="s">
        <v>11</v>
      </c>
      <c r="D170">
        <v>2020</v>
      </c>
      <c r="E170">
        <v>0</v>
      </c>
      <c r="F170">
        <v>0</v>
      </c>
      <c r="H170">
        <v>14</v>
      </c>
      <c r="I170">
        <v>3910</v>
      </c>
      <c r="J170">
        <v>0</v>
      </c>
    </row>
    <row r="171" spans="1:15" x14ac:dyDescent="0.2">
      <c r="A171">
        <v>169</v>
      </c>
      <c r="B171" t="s">
        <v>91</v>
      </c>
      <c r="C171" t="s">
        <v>11</v>
      </c>
      <c r="D171">
        <v>2021</v>
      </c>
      <c r="E171">
        <v>0</v>
      </c>
      <c r="F171">
        <v>0</v>
      </c>
      <c r="H171">
        <v>14</v>
      </c>
      <c r="I171">
        <v>3703</v>
      </c>
      <c r="J171">
        <v>0</v>
      </c>
    </row>
    <row r="172" spans="1:15" x14ac:dyDescent="0.2">
      <c r="A172">
        <v>170</v>
      </c>
      <c r="B172" t="s">
        <v>91</v>
      </c>
      <c r="C172" t="s">
        <v>12</v>
      </c>
      <c r="D172">
        <v>2017</v>
      </c>
      <c r="E172">
        <v>0</v>
      </c>
      <c r="F172">
        <v>0</v>
      </c>
      <c r="H172">
        <v>14</v>
      </c>
      <c r="I172">
        <v>256</v>
      </c>
      <c r="J172">
        <v>0</v>
      </c>
    </row>
    <row r="173" spans="1:15" x14ac:dyDescent="0.2">
      <c r="A173">
        <v>171</v>
      </c>
      <c r="B173" t="s">
        <v>91</v>
      </c>
      <c r="C173" t="s">
        <v>12</v>
      </c>
      <c r="D173">
        <v>2018</v>
      </c>
      <c r="E173">
        <v>0</v>
      </c>
      <c r="F173">
        <v>0</v>
      </c>
      <c r="H173">
        <v>14</v>
      </c>
      <c r="I173">
        <v>194</v>
      </c>
      <c r="J173">
        <v>0</v>
      </c>
    </row>
    <row r="174" spans="1:15" x14ac:dyDescent="0.2">
      <c r="A174">
        <v>172</v>
      </c>
      <c r="B174" t="s">
        <v>91</v>
      </c>
      <c r="C174" t="s">
        <v>12</v>
      </c>
      <c r="D174">
        <v>2019</v>
      </c>
      <c r="E174">
        <v>0</v>
      </c>
      <c r="F174">
        <v>0</v>
      </c>
      <c r="H174">
        <v>14</v>
      </c>
      <c r="I174">
        <v>311</v>
      </c>
      <c r="J174">
        <v>0</v>
      </c>
    </row>
    <row r="175" spans="1:15" x14ac:dyDescent="0.2">
      <c r="A175">
        <v>173</v>
      </c>
      <c r="B175" t="s">
        <v>91</v>
      </c>
      <c r="C175" t="s">
        <v>12</v>
      </c>
      <c r="D175">
        <v>2020</v>
      </c>
      <c r="E175">
        <v>0</v>
      </c>
      <c r="F175">
        <v>0</v>
      </c>
      <c r="H175">
        <v>14</v>
      </c>
      <c r="I175">
        <v>246</v>
      </c>
      <c r="J175">
        <v>0</v>
      </c>
    </row>
    <row r="176" spans="1:15" x14ac:dyDescent="0.2">
      <c r="A176">
        <v>174</v>
      </c>
      <c r="B176" t="s">
        <v>91</v>
      </c>
      <c r="C176" t="s">
        <v>12</v>
      </c>
      <c r="D176">
        <v>2021</v>
      </c>
      <c r="E176">
        <v>0</v>
      </c>
      <c r="F176">
        <v>0</v>
      </c>
      <c r="H176">
        <v>14</v>
      </c>
      <c r="I176">
        <v>355</v>
      </c>
      <c r="J176">
        <v>0</v>
      </c>
      <c r="N176" s="1" t="s">
        <v>1</v>
      </c>
      <c r="O176" t="s">
        <v>5</v>
      </c>
    </row>
    <row r="177" spans="1:27" x14ac:dyDescent="0.2">
      <c r="A177">
        <v>175</v>
      </c>
      <c r="B177" t="s">
        <v>91</v>
      </c>
      <c r="C177" t="s">
        <v>13</v>
      </c>
      <c r="D177">
        <v>2017</v>
      </c>
      <c r="E177">
        <v>0</v>
      </c>
      <c r="F177">
        <v>0</v>
      </c>
      <c r="H177">
        <v>14</v>
      </c>
      <c r="I177">
        <v>2178</v>
      </c>
      <c r="J177">
        <v>0</v>
      </c>
    </row>
    <row r="178" spans="1:27" x14ac:dyDescent="0.2">
      <c r="A178">
        <v>176</v>
      </c>
      <c r="B178" t="s">
        <v>91</v>
      </c>
      <c r="C178" t="s">
        <v>13</v>
      </c>
      <c r="D178">
        <v>2018</v>
      </c>
      <c r="E178">
        <v>0</v>
      </c>
      <c r="F178">
        <v>0</v>
      </c>
      <c r="H178">
        <v>14</v>
      </c>
      <c r="I178">
        <v>2618</v>
      </c>
      <c r="J178">
        <v>0</v>
      </c>
      <c r="N178" s="1" t="s">
        <v>31</v>
      </c>
      <c r="P178" s="1" t="s">
        <v>0</v>
      </c>
    </row>
    <row r="179" spans="1:27" x14ac:dyDescent="0.2">
      <c r="A179">
        <v>177</v>
      </c>
      <c r="B179" t="s">
        <v>91</v>
      </c>
      <c r="C179" t="s">
        <v>13</v>
      </c>
      <c r="D179">
        <v>2019</v>
      </c>
      <c r="E179">
        <v>0</v>
      </c>
      <c r="F179">
        <v>0</v>
      </c>
      <c r="H179">
        <v>14</v>
      </c>
      <c r="I179">
        <v>2331</v>
      </c>
      <c r="J179">
        <v>0</v>
      </c>
      <c r="N179" s="1" t="s">
        <v>86</v>
      </c>
      <c r="O179" s="1" t="s">
        <v>21</v>
      </c>
      <c r="P179">
        <v>2017</v>
      </c>
      <c r="Q179">
        <v>2018</v>
      </c>
      <c r="R179">
        <v>2019</v>
      </c>
      <c r="S179">
        <v>2020</v>
      </c>
      <c r="T179">
        <v>2021</v>
      </c>
      <c r="V179" t="str">
        <f>O179</f>
        <v>brand</v>
      </c>
      <c r="W179">
        <f t="shared" ref="W179:AA181" si="46">P179</f>
        <v>2017</v>
      </c>
      <c r="X179">
        <f t="shared" si="46"/>
        <v>2018</v>
      </c>
      <c r="Y179">
        <f t="shared" si="46"/>
        <v>2019</v>
      </c>
      <c r="Z179">
        <f t="shared" si="46"/>
        <v>2020</v>
      </c>
      <c r="AA179">
        <f t="shared" si="46"/>
        <v>2021</v>
      </c>
    </row>
    <row r="180" spans="1:27" x14ac:dyDescent="0.2">
      <c r="A180">
        <v>178</v>
      </c>
      <c r="B180" t="s">
        <v>91</v>
      </c>
      <c r="C180" t="s">
        <v>13</v>
      </c>
      <c r="D180">
        <v>2020</v>
      </c>
      <c r="E180">
        <v>0</v>
      </c>
      <c r="F180">
        <v>0</v>
      </c>
      <c r="H180">
        <v>14</v>
      </c>
      <c r="I180">
        <v>3261</v>
      </c>
      <c r="J180">
        <v>0</v>
      </c>
      <c r="N180">
        <v>1</v>
      </c>
      <c r="O180" t="s">
        <v>25</v>
      </c>
      <c r="P180" s="19">
        <v>951</v>
      </c>
      <c r="Q180" s="19">
        <v>1080</v>
      </c>
      <c r="R180" s="19">
        <v>1288</v>
      </c>
      <c r="S180" s="19">
        <v>1456</v>
      </c>
      <c r="T180" s="19">
        <v>1588</v>
      </c>
      <c r="V180" t="str">
        <f t="shared" ref="V180" si="47">O180</f>
        <v>Sealy</v>
      </c>
      <c r="W180" s="9">
        <f t="shared" si="46"/>
        <v>951</v>
      </c>
      <c r="X180" s="9">
        <f t="shared" si="46"/>
        <v>1080</v>
      </c>
      <c r="Y180" s="9">
        <f t="shared" si="46"/>
        <v>1288</v>
      </c>
      <c r="Z180" s="9">
        <f t="shared" si="46"/>
        <v>1456</v>
      </c>
      <c r="AA180" s="9">
        <f t="shared" si="46"/>
        <v>1588</v>
      </c>
    </row>
    <row r="181" spans="1:27" x14ac:dyDescent="0.2">
      <c r="A181">
        <v>179</v>
      </c>
      <c r="B181" t="s">
        <v>91</v>
      </c>
      <c r="C181" t="s">
        <v>13</v>
      </c>
      <c r="D181">
        <v>2021</v>
      </c>
      <c r="E181">
        <v>17</v>
      </c>
      <c r="F181">
        <v>0</v>
      </c>
      <c r="G181" t="s">
        <v>92</v>
      </c>
      <c r="H181">
        <v>14</v>
      </c>
      <c r="I181">
        <v>3037</v>
      </c>
      <c r="J181">
        <v>5.5976292393809602E-3</v>
      </c>
      <c r="N181">
        <v>4</v>
      </c>
      <c r="O181" t="s">
        <v>100</v>
      </c>
      <c r="P181" s="19">
        <v>295</v>
      </c>
      <c r="Q181" s="19">
        <v>295</v>
      </c>
      <c r="R181" s="19">
        <v>207</v>
      </c>
      <c r="S181" s="19">
        <v>246</v>
      </c>
      <c r="T181" s="19">
        <v>388</v>
      </c>
      <c r="V181" t="s">
        <v>105</v>
      </c>
      <c r="W181" s="9">
        <f t="shared" si="46"/>
        <v>295</v>
      </c>
      <c r="X181" s="9">
        <f t="shared" si="46"/>
        <v>295</v>
      </c>
      <c r="Y181" s="9">
        <f t="shared" si="46"/>
        <v>207</v>
      </c>
      <c r="Z181" s="9">
        <f t="shared" si="46"/>
        <v>246</v>
      </c>
      <c r="AA181" s="9">
        <f t="shared" si="46"/>
        <v>388</v>
      </c>
    </row>
    <row r="182" spans="1:27" x14ac:dyDescent="0.2">
      <c r="A182">
        <v>180</v>
      </c>
      <c r="B182" t="s">
        <v>93</v>
      </c>
      <c r="C182" t="s">
        <v>5</v>
      </c>
      <c r="D182">
        <v>2017</v>
      </c>
      <c r="E182">
        <v>86</v>
      </c>
      <c r="F182">
        <v>86</v>
      </c>
      <c r="G182">
        <v>1</v>
      </c>
      <c r="H182">
        <v>12</v>
      </c>
      <c r="I182">
        <v>3974</v>
      </c>
      <c r="J182">
        <v>2.1640664318067399E-2</v>
      </c>
      <c r="V182" t="s">
        <v>104</v>
      </c>
      <c r="W182" s="9">
        <f>W180-W181</f>
        <v>656</v>
      </c>
      <c r="X182" s="9">
        <f t="shared" ref="X182:AA182" si="48">X180-X181</f>
        <v>785</v>
      </c>
      <c r="Y182" s="9">
        <f t="shared" si="48"/>
        <v>1081</v>
      </c>
      <c r="Z182" s="9">
        <f t="shared" si="48"/>
        <v>1210</v>
      </c>
      <c r="AA182" s="9">
        <f t="shared" si="48"/>
        <v>1200</v>
      </c>
    </row>
    <row r="183" spans="1:27" x14ac:dyDescent="0.2">
      <c r="A183">
        <v>181</v>
      </c>
      <c r="B183" t="s">
        <v>93</v>
      </c>
      <c r="C183" t="s">
        <v>5</v>
      </c>
      <c r="D183">
        <v>2018</v>
      </c>
      <c r="E183">
        <v>49</v>
      </c>
      <c r="F183">
        <v>86</v>
      </c>
      <c r="G183">
        <v>0.56976744186046502</v>
      </c>
      <c r="H183">
        <v>12</v>
      </c>
      <c r="I183">
        <v>4492</v>
      </c>
      <c r="J183">
        <v>1.09082813891362E-2</v>
      </c>
    </row>
    <row r="184" spans="1:27" x14ac:dyDescent="0.2">
      <c r="A184">
        <v>182</v>
      </c>
      <c r="B184" t="s">
        <v>93</v>
      </c>
      <c r="C184" t="s">
        <v>5</v>
      </c>
      <c r="D184">
        <v>2019</v>
      </c>
      <c r="E184">
        <v>36</v>
      </c>
      <c r="F184">
        <v>86</v>
      </c>
      <c r="G184">
        <v>0.41860465116279</v>
      </c>
      <c r="H184">
        <v>12</v>
      </c>
      <c r="I184">
        <v>4946</v>
      </c>
      <c r="J184">
        <v>7.2786089769510702E-3</v>
      </c>
      <c r="V184" t="str">
        <f>V179</f>
        <v>brand</v>
      </c>
      <c r="W184">
        <f t="shared" ref="W184:AA184" si="49">W179</f>
        <v>2017</v>
      </c>
      <c r="X184">
        <f t="shared" si="49"/>
        <v>2018</v>
      </c>
      <c r="Y184">
        <f t="shared" si="49"/>
        <v>2019</v>
      </c>
      <c r="Z184">
        <f t="shared" si="49"/>
        <v>2020</v>
      </c>
      <c r="AA184">
        <f t="shared" si="49"/>
        <v>2021</v>
      </c>
    </row>
    <row r="185" spans="1:27" x14ac:dyDescent="0.2">
      <c r="A185">
        <v>183</v>
      </c>
      <c r="B185" t="s">
        <v>93</v>
      </c>
      <c r="C185" t="s">
        <v>5</v>
      </c>
      <c r="D185">
        <v>2020</v>
      </c>
      <c r="E185">
        <v>51</v>
      </c>
      <c r="F185">
        <v>86</v>
      </c>
      <c r="G185">
        <v>0.59302325581395299</v>
      </c>
      <c r="H185">
        <v>12</v>
      </c>
      <c r="I185">
        <v>5182</v>
      </c>
      <c r="J185">
        <v>9.8417599382477801E-3</v>
      </c>
      <c r="V185" t="str">
        <f>V181</f>
        <v>Sealy Posturepedic</v>
      </c>
      <c r="W185" s="29">
        <f>W181/$W$180</f>
        <v>0.31019978969505785</v>
      </c>
      <c r="X185" s="29">
        <f t="shared" ref="X185:AA185" si="50">X181/$W$180</f>
        <v>0.31019978969505785</v>
      </c>
      <c r="Y185" s="29">
        <f t="shared" si="50"/>
        <v>0.21766561514195584</v>
      </c>
      <c r="Z185" s="29">
        <f t="shared" si="50"/>
        <v>0.25867507886435331</v>
      </c>
      <c r="AA185" s="29">
        <f t="shared" si="50"/>
        <v>0.40799158780231337</v>
      </c>
    </row>
    <row r="186" spans="1:27" x14ac:dyDescent="0.2">
      <c r="A186">
        <v>184</v>
      </c>
      <c r="B186" t="s">
        <v>93</v>
      </c>
      <c r="C186" t="s">
        <v>5</v>
      </c>
      <c r="D186">
        <v>2021</v>
      </c>
      <c r="E186">
        <v>65</v>
      </c>
      <c r="F186">
        <v>86</v>
      </c>
      <c r="G186">
        <v>0.75581395348837199</v>
      </c>
      <c r="H186">
        <v>12</v>
      </c>
      <c r="I186">
        <v>5409</v>
      </c>
      <c r="J186">
        <v>1.2017008689221601E-2</v>
      </c>
      <c r="V186" t="s">
        <v>104</v>
      </c>
      <c r="W186" s="29">
        <f>W182/$W$180</f>
        <v>0.68980021030494221</v>
      </c>
      <c r="X186" s="29">
        <f t="shared" ref="X186:AA186" si="51">X182/$W$180</f>
        <v>0.82544689800210302</v>
      </c>
      <c r="Y186" s="29">
        <f t="shared" si="51"/>
        <v>1.1366982124079916</v>
      </c>
      <c r="Z186" s="29">
        <f t="shared" si="51"/>
        <v>1.2723449001051526</v>
      </c>
      <c r="AA186" s="29">
        <f t="shared" si="51"/>
        <v>1.2618296529968454</v>
      </c>
    </row>
    <row r="187" spans="1:27" x14ac:dyDescent="0.2">
      <c r="A187">
        <v>185</v>
      </c>
      <c r="B187" t="s">
        <v>93</v>
      </c>
      <c r="C187" t="s">
        <v>6</v>
      </c>
      <c r="D187">
        <v>2017</v>
      </c>
      <c r="E187">
        <v>0</v>
      </c>
      <c r="F187">
        <v>0</v>
      </c>
      <c r="H187">
        <v>12</v>
      </c>
      <c r="I187">
        <v>1231</v>
      </c>
      <c r="J187">
        <v>0</v>
      </c>
      <c r="W187" s="8"/>
      <c r="X187" s="8"/>
      <c r="Y187" s="8"/>
      <c r="Z187" s="8"/>
      <c r="AA187" s="8"/>
    </row>
    <row r="188" spans="1:27" x14ac:dyDescent="0.2">
      <c r="A188">
        <v>186</v>
      </c>
      <c r="B188" t="s">
        <v>93</v>
      </c>
      <c r="C188" t="s">
        <v>6</v>
      </c>
      <c r="D188">
        <v>2018</v>
      </c>
      <c r="E188">
        <v>0</v>
      </c>
      <c r="F188">
        <v>0</v>
      </c>
      <c r="H188">
        <v>12</v>
      </c>
      <c r="I188">
        <v>655</v>
      </c>
      <c r="J188">
        <v>0</v>
      </c>
    </row>
    <row r="189" spans="1:27" x14ac:dyDescent="0.2">
      <c r="A189">
        <v>187</v>
      </c>
      <c r="B189" t="s">
        <v>93</v>
      </c>
      <c r="C189" t="s">
        <v>6</v>
      </c>
      <c r="D189">
        <v>2019</v>
      </c>
      <c r="E189">
        <v>0</v>
      </c>
      <c r="F189">
        <v>0</v>
      </c>
      <c r="H189">
        <v>12</v>
      </c>
      <c r="I189">
        <v>855</v>
      </c>
      <c r="J189">
        <v>0</v>
      </c>
    </row>
    <row r="190" spans="1:27" x14ac:dyDescent="0.2">
      <c r="A190">
        <v>188</v>
      </c>
      <c r="B190" t="s">
        <v>93</v>
      </c>
      <c r="C190" t="s">
        <v>6</v>
      </c>
      <c r="D190">
        <v>2020</v>
      </c>
      <c r="E190">
        <v>0</v>
      </c>
      <c r="F190">
        <v>0</v>
      </c>
      <c r="H190">
        <v>12</v>
      </c>
      <c r="I190">
        <v>1266</v>
      </c>
      <c r="J190">
        <v>0</v>
      </c>
    </row>
    <row r="191" spans="1:27" x14ac:dyDescent="0.2">
      <c r="A191">
        <v>189</v>
      </c>
      <c r="B191" t="s">
        <v>93</v>
      </c>
      <c r="C191" t="s">
        <v>6</v>
      </c>
      <c r="D191">
        <v>2021</v>
      </c>
      <c r="E191">
        <v>0</v>
      </c>
      <c r="F191">
        <v>0</v>
      </c>
      <c r="H191">
        <v>12</v>
      </c>
      <c r="I191">
        <v>965</v>
      </c>
      <c r="J191">
        <v>0</v>
      </c>
    </row>
    <row r="192" spans="1:27" x14ac:dyDescent="0.2">
      <c r="A192">
        <v>190</v>
      </c>
      <c r="B192" t="s">
        <v>93</v>
      </c>
      <c r="C192" t="s">
        <v>7</v>
      </c>
      <c r="D192">
        <v>2017</v>
      </c>
      <c r="E192">
        <v>0</v>
      </c>
      <c r="F192">
        <v>0</v>
      </c>
      <c r="H192">
        <v>12</v>
      </c>
      <c r="I192">
        <v>371</v>
      </c>
      <c r="J192">
        <v>0</v>
      </c>
    </row>
    <row r="193" spans="1:27" x14ac:dyDescent="0.2">
      <c r="A193">
        <v>191</v>
      </c>
      <c r="B193" t="s">
        <v>93</v>
      </c>
      <c r="C193" t="s">
        <v>7</v>
      </c>
      <c r="D193">
        <v>2018</v>
      </c>
      <c r="E193">
        <v>0</v>
      </c>
      <c r="F193">
        <v>0</v>
      </c>
      <c r="H193">
        <v>12</v>
      </c>
      <c r="I193">
        <v>622</v>
      </c>
      <c r="J193">
        <v>0</v>
      </c>
      <c r="V193" t="str">
        <f t="shared" ref="V193:AA193" si="52">V179</f>
        <v>brand</v>
      </c>
      <c r="W193">
        <f t="shared" si="52"/>
        <v>2017</v>
      </c>
      <c r="X193">
        <f t="shared" si="52"/>
        <v>2018</v>
      </c>
      <c r="Y193">
        <f t="shared" si="52"/>
        <v>2019</v>
      </c>
      <c r="Z193">
        <f t="shared" si="52"/>
        <v>2020</v>
      </c>
      <c r="AA193">
        <f t="shared" si="52"/>
        <v>2021</v>
      </c>
    </row>
    <row r="194" spans="1:27" x14ac:dyDescent="0.2">
      <c r="A194">
        <v>192</v>
      </c>
      <c r="B194" t="s">
        <v>93</v>
      </c>
      <c r="C194" t="s">
        <v>7</v>
      </c>
      <c r="D194">
        <v>2019</v>
      </c>
      <c r="E194">
        <v>0</v>
      </c>
      <c r="F194">
        <v>0</v>
      </c>
      <c r="H194">
        <v>12</v>
      </c>
      <c r="I194">
        <v>458</v>
      </c>
      <c r="J194">
        <v>0</v>
      </c>
      <c r="V194" t="str">
        <f>V180</f>
        <v>Sealy</v>
      </c>
      <c r="W194">
        <f>W180/$W$180</f>
        <v>1</v>
      </c>
      <c r="X194" s="19">
        <f>X180/$W$180</f>
        <v>1.1356466876971609</v>
      </c>
      <c r="Y194" s="19">
        <f>Y180/$W$180</f>
        <v>1.3543638275499474</v>
      </c>
      <c r="Z194" s="19">
        <f>Z180/$W$180</f>
        <v>1.5310199789695058</v>
      </c>
      <c r="AA194" s="19">
        <f>AA180/$W$180</f>
        <v>1.6698212407991588</v>
      </c>
    </row>
    <row r="195" spans="1:27" x14ac:dyDescent="0.2">
      <c r="A195">
        <v>193</v>
      </c>
      <c r="B195" t="s">
        <v>93</v>
      </c>
      <c r="C195" t="s">
        <v>7</v>
      </c>
      <c r="D195">
        <v>2020</v>
      </c>
      <c r="E195">
        <v>0</v>
      </c>
      <c r="F195">
        <v>0</v>
      </c>
      <c r="H195">
        <v>12</v>
      </c>
      <c r="I195">
        <v>455</v>
      </c>
      <c r="J195">
        <v>0</v>
      </c>
      <c r="V195" t="s">
        <v>105</v>
      </c>
      <c r="W195">
        <f>W181/$W$181</f>
        <v>1</v>
      </c>
      <c r="X195" s="19">
        <f>X181/$W$181</f>
        <v>1</v>
      </c>
      <c r="Y195" s="19">
        <f>Y181/$W$181</f>
        <v>0.70169491525423733</v>
      </c>
      <c r="Z195" s="19">
        <f>Z181/$W$181</f>
        <v>0.83389830508474572</v>
      </c>
      <c r="AA195" s="19">
        <f>AA181/$W$181</f>
        <v>1.3152542372881355</v>
      </c>
    </row>
    <row r="196" spans="1:27" x14ac:dyDescent="0.2">
      <c r="A196">
        <v>194</v>
      </c>
      <c r="B196" t="s">
        <v>93</v>
      </c>
      <c r="C196" t="s">
        <v>7</v>
      </c>
      <c r="D196">
        <v>2021</v>
      </c>
      <c r="E196">
        <v>0</v>
      </c>
      <c r="F196">
        <v>0</v>
      </c>
      <c r="H196">
        <v>12</v>
      </c>
      <c r="I196">
        <v>617</v>
      </c>
      <c r="J196">
        <v>0</v>
      </c>
      <c r="V196" t="str">
        <f>V182</f>
        <v>All other Sealy interest</v>
      </c>
      <c r="W196">
        <f>W182/$W$182</f>
        <v>1</v>
      </c>
      <c r="X196" s="19">
        <f>X182/$W$182</f>
        <v>1.1966463414634145</v>
      </c>
      <c r="Y196" s="19">
        <f>Y182/$W$182</f>
        <v>1.6478658536585367</v>
      </c>
      <c r="Z196" s="19">
        <f>Z182/$W$182</f>
        <v>1.8445121951219512</v>
      </c>
      <c r="AA196" s="19">
        <f>AA182/$W$182</f>
        <v>1.8292682926829269</v>
      </c>
    </row>
    <row r="197" spans="1:27" x14ac:dyDescent="0.2">
      <c r="A197">
        <v>195</v>
      </c>
      <c r="B197" t="s">
        <v>93</v>
      </c>
      <c r="C197" t="s">
        <v>8</v>
      </c>
      <c r="D197">
        <v>2017</v>
      </c>
      <c r="E197">
        <v>55</v>
      </c>
      <c r="F197">
        <v>55</v>
      </c>
      <c r="G197">
        <v>1</v>
      </c>
      <c r="H197">
        <v>12</v>
      </c>
      <c r="I197">
        <v>4852</v>
      </c>
      <c r="J197">
        <v>1.1335531739488799E-2</v>
      </c>
    </row>
    <row r="198" spans="1:27" x14ac:dyDescent="0.2">
      <c r="A198">
        <v>196</v>
      </c>
      <c r="B198" t="s">
        <v>93</v>
      </c>
      <c r="C198" t="s">
        <v>8</v>
      </c>
      <c r="D198">
        <v>2018</v>
      </c>
      <c r="E198">
        <v>100</v>
      </c>
      <c r="F198">
        <v>55</v>
      </c>
      <c r="G198">
        <v>1.8181818181818099</v>
      </c>
      <c r="H198">
        <v>12</v>
      </c>
      <c r="I198">
        <v>5308</v>
      </c>
      <c r="J198">
        <v>1.8839487565938201E-2</v>
      </c>
      <c r="V198" t="str">
        <f>V193</f>
        <v>brand</v>
      </c>
      <c r="W198">
        <f t="shared" ref="W198:AA198" si="53">W193</f>
        <v>2017</v>
      </c>
      <c r="X198">
        <f t="shared" si="53"/>
        <v>2018</v>
      </c>
      <c r="Y198">
        <f t="shared" si="53"/>
        <v>2019</v>
      </c>
      <c r="Z198">
        <f t="shared" si="53"/>
        <v>2020</v>
      </c>
      <c r="AA198">
        <f t="shared" si="53"/>
        <v>2021</v>
      </c>
    </row>
    <row r="199" spans="1:27" x14ac:dyDescent="0.2">
      <c r="A199">
        <v>197</v>
      </c>
      <c r="B199" t="s">
        <v>93</v>
      </c>
      <c r="C199" t="s">
        <v>8</v>
      </c>
      <c r="D199">
        <v>2019</v>
      </c>
      <c r="E199">
        <v>75</v>
      </c>
      <c r="F199">
        <v>55</v>
      </c>
      <c r="G199">
        <v>1.36363636363636</v>
      </c>
      <c r="H199">
        <v>12</v>
      </c>
      <c r="I199">
        <v>5783</v>
      </c>
      <c r="J199">
        <v>1.29690472073318E-2</v>
      </c>
      <c r="V199" t="s">
        <v>105</v>
      </c>
      <c r="W199" s="5">
        <f t="shared" ref="W199:AA200" si="54">W181/SUM(W$181:W$182)</f>
        <v>0.31019978969505785</v>
      </c>
      <c r="X199" s="5">
        <f t="shared" si="54"/>
        <v>0.27314814814814814</v>
      </c>
      <c r="Y199" s="5">
        <f t="shared" si="54"/>
        <v>0.16071428571428573</v>
      </c>
      <c r="Z199" s="5">
        <f t="shared" si="54"/>
        <v>0.16895604395604397</v>
      </c>
      <c r="AA199" s="5">
        <f t="shared" si="54"/>
        <v>0.24433249370277077</v>
      </c>
    </row>
    <row r="200" spans="1:27" x14ac:dyDescent="0.2">
      <c r="A200">
        <v>198</v>
      </c>
      <c r="B200" t="s">
        <v>93</v>
      </c>
      <c r="C200" t="s">
        <v>8</v>
      </c>
      <c r="D200">
        <v>2020</v>
      </c>
      <c r="E200">
        <v>97</v>
      </c>
      <c r="F200">
        <v>55</v>
      </c>
      <c r="G200">
        <v>1.7636363636363599</v>
      </c>
      <c r="H200">
        <v>12</v>
      </c>
      <c r="I200">
        <v>6928</v>
      </c>
      <c r="J200">
        <v>1.4001154734411001E-2</v>
      </c>
      <c r="V200" t="s">
        <v>104</v>
      </c>
      <c r="W200" s="5">
        <f t="shared" si="54"/>
        <v>0.68980021030494221</v>
      </c>
      <c r="X200" s="5">
        <f t="shared" si="54"/>
        <v>0.72685185185185186</v>
      </c>
      <c r="Y200" s="5">
        <f t="shared" si="54"/>
        <v>0.8392857142857143</v>
      </c>
      <c r="Z200" s="5">
        <f t="shared" si="54"/>
        <v>0.83104395604395609</v>
      </c>
      <c r="AA200" s="5">
        <f t="shared" si="54"/>
        <v>0.75566750629722923</v>
      </c>
    </row>
    <row r="201" spans="1:27" x14ac:dyDescent="0.2">
      <c r="A201">
        <v>199</v>
      </c>
      <c r="B201" t="s">
        <v>93</v>
      </c>
      <c r="C201" t="s">
        <v>8</v>
      </c>
      <c r="D201">
        <v>2021</v>
      </c>
      <c r="E201">
        <v>154</v>
      </c>
      <c r="F201">
        <v>55</v>
      </c>
      <c r="G201">
        <v>2.8</v>
      </c>
      <c r="H201">
        <v>12</v>
      </c>
      <c r="I201">
        <v>7016</v>
      </c>
      <c r="J201">
        <v>2.1949828962371701E-2</v>
      </c>
    </row>
    <row r="202" spans="1:27" x14ac:dyDescent="0.2">
      <c r="A202">
        <v>200</v>
      </c>
      <c r="B202" t="s">
        <v>93</v>
      </c>
      <c r="C202" t="s">
        <v>9</v>
      </c>
      <c r="D202">
        <v>2017</v>
      </c>
      <c r="E202">
        <v>0</v>
      </c>
      <c r="F202">
        <v>0</v>
      </c>
      <c r="H202">
        <v>12</v>
      </c>
      <c r="I202">
        <v>481</v>
      </c>
      <c r="J202">
        <v>0</v>
      </c>
    </row>
    <row r="203" spans="1:27" x14ac:dyDescent="0.2">
      <c r="A203">
        <v>201</v>
      </c>
      <c r="B203" t="s">
        <v>93</v>
      </c>
      <c r="C203" t="s">
        <v>9</v>
      </c>
      <c r="D203">
        <v>2018</v>
      </c>
      <c r="E203">
        <v>0</v>
      </c>
      <c r="F203">
        <v>0</v>
      </c>
      <c r="H203">
        <v>12</v>
      </c>
      <c r="I203">
        <v>986</v>
      </c>
      <c r="J203">
        <v>0</v>
      </c>
    </row>
    <row r="204" spans="1:27" x14ac:dyDescent="0.2">
      <c r="A204">
        <v>202</v>
      </c>
      <c r="B204" t="s">
        <v>93</v>
      </c>
      <c r="C204" t="s">
        <v>9</v>
      </c>
      <c r="D204">
        <v>2019</v>
      </c>
      <c r="E204">
        <v>0</v>
      </c>
      <c r="F204">
        <v>0</v>
      </c>
      <c r="H204">
        <v>12</v>
      </c>
      <c r="I204">
        <v>486</v>
      </c>
      <c r="J204">
        <v>0</v>
      </c>
    </row>
    <row r="205" spans="1:27" x14ac:dyDescent="0.2">
      <c r="A205">
        <v>203</v>
      </c>
      <c r="B205" t="s">
        <v>93</v>
      </c>
      <c r="C205" t="s">
        <v>9</v>
      </c>
      <c r="D205">
        <v>2020</v>
      </c>
      <c r="E205">
        <v>0</v>
      </c>
      <c r="F205">
        <v>0</v>
      </c>
      <c r="H205">
        <v>12</v>
      </c>
      <c r="I205">
        <v>736</v>
      </c>
      <c r="J205">
        <v>0</v>
      </c>
    </row>
    <row r="206" spans="1:27" x14ac:dyDescent="0.2">
      <c r="A206">
        <v>204</v>
      </c>
      <c r="B206" t="s">
        <v>93</v>
      </c>
      <c r="C206" t="s">
        <v>9</v>
      </c>
      <c r="D206">
        <v>2021</v>
      </c>
      <c r="E206">
        <v>0</v>
      </c>
      <c r="F206">
        <v>0</v>
      </c>
      <c r="H206">
        <v>12</v>
      </c>
      <c r="I206">
        <v>767</v>
      </c>
      <c r="J206">
        <v>0</v>
      </c>
    </row>
    <row r="207" spans="1:27" x14ac:dyDescent="0.2">
      <c r="A207">
        <v>205</v>
      </c>
      <c r="B207" t="s">
        <v>93</v>
      </c>
      <c r="C207" t="s">
        <v>11</v>
      </c>
      <c r="D207">
        <v>2017</v>
      </c>
      <c r="E207">
        <v>0</v>
      </c>
      <c r="F207">
        <v>0</v>
      </c>
      <c r="H207">
        <v>12</v>
      </c>
      <c r="I207">
        <v>1810</v>
      </c>
      <c r="J207">
        <v>0</v>
      </c>
    </row>
    <row r="208" spans="1:27" x14ac:dyDescent="0.2">
      <c r="A208">
        <v>206</v>
      </c>
      <c r="B208" t="s">
        <v>93</v>
      </c>
      <c r="C208" t="s">
        <v>11</v>
      </c>
      <c r="D208">
        <v>2018</v>
      </c>
      <c r="E208">
        <v>0</v>
      </c>
      <c r="F208">
        <v>0</v>
      </c>
      <c r="H208">
        <v>12</v>
      </c>
      <c r="I208">
        <v>2865</v>
      </c>
      <c r="J208">
        <v>0</v>
      </c>
    </row>
    <row r="209" spans="1:20" x14ac:dyDescent="0.2">
      <c r="A209">
        <v>207</v>
      </c>
      <c r="B209" t="s">
        <v>93</v>
      </c>
      <c r="C209" t="s">
        <v>11</v>
      </c>
      <c r="D209">
        <v>2019</v>
      </c>
      <c r="E209">
        <v>0</v>
      </c>
      <c r="F209">
        <v>0</v>
      </c>
      <c r="H209">
        <v>12</v>
      </c>
      <c r="I209">
        <v>2767</v>
      </c>
      <c r="J209">
        <v>0</v>
      </c>
    </row>
    <row r="210" spans="1:20" x14ac:dyDescent="0.2">
      <c r="A210">
        <v>208</v>
      </c>
      <c r="B210" t="s">
        <v>93</v>
      </c>
      <c r="C210" t="s">
        <v>11</v>
      </c>
      <c r="D210">
        <v>2020</v>
      </c>
      <c r="E210">
        <v>0</v>
      </c>
      <c r="F210">
        <v>0</v>
      </c>
      <c r="H210">
        <v>12</v>
      </c>
      <c r="I210">
        <v>3910</v>
      </c>
      <c r="J210">
        <v>0</v>
      </c>
    </row>
    <row r="211" spans="1:20" x14ac:dyDescent="0.2">
      <c r="A211">
        <v>209</v>
      </c>
      <c r="B211" t="s">
        <v>93</v>
      </c>
      <c r="C211" t="s">
        <v>11</v>
      </c>
      <c r="D211">
        <v>2021</v>
      </c>
      <c r="E211">
        <v>0</v>
      </c>
      <c r="F211">
        <v>0</v>
      </c>
      <c r="H211">
        <v>12</v>
      </c>
      <c r="I211">
        <v>3703</v>
      </c>
      <c r="J211">
        <v>0</v>
      </c>
      <c r="N211" s="1" t="s">
        <v>1</v>
      </c>
      <c r="O211" t="s">
        <v>8</v>
      </c>
    </row>
    <row r="212" spans="1:20" x14ac:dyDescent="0.2">
      <c r="A212">
        <v>210</v>
      </c>
      <c r="B212" t="s">
        <v>23</v>
      </c>
      <c r="C212" t="s">
        <v>5</v>
      </c>
      <c r="D212">
        <v>2017</v>
      </c>
      <c r="E212">
        <v>155</v>
      </c>
      <c r="F212">
        <v>155</v>
      </c>
      <c r="G212">
        <v>1</v>
      </c>
      <c r="H212">
        <v>9</v>
      </c>
      <c r="I212">
        <v>3974</v>
      </c>
      <c r="J212">
        <v>3.9003522898842402E-2</v>
      </c>
    </row>
    <row r="213" spans="1:20" x14ac:dyDescent="0.2">
      <c r="A213">
        <v>211</v>
      </c>
      <c r="B213" t="s">
        <v>23</v>
      </c>
      <c r="C213" t="s">
        <v>5</v>
      </c>
      <c r="D213">
        <v>2018</v>
      </c>
      <c r="E213">
        <v>191</v>
      </c>
      <c r="F213">
        <v>155</v>
      </c>
      <c r="G213">
        <v>1.2322580645161201</v>
      </c>
      <c r="H213">
        <v>9</v>
      </c>
      <c r="I213">
        <v>4492</v>
      </c>
      <c r="J213">
        <v>4.2520035618878002E-2</v>
      </c>
      <c r="N213" s="1" t="s">
        <v>31</v>
      </c>
      <c r="P213" s="1" t="s">
        <v>0</v>
      </c>
    </row>
    <row r="214" spans="1:20" x14ac:dyDescent="0.2">
      <c r="A214">
        <v>212</v>
      </c>
      <c r="B214" t="s">
        <v>23</v>
      </c>
      <c r="C214" t="s">
        <v>5</v>
      </c>
      <c r="D214">
        <v>2019</v>
      </c>
      <c r="E214">
        <v>170</v>
      </c>
      <c r="F214">
        <v>155</v>
      </c>
      <c r="G214">
        <v>1.0967741935483799</v>
      </c>
      <c r="H214">
        <v>9</v>
      </c>
      <c r="I214">
        <v>4946</v>
      </c>
      <c r="J214">
        <v>3.4371209057824502E-2</v>
      </c>
      <c r="N214" s="1" t="s">
        <v>86</v>
      </c>
      <c r="O214" s="1" t="s">
        <v>21</v>
      </c>
      <c r="P214">
        <v>2017</v>
      </c>
      <c r="Q214">
        <v>2018</v>
      </c>
      <c r="R214">
        <v>2019</v>
      </c>
      <c r="S214">
        <v>2020</v>
      </c>
      <c r="T214">
        <v>2021</v>
      </c>
    </row>
    <row r="215" spans="1:20" x14ac:dyDescent="0.2">
      <c r="A215">
        <v>213</v>
      </c>
      <c r="B215" t="s">
        <v>23</v>
      </c>
      <c r="C215" t="s">
        <v>5</v>
      </c>
      <c r="D215">
        <v>2020</v>
      </c>
      <c r="E215">
        <v>217</v>
      </c>
      <c r="F215">
        <v>155</v>
      </c>
      <c r="G215">
        <v>1.4</v>
      </c>
      <c r="H215">
        <v>9</v>
      </c>
      <c r="I215">
        <v>5182</v>
      </c>
      <c r="J215">
        <v>4.1875723658818899E-2</v>
      </c>
      <c r="N215">
        <v>1</v>
      </c>
      <c r="O215" t="s">
        <v>25</v>
      </c>
      <c r="P215" s="18">
        <v>0.27897574123989216</v>
      </c>
      <c r="Q215" s="18">
        <v>0.28980249899234178</v>
      </c>
      <c r="R215" s="18">
        <v>0.29714078899746654</v>
      </c>
      <c r="S215" s="18">
        <v>0.30102902779910917</v>
      </c>
      <c r="T215" s="18">
        <v>0.32123717654264278</v>
      </c>
    </row>
    <row r="216" spans="1:20" x14ac:dyDescent="0.2">
      <c r="A216">
        <v>214</v>
      </c>
      <c r="B216" t="s">
        <v>23</v>
      </c>
      <c r="C216" t="s">
        <v>5</v>
      </c>
      <c r="D216">
        <v>2021</v>
      </c>
      <c r="E216">
        <v>204</v>
      </c>
      <c r="F216">
        <v>155</v>
      </c>
      <c r="G216">
        <v>1.3161290322580601</v>
      </c>
      <c r="H216">
        <v>9</v>
      </c>
      <c r="I216">
        <v>5409</v>
      </c>
      <c r="J216">
        <v>3.7714919578480298E-2</v>
      </c>
      <c r="N216">
        <v>2</v>
      </c>
      <c r="O216" t="s">
        <v>96</v>
      </c>
      <c r="P216" s="18">
        <v>0.19339622641509435</v>
      </c>
      <c r="Q216" s="18">
        <v>0.24748085449415558</v>
      </c>
      <c r="R216" s="18">
        <v>0.22964169381107491</v>
      </c>
      <c r="S216" s="18">
        <v>0.24973122408232223</v>
      </c>
      <c r="T216" s="18">
        <v>0.23641096309906598</v>
      </c>
    </row>
    <row r="217" spans="1:20" x14ac:dyDescent="0.2">
      <c r="A217">
        <v>215</v>
      </c>
      <c r="B217" t="s">
        <v>23</v>
      </c>
      <c r="C217" t="s">
        <v>6</v>
      </c>
      <c r="D217">
        <v>2017</v>
      </c>
      <c r="E217">
        <v>89</v>
      </c>
      <c r="F217">
        <v>89</v>
      </c>
      <c r="G217">
        <v>1</v>
      </c>
      <c r="H217">
        <v>9</v>
      </c>
      <c r="I217">
        <v>1231</v>
      </c>
      <c r="J217">
        <v>7.2298943948009703E-2</v>
      </c>
      <c r="N217">
        <v>3</v>
      </c>
      <c r="O217" t="s">
        <v>90</v>
      </c>
      <c r="P217" s="18">
        <v>0.16442048517520216</v>
      </c>
      <c r="Q217" s="18">
        <v>0.13986295848448208</v>
      </c>
      <c r="R217" s="18">
        <v>0.12685486789721317</v>
      </c>
      <c r="S217" s="18">
        <v>0.11949009368760559</v>
      </c>
      <c r="T217" s="18">
        <v>0.12831113152656562</v>
      </c>
    </row>
    <row r="218" spans="1:20" x14ac:dyDescent="0.2">
      <c r="A218">
        <v>216</v>
      </c>
      <c r="B218" t="s">
        <v>23</v>
      </c>
      <c r="C218" t="s">
        <v>6</v>
      </c>
      <c r="D218">
        <v>2018</v>
      </c>
      <c r="E218">
        <v>72</v>
      </c>
      <c r="F218">
        <v>89</v>
      </c>
      <c r="G218">
        <v>0.80898876404494302</v>
      </c>
      <c r="H218">
        <v>9</v>
      </c>
      <c r="I218">
        <v>655</v>
      </c>
      <c r="J218">
        <v>0.109923664122137</v>
      </c>
      <c r="N218">
        <v>5</v>
      </c>
      <c r="O218" t="s">
        <v>98</v>
      </c>
      <c r="P218" s="18">
        <v>0.11680143755615453</v>
      </c>
      <c r="Q218" s="18">
        <v>9.1495364772269244E-2</v>
      </c>
      <c r="R218" s="18">
        <v>9.6634093376764388E-2</v>
      </c>
      <c r="S218" s="18">
        <v>8.078636154200583E-2</v>
      </c>
      <c r="T218" s="18">
        <v>5.8949624866023578E-2</v>
      </c>
    </row>
    <row r="219" spans="1:20" x14ac:dyDescent="0.2">
      <c r="A219">
        <v>217</v>
      </c>
      <c r="B219" t="s">
        <v>23</v>
      </c>
      <c r="C219" t="s">
        <v>6</v>
      </c>
      <c r="D219">
        <v>2019</v>
      </c>
      <c r="E219">
        <v>211</v>
      </c>
      <c r="F219">
        <v>89</v>
      </c>
      <c r="G219">
        <v>2.3707865168539302</v>
      </c>
      <c r="H219">
        <v>9</v>
      </c>
      <c r="I219">
        <v>855</v>
      </c>
      <c r="J219">
        <v>0.24678362573099399</v>
      </c>
      <c r="N219">
        <v>6</v>
      </c>
      <c r="O219" t="s">
        <v>99</v>
      </c>
      <c r="P219" s="18">
        <v>8.7376460017969448E-2</v>
      </c>
      <c r="Q219" s="18">
        <v>5.7638049173720271E-2</v>
      </c>
      <c r="R219" s="18">
        <v>5.2479189287006879E-2</v>
      </c>
      <c r="S219" s="18">
        <v>4.9147596375364769E-2</v>
      </c>
      <c r="T219" s="18">
        <v>5.9102740774766495E-2</v>
      </c>
    </row>
    <row r="220" spans="1:20" x14ac:dyDescent="0.2">
      <c r="A220">
        <v>218</v>
      </c>
      <c r="B220" t="s">
        <v>23</v>
      </c>
      <c r="C220" t="s">
        <v>6</v>
      </c>
      <c r="D220">
        <v>2020</v>
      </c>
      <c r="E220">
        <v>94</v>
      </c>
      <c r="F220">
        <v>89</v>
      </c>
      <c r="G220">
        <v>1.0561797752808899</v>
      </c>
      <c r="H220">
        <v>9</v>
      </c>
      <c r="I220">
        <v>1266</v>
      </c>
      <c r="J220">
        <v>7.4249605055292198E-2</v>
      </c>
      <c r="N220">
        <v>7</v>
      </c>
      <c r="O220" t="s">
        <v>95</v>
      </c>
      <c r="P220" s="18">
        <v>3.324348607367475E-2</v>
      </c>
      <c r="Q220" s="18">
        <v>3.7283353486497382E-2</v>
      </c>
      <c r="R220" s="18">
        <v>5.1031487513572206E-2</v>
      </c>
      <c r="S220" s="18">
        <v>3.2253110121333126E-2</v>
      </c>
      <c r="T220" s="18">
        <v>3.9810136273158783E-2</v>
      </c>
    </row>
    <row r="221" spans="1:20" x14ac:dyDescent="0.2">
      <c r="A221">
        <v>219</v>
      </c>
      <c r="B221" t="s">
        <v>23</v>
      </c>
      <c r="C221" t="s">
        <v>6</v>
      </c>
      <c r="D221">
        <v>2021</v>
      </c>
      <c r="E221">
        <v>140</v>
      </c>
      <c r="F221">
        <v>89</v>
      </c>
      <c r="G221">
        <v>1.5730337078651599</v>
      </c>
      <c r="H221">
        <v>9</v>
      </c>
      <c r="I221">
        <v>965</v>
      </c>
      <c r="J221">
        <v>0.14507772020725301</v>
      </c>
      <c r="N221">
        <v>8</v>
      </c>
      <c r="O221" t="s">
        <v>97</v>
      </c>
      <c r="P221" s="18">
        <v>4.6271338724168914E-2</v>
      </c>
      <c r="Q221" s="18">
        <v>2.4385328496573964E-2</v>
      </c>
      <c r="R221" s="18">
        <v>2.9496923633731451E-2</v>
      </c>
      <c r="S221" s="18">
        <v>6.1895254185225006E-2</v>
      </c>
      <c r="T221" s="18">
        <v>4.2259990813045475E-2</v>
      </c>
    </row>
    <row r="222" spans="1:20" x14ac:dyDescent="0.2">
      <c r="A222">
        <v>220</v>
      </c>
      <c r="B222" t="s">
        <v>23</v>
      </c>
      <c r="C222" t="s">
        <v>7</v>
      </c>
      <c r="D222">
        <v>2017</v>
      </c>
      <c r="E222">
        <v>0</v>
      </c>
      <c r="F222">
        <v>0</v>
      </c>
      <c r="H222">
        <v>9</v>
      </c>
      <c r="I222">
        <v>371</v>
      </c>
      <c r="J222">
        <v>0</v>
      </c>
      <c r="N222">
        <v>9</v>
      </c>
      <c r="O222" t="s">
        <v>23</v>
      </c>
      <c r="P222" s="18">
        <v>4.6495956873315362E-2</v>
      </c>
      <c r="Q222" s="18">
        <v>5.3405884723901655E-2</v>
      </c>
      <c r="R222" s="18">
        <v>4.1259500542888163E-2</v>
      </c>
      <c r="S222" s="18">
        <v>4.8840423898018737E-2</v>
      </c>
      <c r="T222" s="18">
        <v>4.4097381717960495E-2</v>
      </c>
    </row>
    <row r="223" spans="1:20" x14ac:dyDescent="0.2">
      <c r="A223">
        <v>221</v>
      </c>
      <c r="B223" t="s">
        <v>23</v>
      </c>
      <c r="C223" t="s">
        <v>7</v>
      </c>
      <c r="D223">
        <v>2018</v>
      </c>
      <c r="E223">
        <v>0</v>
      </c>
      <c r="F223">
        <v>0</v>
      </c>
      <c r="H223">
        <v>9</v>
      </c>
      <c r="I223">
        <v>622</v>
      </c>
      <c r="J223">
        <v>0</v>
      </c>
      <c r="N223">
        <v>10</v>
      </c>
      <c r="O223" t="s">
        <v>26</v>
      </c>
      <c r="P223" s="18">
        <v>1.2578616352201259E-2</v>
      </c>
      <c r="Q223" s="18">
        <v>2.7005239822652155E-2</v>
      </c>
      <c r="R223" s="18">
        <v>2.6420557365182774E-2</v>
      </c>
      <c r="S223" s="18">
        <v>2.2423590846260177E-2</v>
      </c>
      <c r="T223" s="18">
        <v>2.3120502220180677E-2</v>
      </c>
    </row>
    <row r="224" spans="1:20" x14ac:dyDescent="0.2">
      <c r="A224">
        <v>222</v>
      </c>
      <c r="B224" t="s">
        <v>23</v>
      </c>
      <c r="C224" t="s">
        <v>7</v>
      </c>
      <c r="D224">
        <v>2019</v>
      </c>
      <c r="E224">
        <v>0</v>
      </c>
      <c r="F224">
        <v>0</v>
      </c>
      <c r="H224">
        <v>9</v>
      </c>
      <c r="I224">
        <v>458</v>
      </c>
      <c r="J224">
        <v>0</v>
      </c>
      <c r="N224">
        <v>11</v>
      </c>
      <c r="O224" t="s">
        <v>24</v>
      </c>
      <c r="P224" s="18">
        <v>8.0862533692722376E-3</v>
      </c>
      <c r="Q224" s="18">
        <v>1.1487303506650543E-2</v>
      </c>
      <c r="R224" s="18">
        <v>2.9134998190372782E-2</v>
      </c>
      <c r="S224" s="18">
        <v>1.7048072492704652E-2</v>
      </c>
      <c r="T224" s="18">
        <v>2.1436227224008574E-2</v>
      </c>
    </row>
    <row r="225" spans="1:50" x14ac:dyDescent="0.2">
      <c r="A225">
        <v>223</v>
      </c>
      <c r="B225" t="s">
        <v>23</v>
      </c>
      <c r="C225" t="s">
        <v>7</v>
      </c>
      <c r="D225">
        <v>2020</v>
      </c>
      <c r="E225">
        <v>0</v>
      </c>
      <c r="F225">
        <v>0</v>
      </c>
      <c r="H225">
        <v>9</v>
      </c>
      <c r="I225">
        <v>455</v>
      </c>
      <c r="J225">
        <v>0</v>
      </c>
      <c r="N225">
        <v>12</v>
      </c>
      <c r="O225" t="s">
        <v>93</v>
      </c>
      <c r="P225" s="18">
        <v>1.2353998203054807E-2</v>
      </c>
      <c r="Q225" s="18">
        <v>2.015316404675534E-2</v>
      </c>
      <c r="R225" s="18">
        <v>1.3572204125950055E-2</v>
      </c>
      <c r="S225" s="18">
        <v>1.4897865151282445E-2</v>
      </c>
      <c r="T225" s="18">
        <v>2.3579849946409433E-2</v>
      </c>
    </row>
    <row r="226" spans="1:50" x14ac:dyDescent="0.2">
      <c r="A226">
        <v>224</v>
      </c>
      <c r="B226" t="s">
        <v>23</v>
      </c>
      <c r="C226" t="s">
        <v>7</v>
      </c>
      <c r="D226">
        <v>2021</v>
      </c>
      <c r="E226">
        <v>0</v>
      </c>
      <c r="F226">
        <v>0</v>
      </c>
      <c r="H226">
        <v>9</v>
      </c>
      <c r="I226">
        <v>617</v>
      </c>
      <c r="J226">
        <v>0</v>
      </c>
      <c r="N226">
        <v>13</v>
      </c>
      <c r="O226" t="s">
        <v>94</v>
      </c>
      <c r="P226" s="18">
        <v>0</v>
      </c>
      <c r="Q226" s="18">
        <v>0</v>
      </c>
      <c r="R226" s="18">
        <v>3.076366268548679E-3</v>
      </c>
      <c r="S226" s="18">
        <v>0</v>
      </c>
      <c r="T226" s="18">
        <v>0</v>
      </c>
    </row>
    <row r="227" spans="1:50" x14ac:dyDescent="0.2">
      <c r="A227">
        <v>225</v>
      </c>
      <c r="B227" t="s">
        <v>23</v>
      </c>
      <c r="C227" t="s">
        <v>8</v>
      </c>
      <c r="D227">
        <v>2017</v>
      </c>
      <c r="E227">
        <v>207</v>
      </c>
      <c r="F227">
        <v>207</v>
      </c>
      <c r="G227">
        <v>1</v>
      </c>
      <c r="H227">
        <v>9</v>
      </c>
      <c r="I227">
        <v>4852</v>
      </c>
      <c r="J227">
        <v>4.2662819455894403E-2</v>
      </c>
      <c r="N227">
        <v>14</v>
      </c>
      <c r="O227" t="s">
        <v>88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</row>
    <row r="228" spans="1:50" x14ac:dyDescent="0.2">
      <c r="A228">
        <v>226</v>
      </c>
      <c r="B228" t="s">
        <v>23</v>
      </c>
      <c r="C228" t="s">
        <v>8</v>
      </c>
      <c r="D228">
        <v>2018</v>
      </c>
      <c r="E228">
        <v>265</v>
      </c>
      <c r="F228">
        <v>207</v>
      </c>
      <c r="G228">
        <v>1.28019323671497</v>
      </c>
      <c r="H228">
        <v>9</v>
      </c>
      <c r="I228">
        <v>5308</v>
      </c>
      <c r="J228">
        <v>4.99246420497362E-2</v>
      </c>
      <c r="O228" t="s">
        <v>89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</row>
    <row r="229" spans="1:50" x14ac:dyDescent="0.2">
      <c r="A229">
        <v>227</v>
      </c>
      <c r="B229" t="s">
        <v>23</v>
      </c>
      <c r="C229" t="s">
        <v>8</v>
      </c>
      <c r="D229">
        <v>2019</v>
      </c>
      <c r="E229">
        <v>228</v>
      </c>
      <c r="F229">
        <v>207</v>
      </c>
      <c r="G229">
        <v>1.10144927536231</v>
      </c>
      <c r="H229">
        <v>9</v>
      </c>
      <c r="I229">
        <v>5783</v>
      </c>
      <c r="J229">
        <v>3.9425903510288698E-2</v>
      </c>
      <c r="O229" t="s">
        <v>91</v>
      </c>
      <c r="P229" s="18">
        <v>0</v>
      </c>
      <c r="Q229" s="18">
        <v>0</v>
      </c>
      <c r="R229" s="18">
        <v>3.2573289902280132E-3</v>
      </c>
      <c r="S229" s="18">
        <v>2.4573798187682385E-3</v>
      </c>
      <c r="T229" s="18">
        <v>1.6842749961721022E-3</v>
      </c>
    </row>
    <row r="230" spans="1:50" x14ac:dyDescent="0.2">
      <c r="A230">
        <v>228</v>
      </c>
      <c r="B230" t="s">
        <v>23</v>
      </c>
      <c r="C230" t="s">
        <v>8</v>
      </c>
      <c r="D230">
        <v>2020</v>
      </c>
      <c r="E230">
        <v>318</v>
      </c>
      <c r="F230">
        <v>207</v>
      </c>
      <c r="G230">
        <v>1.5362318840579701</v>
      </c>
      <c r="H230">
        <v>9</v>
      </c>
      <c r="I230">
        <v>6928</v>
      </c>
      <c r="J230">
        <v>4.5900692840646601E-2</v>
      </c>
    </row>
    <row r="231" spans="1:50" x14ac:dyDescent="0.2">
      <c r="A231">
        <v>229</v>
      </c>
      <c r="B231" t="s">
        <v>23</v>
      </c>
      <c r="C231" t="s">
        <v>8</v>
      </c>
      <c r="D231">
        <v>2021</v>
      </c>
      <c r="E231">
        <v>288</v>
      </c>
      <c r="F231">
        <v>207</v>
      </c>
      <c r="G231">
        <v>1.39130434782608</v>
      </c>
      <c r="H231">
        <v>9</v>
      </c>
      <c r="I231">
        <v>7016</v>
      </c>
      <c r="J231">
        <v>4.1049030786773001E-2</v>
      </c>
    </row>
    <row r="232" spans="1:50" x14ac:dyDescent="0.2">
      <c r="A232">
        <v>230</v>
      </c>
      <c r="B232" t="s">
        <v>23</v>
      </c>
      <c r="C232" t="s">
        <v>9</v>
      </c>
      <c r="D232">
        <v>2017</v>
      </c>
      <c r="E232">
        <v>0</v>
      </c>
      <c r="F232">
        <v>0</v>
      </c>
      <c r="H232">
        <v>9</v>
      </c>
      <c r="I232">
        <v>481</v>
      </c>
      <c r="J232">
        <v>0</v>
      </c>
    </row>
    <row r="233" spans="1:50" x14ac:dyDescent="0.2">
      <c r="A233">
        <v>231</v>
      </c>
      <c r="B233" t="s">
        <v>23</v>
      </c>
      <c r="C233" t="s">
        <v>9</v>
      </c>
      <c r="D233">
        <v>2018</v>
      </c>
      <c r="E233">
        <v>0</v>
      </c>
      <c r="F233">
        <v>0</v>
      </c>
      <c r="H233">
        <v>9</v>
      </c>
      <c r="I233">
        <v>986</v>
      </c>
      <c r="J233">
        <v>0</v>
      </c>
      <c r="N233" s="1" t="s">
        <v>0</v>
      </c>
      <c r="O233" s="2">
        <v>2021</v>
      </c>
    </row>
    <row r="234" spans="1:50" x14ac:dyDescent="0.2">
      <c r="A234">
        <v>232</v>
      </c>
      <c r="B234" t="s">
        <v>23</v>
      </c>
      <c r="C234" t="s">
        <v>9</v>
      </c>
      <c r="D234">
        <v>2019</v>
      </c>
      <c r="E234">
        <v>0</v>
      </c>
      <c r="F234">
        <v>0</v>
      </c>
      <c r="H234">
        <v>9</v>
      </c>
      <c r="I234">
        <v>486</v>
      </c>
      <c r="J234">
        <v>0</v>
      </c>
    </row>
    <row r="235" spans="1:50" x14ac:dyDescent="0.2">
      <c r="A235">
        <v>233</v>
      </c>
      <c r="B235" t="s">
        <v>23</v>
      </c>
      <c r="C235" t="s">
        <v>9</v>
      </c>
      <c r="D235">
        <v>2020</v>
      </c>
      <c r="E235">
        <v>0</v>
      </c>
      <c r="F235">
        <v>0</v>
      </c>
      <c r="H235">
        <v>9</v>
      </c>
      <c r="I235">
        <v>736</v>
      </c>
      <c r="J235">
        <v>0</v>
      </c>
      <c r="N235" s="1" t="s">
        <v>31</v>
      </c>
      <c r="P235" s="1" t="s">
        <v>1</v>
      </c>
    </row>
    <row r="236" spans="1:50" x14ac:dyDescent="0.2">
      <c r="A236">
        <v>234</v>
      </c>
      <c r="B236" t="s">
        <v>23</v>
      </c>
      <c r="C236" t="s">
        <v>9</v>
      </c>
      <c r="D236">
        <v>2021</v>
      </c>
      <c r="E236">
        <v>0</v>
      </c>
      <c r="F236">
        <v>0</v>
      </c>
      <c r="H236">
        <v>9</v>
      </c>
      <c r="I236">
        <v>767</v>
      </c>
      <c r="J236">
        <v>0</v>
      </c>
      <c r="N236" s="1" t="s">
        <v>86</v>
      </c>
      <c r="O236" s="1" t="s">
        <v>21</v>
      </c>
      <c r="P236" t="s">
        <v>5</v>
      </c>
      <c r="Q236" t="s">
        <v>6</v>
      </c>
      <c r="R236" t="s">
        <v>7</v>
      </c>
      <c r="S236" t="s">
        <v>8</v>
      </c>
      <c r="T236" t="s">
        <v>9</v>
      </c>
      <c r="U236" t="s">
        <v>10</v>
      </c>
      <c r="V236" t="s">
        <v>11</v>
      </c>
      <c r="W236" t="s">
        <v>12</v>
      </c>
      <c r="X236" t="s">
        <v>13</v>
      </c>
      <c r="AA236" t="str">
        <f>O236</f>
        <v>brand</v>
      </c>
      <c r="AB236" t="s">
        <v>64</v>
      </c>
      <c r="AC236" t="s">
        <v>60</v>
      </c>
      <c r="AD236" t="s">
        <v>183</v>
      </c>
      <c r="AE236" t="s">
        <v>67</v>
      </c>
      <c r="AF236" t="s">
        <v>58</v>
      </c>
      <c r="AI236" t="str">
        <f>AC236</f>
        <v>Gauteng</v>
      </c>
      <c r="AJ236" t="str">
        <f t="shared" ref="AJ236:AL236" si="55">AD236</f>
        <v>Kwa-Zulu Natal</v>
      </c>
      <c r="AK236" t="str">
        <f t="shared" si="55"/>
        <v>Western Cape</v>
      </c>
      <c r="AL236" t="str">
        <f t="shared" si="55"/>
        <v>Eastern Cape</v>
      </c>
      <c r="AN236" s="1" t="s">
        <v>31</v>
      </c>
      <c r="AQ236" s="1" t="s">
        <v>1</v>
      </c>
    </row>
    <row r="237" spans="1:50" x14ac:dyDescent="0.2">
      <c r="A237">
        <v>235</v>
      </c>
      <c r="B237" t="s">
        <v>23</v>
      </c>
      <c r="C237" t="s">
        <v>10</v>
      </c>
      <c r="D237">
        <v>2017</v>
      </c>
      <c r="E237">
        <v>0</v>
      </c>
      <c r="F237">
        <v>0</v>
      </c>
      <c r="H237">
        <v>9</v>
      </c>
      <c r="I237">
        <v>267</v>
      </c>
      <c r="J237">
        <v>0</v>
      </c>
      <c r="N237">
        <v>1</v>
      </c>
      <c r="O237" t="s">
        <v>25</v>
      </c>
      <c r="P237" s="18">
        <v>0.31627165903206533</v>
      </c>
      <c r="Q237" s="18">
        <v>0.39689119170984455</v>
      </c>
      <c r="R237" s="18">
        <v>0.2771474878444084</v>
      </c>
      <c r="S237" s="18">
        <v>0.32123717654264278</v>
      </c>
      <c r="T237" s="18">
        <v>0.52020860495436771</v>
      </c>
      <c r="U237" s="18">
        <v>0.38612565445026176</v>
      </c>
      <c r="V237" s="18">
        <v>0.39058823529411762</v>
      </c>
      <c r="W237" s="18">
        <v>0.87042253521126756</v>
      </c>
      <c r="X237" s="18">
        <v>0.35709169054441259</v>
      </c>
      <c r="AA237" t="str">
        <f t="shared" ref="AA237:AA241" si="56">O237</f>
        <v>Sealy</v>
      </c>
      <c r="AB237" s="5">
        <f t="shared" ref="AB237:AB241" si="57">P237</f>
        <v>0.31627165903206533</v>
      </c>
      <c r="AC237" s="5">
        <f>S237</f>
        <v>0.32123717654264278</v>
      </c>
      <c r="AD237" s="5">
        <f>V237</f>
        <v>0.39058823529411762</v>
      </c>
      <c r="AE237" s="5">
        <f>X237</f>
        <v>0.35709169054441259</v>
      </c>
      <c r="AF237" s="5">
        <f>Q237</f>
        <v>0.39689119170984455</v>
      </c>
      <c r="AG237" s="5"/>
      <c r="AH237" t="str">
        <f>AA237</f>
        <v>Sealy</v>
      </c>
      <c r="AI237" s="29">
        <f>AC237/$AB$237</f>
        <v>1.0157001658819957</v>
      </c>
      <c r="AJ237" s="29">
        <f t="shared" ref="AJ237:AL237" si="58">AD237/$AB$237</f>
        <v>1.2349770336346124</v>
      </c>
      <c r="AK237" s="29">
        <f t="shared" si="58"/>
        <v>1.1290663590828058</v>
      </c>
      <c r="AL237" s="29">
        <f t="shared" si="58"/>
        <v>1.2549059657274115</v>
      </c>
      <c r="AM237" s="29"/>
      <c r="AN237" s="1" t="s">
        <v>86</v>
      </c>
      <c r="AO237" s="1" t="s">
        <v>21</v>
      </c>
      <c r="AP237" s="1" t="s">
        <v>0</v>
      </c>
      <c r="AQ237" t="s">
        <v>6</v>
      </c>
      <c r="AR237" t="s">
        <v>7</v>
      </c>
      <c r="AS237" t="s">
        <v>8</v>
      </c>
      <c r="AT237" t="s">
        <v>9</v>
      </c>
      <c r="AU237" t="s">
        <v>10</v>
      </c>
      <c r="AV237" t="s">
        <v>11</v>
      </c>
      <c r="AW237" t="s">
        <v>12</v>
      </c>
      <c r="AX237" t="s">
        <v>13</v>
      </c>
    </row>
    <row r="238" spans="1:50" x14ac:dyDescent="0.2">
      <c r="A238">
        <v>236</v>
      </c>
      <c r="B238" t="s">
        <v>23</v>
      </c>
      <c r="C238" t="s">
        <v>10</v>
      </c>
      <c r="D238">
        <v>2018</v>
      </c>
      <c r="E238">
        <v>0</v>
      </c>
      <c r="F238">
        <v>0</v>
      </c>
      <c r="H238">
        <v>9</v>
      </c>
      <c r="I238">
        <v>421</v>
      </c>
      <c r="J238">
        <v>0</v>
      </c>
      <c r="N238">
        <v>2</v>
      </c>
      <c r="O238" t="s">
        <v>96</v>
      </c>
      <c r="P238" s="18">
        <v>0.19557857000597489</v>
      </c>
      <c r="Q238" s="18">
        <v>0.22694300518134716</v>
      </c>
      <c r="R238" s="18">
        <v>0.36790923824959482</v>
      </c>
      <c r="S238" s="18">
        <v>0.23641096309906598</v>
      </c>
      <c r="T238" s="18">
        <v>0.36375488917861798</v>
      </c>
      <c r="U238" s="18">
        <v>0.37958115183246072</v>
      </c>
      <c r="V238" s="18">
        <v>0.16794117647058823</v>
      </c>
      <c r="W238" s="18">
        <v>5.6338028169014086E-2</v>
      </c>
      <c r="X238" s="18">
        <v>0.14577363896848136</v>
      </c>
      <c r="AA238" t="str">
        <f t="shared" si="56"/>
        <v>Restonic</v>
      </c>
      <c r="AB238" s="5">
        <f t="shared" si="57"/>
        <v>0.19557857000597489</v>
      </c>
      <c r="AC238" s="5">
        <f>S238</f>
        <v>0.23641096309906598</v>
      </c>
      <c r="AD238" s="5">
        <f>V238</f>
        <v>0.16794117647058823</v>
      </c>
      <c r="AE238" s="5">
        <f>X238</f>
        <v>0.14577363896848136</v>
      </c>
      <c r="AF238" s="5">
        <f>Q238</f>
        <v>0.22694300518134716</v>
      </c>
      <c r="AG238" s="5"/>
      <c r="AH238" t="str">
        <f t="shared" ref="AH238:AH241" si="59">AA238</f>
        <v>Restonic</v>
      </c>
      <c r="AI238" s="29">
        <f>AC238/$AB$238</f>
        <v>1.2087774396338191</v>
      </c>
      <c r="AJ238" s="29">
        <f t="shared" ref="AJ238:AL238" si="60">AD238/$AB$238</f>
        <v>0.85868904995806883</v>
      </c>
      <c r="AK238" s="29">
        <f t="shared" si="60"/>
        <v>0.74534566319831463</v>
      </c>
      <c r="AL238" s="29">
        <f t="shared" si="60"/>
        <v>1.1603674429893525</v>
      </c>
      <c r="AN238">
        <v>1</v>
      </c>
      <c r="AO238" t="s">
        <v>25</v>
      </c>
      <c r="AP238">
        <v>2017</v>
      </c>
      <c r="AQ238" s="3">
        <v>288</v>
      </c>
      <c r="AR238" s="3">
        <v>100</v>
      </c>
      <c r="AS238" s="3">
        <v>1242</v>
      </c>
      <c r="AT238" s="3">
        <v>100</v>
      </c>
      <c r="AU238" s="3">
        <v>0</v>
      </c>
      <c r="AV238" s="3">
        <v>551</v>
      </c>
      <c r="AW238" s="3">
        <v>129</v>
      </c>
      <c r="AX238" s="3">
        <v>584</v>
      </c>
    </row>
    <row r="239" spans="1:50" x14ac:dyDescent="0.2">
      <c r="A239">
        <v>237</v>
      </c>
      <c r="B239" t="s">
        <v>23</v>
      </c>
      <c r="C239" t="s">
        <v>10</v>
      </c>
      <c r="D239">
        <v>2019</v>
      </c>
      <c r="E239">
        <v>0</v>
      </c>
      <c r="F239">
        <v>0</v>
      </c>
      <c r="H239">
        <v>9</v>
      </c>
      <c r="I239">
        <v>610</v>
      </c>
      <c r="J239">
        <v>0</v>
      </c>
      <c r="N239">
        <v>3</v>
      </c>
      <c r="O239" t="s">
        <v>90</v>
      </c>
      <c r="P239" s="18">
        <v>0.16570404301931885</v>
      </c>
      <c r="Q239" s="18">
        <v>0.18134715025906736</v>
      </c>
      <c r="R239" s="18">
        <v>0.35494327390599678</v>
      </c>
      <c r="S239" s="18">
        <v>0.12831113152656562</v>
      </c>
      <c r="T239" s="18">
        <v>7.6923076923076927E-2</v>
      </c>
      <c r="U239" s="18">
        <v>0.14528795811518325</v>
      </c>
      <c r="V239" s="18">
        <v>9.8823529411764699E-2</v>
      </c>
      <c r="W239" s="18">
        <v>0</v>
      </c>
      <c r="X239" s="18">
        <v>0.1758595988538682</v>
      </c>
      <c r="AA239" t="s">
        <v>194</v>
      </c>
      <c r="AB239" s="5">
        <f t="shared" si="57"/>
        <v>0.16570404301931885</v>
      </c>
      <c r="AC239" s="5">
        <f>S239</f>
        <v>0.12831113152656562</v>
      </c>
      <c r="AD239" s="5">
        <f>V239</f>
        <v>9.8823529411764699E-2</v>
      </c>
      <c r="AE239" s="5">
        <f>X239</f>
        <v>0.1758595988538682</v>
      </c>
      <c r="AF239" s="5">
        <f>Q239</f>
        <v>0.18134715025906736</v>
      </c>
      <c r="AG239" s="5"/>
      <c r="AH239" t="str">
        <f t="shared" si="59"/>
        <v>Cloud Nine</v>
      </c>
      <c r="AI239" s="30">
        <f>AC239/$AB$239</f>
        <v>0.77433917234962257</v>
      </c>
      <c r="AJ239" s="30">
        <f t="shared" ref="AJ239:AL239" si="61">AD239/$AB$239</f>
        <v>0.59638574660633481</v>
      </c>
      <c r="AK239" s="30">
        <f t="shared" si="61"/>
        <v>1.0612873147178754</v>
      </c>
      <c r="AL239" s="30">
        <f t="shared" si="61"/>
        <v>1.0944038959744919</v>
      </c>
      <c r="AP239">
        <v>2018</v>
      </c>
      <c r="AQ239" s="3">
        <v>220</v>
      </c>
      <c r="AR239" s="3">
        <v>237</v>
      </c>
      <c r="AS239" s="3">
        <v>1438</v>
      </c>
      <c r="AT239" s="3">
        <v>702</v>
      </c>
      <c r="AU239" s="3">
        <v>81</v>
      </c>
      <c r="AV239" s="3">
        <v>675</v>
      </c>
      <c r="AW239" s="3">
        <v>194</v>
      </c>
      <c r="AX239" s="3">
        <v>594</v>
      </c>
    </row>
    <row r="240" spans="1:50" x14ac:dyDescent="0.2">
      <c r="A240">
        <v>238</v>
      </c>
      <c r="B240" t="s">
        <v>23</v>
      </c>
      <c r="C240" t="s">
        <v>10</v>
      </c>
      <c r="D240">
        <v>2020</v>
      </c>
      <c r="E240">
        <v>0</v>
      </c>
      <c r="F240">
        <v>0</v>
      </c>
      <c r="H240">
        <v>9</v>
      </c>
      <c r="I240">
        <v>424</v>
      </c>
      <c r="J240">
        <v>0</v>
      </c>
      <c r="N240">
        <v>5</v>
      </c>
      <c r="O240" t="s">
        <v>98</v>
      </c>
      <c r="P240" s="18">
        <v>6.6321449910376418E-2</v>
      </c>
      <c r="Q240" s="18">
        <v>4.9740932642487044E-2</v>
      </c>
      <c r="R240" s="18">
        <v>0</v>
      </c>
      <c r="S240" s="18">
        <v>5.8949624866023578E-2</v>
      </c>
      <c r="T240" s="18">
        <v>3.911342894393742E-2</v>
      </c>
      <c r="U240" s="18">
        <v>8.9005235602094238E-2</v>
      </c>
      <c r="V240" s="18">
        <v>6.0588235294117644E-2</v>
      </c>
      <c r="W240" s="18">
        <v>7.3239436619718309E-2</v>
      </c>
      <c r="X240" s="18">
        <v>7.1275071633237819E-2</v>
      </c>
      <c r="AA240" t="str">
        <f t="shared" si="56"/>
        <v>Simmons</v>
      </c>
      <c r="AB240" s="5">
        <f t="shared" si="57"/>
        <v>6.6321449910376418E-2</v>
      </c>
      <c r="AC240" s="5">
        <f>S240</f>
        <v>5.8949624866023578E-2</v>
      </c>
      <c r="AD240" s="5">
        <f>V240</f>
        <v>6.0588235294117644E-2</v>
      </c>
      <c r="AE240" s="5">
        <f>X240</f>
        <v>7.1275071633237819E-2</v>
      </c>
      <c r="AF240" s="5">
        <f>Q240</f>
        <v>4.9740932642487044E-2</v>
      </c>
      <c r="AG240" s="5"/>
      <c r="AH240" t="str">
        <f t="shared" si="59"/>
        <v>Simmons</v>
      </c>
      <c r="AI240" s="30">
        <f>AC240/$AB$240</f>
        <v>0.88884704640331647</v>
      </c>
      <c r="AJ240" s="30">
        <f t="shared" ref="AJ240:AL240" si="62">AD240/$AB$240</f>
        <v>0.91355414237767174</v>
      </c>
      <c r="AK240" s="30">
        <f t="shared" si="62"/>
        <v>1.0746910951065678</v>
      </c>
      <c r="AL240" s="30">
        <f t="shared" si="62"/>
        <v>0.74999766605984219</v>
      </c>
      <c r="AP240">
        <v>2019</v>
      </c>
      <c r="AQ240" s="3">
        <v>192</v>
      </c>
      <c r="AR240" s="3">
        <v>62</v>
      </c>
      <c r="AS240" s="3">
        <v>1642</v>
      </c>
      <c r="AT240" s="3">
        <v>235</v>
      </c>
      <c r="AU240" s="3">
        <v>463</v>
      </c>
      <c r="AV240" s="3">
        <v>665</v>
      </c>
      <c r="AW240" s="3">
        <v>46</v>
      </c>
      <c r="AX240" s="3">
        <v>501</v>
      </c>
    </row>
    <row r="241" spans="1:50" x14ac:dyDescent="0.2">
      <c r="A241">
        <v>239</v>
      </c>
      <c r="B241" t="s">
        <v>23</v>
      </c>
      <c r="C241" t="s">
        <v>10</v>
      </c>
      <c r="D241">
        <v>2021</v>
      </c>
      <c r="E241">
        <v>0</v>
      </c>
      <c r="F241">
        <v>0</v>
      </c>
      <c r="H241">
        <v>9</v>
      </c>
      <c r="I241">
        <v>764</v>
      </c>
      <c r="J241">
        <v>0</v>
      </c>
      <c r="N241">
        <v>6</v>
      </c>
      <c r="O241" t="s">
        <v>99</v>
      </c>
      <c r="P241" s="18">
        <v>5.6363274248157735E-2</v>
      </c>
      <c r="Q241" s="18">
        <v>0</v>
      </c>
      <c r="R241" s="18">
        <v>0</v>
      </c>
      <c r="S241" s="18">
        <v>5.9102740774766495E-2</v>
      </c>
      <c r="T241" s="18">
        <v>0</v>
      </c>
      <c r="U241" s="18">
        <v>0</v>
      </c>
      <c r="V241" s="18">
        <v>4.5294117647058825E-2</v>
      </c>
      <c r="W241" s="18">
        <v>0</v>
      </c>
      <c r="X241" s="18">
        <v>3.3309455587392553E-2</v>
      </c>
      <c r="AA241" t="str">
        <f t="shared" si="56"/>
        <v>Tempur</v>
      </c>
      <c r="AB241" s="5">
        <f t="shared" si="57"/>
        <v>5.6363274248157735E-2</v>
      </c>
      <c r="AC241" s="5">
        <f>S241</f>
        <v>5.9102740774766495E-2</v>
      </c>
      <c r="AD241" s="5">
        <f>V241</f>
        <v>4.5294117647058825E-2</v>
      </c>
      <c r="AE241" s="5">
        <f>X241</f>
        <v>3.3309455587392553E-2</v>
      </c>
      <c r="AF241" s="5">
        <f>Q241</f>
        <v>0</v>
      </c>
      <c r="AG241" s="5"/>
      <c r="AH241" t="str">
        <f t="shared" si="59"/>
        <v>Tempur</v>
      </c>
      <c r="AI241" s="30">
        <f>AC241/$AB$241</f>
        <v>1.048603750636405</v>
      </c>
      <c r="AJ241" s="30">
        <f t="shared" ref="AJ241:AL241" si="63">AD241/$AB$241</f>
        <v>0.80361047599251723</v>
      </c>
      <c r="AK241" s="30">
        <f t="shared" si="63"/>
        <v>0.59097800884910956</v>
      </c>
      <c r="AL241" s="30">
        <f t="shared" si="63"/>
        <v>0</v>
      </c>
      <c r="AP241">
        <v>2020</v>
      </c>
      <c r="AQ241" s="3">
        <v>393</v>
      </c>
      <c r="AR241" s="3">
        <v>238</v>
      </c>
      <c r="AS241" s="3">
        <v>1960</v>
      </c>
      <c r="AT241" s="3">
        <v>318</v>
      </c>
      <c r="AU241" s="3">
        <v>162</v>
      </c>
      <c r="AV241" s="3">
        <v>1197</v>
      </c>
      <c r="AW241" s="3">
        <v>121</v>
      </c>
      <c r="AX241" s="3">
        <v>951</v>
      </c>
    </row>
    <row r="242" spans="1:50" x14ac:dyDescent="0.2">
      <c r="A242">
        <v>240</v>
      </c>
      <c r="B242" t="s">
        <v>23</v>
      </c>
      <c r="C242" t="s">
        <v>11</v>
      </c>
      <c r="D242">
        <v>2017</v>
      </c>
      <c r="E242">
        <v>106</v>
      </c>
      <c r="F242">
        <v>106</v>
      </c>
      <c r="G242">
        <v>1</v>
      </c>
      <c r="H242">
        <v>9</v>
      </c>
      <c r="I242">
        <v>1810</v>
      </c>
      <c r="J242">
        <v>5.8563535911602203E-2</v>
      </c>
      <c r="N242">
        <v>7</v>
      </c>
      <c r="O242" t="s">
        <v>95</v>
      </c>
      <c r="P242" s="18">
        <v>5.1185022903804021E-2</v>
      </c>
      <c r="Q242" s="18">
        <v>0</v>
      </c>
      <c r="R242" s="18">
        <v>0</v>
      </c>
      <c r="S242" s="18">
        <v>3.9810136273158783E-2</v>
      </c>
      <c r="T242" s="18">
        <v>0</v>
      </c>
      <c r="U242" s="18">
        <v>0</v>
      </c>
      <c r="V242" s="18">
        <v>6.2647058823529417E-2</v>
      </c>
      <c r="W242" s="18">
        <v>0</v>
      </c>
      <c r="X242" s="18">
        <v>6.6618911174785106E-2</v>
      </c>
      <c r="AA242" t="s">
        <v>18</v>
      </c>
      <c r="AB242" s="5">
        <f>1-SUM(AB237:AB241)</f>
        <v>0.19976100378410688</v>
      </c>
      <c r="AC242" s="5">
        <f t="shared" ref="AC242:AF242" si="64">1-SUM(AC237:AC241)</f>
        <v>0.19598836319093549</v>
      </c>
      <c r="AD242" s="5">
        <f t="shared" si="64"/>
        <v>0.2367647058823531</v>
      </c>
      <c r="AE242" s="5">
        <f t="shared" si="64"/>
        <v>0.21669054441260749</v>
      </c>
      <c r="AF242" s="5">
        <f t="shared" si="64"/>
        <v>0.14507772020725396</v>
      </c>
      <c r="AG242" s="5"/>
      <c r="AH242" s="5"/>
      <c r="AI242" s="5"/>
      <c r="AJ242" s="5"/>
      <c r="AP242">
        <v>2021</v>
      </c>
      <c r="AQ242" s="3">
        <v>383</v>
      </c>
      <c r="AR242" s="3">
        <v>171</v>
      </c>
      <c r="AS242" s="3">
        <v>2098</v>
      </c>
      <c r="AT242" s="3">
        <v>399</v>
      </c>
      <c r="AU242" s="3">
        <v>295</v>
      </c>
      <c r="AV242" s="3">
        <v>1328</v>
      </c>
      <c r="AW242" s="3">
        <v>309</v>
      </c>
      <c r="AX242" s="3">
        <v>997</v>
      </c>
    </row>
    <row r="243" spans="1:50" x14ac:dyDescent="0.2">
      <c r="A243">
        <v>241</v>
      </c>
      <c r="B243" t="s">
        <v>23</v>
      </c>
      <c r="C243" t="s">
        <v>11</v>
      </c>
      <c r="D243">
        <v>2018</v>
      </c>
      <c r="E243">
        <v>90</v>
      </c>
      <c r="F243">
        <v>106</v>
      </c>
      <c r="G243">
        <v>0.84905660377358405</v>
      </c>
      <c r="H243">
        <v>9</v>
      </c>
      <c r="I243">
        <v>2865</v>
      </c>
      <c r="J243">
        <v>3.1413612565444997E-2</v>
      </c>
      <c r="N243">
        <v>8</v>
      </c>
      <c r="O243" t="s">
        <v>97</v>
      </c>
      <c r="P243" s="18">
        <v>4.4015136427006572E-2</v>
      </c>
      <c r="Q243" s="18">
        <v>0</v>
      </c>
      <c r="R243" s="18">
        <v>0</v>
      </c>
      <c r="S243" s="18">
        <v>4.2259990813045475E-2</v>
      </c>
      <c r="T243" s="18">
        <v>0</v>
      </c>
      <c r="U243" s="18">
        <v>0</v>
      </c>
      <c r="V243" s="18">
        <v>9.1470588235294123E-2</v>
      </c>
      <c r="W243" s="18">
        <v>0</v>
      </c>
      <c r="X243" s="18">
        <v>5.9455587392550142E-2</v>
      </c>
      <c r="AB243" s="5"/>
      <c r="AC243" s="5"/>
      <c r="AD243" s="5"/>
      <c r="AE243" s="5"/>
      <c r="AF243" s="5"/>
      <c r="AG243" s="5"/>
      <c r="AH243" s="5"/>
      <c r="AI243" s="5"/>
      <c r="AJ243" s="5"/>
    </row>
    <row r="244" spans="1:50" x14ac:dyDescent="0.2">
      <c r="A244">
        <v>242</v>
      </c>
      <c r="B244" t="s">
        <v>23</v>
      </c>
      <c r="C244" t="s">
        <v>11</v>
      </c>
      <c r="D244">
        <v>2019</v>
      </c>
      <c r="E244">
        <v>154</v>
      </c>
      <c r="F244">
        <v>106</v>
      </c>
      <c r="G244">
        <v>1.4528301886792401</v>
      </c>
      <c r="H244">
        <v>9</v>
      </c>
      <c r="I244">
        <v>2767</v>
      </c>
      <c r="J244">
        <v>5.5655945066859398E-2</v>
      </c>
      <c r="N244">
        <v>9</v>
      </c>
      <c r="O244" t="s">
        <v>23</v>
      </c>
      <c r="P244" s="18">
        <v>4.0629356701852221E-2</v>
      </c>
      <c r="Q244" s="18">
        <v>0.14507772020725387</v>
      </c>
      <c r="R244" s="18">
        <v>0</v>
      </c>
      <c r="S244" s="18">
        <v>4.4097381717960495E-2</v>
      </c>
      <c r="T244" s="18">
        <v>0</v>
      </c>
      <c r="U244" s="18">
        <v>0</v>
      </c>
      <c r="V244" s="18">
        <v>4.9705882352941176E-2</v>
      </c>
      <c r="W244" s="18">
        <v>0</v>
      </c>
      <c r="X244" s="18">
        <v>5.3724928366762174E-2</v>
      </c>
      <c r="AB244" s="5"/>
      <c r="AC244" s="5"/>
      <c r="AD244" s="5"/>
      <c r="AE244" s="5"/>
      <c r="AF244" s="5"/>
      <c r="AG244" s="5"/>
      <c r="AH244" s="5"/>
      <c r="AI244" s="5"/>
      <c r="AJ244" s="5"/>
    </row>
    <row r="245" spans="1:50" x14ac:dyDescent="0.2">
      <c r="A245">
        <v>243</v>
      </c>
      <c r="B245" t="s">
        <v>23</v>
      </c>
      <c r="C245" t="s">
        <v>11</v>
      </c>
      <c r="D245">
        <v>2020</v>
      </c>
      <c r="E245">
        <v>165</v>
      </c>
      <c r="F245">
        <v>106</v>
      </c>
      <c r="G245">
        <v>1.5566037735849001</v>
      </c>
      <c r="H245">
        <v>9</v>
      </c>
      <c r="I245">
        <v>3910</v>
      </c>
      <c r="J245">
        <v>4.2199488491048501E-2</v>
      </c>
      <c r="N245">
        <v>10</v>
      </c>
      <c r="O245" t="s">
        <v>26</v>
      </c>
      <c r="P245" s="18">
        <v>3.0870344552877911E-2</v>
      </c>
      <c r="Q245" s="18">
        <v>0</v>
      </c>
      <c r="R245" s="18">
        <v>0</v>
      </c>
      <c r="S245" s="18">
        <v>2.3120502220180677E-2</v>
      </c>
      <c r="T245" s="18">
        <v>0</v>
      </c>
      <c r="U245" s="18">
        <v>0</v>
      </c>
      <c r="V245" s="18">
        <v>3.2941176470588238E-2</v>
      </c>
      <c r="W245" s="18">
        <v>0</v>
      </c>
      <c r="X245" s="18">
        <v>3.0802292263610316E-2</v>
      </c>
      <c r="AB245" s="5"/>
      <c r="AC245" s="5"/>
      <c r="AD245" s="5"/>
      <c r="AE245" s="5"/>
      <c r="AF245" s="5"/>
      <c r="AG245" s="5"/>
      <c r="AH245" s="5"/>
      <c r="AI245" s="5"/>
      <c r="AJ245" s="5"/>
      <c r="AP245">
        <f>AP238</f>
        <v>2017</v>
      </c>
    </row>
    <row r="246" spans="1:50" x14ac:dyDescent="0.2">
      <c r="A246">
        <v>244</v>
      </c>
      <c r="B246" t="s">
        <v>23</v>
      </c>
      <c r="C246" t="s">
        <v>11</v>
      </c>
      <c r="D246">
        <v>2021</v>
      </c>
      <c r="E246">
        <v>169</v>
      </c>
      <c r="F246">
        <v>106</v>
      </c>
      <c r="G246">
        <v>1.5943396226415001</v>
      </c>
      <c r="H246">
        <v>9</v>
      </c>
      <c r="I246">
        <v>3703</v>
      </c>
      <c r="J246">
        <v>4.5638671347555997E-2</v>
      </c>
      <c r="N246">
        <v>11</v>
      </c>
      <c r="O246" t="s">
        <v>24</v>
      </c>
      <c r="P246" s="18">
        <v>1.911969727145987E-2</v>
      </c>
      <c r="Q246" s="18">
        <v>0</v>
      </c>
      <c r="R246" s="18">
        <v>0</v>
      </c>
      <c r="S246" s="18">
        <v>2.1436227224008574E-2</v>
      </c>
      <c r="T246" s="18">
        <v>0</v>
      </c>
      <c r="U246" s="18">
        <v>0</v>
      </c>
      <c r="V246" s="18">
        <v>0</v>
      </c>
      <c r="W246" s="18">
        <v>0</v>
      </c>
      <c r="X246" s="18">
        <v>0</v>
      </c>
      <c r="AP246">
        <f t="shared" ref="AP246:AP249" si="65">AP239</f>
        <v>2018</v>
      </c>
    </row>
    <row r="247" spans="1:50" x14ac:dyDescent="0.2">
      <c r="A247">
        <v>245</v>
      </c>
      <c r="B247" t="s">
        <v>23</v>
      </c>
      <c r="C247" t="s">
        <v>12</v>
      </c>
      <c r="D247">
        <v>2017</v>
      </c>
      <c r="E247">
        <v>0</v>
      </c>
      <c r="F247">
        <v>0</v>
      </c>
      <c r="H247">
        <v>9</v>
      </c>
      <c r="I247">
        <v>256</v>
      </c>
      <c r="J247">
        <v>0</v>
      </c>
      <c r="N247">
        <v>12</v>
      </c>
      <c r="O247" t="s">
        <v>93</v>
      </c>
      <c r="P247" s="18">
        <v>1.2945628360884287E-2</v>
      </c>
      <c r="Q247" s="18">
        <v>0</v>
      </c>
      <c r="R247" s="18">
        <v>0</v>
      </c>
      <c r="S247" s="18">
        <v>2.3579849946409433E-2</v>
      </c>
      <c r="T247" s="18">
        <v>0</v>
      </c>
      <c r="U247" s="18">
        <v>0</v>
      </c>
      <c r="V247" s="18">
        <v>0</v>
      </c>
      <c r="W247" s="18">
        <v>0</v>
      </c>
      <c r="X247" s="18">
        <v>0</v>
      </c>
      <c r="AP247">
        <f t="shared" si="65"/>
        <v>2019</v>
      </c>
    </row>
    <row r="248" spans="1:50" x14ac:dyDescent="0.2">
      <c r="A248">
        <v>246</v>
      </c>
      <c r="B248" t="s">
        <v>23</v>
      </c>
      <c r="C248" t="s">
        <v>12</v>
      </c>
      <c r="D248">
        <v>2018</v>
      </c>
      <c r="E248">
        <v>0</v>
      </c>
      <c r="F248">
        <v>0</v>
      </c>
      <c r="H248">
        <v>9</v>
      </c>
      <c r="I248">
        <v>194</v>
      </c>
      <c r="J248">
        <v>0</v>
      </c>
      <c r="N248">
        <v>13</v>
      </c>
      <c r="O248" t="s">
        <v>94</v>
      </c>
      <c r="P248" s="18">
        <v>9.9581756622186819E-4</v>
      </c>
      <c r="Q248" s="18">
        <v>0</v>
      </c>
      <c r="R248" s="18">
        <v>0</v>
      </c>
      <c r="S248" s="18">
        <v>0</v>
      </c>
      <c r="T248" s="18">
        <v>0</v>
      </c>
      <c r="U248" s="18">
        <v>0</v>
      </c>
      <c r="V248" s="18">
        <v>0</v>
      </c>
      <c r="W248" s="18">
        <v>0</v>
      </c>
      <c r="X248" s="18">
        <v>0</v>
      </c>
      <c r="AP248">
        <f t="shared" si="65"/>
        <v>2020</v>
      </c>
    </row>
    <row r="249" spans="1:50" x14ac:dyDescent="0.2">
      <c r="A249">
        <v>247</v>
      </c>
      <c r="B249" t="s">
        <v>23</v>
      </c>
      <c r="C249" t="s">
        <v>12</v>
      </c>
      <c r="D249">
        <v>2019</v>
      </c>
      <c r="E249">
        <v>0</v>
      </c>
      <c r="F249">
        <v>0</v>
      </c>
      <c r="H249">
        <v>9</v>
      </c>
      <c r="I249">
        <v>311</v>
      </c>
      <c r="J249">
        <v>0</v>
      </c>
      <c r="N249">
        <v>14</v>
      </c>
      <c r="O249" t="s">
        <v>88</v>
      </c>
      <c r="P249" s="18">
        <v>0</v>
      </c>
      <c r="Q249" s="18">
        <v>0</v>
      </c>
      <c r="R249" s="18">
        <v>0</v>
      </c>
      <c r="S249" s="18">
        <v>0</v>
      </c>
      <c r="T249" s="18">
        <v>0</v>
      </c>
      <c r="U249" s="18">
        <v>0</v>
      </c>
      <c r="V249" s="18">
        <v>0</v>
      </c>
      <c r="W249" s="18">
        <v>0</v>
      </c>
      <c r="X249" s="18">
        <v>0</v>
      </c>
      <c r="AP249">
        <f t="shared" si="65"/>
        <v>2021</v>
      </c>
    </row>
    <row r="250" spans="1:50" x14ac:dyDescent="0.2">
      <c r="A250">
        <v>248</v>
      </c>
      <c r="B250" t="s">
        <v>23</v>
      </c>
      <c r="C250" t="s">
        <v>12</v>
      </c>
      <c r="D250">
        <v>2020</v>
      </c>
      <c r="E250">
        <v>0</v>
      </c>
      <c r="F250">
        <v>0</v>
      </c>
      <c r="H250">
        <v>9</v>
      </c>
      <c r="I250">
        <v>246</v>
      </c>
      <c r="J250">
        <v>0</v>
      </c>
      <c r="O250" t="s">
        <v>89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8">
        <v>0</v>
      </c>
      <c r="W250" s="18">
        <v>0</v>
      </c>
      <c r="X250" s="18">
        <v>0</v>
      </c>
    </row>
    <row r="251" spans="1:50" x14ac:dyDescent="0.2">
      <c r="A251">
        <v>249</v>
      </c>
      <c r="B251" t="s">
        <v>23</v>
      </c>
      <c r="C251" t="s">
        <v>12</v>
      </c>
      <c r="D251">
        <v>2021</v>
      </c>
      <c r="E251">
        <v>0</v>
      </c>
      <c r="F251">
        <v>0</v>
      </c>
      <c r="H251">
        <v>9</v>
      </c>
      <c r="I251">
        <v>355</v>
      </c>
      <c r="J251">
        <v>0</v>
      </c>
      <c r="O251" t="s">
        <v>91</v>
      </c>
      <c r="P251" s="18">
        <v>0</v>
      </c>
      <c r="Q251" s="18">
        <v>0</v>
      </c>
      <c r="R251" s="18">
        <v>0</v>
      </c>
      <c r="S251" s="18">
        <v>1.6842749961721022E-3</v>
      </c>
      <c r="T251" s="18">
        <v>0</v>
      </c>
      <c r="U251" s="18">
        <v>0</v>
      </c>
      <c r="V251" s="18">
        <v>0</v>
      </c>
      <c r="W251" s="18">
        <v>0</v>
      </c>
      <c r="X251" s="18">
        <v>6.0888252148997134E-3</v>
      </c>
    </row>
    <row r="252" spans="1:50" x14ac:dyDescent="0.2">
      <c r="A252">
        <v>250</v>
      </c>
      <c r="B252" t="s">
        <v>23</v>
      </c>
      <c r="C252" t="s">
        <v>13</v>
      </c>
      <c r="D252">
        <v>2017</v>
      </c>
      <c r="E252">
        <v>22</v>
      </c>
      <c r="F252">
        <v>22</v>
      </c>
      <c r="G252">
        <v>1</v>
      </c>
      <c r="H252">
        <v>9</v>
      </c>
      <c r="I252">
        <v>2178</v>
      </c>
      <c r="J252">
        <v>1.01010101010101E-2</v>
      </c>
    </row>
    <row r="253" spans="1:50" x14ac:dyDescent="0.2">
      <c r="A253">
        <v>251</v>
      </c>
      <c r="B253" t="s">
        <v>23</v>
      </c>
      <c r="C253" t="s">
        <v>13</v>
      </c>
      <c r="D253">
        <v>2018</v>
      </c>
      <c r="E253">
        <v>82</v>
      </c>
      <c r="F253">
        <v>22</v>
      </c>
      <c r="G253">
        <v>3.72727272727272</v>
      </c>
      <c r="H253">
        <v>9</v>
      </c>
      <c r="I253">
        <v>2618</v>
      </c>
      <c r="J253">
        <v>3.1321619556913601E-2</v>
      </c>
    </row>
    <row r="254" spans="1:50" x14ac:dyDescent="0.2">
      <c r="A254">
        <v>252</v>
      </c>
      <c r="B254" t="s">
        <v>23</v>
      </c>
      <c r="C254" t="s">
        <v>13</v>
      </c>
      <c r="D254">
        <v>2019</v>
      </c>
      <c r="E254">
        <v>82</v>
      </c>
      <c r="F254">
        <v>22</v>
      </c>
      <c r="G254">
        <v>3.72727272727272</v>
      </c>
      <c r="H254">
        <v>9</v>
      </c>
      <c r="I254">
        <v>2331</v>
      </c>
      <c r="J254">
        <v>3.5178035178035097E-2</v>
      </c>
    </row>
    <row r="255" spans="1:50" x14ac:dyDescent="0.2">
      <c r="A255">
        <v>253</v>
      </c>
      <c r="B255" t="s">
        <v>23</v>
      </c>
      <c r="C255" t="s">
        <v>13</v>
      </c>
      <c r="D255">
        <v>2020</v>
      </c>
      <c r="E255">
        <v>101</v>
      </c>
      <c r="F255">
        <v>22</v>
      </c>
      <c r="G255">
        <v>4.5909090909090899</v>
      </c>
      <c r="H255">
        <v>9</v>
      </c>
      <c r="I255">
        <v>3261</v>
      </c>
      <c r="J255">
        <v>3.0972094449555301E-2</v>
      </c>
    </row>
    <row r="256" spans="1:50" x14ac:dyDescent="0.2">
      <c r="A256">
        <v>254</v>
      </c>
      <c r="B256" t="s">
        <v>23</v>
      </c>
      <c r="C256" t="s">
        <v>13</v>
      </c>
      <c r="D256">
        <v>2021</v>
      </c>
      <c r="E256">
        <v>150</v>
      </c>
      <c r="F256">
        <v>22</v>
      </c>
      <c r="G256">
        <v>6.8181818181818103</v>
      </c>
      <c r="H256">
        <v>9</v>
      </c>
      <c r="I256">
        <v>3037</v>
      </c>
      <c r="J256">
        <v>4.9390846229832003E-2</v>
      </c>
    </row>
    <row r="257" spans="1:28" x14ac:dyDescent="0.2">
      <c r="A257">
        <v>255</v>
      </c>
      <c r="B257" t="s">
        <v>94</v>
      </c>
      <c r="C257" t="s">
        <v>5</v>
      </c>
      <c r="D257">
        <v>2017</v>
      </c>
      <c r="E257">
        <v>0</v>
      </c>
      <c r="F257">
        <v>0</v>
      </c>
      <c r="H257">
        <v>13</v>
      </c>
      <c r="I257">
        <v>3974</v>
      </c>
      <c r="J257">
        <v>0</v>
      </c>
    </row>
    <row r="258" spans="1:28" x14ac:dyDescent="0.2">
      <c r="A258">
        <v>256</v>
      </c>
      <c r="B258" t="s">
        <v>94</v>
      </c>
      <c r="C258" t="s">
        <v>5</v>
      </c>
      <c r="D258">
        <v>2018</v>
      </c>
      <c r="E258">
        <v>0</v>
      </c>
      <c r="F258">
        <v>0</v>
      </c>
      <c r="H258">
        <v>13</v>
      </c>
      <c r="I258">
        <v>4492</v>
      </c>
      <c r="J258">
        <v>0</v>
      </c>
    </row>
    <row r="259" spans="1:28" x14ac:dyDescent="0.2">
      <c r="A259">
        <v>257</v>
      </c>
      <c r="B259" t="s">
        <v>94</v>
      </c>
      <c r="C259" t="s">
        <v>5</v>
      </c>
      <c r="D259">
        <v>2019</v>
      </c>
      <c r="E259">
        <v>15</v>
      </c>
      <c r="F259">
        <v>0</v>
      </c>
      <c r="G259" t="s">
        <v>92</v>
      </c>
      <c r="H259">
        <v>13</v>
      </c>
      <c r="I259">
        <v>4946</v>
      </c>
      <c r="J259">
        <v>3.0327537403962799E-3</v>
      </c>
    </row>
    <row r="260" spans="1:28" x14ac:dyDescent="0.2">
      <c r="A260">
        <v>258</v>
      </c>
      <c r="B260" t="s">
        <v>94</v>
      </c>
      <c r="C260" t="s">
        <v>5</v>
      </c>
      <c r="D260">
        <v>2020</v>
      </c>
      <c r="E260">
        <v>0</v>
      </c>
      <c r="F260">
        <v>0</v>
      </c>
      <c r="H260">
        <v>13</v>
      </c>
      <c r="I260">
        <v>5182</v>
      </c>
      <c r="J260">
        <v>0</v>
      </c>
    </row>
    <row r="261" spans="1:28" x14ac:dyDescent="0.2">
      <c r="A261">
        <v>259</v>
      </c>
      <c r="B261" t="s">
        <v>94</v>
      </c>
      <c r="C261" t="s">
        <v>5</v>
      </c>
      <c r="D261">
        <v>2021</v>
      </c>
      <c r="E261">
        <v>5</v>
      </c>
      <c r="F261">
        <v>0</v>
      </c>
      <c r="G261" t="s">
        <v>92</v>
      </c>
      <c r="H261">
        <v>13</v>
      </c>
      <c r="I261">
        <v>5409</v>
      </c>
      <c r="J261">
        <v>9.2438528378628202E-4</v>
      </c>
    </row>
    <row r="262" spans="1:28" x14ac:dyDescent="0.2">
      <c r="A262">
        <v>260</v>
      </c>
      <c r="B262" t="s">
        <v>94</v>
      </c>
      <c r="C262" t="s">
        <v>6</v>
      </c>
      <c r="D262">
        <v>2017</v>
      </c>
      <c r="E262">
        <v>0</v>
      </c>
      <c r="F262">
        <v>0</v>
      </c>
      <c r="H262">
        <v>13</v>
      </c>
      <c r="I262">
        <v>1231</v>
      </c>
      <c r="J262">
        <v>0</v>
      </c>
    </row>
    <row r="263" spans="1:28" x14ac:dyDescent="0.2">
      <c r="A263">
        <v>261</v>
      </c>
      <c r="B263" t="s">
        <v>94</v>
      </c>
      <c r="C263" t="s">
        <v>6</v>
      </c>
      <c r="D263">
        <v>2018</v>
      </c>
      <c r="E263">
        <v>0</v>
      </c>
      <c r="F263">
        <v>0</v>
      </c>
      <c r="H263">
        <v>13</v>
      </c>
      <c r="I263">
        <v>655</v>
      </c>
      <c r="J263">
        <v>0</v>
      </c>
      <c r="N263" s="1" t="s">
        <v>1</v>
      </c>
      <c r="O263" t="s">
        <v>8</v>
      </c>
    </row>
    <row r="264" spans="1:28" x14ac:dyDescent="0.2">
      <c r="A264">
        <v>262</v>
      </c>
      <c r="B264" t="s">
        <v>94</v>
      </c>
      <c r="C264" t="s">
        <v>6</v>
      </c>
      <c r="D264">
        <v>2019</v>
      </c>
      <c r="E264">
        <v>0</v>
      </c>
      <c r="F264">
        <v>0</v>
      </c>
      <c r="H264">
        <v>13</v>
      </c>
      <c r="I264">
        <v>855</v>
      </c>
      <c r="J264">
        <v>0</v>
      </c>
    </row>
    <row r="265" spans="1:28" x14ac:dyDescent="0.2">
      <c r="A265">
        <v>263</v>
      </c>
      <c r="B265" t="s">
        <v>94</v>
      </c>
      <c r="C265" t="s">
        <v>6</v>
      </c>
      <c r="D265">
        <v>2020</v>
      </c>
      <c r="E265">
        <v>0</v>
      </c>
      <c r="F265">
        <v>0</v>
      </c>
      <c r="H265">
        <v>13</v>
      </c>
      <c r="I265">
        <v>1266</v>
      </c>
      <c r="J265">
        <v>0</v>
      </c>
      <c r="N265" s="1" t="s">
        <v>31</v>
      </c>
      <c r="P265" s="1" t="s">
        <v>0</v>
      </c>
    </row>
    <row r="266" spans="1:28" x14ac:dyDescent="0.2">
      <c r="A266">
        <v>264</v>
      </c>
      <c r="B266" t="s">
        <v>94</v>
      </c>
      <c r="C266" t="s">
        <v>6</v>
      </c>
      <c r="D266">
        <v>2021</v>
      </c>
      <c r="E266">
        <v>0</v>
      </c>
      <c r="F266">
        <v>0</v>
      </c>
      <c r="H266">
        <v>13</v>
      </c>
      <c r="I266">
        <v>965</v>
      </c>
      <c r="J266">
        <v>0</v>
      </c>
      <c r="N266" s="1" t="s">
        <v>86</v>
      </c>
      <c r="O266" s="1" t="s">
        <v>21</v>
      </c>
      <c r="P266">
        <v>2017</v>
      </c>
      <c r="Q266">
        <v>2018</v>
      </c>
      <c r="R266">
        <v>2019</v>
      </c>
      <c r="S266">
        <v>2020</v>
      </c>
      <c r="T266">
        <v>2021</v>
      </c>
      <c r="V266" t="str">
        <f>O266</f>
        <v>brand</v>
      </c>
      <c r="W266">
        <f t="shared" ref="W266:AA271" si="66">P266</f>
        <v>2017</v>
      </c>
      <c r="X266">
        <f t="shared" si="66"/>
        <v>2018</v>
      </c>
      <c r="Y266">
        <f t="shared" si="66"/>
        <v>2019</v>
      </c>
      <c r="Z266">
        <f t="shared" si="66"/>
        <v>2020</v>
      </c>
      <c r="AA266">
        <f t="shared" si="66"/>
        <v>2021</v>
      </c>
    </row>
    <row r="267" spans="1:28" x14ac:dyDescent="0.2">
      <c r="A267">
        <v>265</v>
      </c>
      <c r="B267" t="s">
        <v>94</v>
      </c>
      <c r="C267" t="s">
        <v>7</v>
      </c>
      <c r="D267">
        <v>2017</v>
      </c>
      <c r="E267">
        <v>0</v>
      </c>
      <c r="F267">
        <v>0</v>
      </c>
      <c r="H267">
        <v>13</v>
      </c>
      <c r="I267">
        <v>371</v>
      </c>
      <c r="J267">
        <v>0</v>
      </c>
      <c r="N267">
        <v>1</v>
      </c>
      <c r="O267" t="s">
        <v>25</v>
      </c>
      <c r="P267" s="18">
        <v>0.27897574123989216</v>
      </c>
      <c r="Q267" s="18">
        <v>0.28980249899234178</v>
      </c>
      <c r="R267" s="18">
        <v>0.29714078899746654</v>
      </c>
      <c r="S267" s="18">
        <v>0.30102902779910917</v>
      </c>
      <c r="T267" s="18">
        <v>0.32123717654264278</v>
      </c>
      <c r="V267" t="str">
        <f t="shared" ref="V267:V271" si="67">O267</f>
        <v>Sealy</v>
      </c>
      <c r="W267" s="5">
        <f t="shared" si="66"/>
        <v>0.27897574123989216</v>
      </c>
      <c r="X267" s="5">
        <f t="shared" si="66"/>
        <v>0.28980249899234178</v>
      </c>
      <c r="Y267" s="5">
        <f t="shared" si="66"/>
        <v>0.29714078899746654</v>
      </c>
      <c r="Z267" s="5">
        <f t="shared" si="66"/>
        <v>0.30102902779910917</v>
      </c>
      <c r="AA267" s="5">
        <f t="shared" si="66"/>
        <v>0.32123717654264278</v>
      </c>
      <c r="AB267" s="5">
        <f>AA267/W267-1</f>
        <v>0.15148785021565692</v>
      </c>
    </row>
    <row r="268" spans="1:28" x14ac:dyDescent="0.2">
      <c r="A268">
        <v>266</v>
      </c>
      <c r="B268" t="s">
        <v>94</v>
      </c>
      <c r="C268" t="s">
        <v>7</v>
      </c>
      <c r="D268">
        <v>2018</v>
      </c>
      <c r="E268">
        <v>0</v>
      </c>
      <c r="F268">
        <v>0</v>
      </c>
      <c r="H268">
        <v>13</v>
      </c>
      <c r="I268">
        <v>622</v>
      </c>
      <c r="J268">
        <v>0</v>
      </c>
      <c r="N268">
        <v>2</v>
      </c>
      <c r="O268" t="s">
        <v>96</v>
      </c>
      <c r="P268" s="18">
        <v>0.19339622641509435</v>
      </c>
      <c r="Q268" s="18">
        <v>0.24748085449415558</v>
      </c>
      <c r="R268" s="18">
        <v>0.22964169381107491</v>
      </c>
      <c r="S268" s="18">
        <v>0.24973122408232223</v>
      </c>
      <c r="T268" s="18">
        <v>0.23641096309906598</v>
      </c>
      <c r="V268" t="str">
        <f t="shared" si="67"/>
        <v>Restonic</v>
      </c>
      <c r="W268" s="5">
        <f t="shared" si="66"/>
        <v>0.19339622641509435</v>
      </c>
      <c r="X268" s="5">
        <f t="shared" si="66"/>
        <v>0.24748085449415558</v>
      </c>
      <c r="Y268" s="5">
        <f t="shared" si="66"/>
        <v>0.22964169381107491</v>
      </c>
      <c r="Z268" s="5">
        <f t="shared" si="66"/>
        <v>0.24973122408232223</v>
      </c>
      <c r="AA268" s="5">
        <f t="shared" si="66"/>
        <v>0.23641096309906598</v>
      </c>
      <c r="AB268" s="5">
        <f t="shared" ref="AB268:AB272" si="68">AA268/W268-1</f>
        <v>0.2224176628537069</v>
      </c>
    </row>
    <row r="269" spans="1:28" x14ac:dyDescent="0.2">
      <c r="A269">
        <v>267</v>
      </c>
      <c r="B269" t="s">
        <v>94</v>
      </c>
      <c r="C269" t="s">
        <v>7</v>
      </c>
      <c r="D269">
        <v>2019</v>
      </c>
      <c r="E269">
        <v>0</v>
      </c>
      <c r="F269">
        <v>0</v>
      </c>
      <c r="H269">
        <v>13</v>
      </c>
      <c r="I269">
        <v>458</v>
      </c>
      <c r="J269">
        <v>0</v>
      </c>
      <c r="N269">
        <v>3</v>
      </c>
      <c r="O269" t="s">
        <v>90</v>
      </c>
      <c r="P269" s="18">
        <v>0.16442048517520216</v>
      </c>
      <c r="Q269" s="18">
        <v>0.13986295848448208</v>
      </c>
      <c r="R269" s="18">
        <v>0.12685486789721317</v>
      </c>
      <c r="S269" s="18">
        <v>0.11949009368760559</v>
      </c>
      <c r="T269" s="18">
        <v>0.12831113152656562</v>
      </c>
      <c r="V269" t="s">
        <v>194</v>
      </c>
      <c r="W269" s="5">
        <f t="shared" si="66"/>
        <v>0.16442048517520216</v>
      </c>
      <c r="X269" s="5">
        <f t="shared" si="66"/>
        <v>0.13986295848448208</v>
      </c>
      <c r="Y269" s="5">
        <f t="shared" si="66"/>
        <v>0.12685486789721317</v>
      </c>
      <c r="Z269" s="5">
        <f t="shared" si="66"/>
        <v>0.11949009368760559</v>
      </c>
      <c r="AA269" s="5">
        <f t="shared" si="66"/>
        <v>0.12831113152656562</v>
      </c>
      <c r="AB269" s="5">
        <f t="shared" si="68"/>
        <v>-0.21961590497777306</v>
      </c>
    </row>
    <row r="270" spans="1:28" x14ac:dyDescent="0.2">
      <c r="A270">
        <v>268</v>
      </c>
      <c r="B270" t="s">
        <v>94</v>
      </c>
      <c r="C270" t="s">
        <v>7</v>
      </c>
      <c r="D270">
        <v>2020</v>
      </c>
      <c r="E270">
        <v>0</v>
      </c>
      <c r="F270">
        <v>0</v>
      </c>
      <c r="H270">
        <v>13</v>
      </c>
      <c r="I270">
        <v>455</v>
      </c>
      <c r="J270">
        <v>0</v>
      </c>
      <c r="N270">
        <v>5</v>
      </c>
      <c r="O270" t="s">
        <v>98</v>
      </c>
      <c r="P270" s="18">
        <v>0.11680143755615453</v>
      </c>
      <c r="Q270" s="18">
        <v>9.1495364772269244E-2</v>
      </c>
      <c r="R270" s="18">
        <v>9.6634093376764388E-2</v>
      </c>
      <c r="S270" s="18">
        <v>8.078636154200583E-2</v>
      </c>
      <c r="T270" s="18">
        <v>5.8949624866023578E-2</v>
      </c>
      <c r="V270" t="str">
        <f t="shared" si="67"/>
        <v>Simmons</v>
      </c>
      <c r="W270" s="5">
        <f t="shared" si="66"/>
        <v>0.11680143755615453</v>
      </c>
      <c r="X270" s="5">
        <f t="shared" si="66"/>
        <v>9.1495364772269244E-2</v>
      </c>
      <c r="Y270" s="5">
        <f t="shared" si="66"/>
        <v>9.6634093376764388E-2</v>
      </c>
      <c r="Z270" s="5">
        <f t="shared" si="66"/>
        <v>8.078636154200583E-2</v>
      </c>
      <c r="AA270" s="5">
        <f t="shared" si="66"/>
        <v>5.8949624866023578E-2</v>
      </c>
      <c r="AB270" s="5">
        <f t="shared" si="68"/>
        <v>-0.49530051941627506</v>
      </c>
    </row>
    <row r="271" spans="1:28" x14ac:dyDescent="0.2">
      <c r="A271">
        <v>269</v>
      </c>
      <c r="B271" t="s">
        <v>94</v>
      </c>
      <c r="C271" t="s">
        <v>7</v>
      </c>
      <c r="D271">
        <v>2021</v>
      </c>
      <c r="E271">
        <v>0</v>
      </c>
      <c r="F271">
        <v>0</v>
      </c>
      <c r="H271">
        <v>13</v>
      </c>
      <c r="I271">
        <v>617</v>
      </c>
      <c r="J271">
        <v>0</v>
      </c>
      <c r="N271">
        <v>6</v>
      </c>
      <c r="O271" t="s">
        <v>99</v>
      </c>
      <c r="P271" s="18">
        <v>8.7376460017969448E-2</v>
      </c>
      <c r="Q271" s="18">
        <v>5.7638049173720271E-2</v>
      </c>
      <c r="R271" s="18">
        <v>5.2479189287006879E-2</v>
      </c>
      <c r="S271" s="18">
        <v>4.9147596375364769E-2</v>
      </c>
      <c r="T271" s="18">
        <v>5.9102740774766495E-2</v>
      </c>
      <c r="V271" t="str">
        <f t="shared" si="67"/>
        <v>Tempur</v>
      </c>
      <c r="W271" s="5">
        <f t="shared" si="66"/>
        <v>8.7376460017969448E-2</v>
      </c>
      <c r="X271" s="5">
        <f t="shared" si="66"/>
        <v>5.7638049173720271E-2</v>
      </c>
      <c r="Y271" s="5">
        <f t="shared" si="66"/>
        <v>5.2479189287006879E-2</v>
      </c>
      <c r="Z271" s="5">
        <f t="shared" si="66"/>
        <v>4.9147596375364769E-2</v>
      </c>
      <c r="AA271" s="5">
        <f t="shared" si="66"/>
        <v>5.9102740774766495E-2</v>
      </c>
      <c r="AB271" s="5">
        <f t="shared" si="68"/>
        <v>-0.32358508501475469</v>
      </c>
    </row>
    <row r="272" spans="1:28" x14ac:dyDescent="0.2">
      <c r="A272">
        <v>270</v>
      </c>
      <c r="B272" t="s">
        <v>94</v>
      </c>
      <c r="C272" t="s">
        <v>8</v>
      </c>
      <c r="D272">
        <v>2017</v>
      </c>
      <c r="E272">
        <v>0</v>
      </c>
      <c r="F272">
        <v>0</v>
      </c>
      <c r="H272">
        <v>13</v>
      </c>
      <c r="I272">
        <v>4852</v>
      </c>
      <c r="J272">
        <v>0</v>
      </c>
      <c r="N272">
        <v>7</v>
      </c>
      <c r="O272" t="s">
        <v>95</v>
      </c>
      <c r="P272" s="18">
        <v>3.324348607367475E-2</v>
      </c>
      <c r="Q272" s="18">
        <v>3.7283353486497382E-2</v>
      </c>
      <c r="R272" s="18">
        <v>5.1031487513572206E-2</v>
      </c>
      <c r="S272" s="18">
        <v>3.2253110121333126E-2</v>
      </c>
      <c r="T272" s="18">
        <v>3.9810136273158783E-2</v>
      </c>
      <c r="V272" t="str">
        <f>O274</f>
        <v>Edblo</v>
      </c>
      <c r="W272" s="5">
        <f t="shared" ref="W272:AA272" si="69">P274</f>
        <v>4.6495956873315362E-2</v>
      </c>
      <c r="X272" s="5">
        <f t="shared" si="69"/>
        <v>5.3405884723901655E-2</v>
      </c>
      <c r="Y272" s="5">
        <f t="shared" si="69"/>
        <v>4.1259500542888163E-2</v>
      </c>
      <c r="Z272" s="5">
        <f t="shared" si="69"/>
        <v>4.8840423898018737E-2</v>
      </c>
      <c r="AA272" s="5">
        <f t="shared" si="69"/>
        <v>4.4097381717960495E-2</v>
      </c>
      <c r="AB272" s="5">
        <f t="shared" si="68"/>
        <v>-5.1586746819516249E-2</v>
      </c>
    </row>
    <row r="273" spans="1:29" x14ac:dyDescent="0.2">
      <c r="A273">
        <v>271</v>
      </c>
      <c r="B273" t="s">
        <v>94</v>
      </c>
      <c r="C273" t="s">
        <v>8</v>
      </c>
      <c r="D273">
        <v>2018</v>
      </c>
      <c r="E273">
        <v>0</v>
      </c>
      <c r="F273">
        <v>0</v>
      </c>
      <c r="H273">
        <v>13</v>
      </c>
      <c r="I273">
        <v>5308</v>
      </c>
      <c r="J273">
        <v>0</v>
      </c>
      <c r="N273">
        <v>8</v>
      </c>
      <c r="O273" t="s">
        <v>97</v>
      </c>
      <c r="P273" s="18">
        <v>4.6271338724168914E-2</v>
      </c>
      <c r="Q273" s="18">
        <v>2.4385328496573964E-2</v>
      </c>
      <c r="R273" s="18">
        <v>2.9496923633731451E-2</v>
      </c>
      <c r="S273" s="18">
        <v>6.1895254185225006E-2</v>
      </c>
      <c r="T273" s="18">
        <v>4.2259990813045475E-2</v>
      </c>
    </row>
    <row r="274" spans="1:29" x14ac:dyDescent="0.2">
      <c r="A274">
        <v>272</v>
      </c>
      <c r="B274" t="s">
        <v>94</v>
      </c>
      <c r="C274" t="s">
        <v>8</v>
      </c>
      <c r="D274">
        <v>2019</v>
      </c>
      <c r="E274">
        <v>17</v>
      </c>
      <c r="F274">
        <v>0</v>
      </c>
      <c r="G274" t="s">
        <v>92</v>
      </c>
      <c r="H274">
        <v>13</v>
      </c>
      <c r="I274">
        <v>5783</v>
      </c>
      <c r="J274">
        <v>2.9396507003285402E-3</v>
      </c>
      <c r="N274">
        <v>9</v>
      </c>
      <c r="O274" t="s">
        <v>23</v>
      </c>
      <c r="P274" s="18">
        <v>4.6495956873315362E-2</v>
      </c>
      <c r="Q274" s="18">
        <v>5.3405884723901655E-2</v>
      </c>
      <c r="R274" s="18">
        <v>4.1259500542888163E-2</v>
      </c>
      <c r="S274" s="18">
        <v>4.8840423898018737E-2</v>
      </c>
      <c r="T274" s="18">
        <v>4.4097381717960495E-2</v>
      </c>
      <c r="W274" s="23">
        <f>SUM(W267:W268)</f>
        <v>0.47237196765498651</v>
      </c>
      <c r="X274" s="23">
        <f t="shared" ref="X274:AA274" si="70">SUM(X267:X268)</f>
        <v>0.53728335348649736</v>
      </c>
      <c r="Y274" s="23">
        <f t="shared" si="70"/>
        <v>0.52678248280854145</v>
      </c>
      <c r="Z274" s="23">
        <f t="shared" si="70"/>
        <v>0.55076025188143141</v>
      </c>
      <c r="AA274" s="23">
        <f t="shared" si="70"/>
        <v>0.55764813964170878</v>
      </c>
      <c r="AC274" s="43">
        <f>AA274/W274-1</f>
        <v>0.18052758805748348</v>
      </c>
    </row>
    <row r="275" spans="1:29" x14ac:dyDescent="0.2">
      <c r="A275">
        <v>273</v>
      </c>
      <c r="B275" t="s">
        <v>94</v>
      </c>
      <c r="C275" t="s">
        <v>8</v>
      </c>
      <c r="D275">
        <v>2020</v>
      </c>
      <c r="E275">
        <v>0</v>
      </c>
      <c r="F275">
        <v>0</v>
      </c>
      <c r="H275">
        <v>13</v>
      </c>
      <c r="I275">
        <v>6928</v>
      </c>
      <c r="J275">
        <v>0</v>
      </c>
      <c r="N275">
        <v>10</v>
      </c>
      <c r="O275" t="s">
        <v>26</v>
      </c>
      <c r="P275" s="18">
        <v>1.2578616352201259E-2</v>
      </c>
      <c r="Q275" s="18">
        <v>2.7005239822652155E-2</v>
      </c>
      <c r="R275" s="18">
        <v>2.6420557365182774E-2</v>
      </c>
      <c r="S275" s="18">
        <v>2.2423590846260177E-2</v>
      </c>
      <c r="T275" s="18">
        <v>2.3120502220180677E-2</v>
      </c>
    </row>
    <row r="276" spans="1:29" x14ac:dyDescent="0.2">
      <c r="A276">
        <v>274</v>
      </c>
      <c r="B276" t="s">
        <v>94</v>
      </c>
      <c r="C276" t="s">
        <v>8</v>
      </c>
      <c r="D276">
        <v>2021</v>
      </c>
      <c r="E276">
        <v>0</v>
      </c>
      <c r="F276">
        <v>0</v>
      </c>
      <c r="H276">
        <v>13</v>
      </c>
      <c r="I276">
        <v>7016</v>
      </c>
      <c r="J276">
        <v>0</v>
      </c>
      <c r="N276">
        <v>11</v>
      </c>
      <c r="O276" t="s">
        <v>24</v>
      </c>
      <c r="P276" s="18">
        <v>8.0862533692722376E-3</v>
      </c>
      <c r="Q276" s="18">
        <v>1.1487303506650543E-2</v>
      </c>
      <c r="R276" s="18">
        <v>2.9134998190372782E-2</v>
      </c>
      <c r="S276" s="18">
        <v>1.7048072492704652E-2</v>
      </c>
      <c r="T276" s="18">
        <v>2.1436227224008574E-2</v>
      </c>
      <c r="V276" s="18" t="str">
        <f>O275</f>
        <v>Slumberland - combined</v>
      </c>
      <c r="W276" s="18">
        <f t="shared" ref="W276:AA277" si="71">P275</f>
        <v>1.2578616352201259E-2</v>
      </c>
      <c r="X276" s="18">
        <f t="shared" si="71"/>
        <v>2.7005239822652155E-2</v>
      </c>
      <c r="Y276" s="18">
        <f t="shared" si="71"/>
        <v>2.6420557365182774E-2</v>
      </c>
      <c r="Z276" s="18">
        <f t="shared" si="71"/>
        <v>2.2423590846260177E-2</v>
      </c>
      <c r="AA276" s="18">
        <f t="shared" si="71"/>
        <v>2.3120502220180677E-2</v>
      </c>
      <c r="AB276" s="5">
        <f>AA276/W276-1</f>
        <v>0.83807992650436369</v>
      </c>
    </row>
    <row r="277" spans="1:29" x14ac:dyDescent="0.2">
      <c r="A277">
        <v>275</v>
      </c>
      <c r="B277" t="s">
        <v>94</v>
      </c>
      <c r="C277" t="s">
        <v>9</v>
      </c>
      <c r="D277">
        <v>2017</v>
      </c>
      <c r="E277">
        <v>0</v>
      </c>
      <c r="F277">
        <v>0</v>
      </c>
      <c r="H277">
        <v>13</v>
      </c>
      <c r="I277">
        <v>481</v>
      </c>
      <c r="J277">
        <v>0</v>
      </c>
      <c r="N277">
        <v>12</v>
      </c>
      <c r="O277" t="s">
        <v>93</v>
      </c>
      <c r="P277" s="18">
        <v>1.2353998203054807E-2</v>
      </c>
      <c r="Q277" s="18">
        <v>2.015316404675534E-2</v>
      </c>
      <c r="R277" s="18">
        <v>1.3572204125950055E-2</v>
      </c>
      <c r="S277" s="18">
        <v>1.4897865151282445E-2</v>
      </c>
      <c r="T277" s="18">
        <v>2.3579849946409433E-2</v>
      </c>
      <c r="V277" s="5" t="str">
        <f>O276</f>
        <v>King Koil - combined</v>
      </c>
      <c r="W277" s="5">
        <f t="shared" si="71"/>
        <v>8.0862533692722376E-3</v>
      </c>
      <c r="X277" s="5">
        <f t="shared" si="71"/>
        <v>1.1487303506650543E-2</v>
      </c>
      <c r="Y277" s="5">
        <f t="shared" si="71"/>
        <v>2.9134998190372782E-2</v>
      </c>
      <c r="Z277" s="5">
        <f t="shared" si="71"/>
        <v>1.7048072492704652E-2</v>
      </c>
      <c r="AA277" s="44">
        <f t="shared" si="71"/>
        <v>2.1436227224008574E-2</v>
      </c>
      <c r="AB277" s="5">
        <f>AA277/W277-1</f>
        <v>1.6509467667023934</v>
      </c>
    </row>
    <row r="278" spans="1:29" x14ac:dyDescent="0.2">
      <c r="A278">
        <v>276</v>
      </c>
      <c r="B278" t="s">
        <v>94</v>
      </c>
      <c r="C278" t="s">
        <v>9</v>
      </c>
      <c r="D278">
        <v>2018</v>
      </c>
      <c r="E278">
        <v>0</v>
      </c>
      <c r="F278">
        <v>0</v>
      </c>
      <c r="H278">
        <v>13</v>
      </c>
      <c r="I278">
        <v>986</v>
      </c>
      <c r="J278">
        <v>0</v>
      </c>
      <c r="N278">
        <v>13</v>
      </c>
      <c r="O278" t="s">
        <v>94</v>
      </c>
      <c r="P278" s="18">
        <v>0</v>
      </c>
      <c r="Q278" s="18">
        <v>0</v>
      </c>
      <c r="R278" s="18">
        <v>3.076366268548679E-3</v>
      </c>
      <c r="S278" s="18">
        <v>0</v>
      </c>
      <c r="T278" s="18">
        <v>0</v>
      </c>
    </row>
    <row r="279" spans="1:29" x14ac:dyDescent="0.2">
      <c r="A279">
        <v>277</v>
      </c>
      <c r="B279" t="s">
        <v>94</v>
      </c>
      <c r="C279" t="s">
        <v>9</v>
      </c>
      <c r="D279">
        <v>2019</v>
      </c>
      <c r="E279">
        <v>0</v>
      </c>
      <c r="F279">
        <v>0</v>
      </c>
      <c r="H279">
        <v>13</v>
      </c>
      <c r="I279">
        <v>486</v>
      </c>
      <c r="J279">
        <v>0</v>
      </c>
      <c r="N279">
        <v>14</v>
      </c>
      <c r="O279" t="s">
        <v>88</v>
      </c>
      <c r="P279" s="18">
        <v>0</v>
      </c>
      <c r="Q279" s="18">
        <v>0</v>
      </c>
      <c r="R279" s="18">
        <v>0</v>
      </c>
      <c r="S279" s="18">
        <v>0</v>
      </c>
      <c r="T279" s="18">
        <v>0</v>
      </c>
    </row>
    <row r="280" spans="1:29" x14ac:dyDescent="0.2">
      <c r="A280">
        <v>278</v>
      </c>
      <c r="B280" t="s">
        <v>94</v>
      </c>
      <c r="C280" t="s">
        <v>9</v>
      </c>
      <c r="D280">
        <v>2020</v>
      </c>
      <c r="E280">
        <v>0</v>
      </c>
      <c r="F280">
        <v>0</v>
      </c>
      <c r="H280">
        <v>13</v>
      </c>
      <c r="I280">
        <v>736</v>
      </c>
      <c r="J280">
        <v>0</v>
      </c>
      <c r="O280" t="s">
        <v>89</v>
      </c>
      <c r="P280" s="18">
        <v>0</v>
      </c>
      <c r="Q280" s="18">
        <v>0</v>
      </c>
      <c r="R280" s="18">
        <v>0</v>
      </c>
      <c r="S280" s="18">
        <v>0</v>
      </c>
      <c r="T280" s="18">
        <v>0</v>
      </c>
    </row>
    <row r="281" spans="1:29" x14ac:dyDescent="0.2">
      <c r="A281">
        <v>279</v>
      </c>
      <c r="B281" t="s">
        <v>94</v>
      </c>
      <c r="C281" t="s">
        <v>9</v>
      </c>
      <c r="D281">
        <v>2021</v>
      </c>
      <c r="E281">
        <v>0</v>
      </c>
      <c r="F281">
        <v>0</v>
      </c>
      <c r="H281">
        <v>13</v>
      </c>
      <c r="I281">
        <v>767</v>
      </c>
      <c r="J281">
        <v>0</v>
      </c>
      <c r="O281" t="s">
        <v>91</v>
      </c>
      <c r="P281" s="18">
        <v>0</v>
      </c>
      <c r="Q281" s="18">
        <v>0</v>
      </c>
      <c r="R281" s="18">
        <v>3.2573289902280132E-3</v>
      </c>
      <c r="S281" s="18">
        <v>2.4573798187682385E-3</v>
      </c>
      <c r="T281" s="18">
        <v>1.6842749961721022E-3</v>
      </c>
    </row>
    <row r="282" spans="1:29" x14ac:dyDescent="0.2">
      <c r="A282">
        <v>280</v>
      </c>
      <c r="B282" t="s">
        <v>94</v>
      </c>
      <c r="C282" t="s">
        <v>10</v>
      </c>
      <c r="D282">
        <v>2017</v>
      </c>
      <c r="E282">
        <v>0</v>
      </c>
      <c r="F282">
        <v>0</v>
      </c>
      <c r="H282">
        <v>13</v>
      </c>
      <c r="I282">
        <v>267</v>
      </c>
      <c r="J282">
        <v>0</v>
      </c>
    </row>
    <row r="283" spans="1:29" x14ac:dyDescent="0.2">
      <c r="A283">
        <v>281</v>
      </c>
      <c r="B283" t="s">
        <v>94</v>
      </c>
      <c r="C283" t="s">
        <v>10</v>
      </c>
      <c r="D283">
        <v>2018</v>
      </c>
      <c r="E283">
        <v>0</v>
      </c>
      <c r="F283">
        <v>0</v>
      </c>
      <c r="H283">
        <v>13</v>
      </c>
      <c r="I283">
        <v>421</v>
      </c>
      <c r="J283">
        <v>0</v>
      </c>
      <c r="O283" t="s">
        <v>197</v>
      </c>
    </row>
    <row r="284" spans="1:29" x14ac:dyDescent="0.2">
      <c r="A284">
        <v>282</v>
      </c>
      <c r="B284" t="s">
        <v>94</v>
      </c>
      <c r="C284" t="s">
        <v>10</v>
      </c>
      <c r="D284">
        <v>2019</v>
      </c>
      <c r="E284">
        <v>0</v>
      </c>
      <c r="F284">
        <v>0</v>
      </c>
      <c r="H284">
        <v>13</v>
      </c>
      <c r="I284">
        <v>610</v>
      </c>
      <c r="J284">
        <v>0</v>
      </c>
      <c r="O284" t="s">
        <v>196</v>
      </c>
    </row>
    <row r="285" spans="1:29" x14ac:dyDescent="0.2">
      <c r="A285">
        <v>283</v>
      </c>
      <c r="B285" t="s">
        <v>94</v>
      </c>
      <c r="C285" t="s">
        <v>10</v>
      </c>
      <c r="D285">
        <v>2020</v>
      </c>
      <c r="E285">
        <v>0</v>
      </c>
      <c r="F285">
        <v>0</v>
      </c>
      <c r="H285">
        <v>13</v>
      </c>
      <c r="I285">
        <v>424</v>
      </c>
      <c r="J285">
        <v>0</v>
      </c>
    </row>
    <row r="286" spans="1:29" x14ac:dyDescent="0.2">
      <c r="A286">
        <v>284</v>
      </c>
      <c r="B286" t="s">
        <v>94</v>
      </c>
      <c r="C286" t="s">
        <v>10</v>
      </c>
      <c r="D286">
        <v>2021</v>
      </c>
      <c r="E286">
        <v>0</v>
      </c>
      <c r="F286">
        <v>0</v>
      </c>
      <c r="H286">
        <v>13</v>
      </c>
      <c r="I286">
        <v>764</v>
      </c>
      <c r="J286">
        <v>0</v>
      </c>
    </row>
    <row r="287" spans="1:29" x14ac:dyDescent="0.2">
      <c r="A287">
        <v>285</v>
      </c>
      <c r="B287" t="s">
        <v>94</v>
      </c>
      <c r="C287" t="s">
        <v>11</v>
      </c>
      <c r="D287">
        <v>2017</v>
      </c>
      <c r="E287">
        <v>0</v>
      </c>
      <c r="F287">
        <v>0</v>
      </c>
      <c r="H287">
        <v>13</v>
      </c>
      <c r="I287">
        <v>1810</v>
      </c>
      <c r="J287">
        <v>0</v>
      </c>
    </row>
    <row r="288" spans="1:29" x14ac:dyDescent="0.2">
      <c r="A288">
        <v>286</v>
      </c>
      <c r="B288" t="s">
        <v>94</v>
      </c>
      <c r="C288" t="s">
        <v>11</v>
      </c>
      <c r="D288">
        <v>2018</v>
      </c>
      <c r="E288">
        <v>0</v>
      </c>
      <c r="F288">
        <v>0</v>
      </c>
      <c r="H288">
        <v>13</v>
      </c>
      <c r="I288">
        <v>2865</v>
      </c>
      <c r="J288">
        <v>0</v>
      </c>
    </row>
    <row r="289" spans="1:29" x14ac:dyDescent="0.2">
      <c r="A289">
        <v>287</v>
      </c>
      <c r="B289" t="s">
        <v>94</v>
      </c>
      <c r="C289" t="s">
        <v>11</v>
      </c>
      <c r="D289">
        <v>2019</v>
      </c>
      <c r="E289">
        <v>0</v>
      </c>
      <c r="F289">
        <v>0</v>
      </c>
      <c r="H289">
        <v>13</v>
      </c>
      <c r="I289">
        <v>2767</v>
      </c>
      <c r="J289">
        <v>0</v>
      </c>
    </row>
    <row r="290" spans="1:29" x14ac:dyDescent="0.2">
      <c r="A290">
        <v>288</v>
      </c>
      <c r="B290" t="s">
        <v>94</v>
      </c>
      <c r="C290" t="s">
        <v>11</v>
      </c>
      <c r="D290">
        <v>2020</v>
      </c>
      <c r="E290">
        <v>0</v>
      </c>
      <c r="F290">
        <v>0</v>
      </c>
      <c r="H290">
        <v>13</v>
      </c>
      <c r="I290">
        <v>3910</v>
      </c>
      <c r="J290">
        <v>0</v>
      </c>
    </row>
    <row r="291" spans="1:29" x14ac:dyDescent="0.2">
      <c r="A291">
        <v>289</v>
      </c>
      <c r="B291" t="s">
        <v>94</v>
      </c>
      <c r="C291" t="s">
        <v>11</v>
      </c>
      <c r="D291">
        <v>2021</v>
      </c>
      <c r="E291">
        <v>0</v>
      </c>
      <c r="F291">
        <v>0</v>
      </c>
      <c r="H291">
        <v>13</v>
      </c>
      <c r="I291">
        <v>3703</v>
      </c>
      <c r="J291">
        <v>0</v>
      </c>
    </row>
    <row r="292" spans="1:29" x14ac:dyDescent="0.2">
      <c r="A292">
        <v>290</v>
      </c>
      <c r="B292" t="s">
        <v>94</v>
      </c>
      <c r="C292" t="s">
        <v>12</v>
      </c>
      <c r="D292">
        <v>2017</v>
      </c>
      <c r="E292">
        <v>0</v>
      </c>
      <c r="F292">
        <v>0</v>
      </c>
      <c r="H292">
        <v>13</v>
      </c>
      <c r="I292">
        <v>256</v>
      </c>
      <c r="J292">
        <v>0</v>
      </c>
      <c r="N292" s="1" t="s">
        <v>1</v>
      </c>
      <c r="O292" t="s">
        <v>11</v>
      </c>
    </row>
    <row r="293" spans="1:29" x14ac:dyDescent="0.2">
      <c r="A293">
        <v>291</v>
      </c>
      <c r="B293" t="s">
        <v>94</v>
      </c>
      <c r="C293" t="s">
        <v>12</v>
      </c>
      <c r="D293">
        <v>2018</v>
      </c>
      <c r="E293">
        <v>0</v>
      </c>
      <c r="F293">
        <v>0</v>
      </c>
      <c r="H293">
        <v>13</v>
      </c>
      <c r="I293">
        <v>194</v>
      </c>
      <c r="J293">
        <v>0</v>
      </c>
    </row>
    <row r="294" spans="1:29" x14ac:dyDescent="0.2">
      <c r="A294">
        <v>292</v>
      </c>
      <c r="B294" t="s">
        <v>94</v>
      </c>
      <c r="C294" t="s">
        <v>12</v>
      </c>
      <c r="D294">
        <v>2019</v>
      </c>
      <c r="E294">
        <v>0</v>
      </c>
      <c r="F294">
        <v>0</v>
      </c>
      <c r="H294">
        <v>13</v>
      </c>
      <c r="I294">
        <v>311</v>
      </c>
      <c r="J294">
        <v>0</v>
      </c>
      <c r="N294" s="1" t="s">
        <v>31</v>
      </c>
      <c r="P294" s="1" t="s">
        <v>0</v>
      </c>
    </row>
    <row r="295" spans="1:29" x14ac:dyDescent="0.2">
      <c r="A295">
        <v>293</v>
      </c>
      <c r="B295" t="s">
        <v>94</v>
      </c>
      <c r="C295" t="s">
        <v>12</v>
      </c>
      <c r="D295">
        <v>2020</v>
      </c>
      <c r="E295">
        <v>0</v>
      </c>
      <c r="F295">
        <v>0</v>
      </c>
      <c r="H295">
        <v>13</v>
      </c>
      <c r="I295">
        <v>246</v>
      </c>
      <c r="J295">
        <v>0</v>
      </c>
      <c r="N295" s="1" t="s">
        <v>86</v>
      </c>
      <c r="O295" s="1" t="s">
        <v>21</v>
      </c>
      <c r="P295">
        <v>2017</v>
      </c>
      <c r="Q295">
        <v>2018</v>
      </c>
      <c r="R295">
        <v>2019</v>
      </c>
      <c r="S295">
        <v>2020</v>
      </c>
      <c r="T295">
        <v>2021</v>
      </c>
      <c r="V295" t="str">
        <f>O295</f>
        <v>brand</v>
      </c>
      <c r="W295">
        <f t="shared" ref="W295:W300" si="72">P295</f>
        <v>2017</v>
      </c>
      <c r="X295">
        <f t="shared" ref="X295:X300" si="73">Q295</f>
        <v>2018</v>
      </c>
      <c r="Y295">
        <f t="shared" ref="Y295:Y300" si="74">R295</f>
        <v>2019</v>
      </c>
      <c r="Z295">
        <f t="shared" ref="Z295:Z300" si="75">S295</f>
        <v>2020</v>
      </c>
      <c r="AA295">
        <f t="shared" ref="AA295:AA300" si="76">T295</f>
        <v>2021</v>
      </c>
    </row>
    <row r="296" spans="1:29" x14ac:dyDescent="0.2">
      <c r="A296">
        <v>294</v>
      </c>
      <c r="B296" t="s">
        <v>94</v>
      </c>
      <c r="C296" t="s">
        <v>12</v>
      </c>
      <c r="D296">
        <v>2021</v>
      </c>
      <c r="E296">
        <v>0</v>
      </c>
      <c r="F296">
        <v>0</v>
      </c>
      <c r="H296">
        <v>13</v>
      </c>
      <c r="I296">
        <v>355</v>
      </c>
      <c r="J296">
        <v>0</v>
      </c>
      <c r="N296">
        <v>1</v>
      </c>
      <c r="O296" t="s">
        <v>25</v>
      </c>
      <c r="P296" s="18">
        <v>0.34223602484472049</v>
      </c>
      <c r="Q296" s="18">
        <v>0.23961661341853036</v>
      </c>
      <c r="R296" s="18">
        <v>0.25075414781297134</v>
      </c>
      <c r="S296" s="18">
        <v>0.33075435203094777</v>
      </c>
      <c r="T296" s="18">
        <v>0.39058823529411762</v>
      </c>
      <c r="V296" t="str">
        <f t="shared" ref="V296:V300" si="77">O296</f>
        <v>Sealy</v>
      </c>
      <c r="W296" s="5">
        <f t="shared" si="72"/>
        <v>0.34223602484472049</v>
      </c>
      <c r="X296" s="5">
        <f t="shared" si="73"/>
        <v>0.23961661341853036</v>
      </c>
      <c r="Y296" s="5">
        <f t="shared" si="74"/>
        <v>0.25075414781297134</v>
      </c>
      <c r="Z296" s="5">
        <f t="shared" si="75"/>
        <v>0.33075435203094777</v>
      </c>
      <c r="AA296" s="5">
        <f t="shared" si="76"/>
        <v>0.39058823529411762</v>
      </c>
      <c r="AB296" s="5">
        <f>AA296/W296-1</f>
        <v>0.14128322835486284</v>
      </c>
    </row>
    <row r="297" spans="1:29" x14ac:dyDescent="0.2">
      <c r="A297">
        <v>295</v>
      </c>
      <c r="B297" t="s">
        <v>94</v>
      </c>
      <c r="C297" t="s">
        <v>13</v>
      </c>
      <c r="D297">
        <v>2017</v>
      </c>
      <c r="E297">
        <v>0</v>
      </c>
      <c r="F297">
        <v>0</v>
      </c>
      <c r="H297">
        <v>13</v>
      </c>
      <c r="I297">
        <v>2178</v>
      </c>
      <c r="J297">
        <v>0</v>
      </c>
      <c r="N297">
        <v>2</v>
      </c>
      <c r="O297" t="s">
        <v>96</v>
      </c>
      <c r="P297" s="18">
        <v>0.15714285714285714</v>
      </c>
      <c r="Q297" s="18">
        <v>0.1111111111111111</v>
      </c>
      <c r="R297" s="18">
        <v>9.1251885369532423E-2</v>
      </c>
      <c r="S297" s="18">
        <v>0.10886985355070461</v>
      </c>
      <c r="T297" s="18">
        <v>0.16794117647058823</v>
      </c>
      <c r="V297" t="str">
        <f t="shared" si="77"/>
        <v>Restonic</v>
      </c>
      <c r="W297" s="5">
        <f t="shared" si="72"/>
        <v>0.15714285714285714</v>
      </c>
      <c r="X297" s="5">
        <f t="shared" si="73"/>
        <v>0.1111111111111111</v>
      </c>
      <c r="Y297" s="5">
        <f t="shared" si="74"/>
        <v>9.1251885369532423E-2</v>
      </c>
      <c r="Z297" s="5">
        <f t="shared" si="75"/>
        <v>0.10886985355070461</v>
      </c>
      <c r="AA297" s="5">
        <f t="shared" si="76"/>
        <v>0.16794117647058823</v>
      </c>
      <c r="AB297" s="5">
        <f t="shared" ref="AB297:AB302" si="78">AA297/W297-1</f>
        <v>6.8716577540106849E-2</v>
      </c>
    </row>
    <row r="298" spans="1:29" x14ac:dyDescent="0.2">
      <c r="A298">
        <v>296</v>
      </c>
      <c r="B298" t="s">
        <v>94</v>
      </c>
      <c r="C298" t="s">
        <v>13</v>
      </c>
      <c r="D298">
        <v>2018</v>
      </c>
      <c r="E298">
        <v>0</v>
      </c>
      <c r="F298">
        <v>0</v>
      </c>
      <c r="H298">
        <v>13</v>
      </c>
      <c r="I298">
        <v>2618</v>
      </c>
      <c r="J298">
        <v>0</v>
      </c>
      <c r="N298">
        <v>3</v>
      </c>
      <c r="O298" t="s">
        <v>90</v>
      </c>
      <c r="P298" s="18">
        <v>0.11614906832298137</v>
      </c>
      <c r="Q298" s="18">
        <v>0.15441959531416399</v>
      </c>
      <c r="R298" s="18">
        <v>0.21945701357466063</v>
      </c>
      <c r="S298" s="18">
        <v>0.16081790549875657</v>
      </c>
      <c r="T298" s="18">
        <v>9.8823529411764699E-2</v>
      </c>
      <c r="V298" t="s">
        <v>194</v>
      </c>
      <c r="W298" s="5">
        <f t="shared" si="72"/>
        <v>0.11614906832298137</v>
      </c>
      <c r="X298" s="5">
        <f t="shared" si="73"/>
        <v>0.15441959531416399</v>
      </c>
      <c r="Y298" s="5">
        <f t="shared" si="74"/>
        <v>0.21945701357466063</v>
      </c>
      <c r="Z298" s="5">
        <f t="shared" si="75"/>
        <v>0.16081790549875657</v>
      </c>
      <c r="AA298" s="5">
        <f t="shared" si="76"/>
        <v>9.8823529411764699E-2</v>
      </c>
      <c r="AB298" s="5">
        <f t="shared" si="78"/>
        <v>-0.1491664045297264</v>
      </c>
    </row>
    <row r="299" spans="1:29" x14ac:dyDescent="0.2">
      <c r="A299">
        <v>297</v>
      </c>
      <c r="B299" t="s">
        <v>94</v>
      </c>
      <c r="C299" t="s">
        <v>13</v>
      </c>
      <c r="D299">
        <v>2019</v>
      </c>
      <c r="E299">
        <v>0</v>
      </c>
      <c r="F299">
        <v>0</v>
      </c>
      <c r="H299">
        <v>13</v>
      </c>
      <c r="I299">
        <v>2331</v>
      </c>
      <c r="J299">
        <v>0</v>
      </c>
      <c r="N299">
        <v>5</v>
      </c>
      <c r="O299" t="s">
        <v>98</v>
      </c>
      <c r="P299" s="18">
        <v>9.4409937888198764E-2</v>
      </c>
      <c r="Q299" s="18">
        <v>0.14341498047568335</v>
      </c>
      <c r="R299" s="18">
        <v>9.0874811463046754E-2</v>
      </c>
      <c r="S299" s="18">
        <v>0.10058027079303675</v>
      </c>
      <c r="T299" s="18">
        <v>6.0588235294117644E-2</v>
      </c>
      <c r="V299" t="str">
        <f t="shared" si="77"/>
        <v>Simmons</v>
      </c>
      <c r="W299" s="5">
        <f t="shared" si="72"/>
        <v>9.4409937888198764E-2</v>
      </c>
      <c r="X299" s="5">
        <f t="shared" si="73"/>
        <v>0.14341498047568335</v>
      </c>
      <c r="Y299" s="5">
        <f t="shared" si="74"/>
        <v>9.0874811463046754E-2</v>
      </c>
      <c r="Z299" s="5">
        <f t="shared" si="75"/>
        <v>0.10058027079303675</v>
      </c>
      <c r="AA299" s="5">
        <f t="shared" si="76"/>
        <v>6.0588235294117644E-2</v>
      </c>
      <c r="AB299" s="5">
        <f t="shared" si="78"/>
        <v>-0.35824303405572766</v>
      </c>
    </row>
    <row r="300" spans="1:29" x14ac:dyDescent="0.2">
      <c r="A300">
        <v>298</v>
      </c>
      <c r="B300" t="s">
        <v>94</v>
      </c>
      <c r="C300" t="s">
        <v>13</v>
      </c>
      <c r="D300">
        <v>2020</v>
      </c>
      <c r="E300">
        <v>0</v>
      </c>
      <c r="F300">
        <v>0</v>
      </c>
      <c r="H300">
        <v>13</v>
      </c>
      <c r="I300">
        <v>3261</v>
      </c>
      <c r="J300">
        <v>0</v>
      </c>
      <c r="N300">
        <v>6</v>
      </c>
      <c r="O300" t="s">
        <v>99</v>
      </c>
      <c r="P300" s="18">
        <v>6.8322981366459631E-2</v>
      </c>
      <c r="Q300" s="18">
        <v>9.4781682641107562E-2</v>
      </c>
      <c r="R300" s="18">
        <v>7.5791855203619904E-2</v>
      </c>
      <c r="S300" s="18">
        <v>2.8737220226581928E-2</v>
      </c>
      <c r="T300" s="18">
        <v>4.5294117647058825E-2</v>
      </c>
      <c r="V300" t="str">
        <f t="shared" si="77"/>
        <v>Tempur</v>
      </c>
      <c r="W300" s="5">
        <f t="shared" si="72"/>
        <v>6.8322981366459631E-2</v>
      </c>
      <c r="X300" s="5">
        <f t="shared" si="73"/>
        <v>9.4781682641107562E-2</v>
      </c>
      <c r="Y300" s="5">
        <f t="shared" si="74"/>
        <v>7.5791855203619904E-2</v>
      </c>
      <c r="Z300" s="5">
        <f t="shared" si="75"/>
        <v>2.8737220226581928E-2</v>
      </c>
      <c r="AA300" s="5">
        <f t="shared" si="76"/>
        <v>4.5294117647058825E-2</v>
      </c>
      <c r="AB300" s="5">
        <f t="shared" si="78"/>
        <v>-0.33705882352941174</v>
      </c>
    </row>
    <row r="301" spans="1:29" x14ac:dyDescent="0.2">
      <c r="A301">
        <v>299</v>
      </c>
      <c r="B301" t="s">
        <v>94</v>
      </c>
      <c r="C301" t="s">
        <v>13</v>
      </c>
      <c r="D301">
        <v>2021</v>
      </c>
      <c r="E301">
        <v>0</v>
      </c>
      <c r="F301">
        <v>0</v>
      </c>
      <c r="H301">
        <v>13</v>
      </c>
      <c r="I301">
        <v>3037</v>
      </c>
      <c r="J301">
        <v>0</v>
      </c>
      <c r="N301">
        <v>7</v>
      </c>
      <c r="O301" t="s">
        <v>95</v>
      </c>
      <c r="P301" s="18">
        <v>6.1490683229813665E-2</v>
      </c>
      <c r="Q301" s="18">
        <v>0.11217607383741569</v>
      </c>
      <c r="R301" s="18">
        <v>7.8054298642533937E-2</v>
      </c>
      <c r="S301" s="18">
        <v>6.5487703785576126E-2</v>
      </c>
      <c r="T301" s="18">
        <v>6.2647058823529417E-2</v>
      </c>
      <c r="V301" t="str">
        <f>O303</f>
        <v>Edblo</v>
      </c>
      <c r="W301" s="5">
        <f t="shared" ref="W301" si="79">P303</f>
        <v>6.5838509316770183E-2</v>
      </c>
      <c r="X301" s="5">
        <f t="shared" ref="X301:X302" si="80">Q303</f>
        <v>3.1948881789137379E-2</v>
      </c>
      <c r="Y301" s="5">
        <f t="shared" ref="Y301:Y302" si="81">R303</f>
        <v>5.8069381598793365E-2</v>
      </c>
      <c r="Z301" s="5">
        <f t="shared" ref="Z301:Z302" si="82">S303</f>
        <v>4.5592705167173252E-2</v>
      </c>
      <c r="AA301" s="5">
        <f t="shared" ref="AA301:AA302" si="83">T303</f>
        <v>4.9705882352941176E-2</v>
      </c>
      <c r="AB301" s="5">
        <f t="shared" si="78"/>
        <v>-0.24503329633740289</v>
      </c>
    </row>
    <row r="302" spans="1:29" x14ac:dyDescent="0.2">
      <c r="A302">
        <v>300</v>
      </c>
      <c r="B302" t="s">
        <v>24</v>
      </c>
      <c r="C302" t="s">
        <v>5</v>
      </c>
      <c r="D302">
        <v>2017</v>
      </c>
      <c r="E302">
        <v>91</v>
      </c>
      <c r="F302">
        <v>91</v>
      </c>
      <c r="G302">
        <v>1</v>
      </c>
      <c r="H302">
        <v>11</v>
      </c>
      <c r="I302">
        <v>3974</v>
      </c>
      <c r="J302">
        <v>2.28988424760946E-2</v>
      </c>
      <c r="N302">
        <v>8</v>
      </c>
      <c r="O302" t="s">
        <v>97</v>
      </c>
      <c r="P302" s="18">
        <v>9.4409937888198764E-2</v>
      </c>
      <c r="Q302" s="18">
        <v>8.1647142350017743E-2</v>
      </c>
      <c r="R302" s="18">
        <v>0.1191553544494721</v>
      </c>
      <c r="S302" s="18">
        <v>0.12047526941143963</v>
      </c>
      <c r="T302" s="18">
        <v>9.1470588235294123E-2</v>
      </c>
      <c r="V302" t="s">
        <v>197</v>
      </c>
      <c r="W302" s="18">
        <f>P304</f>
        <v>0</v>
      </c>
      <c r="X302" s="18">
        <f t="shared" si="80"/>
        <v>3.0883919062832801E-2</v>
      </c>
      <c r="Y302" s="18">
        <f t="shared" si="81"/>
        <v>1.6591251885369532E-2</v>
      </c>
      <c r="Z302" s="18">
        <f t="shared" si="82"/>
        <v>3.8684719535783368E-2</v>
      </c>
      <c r="AA302" s="18">
        <f t="shared" si="83"/>
        <v>3.2941176470588238E-2</v>
      </c>
      <c r="AB302" s="5" t="e">
        <f t="shared" si="78"/>
        <v>#DIV/0!</v>
      </c>
    </row>
    <row r="303" spans="1:29" x14ac:dyDescent="0.2">
      <c r="A303">
        <v>301</v>
      </c>
      <c r="B303" t="s">
        <v>24</v>
      </c>
      <c r="C303" t="s">
        <v>5</v>
      </c>
      <c r="D303">
        <v>2018</v>
      </c>
      <c r="E303">
        <v>106</v>
      </c>
      <c r="F303">
        <v>91</v>
      </c>
      <c r="G303">
        <v>1.16483516483516</v>
      </c>
      <c r="H303">
        <v>11</v>
      </c>
      <c r="I303">
        <v>4492</v>
      </c>
      <c r="J303">
        <v>2.35975066785396E-2</v>
      </c>
      <c r="N303">
        <v>9</v>
      </c>
      <c r="O303" t="s">
        <v>23</v>
      </c>
      <c r="P303" s="18">
        <v>6.5838509316770183E-2</v>
      </c>
      <c r="Q303" s="18">
        <v>3.1948881789137379E-2</v>
      </c>
      <c r="R303" s="18">
        <v>5.8069381598793365E-2</v>
      </c>
      <c r="S303" s="18">
        <v>4.5592705167173252E-2</v>
      </c>
      <c r="T303" s="18">
        <v>4.9705882352941176E-2</v>
      </c>
    </row>
    <row r="304" spans="1:29" x14ac:dyDescent="0.2">
      <c r="A304">
        <v>302</v>
      </c>
      <c r="B304" t="s">
        <v>24</v>
      </c>
      <c r="C304" t="s">
        <v>5</v>
      </c>
      <c r="D304">
        <v>2019</v>
      </c>
      <c r="E304">
        <v>84</v>
      </c>
      <c r="F304">
        <v>91</v>
      </c>
      <c r="G304">
        <v>0.92307692307692302</v>
      </c>
      <c r="H304">
        <v>11</v>
      </c>
      <c r="I304">
        <v>4946</v>
      </c>
      <c r="J304">
        <v>1.6983420946219099E-2</v>
      </c>
      <c r="N304">
        <v>10</v>
      </c>
      <c r="O304" t="s">
        <v>26</v>
      </c>
      <c r="P304" s="18">
        <v>0</v>
      </c>
      <c r="Q304" s="18">
        <v>3.0883919062832801E-2</v>
      </c>
      <c r="R304" s="18">
        <v>1.6591251885369532E-2</v>
      </c>
      <c r="S304" s="18">
        <v>3.8684719535783368E-2</v>
      </c>
      <c r="T304" s="18">
        <v>3.2941176470588238E-2</v>
      </c>
      <c r="W304" s="23">
        <f>SUM(W296:W297)</f>
        <v>0.49937888198757763</v>
      </c>
      <c r="X304" s="23">
        <f t="shared" ref="X304:AA304" si="84">SUM(X296:X297)</f>
        <v>0.35072772452964146</v>
      </c>
      <c r="Y304" s="23">
        <f t="shared" si="84"/>
        <v>0.34200603318250378</v>
      </c>
      <c r="Z304" s="23">
        <f t="shared" si="84"/>
        <v>0.43962420558165238</v>
      </c>
      <c r="AA304" s="23">
        <f t="shared" si="84"/>
        <v>0.55852941176470583</v>
      </c>
      <c r="AC304" s="43">
        <f>AA304/W304-1</f>
        <v>0.11844820017559266</v>
      </c>
    </row>
    <row r="305" spans="1:27" x14ac:dyDescent="0.2">
      <c r="A305">
        <v>303</v>
      </c>
      <c r="B305" t="s">
        <v>24</v>
      </c>
      <c r="C305" t="s">
        <v>5</v>
      </c>
      <c r="D305">
        <v>2020</v>
      </c>
      <c r="E305">
        <v>151</v>
      </c>
      <c r="F305">
        <v>91</v>
      </c>
      <c r="G305">
        <v>1.6593406593406499</v>
      </c>
      <c r="H305">
        <v>11</v>
      </c>
      <c r="I305">
        <v>5182</v>
      </c>
      <c r="J305">
        <v>2.9139328444615899E-2</v>
      </c>
      <c r="N305">
        <v>11</v>
      </c>
      <c r="O305" t="s">
        <v>24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</row>
    <row r="306" spans="1:27" x14ac:dyDescent="0.2">
      <c r="A306">
        <v>304</v>
      </c>
      <c r="B306" t="s">
        <v>24</v>
      </c>
      <c r="C306" t="s">
        <v>5</v>
      </c>
      <c r="D306">
        <v>2021</v>
      </c>
      <c r="E306">
        <v>96</v>
      </c>
      <c r="F306">
        <v>91</v>
      </c>
      <c r="G306">
        <v>1.0549450549450501</v>
      </c>
      <c r="H306">
        <v>11</v>
      </c>
      <c r="I306">
        <v>5409</v>
      </c>
      <c r="J306">
        <v>1.7748197448696601E-2</v>
      </c>
      <c r="N306">
        <v>12</v>
      </c>
      <c r="O306" t="s">
        <v>93</v>
      </c>
      <c r="P306" s="18">
        <v>0</v>
      </c>
      <c r="Q306" s="18">
        <v>0</v>
      </c>
      <c r="R306" s="18">
        <v>0</v>
      </c>
      <c r="S306" s="18">
        <v>0</v>
      </c>
      <c r="T306" s="18">
        <v>0</v>
      </c>
    </row>
    <row r="307" spans="1:27" x14ac:dyDescent="0.2">
      <c r="A307">
        <v>305</v>
      </c>
      <c r="B307" t="s">
        <v>24</v>
      </c>
      <c r="C307" t="s">
        <v>6</v>
      </c>
      <c r="D307">
        <v>2017</v>
      </c>
      <c r="E307">
        <v>0</v>
      </c>
      <c r="F307">
        <v>0</v>
      </c>
      <c r="H307">
        <v>11</v>
      </c>
      <c r="I307">
        <v>1231</v>
      </c>
      <c r="J307">
        <v>0</v>
      </c>
      <c r="N307">
        <v>13</v>
      </c>
      <c r="O307" t="s">
        <v>94</v>
      </c>
      <c r="P307" s="18">
        <v>0</v>
      </c>
      <c r="Q307" s="18">
        <v>0</v>
      </c>
      <c r="R307" s="18">
        <v>0</v>
      </c>
      <c r="S307" s="18">
        <v>0</v>
      </c>
      <c r="T307" s="18">
        <v>0</v>
      </c>
    </row>
    <row r="308" spans="1:27" x14ac:dyDescent="0.2">
      <c r="A308">
        <v>306</v>
      </c>
      <c r="B308" t="s">
        <v>24</v>
      </c>
      <c r="C308" t="s">
        <v>6</v>
      </c>
      <c r="D308">
        <v>2018</v>
      </c>
      <c r="E308">
        <v>0</v>
      </c>
      <c r="F308">
        <v>0</v>
      </c>
      <c r="H308">
        <v>11</v>
      </c>
      <c r="I308">
        <v>655</v>
      </c>
      <c r="J308">
        <v>0</v>
      </c>
      <c r="N308">
        <v>14</v>
      </c>
      <c r="O308" t="s">
        <v>88</v>
      </c>
      <c r="P308" s="18">
        <v>0</v>
      </c>
      <c r="Q308" s="18">
        <v>0</v>
      </c>
      <c r="R308" s="18">
        <v>0</v>
      </c>
      <c r="S308" s="18">
        <v>0</v>
      </c>
      <c r="T308" s="18">
        <v>0</v>
      </c>
    </row>
    <row r="309" spans="1:27" x14ac:dyDescent="0.2">
      <c r="A309">
        <v>307</v>
      </c>
      <c r="B309" t="s">
        <v>24</v>
      </c>
      <c r="C309" t="s">
        <v>6</v>
      </c>
      <c r="D309">
        <v>2019</v>
      </c>
      <c r="E309">
        <v>0</v>
      </c>
      <c r="F309">
        <v>0</v>
      </c>
      <c r="H309">
        <v>11</v>
      </c>
      <c r="I309">
        <v>855</v>
      </c>
      <c r="J309">
        <v>0</v>
      </c>
      <c r="O309" t="s">
        <v>89</v>
      </c>
      <c r="P309" s="18">
        <v>0</v>
      </c>
      <c r="Q309" s="18">
        <v>0</v>
      </c>
      <c r="R309" s="18">
        <v>0</v>
      </c>
      <c r="S309" s="18">
        <v>0</v>
      </c>
      <c r="T309" s="18">
        <v>0</v>
      </c>
    </row>
    <row r="310" spans="1:27" x14ac:dyDescent="0.2">
      <c r="A310">
        <v>308</v>
      </c>
      <c r="B310" t="s">
        <v>24</v>
      </c>
      <c r="C310" t="s">
        <v>6</v>
      </c>
      <c r="D310">
        <v>2020</v>
      </c>
      <c r="E310">
        <v>0</v>
      </c>
      <c r="F310">
        <v>0</v>
      </c>
      <c r="H310">
        <v>11</v>
      </c>
      <c r="I310">
        <v>1266</v>
      </c>
      <c r="J310">
        <v>0</v>
      </c>
      <c r="O310" t="s">
        <v>91</v>
      </c>
      <c r="P310" s="18">
        <v>0</v>
      </c>
      <c r="Q310" s="18">
        <v>0</v>
      </c>
      <c r="R310" s="18">
        <v>0</v>
      </c>
      <c r="S310" s="18">
        <v>0</v>
      </c>
      <c r="T310" s="18">
        <v>0</v>
      </c>
    </row>
    <row r="311" spans="1:27" x14ac:dyDescent="0.2">
      <c r="A311">
        <v>309</v>
      </c>
      <c r="B311" t="s">
        <v>24</v>
      </c>
      <c r="C311" t="s">
        <v>6</v>
      </c>
      <c r="D311">
        <v>2021</v>
      </c>
      <c r="E311">
        <v>0</v>
      </c>
      <c r="F311">
        <v>0</v>
      </c>
      <c r="H311">
        <v>11</v>
      </c>
      <c r="I311">
        <v>965</v>
      </c>
      <c r="J311">
        <v>0</v>
      </c>
    </row>
    <row r="312" spans="1:27" x14ac:dyDescent="0.2">
      <c r="A312">
        <v>310</v>
      </c>
      <c r="B312" t="s">
        <v>24</v>
      </c>
      <c r="C312" t="s">
        <v>7</v>
      </c>
      <c r="D312">
        <v>2017</v>
      </c>
      <c r="E312">
        <v>0</v>
      </c>
      <c r="F312">
        <v>0</v>
      </c>
      <c r="H312">
        <v>11</v>
      </c>
      <c r="I312">
        <v>371</v>
      </c>
      <c r="J312">
        <v>0</v>
      </c>
    </row>
    <row r="313" spans="1:27" x14ac:dyDescent="0.2">
      <c r="A313">
        <v>311</v>
      </c>
      <c r="B313" t="s">
        <v>24</v>
      </c>
      <c r="C313" t="s">
        <v>7</v>
      </c>
      <c r="D313">
        <v>2018</v>
      </c>
      <c r="E313">
        <v>0</v>
      </c>
      <c r="F313">
        <v>0</v>
      </c>
      <c r="H313">
        <v>11</v>
      </c>
      <c r="I313">
        <v>622</v>
      </c>
      <c r="J313">
        <v>0</v>
      </c>
    </row>
    <row r="314" spans="1:27" x14ac:dyDescent="0.2">
      <c r="A314">
        <v>312</v>
      </c>
      <c r="B314" t="s">
        <v>24</v>
      </c>
      <c r="C314" t="s">
        <v>7</v>
      </c>
      <c r="D314">
        <v>2019</v>
      </c>
      <c r="E314">
        <v>0</v>
      </c>
      <c r="F314">
        <v>0</v>
      </c>
      <c r="H314">
        <v>11</v>
      </c>
      <c r="I314">
        <v>458</v>
      </c>
      <c r="J314">
        <v>0</v>
      </c>
    </row>
    <row r="315" spans="1:27" x14ac:dyDescent="0.2">
      <c r="A315">
        <v>313</v>
      </c>
      <c r="B315" t="s">
        <v>24</v>
      </c>
      <c r="C315" t="s">
        <v>7</v>
      </c>
      <c r="D315">
        <v>2020</v>
      </c>
      <c r="E315">
        <v>0</v>
      </c>
      <c r="F315">
        <v>0</v>
      </c>
      <c r="H315">
        <v>11</v>
      </c>
      <c r="I315">
        <v>455</v>
      </c>
      <c r="J315">
        <v>0</v>
      </c>
    </row>
    <row r="316" spans="1:27" x14ac:dyDescent="0.2">
      <c r="A316">
        <v>314</v>
      </c>
      <c r="B316" t="s">
        <v>24</v>
      </c>
      <c r="C316" t="s">
        <v>7</v>
      </c>
      <c r="D316">
        <v>2021</v>
      </c>
      <c r="E316">
        <v>0</v>
      </c>
      <c r="F316">
        <v>0</v>
      </c>
      <c r="H316">
        <v>11</v>
      </c>
      <c r="I316">
        <v>617</v>
      </c>
      <c r="J316">
        <v>0</v>
      </c>
      <c r="N316" s="1" t="s">
        <v>1</v>
      </c>
      <c r="O316" t="s">
        <v>13</v>
      </c>
    </row>
    <row r="317" spans="1:27" x14ac:dyDescent="0.2">
      <c r="A317">
        <v>315</v>
      </c>
      <c r="B317" t="s">
        <v>24</v>
      </c>
      <c r="C317" t="s">
        <v>8</v>
      </c>
      <c r="D317">
        <v>2017</v>
      </c>
      <c r="E317">
        <v>36</v>
      </c>
      <c r="F317">
        <v>36</v>
      </c>
      <c r="G317">
        <v>1</v>
      </c>
      <c r="H317">
        <v>11</v>
      </c>
      <c r="I317">
        <v>4852</v>
      </c>
      <c r="J317">
        <v>7.4196207749381701E-3</v>
      </c>
    </row>
    <row r="318" spans="1:27" x14ac:dyDescent="0.2">
      <c r="A318">
        <v>316</v>
      </c>
      <c r="B318" t="s">
        <v>24</v>
      </c>
      <c r="C318" t="s">
        <v>8</v>
      </c>
      <c r="D318">
        <v>2018</v>
      </c>
      <c r="E318">
        <v>57</v>
      </c>
      <c r="F318">
        <v>36</v>
      </c>
      <c r="G318">
        <v>1.5833333333333299</v>
      </c>
      <c r="H318">
        <v>11</v>
      </c>
      <c r="I318">
        <v>5308</v>
      </c>
      <c r="J318">
        <v>1.07385079125847E-2</v>
      </c>
      <c r="N318" s="1" t="s">
        <v>31</v>
      </c>
      <c r="P318" s="1" t="s">
        <v>0</v>
      </c>
    </row>
    <row r="319" spans="1:27" x14ac:dyDescent="0.2">
      <c r="A319">
        <v>317</v>
      </c>
      <c r="B319" t="s">
        <v>24</v>
      </c>
      <c r="C319" t="s">
        <v>8</v>
      </c>
      <c r="D319">
        <v>2019</v>
      </c>
      <c r="E319">
        <v>161</v>
      </c>
      <c r="F319">
        <v>36</v>
      </c>
      <c r="G319">
        <v>4.4722222222222197</v>
      </c>
      <c r="H319">
        <v>11</v>
      </c>
      <c r="I319">
        <v>5783</v>
      </c>
      <c r="J319">
        <v>2.78402213384056E-2</v>
      </c>
      <c r="N319" s="1" t="s">
        <v>86</v>
      </c>
      <c r="O319" s="1" t="s">
        <v>21</v>
      </c>
      <c r="P319">
        <v>2017</v>
      </c>
      <c r="Q319">
        <v>2018</v>
      </c>
      <c r="R319">
        <v>2019</v>
      </c>
      <c r="S319">
        <v>2020</v>
      </c>
      <c r="T319">
        <v>2021</v>
      </c>
      <c r="V319" t="str">
        <f>O319</f>
        <v>brand</v>
      </c>
      <c r="W319">
        <f t="shared" ref="W319:W324" si="85">P319</f>
        <v>2017</v>
      </c>
      <c r="X319">
        <f t="shared" ref="X319:X324" si="86">Q319</f>
        <v>2018</v>
      </c>
      <c r="Y319">
        <f t="shared" ref="Y319:Y324" si="87">R319</f>
        <v>2019</v>
      </c>
      <c r="Z319">
        <f t="shared" ref="Z319:Z324" si="88">S319</f>
        <v>2020</v>
      </c>
      <c r="AA319">
        <f t="shared" ref="AA319:AA324" si="89">T319</f>
        <v>2021</v>
      </c>
    </row>
    <row r="320" spans="1:27" x14ac:dyDescent="0.2">
      <c r="A320">
        <v>318</v>
      </c>
      <c r="B320" t="s">
        <v>24</v>
      </c>
      <c r="C320" t="s">
        <v>8</v>
      </c>
      <c r="D320">
        <v>2020</v>
      </c>
      <c r="E320">
        <v>111</v>
      </c>
      <c r="F320">
        <v>36</v>
      </c>
      <c r="G320">
        <v>3.0833333333333299</v>
      </c>
      <c r="H320">
        <v>11</v>
      </c>
      <c r="I320">
        <v>6928</v>
      </c>
      <c r="J320">
        <v>1.6021939953810599E-2</v>
      </c>
      <c r="N320">
        <v>1</v>
      </c>
      <c r="O320" t="s">
        <v>25</v>
      </c>
      <c r="P320" s="18">
        <v>0.27955959789372908</v>
      </c>
      <c r="Q320" s="18">
        <v>0.24678022434565849</v>
      </c>
      <c r="R320" s="18">
        <v>0.2240608228980322</v>
      </c>
      <c r="S320" s="18">
        <v>0.30451488952929873</v>
      </c>
      <c r="T320" s="18">
        <v>0.35709169054441259</v>
      </c>
      <c r="V320" t="str">
        <f t="shared" ref="V320:V324" si="90">O320</f>
        <v>Sealy</v>
      </c>
      <c r="W320" s="5">
        <f t="shared" si="85"/>
        <v>0.27955959789372908</v>
      </c>
      <c r="X320" s="5">
        <f t="shared" si="86"/>
        <v>0.24678022434565849</v>
      </c>
      <c r="Y320" s="5">
        <f t="shared" si="87"/>
        <v>0.2240608228980322</v>
      </c>
      <c r="Z320" s="5">
        <f t="shared" si="88"/>
        <v>0.30451488952929873</v>
      </c>
      <c r="AA320" s="5">
        <f t="shared" si="89"/>
        <v>0.35709169054441259</v>
      </c>
    </row>
    <row r="321" spans="1:29" x14ac:dyDescent="0.2">
      <c r="A321">
        <v>319</v>
      </c>
      <c r="B321" t="s">
        <v>24</v>
      </c>
      <c r="C321" t="s">
        <v>8</v>
      </c>
      <c r="D321">
        <v>2021</v>
      </c>
      <c r="E321">
        <v>140</v>
      </c>
      <c r="F321">
        <v>36</v>
      </c>
      <c r="G321">
        <v>3.88888888888888</v>
      </c>
      <c r="H321">
        <v>11</v>
      </c>
      <c r="I321">
        <v>7016</v>
      </c>
      <c r="J321">
        <v>1.99543899657924E-2</v>
      </c>
      <c r="N321">
        <v>2</v>
      </c>
      <c r="O321" t="s">
        <v>96</v>
      </c>
      <c r="P321" s="18">
        <v>0.10148396361895644</v>
      </c>
      <c r="Q321" s="18">
        <v>9.8047361861238053E-2</v>
      </c>
      <c r="R321" s="18">
        <v>8.8998211091234347E-2</v>
      </c>
      <c r="S321" s="18">
        <v>0.11943643932116554</v>
      </c>
      <c r="T321" s="18">
        <v>0.14577363896848136</v>
      </c>
      <c r="V321" t="str">
        <f t="shared" si="90"/>
        <v>Restonic</v>
      </c>
      <c r="W321" s="6">
        <f t="shared" si="85"/>
        <v>0.10148396361895644</v>
      </c>
      <c r="X321" s="6">
        <f t="shared" si="86"/>
        <v>9.8047361861238053E-2</v>
      </c>
      <c r="Y321" s="6">
        <f t="shared" si="87"/>
        <v>8.8998211091234347E-2</v>
      </c>
      <c r="Z321" s="6">
        <f t="shared" si="88"/>
        <v>0.11943643932116554</v>
      </c>
      <c r="AA321" s="5">
        <f t="shared" si="89"/>
        <v>0.14577363896848136</v>
      </c>
    </row>
    <row r="322" spans="1:29" x14ac:dyDescent="0.2">
      <c r="A322">
        <v>320</v>
      </c>
      <c r="B322" t="s">
        <v>24</v>
      </c>
      <c r="C322" t="s">
        <v>9</v>
      </c>
      <c r="D322">
        <v>2017</v>
      </c>
      <c r="E322">
        <v>0</v>
      </c>
      <c r="F322">
        <v>0</v>
      </c>
      <c r="H322">
        <v>11</v>
      </c>
      <c r="I322">
        <v>481</v>
      </c>
      <c r="J322">
        <v>0</v>
      </c>
      <c r="N322">
        <v>3</v>
      </c>
      <c r="O322" t="s">
        <v>90</v>
      </c>
      <c r="P322" s="18">
        <v>0.25562470081378652</v>
      </c>
      <c r="Q322" s="18">
        <v>0.28209389281262981</v>
      </c>
      <c r="R322" s="18">
        <v>0.30500894454382826</v>
      </c>
      <c r="S322" s="18">
        <v>0.20589177073326928</v>
      </c>
      <c r="T322" s="18">
        <v>0.1758595988538682</v>
      </c>
      <c r="V322" t="s">
        <v>194</v>
      </c>
      <c r="W322" s="6">
        <f t="shared" si="85"/>
        <v>0.25562470081378652</v>
      </c>
      <c r="X322" s="6">
        <f t="shared" si="86"/>
        <v>0.28209389281262981</v>
      </c>
      <c r="Y322" s="6">
        <f t="shared" si="87"/>
        <v>0.30500894454382826</v>
      </c>
      <c r="Z322" s="6">
        <f t="shared" si="88"/>
        <v>0.20589177073326928</v>
      </c>
      <c r="AA322" s="5">
        <f t="shared" si="89"/>
        <v>0.1758595988538682</v>
      </c>
    </row>
    <row r="323" spans="1:29" x14ac:dyDescent="0.2">
      <c r="A323">
        <v>321</v>
      </c>
      <c r="B323" t="s">
        <v>24</v>
      </c>
      <c r="C323" t="s">
        <v>9</v>
      </c>
      <c r="D323">
        <v>2018</v>
      </c>
      <c r="E323">
        <v>0</v>
      </c>
      <c r="F323">
        <v>0</v>
      </c>
      <c r="H323">
        <v>11</v>
      </c>
      <c r="I323">
        <v>986</v>
      </c>
      <c r="J323">
        <v>0</v>
      </c>
      <c r="N323">
        <v>5</v>
      </c>
      <c r="O323" t="s">
        <v>98</v>
      </c>
      <c r="P323" s="18">
        <v>0.11057922450933461</v>
      </c>
      <c r="Q323" s="18">
        <v>9.6800997091815541E-2</v>
      </c>
      <c r="R323" s="18">
        <v>0.10465116279069768</v>
      </c>
      <c r="S323" s="18">
        <v>7.652897854626961E-2</v>
      </c>
      <c r="T323" s="18">
        <v>7.1275071633237819E-2</v>
      </c>
      <c r="V323" t="str">
        <f t="shared" si="90"/>
        <v>Simmons</v>
      </c>
      <c r="W323" s="6">
        <f t="shared" si="85"/>
        <v>0.11057922450933461</v>
      </c>
      <c r="X323" s="6">
        <f t="shared" si="86"/>
        <v>9.6800997091815541E-2</v>
      </c>
      <c r="Y323" s="6">
        <f t="shared" si="87"/>
        <v>0.10465116279069768</v>
      </c>
      <c r="Z323" s="6">
        <f t="shared" si="88"/>
        <v>7.652897854626961E-2</v>
      </c>
      <c r="AA323" s="5">
        <f t="shared" si="89"/>
        <v>7.1275071633237819E-2</v>
      </c>
    </row>
    <row r="324" spans="1:29" x14ac:dyDescent="0.2">
      <c r="A324">
        <v>322</v>
      </c>
      <c r="B324" t="s">
        <v>24</v>
      </c>
      <c r="C324" t="s">
        <v>9</v>
      </c>
      <c r="D324">
        <v>2019</v>
      </c>
      <c r="E324">
        <v>0</v>
      </c>
      <c r="F324">
        <v>0</v>
      </c>
      <c r="H324">
        <v>11</v>
      </c>
      <c r="I324">
        <v>486</v>
      </c>
      <c r="J324">
        <v>0</v>
      </c>
      <c r="N324">
        <v>6</v>
      </c>
      <c r="O324" t="s">
        <v>99</v>
      </c>
      <c r="P324" s="18">
        <v>9.5739588319770225E-2</v>
      </c>
      <c r="Q324" s="18">
        <v>9.5554632322393016E-2</v>
      </c>
      <c r="R324" s="18">
        <v>7.0661896243291597E-2</v>
      </c>
      <c r="S324" s="18">
        <v>8.645533141210375E-2</v>
      </c>
      <c r="T324" s="18">
        <v>3.3309455587392553E-2</v>
      </c>
      <c r="V324" t="str">
        <f t="shared" si="90"/>
        <v>Tempur</v>
      </c>
      <c r="W324" s="6">
        <f t="shared" si="85"/>
        <v>9.5739588319770225E-2</v>
      </c>
      <c r="X324" s="6">
        <f t="shared" si="86"/>
        <v>9.5554632322393016E-2</v>
      </c>
      <c r="Y324" s="6">
        <f t="shared" si="87"/>
        <v>7.0661896243291597E-2</v>
      </c>
      <c r="Z324" s="6">
        <f t="shared" si="88"/>
        <v>8.645533141210375E-2</v>
      </c>
      <c r="AA324" s="5">
        <f t="shared" si="89"/>
        <v>3.3309455587392553E-2</v>
      </c>
    </row>
    <row r="325" spans="1:29" x14ac:dyDescent="0.2">
      <c r="A325">
        <v>323</v>
      </c>
      <c r="B325" t="s">
        <v>24</v>
      </c>
      <c r="C325" t="s">
        <v>9</v>
      </c>
      <c r="D325">
        <v>2020</v>
      </c>
      <c r="E325">
        <v>0</v>
      </c>
      <c r="F325">
        <v>0</v>
      </c>
      <c r="H325">
        <v>11</v>
      </c>
      <c r="I325">
        <v>736</v>
      </c>
      <c r="J325">
        <v>0</v>
      </c>
      <c r="N325">
        <v>7</v>
      </c>
      <c r="O325" t="s">
        <v>95</v>
      </c>
      <c r="P325" s="18">
        <v>5.9837242699856394E-2</v>
      </c>
      <c r="Q325" s="18">
        <v>4.3622766929788115E-2</v>
      </c>
      <c r="R325" s="18">
        <v>5.2772808586762074E-2</v>
      </c>
      <c r="S325" s="18">
        <v>9.3499839897534423E-2</v>
      </c>
      <c r="T325" s="18">
        <v>6.6618911174785106E-2</v>
      </c>
      <c r="V325" t="str">
        <f>O327</f>
        <v>Edblo</v>
      </c>
      <c r="W325" s="44">
        <f t="shared" ref="W325" si="91">P327</f>
        <v>1.0531354715174725E-2</v>
      </c>
      <c r="X325" s="5">
        <f t="shared" ref="X325" si="92">Q327</f>
        <v>3.4067303697548817E-2</v>
      </c>
      <c r="Y325" s="5">
        <f t="shared" ref="Y325" si="93">R327</f>
        <v>3.6672629695885507E-2</v>
      </c>
      <c r="Z325" s="6">
        <f t="shared" ref="Z325" si="94">S327</f>
        <v>3.2340698046749917E-2</v>
      </c>
      <c r="AA325" s="6">
        <f t="shared" ref="AA325" si="95">T327</f>
        <v>5.3724928366762174E-2</v>
      </c>
      <c r="AC325" s="45">
        <f>AA325/W325-1</f>
        <v>4.1014261526439171</v>
      </c>
    </row>
    <row r="326" spans="1:29" x14ac:dyDescent="0.2">
      <c r="A326">
        <v>324</v>
      </c>
      <c r="B326" t="s">
        <v>24</v>
      </c>
      <c r="C326" t="s">
        <v>9</v>
      </c>
      <c r="D326">
        <v>2021</v>
      </c>
      <c r="E326">
        <v>0</v>
      </c>
      <c r="F326">
        <v>0</v>
      </c>
      <c r="H326">
        <v>11</v>
      </c>
      <c r="I326">
        <v>767</v>
      </c>
      <c r="J326">
        <v>0</v>
      </c>
      <c r="N326">
        <v>8</v>
      </c>
      <c r="O326" t="s">
        <v>97</v>
      </c>
      <c r="P326" s="18">
        <v>7.5634274772618484E-2</v>
      </c>
      <c r="Q326" s="18">
        <v>9.4308267552970504E-2</v>
      </c>
      <c r="R326" s="18">
        <v>8.9892665474060829E-2</v>
      </c>
      <c r="S326" s="18">
        <v>6.0198527057316681E-2</v>
      </c>
      <c r="T326" s="18">
        <v>5.9455587392550142E-2</v>
      </c>
    </row>
    <row r="327" spans="1:29" x14ac:dyDescent="0.2">
      <c r="A327">
        <v>325</v>
      </c>
      <c r="B327" t="s">
        <v>24</v>
      </c>
      <c r="C327" t="s">
        <v>10</v>
      </c>
      <c r="D327">
        <v>2017</v>
      </c>
      <c r="E327">
        <v>0</v>
      </c>
      <c r="F327">
        <v>0</v>
      </c>
      <c r="H327">
        <v>11</v>
      </c>
      <c r="I327">
        <v>267</v>
      </c>
      <c r="J327">
        <v>0</v>
      </c>
      <c r="N327">
        <v>9</v>
      </c>
      <c r="O327" t="s">
        <v>23</v>
      </c>
      <c r="P327" s="18">
        <v>1.0531354715174725E-2</v>
      </c>
      <c r="Q327" s="18">
        <v>3.4067303697548817E-2</v>
      </c>
      <c r="R327" s="18">
        <v>3.6672629695885507E-2</v>
      </c>
      <c r="S327" s="18">
        <v>3.2340698046749917E-2</v>
      </c>
      <c r="T327" s="18">
        <v>5.3724928366762174E-2</v>
      </c>
    </row>
    <row r="328" spans="1:29" x14ac:dyDescent="0.2">
      <c r="A328">
        <v>326</v>
      </c>
      <c r="B328" t="s">
        <v>24</v>
      </c>
      <c r="C328" t="s">
        <v>10</v>
      </c>
      <c r="D328">
        <v>2018</v>
      </c>
      <c r="E328">
        <v>0</v>
      </c>
      <c r="F328">
        <v>0</v>
      </c>
      <c r="H328">
        <v>11</v>
      </c>
      <c r="I328">
        <v>421</v>
      </c>
      <c r="J328">
        <v>0</v>
      </c>
      <c r="N328">
        <v>10</v>
      </c>
      <c r="O328" t="s">
        <v>26</v>
      </c>
      <c r="P328" s="18">
        <v>1.1010052656773576E-2</v>
      </c>
      <c r="Q328" s="18">
        <v>8.724553385957623E-3</v>
      </c>
      <c r="R328" s="18">
        <v>2.7280858676207512E-2</v>
      </c>
      <c r="S328" s="18">
        <v>2.1133525456292025E-2</v>
      </c>
      <c r="T328" s="18">
        <v>3.0802292263610316E-2</v>
      </c>
    </row>
    <row r="329" spans="1:29" x14ac:dyDescent="0.2">
      <c r="A329">
        <v>327</v>
      </c>
      <c r="B329" t="s">
        <v>24</v>
      </c>
      <c r="C329" t="s">
        <v>10</v>
      </c>
      <c r="D329">
        <v>2019</v>
      </c>
      <c r="E329">
        <v>0</v>
      </c>
      <c r="F329">
        <v>0</v>
      </c>
      <c r="H329">
        <v>11</v>
      </c>
      <c r="I329">
        <v>610</v>
      </c>
      <c r="J329">
        <v>0</v>
      </c>
      <c r="N329">
        <v>11</v>
      </c>
      <c r="O329" t="s">
        <v>24</v>
      </c>
      <c r="P329" s="18">
        <v>0</v>
      </c>
      <c r="Q329" s="18">
        <v>0</v>
      </c>
      <c r="R329" s="18">
        <v>0</v>
      </c>
      <c r="S329" s="18">
        <v>0</v>
      </c>
      <c r="T329" s="18">
        <v>0</v>
      </c>
    </row>
    <row r="330" spans="1:29" x14ac:dyDescent="0.2">
      <c r="A330">
        <v>328</v>
      </c>
      <c r="B330" t="s">
        <v>24</v>
      </c>
      <c r="C330" t="s">
        <v>10</v>
      </c>
      <c r="D330">
        <v>2020</v>
      </c>
      <c r="E330">
        <v>0</v>
      </c>
      <c r="F330">
        <v>0</v>
      </c>
      <c r="H330">
        <v>11</v>
      </c>
      <c r="I330">
        <v>424</v>
      </c>
      <c r="J330">
        <v>0</v>
      </c>
      <c r="N330">
        <v>13</v>
      </c>
      <c r="O330" t="s">
        <v>94</v>
      </c>
      <c r="P330" s="18">
        <v>0</v>
      </c>
      <c r="Q330" s="18">
        <v>0</v>
      </c>
      <c r="R330" s="18">
        <v>0</v>
      </c>
      <c r="S330" s="18">
        <v>0</v>
      </c>
      <c r="T330" s="18">
        <v>0</v>
      </c>
    </row>
    <row r="331" spans="1:29" x14ac:dyDescent="0.2">
      <c r="A331">
        <v>329</v>
      </c>
      <c r="B331" t="s">
        <v>24</v>
      </c>
      <c r="C331" t="s">
        <v>10</v>
      </c>
      <c r="D331">
        <v>2021</v>
      </c>
      <c r="E331">
        <v>0</v>
      </c>
      <c r="F331">
        <v>0</v>
      </c>
      <c r="H331">
        <v>11</v>
      </c>
      <c r="I331">
        <v>764</v>
      </c>
      <c r="J331">
        <v>0</v>
      </c>
      <c r="N331">
        <v>14</v>
      </c>
      <c r="O331" t="s">
        <v>88</v>
      </c>
      <c r="P331" s="18">
        <v>0</v>
      </c>
      <c r="Q331" s="18">
        <v>0</v>
      </c>
      <c r="R331" s="18">
        <v>0</v>
      </c>
      <c r="S331" s="18">
        <v>0</v>
      </c>
      <c r="T331" s="18">
        <v>0</v>
      </c>
    </row>
    <row r="332" spans="1:29" x14ac:dyDescent="0.2">
      <c r="A332">
        <v>330</v>
      </c>
      <c r="B332" t="s">
        <v>24</v>
      </c>
      <c r="C332" t="s">
        <v>11</v>
      </c>
      <c r="D332">
        <v>2017</v>
      </c>
      <c r="E332">
        <v>0</v>
      </c>
      <c r="F332">
        <v>0</v>
      </c>
      <c r="H332">
        <v>11</v>
      </c>
      <c r="I332">
        <v>1810</v>
      </c>
      <c r="J332">
        <v>0</v>
      </c>
      <c r="O332" t="s">
        <v>89</v>
      </c>
      <c r="P332" s="18">
        <v>0</v>
      </c>
      <c r="Q332" s="18">
        <v>0</v>
      </c>
      <c r="R332" s="18">
        <v>0</v>
      </c>
      <c r="S332" s="18">
        <v>0</v>
      </c>
      <c r="T332" s="18">
        <v>0</v>
      </c>
    </row>
    <row r="333" spans="1:29" x14ac:dyDescent="0.2">
      <c r="A333">
        <v>331</v>
      </c>
      <c r="B333" t="s">
        <v>24</v>
      </c>
      <c r="C333" t="s">
        <v>11</v>
      </c>
      <c r="D333">
        <v>2018</v>
      </c>
      <c r="E333">
        <v>0</v>
      </c>
      <c r="F333">
        <v>0</v>
      </c>
      <c r="H333">
        <v>11</v>
      </c>
      <c r="I333">
        <v>2865</v>
      </c>
      <c r="J333">
        <v>0</v>
      </c>
      <c r="O333" t="s">
        <v>91</v>
      </c>
      <c r="P333" s="18">
        <v>0</v>
      </c>
      <c r="Q333" s="18">
        <v>0</v>
      </c>
      <c r="R333" s="18">
        <v>0</v>
      </c>
      <c r="S333" s="18">
        <v>0</v>
      </c>
      <c r="T333" s="18">
        <v>6.0888252148997134E-3</v>
      </c>
    </row>
    <row r="334" spans="1:29" x14ac:dyDescent="0.2">
      <c r="A334">
        <v>332</v>
      </c>
      <c r="B334" t="s">
        <v>24</v>
      </c>
      <c r="C334" t="s">
        <v>11</v>
      </c>
      <c r="D334">
        <v>2019</v>
      </c>
      <c r="E334">
        <v>0</v>
      </c>
      <c r="F334">
        <v>0</v>
      </c>
      <c r="H334">
        <v>11</v>
      </c>
      <c r="I334">
        <v>2767</v>
      </c>
      <c r="J334">
        <v>0</v>
      </c>
    </row>
    <row r="335" spans="1:29" x14ac:dyDescent="0.2">
      <c r="A335">
        <v>333</v>
      </c>
      <c r="B335" t="s">
        <v>24</v>
      </c>
      <c r="C335" t="s">
        <v>11</v>
      </c>
      <c r="D335">
        <v>2020</v>
      </c>
      <c r="E335">
        <v>0</v>
      </c>
      <c r="F335">
        <v>0</v>
      </c>
      <c r="H335">
        <v>11</v>
      </c>
      <c r="I335">
        <v>3910</v>
      </c>
      <c r="J335">
        <v>0</v>
      </c>
    </row>
    <row r="336" spans="1:29" x14ac:dyDescent="0.2">
      <c r="A336">
        <v>334</v>
      </c>
      <c r="B336" t="s">
        <v>24</v>
      </c>
      <c r="C336" t="s">
        <v>11</v>
      </c>
      <c r="D336">
        <v>2021</v>
      </c>
      <c r="E336">
        <v>0</v>
      </c>
      <c r="F336">
        <v>0</v>
      </c>
      <c r="H336">
        <v>11</v>
      </c>
      <c r="I336">
        <v>3703</v>
      </c>
      <c r="J336">
        <v>0</v>
      </c>
    </row>
    <row r="337" spans="1:27" x14ac:dyDescent="0.2">
      <c r="A337">
        <v>335</v>
      </c>
      <c r="B337" t="s">
        <v>24</v>
      </c>
      <c r="C337" t="s">
        <v>12</v>
      </c>
      <c r="D337">
        <v>2017</v>
      </c>
      <c r="E337">
        <v>0</v>
      </c>
      <c r="F337">
        <v>0</v>
      </c>
      <c r="H337">
        <v>11</v>
      </c>
      <c r="I337">
        <v>256</v>
      </c>
      <c r="J337">
        <v>0</v>
      </c>
    </row>
    <row r="338" spans="1:27" x14ac:dyDescent="0.2">
      <c r="A338">
        <v>336</v>
      </c>
      <c r="B338" t="s">
        <v>24</v>
      </c>
      <c r="C338" t="s">
        <v>12</v>
      </c>
      <c r="D338">
        <v>2018</v>
      </c>
      <c r="E338">
        <v>0</v>
      </c>
      <c r="F338">
        <v>0</v>
      </c>
      <c r="H338">
        <v>11</v>
      </c>
      <c r="I338">
        <v>194</v>
      </c>
      <c r="J338">
        <v>0</v>
      </c>
    </row>
    <row r="339" spans="1:27" x14ac:dyDescent="0.2">
      <c r="A339">
        <v>337</v>
      </c>
      <c r="B339" t="s">
        <v>24</v>
      </c>
      <c r="C339" t="s">
        <v>12</v>
      </c>
      <c r="D339">
        <v>2019</v>
      </c>
      <c r="E339">
        <v>0</v>
      </c>
      <c r="F339">
        <v>0</v>
      </c>
      <c r="H339">
        <v>11</v>
      </c>
      <c r="I339">
        <v>311</v>
      </c>
      <c r="J339">
        <v>0</v>
      </c>
    </row>
    <row r="340" spans="1:27" x14ac:dyDescent="0.2">
      <c r="A340">
        <v>338</v>
      </c>
      <c r="B340" t="s">
        <v>24</v>
      </c>
      <c r="C340" t="s">
        <v>12</v>
      </c>
      <c r="D340">
        <v>2020</v>
      </c>
      <c r="E340">
        <v>0</v>
      </c>
      <c r="F340">
        <v>0</v>
      </c>
      <c r="H340">
        <v>11</v>
      </c>
      <c r="I340">
        <v>246</v>
      </c>
      <c r="J340">
        <v>0</v>
      </c>
    </row>
    <row r="341" spans="1:27" x14ac:dyDescent="0.2">
      <c r="A341">
        <v>339</v>
      </c>
      <c r="B341" t="s">
        <v>24</v>
      </c>
      <c r="C341" t="s">
        <v>12</v>
      </c>
      <c r="D341">
        <v>2021</v>
      </c>
      <c r="E341">
        <v>0</v>
      </c>
      <c r="F341">
        <v>0</v>
      </c>
      <c r="H341">
        <v>11</v>
      </c>
      <c r="I341">
        <v>355</v>
      </c>
      <c r="J341">
        <v>0</v>
      </c>
    </row>
    <row r="342" spans="1:27" x14ac:dyDescent="0.2">
      <c r="A342">
        <v>340</v>
      </c>
      <c r="B342" t="s">
        <v>24</v>
      </c>
      <c r="C342" t="s">
        <v>13</v>
      </c>
      <c r="D342">
        <v>2017</v>
      </c>
      <c r="E342">
        <v>0</v>
      </c>
      <c r="F342">
        <v>0</v>
      </c>
      <c r="H342">
        <v>11</v>
      </c>
      <c r="I342">
        <v>2178</v>
      </c>
      <c r="J342">
        <v>0</v>
      </c>
      <c r="N342" s="1" t="s">
        <v>1</v>
      </c>
      <c r="O342" t="s">
        <v>6</v>
      </c>
    </row>
    <row r="343" spans="1:27" x14ac:dyDescent="0.2">
      <c r="A343">
        <v>341</v>
      </c>
      <c r="B343" t="s">
        <v>24</v>
      </c>
      <c r="C343" t="s">
        <v>13</v>
      </c>
      <c r="D343">
        <v>2018</v>
      </c>
      <c r="E343">
        <v>0</v>
      </c>
      <c r="F343">
        <v>0</v>
      </c>
      <c r="H343">
        <v>11</v>
      </c>
      <c r="I343">
        <v>2618</v>
      </c>
      <c r="J343">
        <v>0</v>
      </c>
    </row>
    <row r="344" spans="1:27" x14ac:dyDescent="0.2">
      <c r="A344">
        <v>342</v>
      </c>
      <c r="B344" t="s">
        <v>24</v>
      </c>
      <c r="C344" t="s">
        <v>13</v>
      </c>
      <c r="D344">
        <v>2019</v>
      </c>
      <c r="E344">
        <v>0</v>
      </c>
      <c r="F344">
        <v>0</v>
      </c>
      <c r="H344">
        <v>11</v>
      </c>
      <c r="I344">
        <v>2331</v>
      </c>
      <c r="J344">
        <v>0</v>
      </c>
      <c r="N344" s="1" t="s">
        <v>31</v>
      </c>
      <c r="P344" s="1" t="s">
        <v>0</v>
      </c>
    </row>
    <row r="345" spans="1:27" x14ac:dyDescent="0.2">
      <c r="A345">
        <v>343</v>
      </c>
      <c r="B345" t="s">
        <v>24</v>
      </c>
      <c r="C345" t="s">
        <v>13</v>
      </c>
      <c r="D345">
        <v>2020</v>
      </c>
      <c r="E345">
        <v>0</v>
      </c>
      <c r="F345">
        <v>0</v>
      </c>
      <c r="H345">
        <v>11</v>
      </c>
      <c r="I345">
        <v>3261</v>
      </c>
      <c r="J345">
        <v>0</v>
      </c>
      <c r="N345" s="1" t="s">
        <v>86</v>
      </c>
      <c r="O345" s="1" t="s">
        <v>21</v>
      </c>
      <c r="P345">
        <v>2017</v>
      </c>
      <c r="Q345">
        <v>2018</v>
      </c>
      <c r="R345">
        <v>2019</v>
      </c>
      <c r="S345">
        <v>2020</v>
      </c>
      <c r="T345">
        <v>2021</v>
      </c>
      <c r="V345" t="str">
        <f>O345</f>
        <v>brand</v>
      </c>
      <c r="W345">
        <f t="shared" ref="W345:W349" si="96">P345</f>
        <v>2017</v>
      </c>
      <c r="X345">
        <f t="shared" ref="X345:X349" si="97">Q345</f>
        <v>2018</v>
      </c>
      <c r="Y345">
        <f t="shared" ref="Y345:Y349" si="98">R345</f>
        <v>2019</v>
      </c>
      <c r="Z345">
        <f t="shared" ref="Z345:Z349" si="99">S345</f>
        <v>2020</v>
      </c>
      <c r="AA345">
        <f t="shared" ref="AA345:AA349" si="100">T345</f>
        <v>2021</v>
      </c>
    </row>
    <row r="346" spans="1:27" x14ac:dyDescent="0.2">
      <c r="A346">
        <v>344</v>
      </c>
      <c r="B346" t="s">
        <v>24</v>
      </c>
      <c r="C346" t="s">
        <v>13</v>
      </c>
      <c r="D346">
        <v>2021</v>
      </c>
      <c r="E346">
        <v>0</v>
      </c>
      <c r="F346">
        <v>0</v>
      </c>
      <c r="H346">
        <v>11</v>
      </c>
      <c r="I346">
        <v>3037</v>
      </c>
      <c r="J346">
        <v>0</v>
      </c>
      <c r="N346">
        <v>1</v>
      </c>
      <c r="O346" t="s">
        <v>25</v>
      </c>
      <c r="P346" s="18">
        <v>0.23395613322502032</v>
      </c>
      <c r="Q346" s="18">
        <v>0.33587786259541985</v>
      </c>
      <c r="R346" s="18">
        <v>0.22456140350877193</v>
      </c>
      <c r="S346" s="18">
        <v>0.31042654028436018</v>
      </c>
      <c r="T346" s="18">
        <v>0.39689119170984455</v>
      </c>
      <c r="V346" t="str">
        <f t="shared" ref="V346:V349" si="101">O346</f>
        <v>Sealy</v>
      </c>
      <c r="W346" s="5">
        <f t="shared" si="96"/>
        <v>0.23395613322502032</v>
      </c>
      <c r="X346" s="5">
        <f t="shared" si="97"/>
        <v>0.33587786259541985</v>
      </c>
      <c r="Y346" s="5">
        <f t="shared" si="98"/>
        <v>0.22456140350877193</v>
      </c>
      <c r="Z346" s="5">
        <f t="shared" si="99"/>
        <v>0.31042654028436018</v>
      </c>
      <c r="AA346" s="5">
        <f t="shared" si="100"/>
        <v>0.39689119170984455</v>
      </c>
    </row>
    <row r="347" spans="1:27" x14ac:dyDescent="0.2">
      <c r="A347">
        <v>345</v>
      </c>
      <c r="B347" t="s">
        <v>95</v>
      </c>
      <c r="C347" t="s">
        <v>5</v>
      </c>
      <c r="D347">
        <v>2017</v>
      </c>
      <c r="E347">
        <v>220</v>
      </c>
      <c r="F347">
        <v>220</v>
      </c>
      <c r="G347">
        <v>1</v>
      </c>
      <c r="H347">
        <v>7</v>
      </c>
      <c r="I347">
        <v>3974</v>
      </c>
      <c r="J347">
        <v>5.5359838953195697E-2</v>
      </c>
      <c r="N347">
        <v>2</v>
      </c>
      <c r="O347" t="s">
        <v>96</v>
      </c>
      <c r="P347" s="18">
        <v>0</v>
      </c>
      <c r="Q347" s="18">
        <v>0.1099236641221374</v>
      </c>
      <c r="R347" s="18">
        <v>0.37894736842105264</v>
      </c>
      <c r="S347" s="18">
        <v>0.19273301737756715</v>
      </c>
      <c r="T347" s="18">
        <v>0.22694300518134716</v>
      </c>
      <c r="V347" t="str">
        <f t="shared" si="101"/>
        <v>Restonic</v>
      </c>
      <c r="W347" s="5">
        <f t="shared" si="96"/>
        <v>0</v>
      </c>
      <c r="X347" s="5">
        <f t="shared" si="97"/>
        <v>0.1099236641221374</v>
      </c>
      <c r="Y347" s="5">
        <f t="shared" si="98"/>
        <v>0.37894736842105264</v>
      </c>
      <c r="Z347" s="5">
        <f t="shared" si="99"/>
        <v>0.19273301737756715</v>
      </c>
      <c r="AA347" s="5">
        <f t="shared" si="100"/>
        <v>0.22694300518134716</v>
      </c>
    </row>
    <row r="348" spans="1:27" x14ac:dyDescent="0.2">
      <c r="A348">
        <v>346</v>
      </c>
      <c r="B348" t="s">
        <v>95</v>
      </c>
      <c r="C348" t="s">
        <v>5</v>
      </c>
      <c r="D348">
        <v>2018</v>
      </c>
      <c r="E348">
        <v>189</v>
      </c>
      <c r="F348">
        <v>220</v>
      </c>
      <c r="G348">
        <v>0.85909090909090902</v>
      </c>
      <c r="H348">
        <v>7</v>
      </c>
      <c r="I348">
        <v>4492</v>
      </c>
      <c r="J348">
        <v>4.2074799643811202E-2</v>
      </c>
      <c r="N348">
        <v>3</v>
      </c>
      <c r="O348" t="s">
        <v>90</v>
      </c>
      <c r="P348" s="18">
        <v>0.61332250203086924</v>
      </c>
      <c r="Q348" s="18">
        <v>0.44427480916030532</v>
      </c>
      <c r="R348" s="18">
        <v>0.14970760233918129</v>
      </c>
      <c r="S348" s="18">
        <v>0.42259083728278041</v>
      </c>
      <c r="T348" s="18">
        <v>0.18134715025906736</v>
      </c>
      <c r="V348" t="s">
        <v>194</v>
      </c>
      <c r="W348" s="5">
        <f t="shared" si="96"/>
        <v>0.61332250203086924</v>
      </c>
      <c r="X348" s="5">
        <f t="shared" si="97"/>
        <v>0.44427480916030532</v>
      </c>
      <c r="Y348" s="5">
        <f t="shared" si="98"/>
        <v>0.14970760233918129</v>
      </c>
      <c r="Z348" s="5">
        <f t="shared" si="99"/>
        <v>0.42259083728278041</v>
      </c>
      <c r="AA348" s="5">
        <f t="shared" si="100"/>
        <v>0.18134715025906736</v>
      </c>
    </row>
    <row r="349" spans="1:27" x14ac:dyDescent="0.2">
      <c r="A349">
        <v>347</v>
      </c>
      <c r="B349" t="s">
        <v>95</v>
      </c>
      <c r="C349" t="s">
        <v>5</v>
      </c>
      <c r="D349">
        <v>2019</v>
      </c>
      <c r="E349">
        <v>233</v>
      </c>
      <c r="F349">
        <v>220</v>
      </c>
      <c r="G349">
        <v>1.0590909090909</v>
      </c>
      <c r="H349">
        <v>7</v>
      </c>
      <c r="I349">
        <v>4946</v>
      </c>
      <c r="J349">
        <v>4.7108774767488801E-2</v>
      </c>
      <c r="N349">
        <v>5</v>
      </c>
      <c r="O349" t="s">
        <v>98</v>
      </c>
      <c r="P349" s="18">
        <v>8.0422420796100735E-2</v>
      </c>
      <c r="Q349" s="18">
        <v>0</v>
      </c>
      <c r="R349" s="18">
        <v>0</v>
      </c>
      <c r="S349" s="18">
        <v>0</v>
      </c>
      <c r="T349" s="18">
        <v>4.9740932642487044E-2</v>
      </c>
      <c r="V349" t="str">
        <f t="shared" si="101"/>
        <v>Simmons</v>
      </c>
      <c r="W349" s="5">
        <f t="shared" si="96"/>
        <v>8.0422420796100735E-2</v>
      </c>
      <c r="X349" s="5">
        <f t="shared" si="97"/>
        <v>0</v>
      </c>
      <c r="Y349" s="5">
        <f t="shared" si="98"/>
        <v>0</v>
      </c>
      <c r="Z349" s="5">
        <f t="shared" si="99"/>
        <v>0</v>
      </c>
      <c r="AA349" s="5">
        <f t="shared" si="100"/>
        <v>4.9740932642487044E-2</v>
      </c>
    </row>
    <row r="350" spans="1:27" x14ac:dyDescent="0.2">
      <c r="A350">
        <v>348</v>
      </c>
      <c r="B350" t="s">
        <v>95</v>
      </c>
      <c r="C350" t="s">
        <v>5</v>
      </c>
      <c r="D350">
        <v>2020</v>
      </c>
      <c r="E350">
        <v>290</v>
      </c>
      <c r="F350">
        <v>220</v>
      </c>
      <c r="G350">
        <v>1.3181818181818099</v>
      </c>
      <c r="H350">
        <v>7</v>
      </c>
      <c r="I350">
        <v>5182</v>
      </c>
      <c r="J350">
        <v>5.5962948668467703E-2</v>
      </c>
      <c r="N350">
        <v>6</v>
      </c>
      <c r="O350" t="s">
        <v>99</v>
      </c>
      <c r="P350" s="18">
        <v>0</v>
      </c>
      <c r="Q350" s="18">
        <v>0</v>
      </c>
      <c r="R350" s="18">
        <v>0</v>
      </c>
      <c r="S350" s="18">
        <v>0</v>
      </c>
      <c r="T350" s="18">
        <v>0</v>
      </c>
      <c r="V350" t="str">
        <f>O352</f>
        <v>Serta</v>
      </c>
      <c r="W350" s="5">
        <f t="shared" ref="W350:W351" si="102">P352</f>
        <v>0</v>
      </c>
      <c r="X350" s="5">
        <f t="shared" ref="X350:X351" si="103">Q352</f>
        <v>0</v>
      </c>
      <c r="Y350" s="5">
        <f t="shared" ref="Y350:Y351" si="104">R352</f>
        <v>0</v>
      </c>
      <c r="Z350" s="5">
        <f t="shared" ref="Z350:Z351" si="105">S352</f>
        <v>0</v>
      </c>
      <c r="AA350" s="5">
        <f t="shared" ref="AA350:AA351" si="106">T352</f>
        <v>0</v>
      </c>
    </row>
    <row r="351" spans="1:27" x14ac:dyDescent="0.2">
      <c r="A351">
        <v>349</v>
      </c>
      <c r="B351" t="s">
        <v>95</v>
      </c>
      <c r="C351" t="s">
        <v>5</v>
      </c>
      <c r="D351">
        <v>2021</v>
      </c>
      <c r="E351">
        <v>257</v>
      </c>
      <c r="F351">
        <v>220</v>
      </c>
      <c r="G351">
        <v>1.16818181818181</v>
      </c>
      <c r="H351">
        <v>7</v>
      </c>
      <c r="I351">
        <v>5409</v>
      </c>
      <c r="J351">
        <v>4.7513403586614898E-2</v>
      </c>
      <c r="N351">
        <v>7</v>
      </c>
      <c r="O351" t="s">
        <v>95</v>
      </c>
      <c r="P351" s="18">
        <v>0</v>
      </c>
      <c r="Q351" s="18">
        <v>0</v>
      </c>
      <c r="R351" s="18">
        <v>0</v>
      </c>
      <c r="S351" s="18">
        <v>0</v>
      </c>
      <c r="T351" s="18">
        <v>0</v>
      </c>
      <c r="V351" t="str">
        <f>O353</f>
        <v>Edblo</v>
      </c>
      <c r="W351" s="5">
        <f t="shared" si="102"/>
        <v>7.2298943948009745E-2</v>
      </c>
      <c r="X351" s="5">
        <f t="shared" si="103"/>
        <v>0.1099236641221374</v>
      </c>
      <c r="Y351" s="5">
        <f t="shared" si="104"/>
        <v>0.24678362573099416</v>
      </c>
      <c r="Z351" s="5">
        <f t="shared" si="105"/>
        <v>7.4249605055292253E-2</v>
      </c>
      <c r="AA351" s="5">
        <f t="shared" si="106"/>
        <v>0.14507772020725387</v>
      </c>
    </row>
    <row r="352" spans="1:27" x14ac:dyDescent="0.2">
      <c r="A352">
        <v>350</v>
      </c>
      <c r="B352" t="s">
        <v>95</v>
      </c>
      <c r="C352" t="s">
        <v>6</v>
      </c>
      <c r="D352">
        <v>2017</v>
      </c>
      <c r="E352">
        <v>0</v>
      </c>
      <c r="F352">
        <v>0</v>
      </c>
      <c r="H352">
        <v>7</v>
      </c>
      <c r="I352">
        <v>1231</v>
      </c>
      <c r="J352">
        <v>0</v>
      </c>
      <c r="N352">
        <v>8</v>
      </c>
      <c r="O352" t="s">
        <v>97</v>
      </c>
      <c r="P352" s="18">
        <v>0</v>
      </c>
      <c r="Q352" s="18">
        <v>0</v>
      </c>
      <c r="R352" s="18">
        <v>0</v>
      </c>
      <c r="S352" s="18">
        <v>0</v>
      </c>
      <c r="T352" s="18">
        <v>0</v>
      </c>
    </row>
    <row r="353" spans="1:20" x14ac:dyDescent="0.2">
      <c r="A353">
        <v>351</v>
      </c>
      <c r="B353" t="s">
        <v>95</v>
      </c>
      <c r="C353" t="s">
        <v>6</v>
      </c>
      <c r="D353">
        <v>2018</v>
      </c>
      <c r="E353">
        <v>0</v>
      </c>
      <c r="F353">
        <v>0</v>
      </c>
      <c r="H353">
        <v>7</v>
      </c>
      <c r="I353">
        <v>655</v>
      </c>
      <c r="J353">
        <v>0</v>
      </c>
      <c r="N353">
        <v>9</v>
      </c>
      <c r="O353" t="s">
        <v>23</v>
      </c>
      <c r="P353" s="18">
        <v>7.2298943948009745E-2</v>
      </c>
      <c r="Q353" s="18">
        <v>0.1099236641221374</v>
      </c>
      <c r="R353" s="18">
        <v>0.24678362573099416</v>
      </c>
      <c r="S353" s="18">
        <v>7.4249605055292253E-2</v>
      </c>
      <c r="T353" s="18">
        <v>0.14507772020725387</v>
      </c>
    </row>
    <row r="354" spans="1:20" x14ac:dyDescent="0.2">
      <c r="A354">
        <v>352</v>
      </c>
      <c r="B354" t="s">
        <v>95</v>
      </c>
      <c r="C354" t="s">
        <v>6</v>
      </c>
      <c r="D354">
        <v>2019</v>
      </c>
      <c r="E354">
        <v>0</v>
      </c>
      <c r="F354">
        <v>0</v>
      </c>
      <c r="H354">
        <v>7</v>
      </c>
      <c r="I354">
        <v>855</v>
      </c>
      <c r="J354">
        <v>0</v>
      </c>
      <c r="N354">
        <v>10</v>
      </c>
      <c r="O354" t="s">
        <v>26</v>
      </c>
      <c r="P354" s="18">
        <v>0</v>
      </c>
      <c r="Q354" s="18">
        <v>0</v>
      </c>
      <c r="R354" s="18">
        <v>0</v>
      </c>
      <c r="S354" s="18">
        <v>0</v>
      </c>
      <c r="T354" s="18">
        <v>0</v>
      </c>
    </row>
    <row r="355" spans="1:20" x14ac:dyDescent="0.2">
      <c r="A355">
        <v>353</v>
      </c>
      <c r="B355" t="s">
        <v>95</v>
      </c>
      <c r="C355" t="s">
        <v>6</v>
      </c>
      <c r="D355">
        <v>2020</v>
      </c>
      <c r="E355">
        <v>0</v>
      </c>
      <c r="F355">
        <v>0</v>
      </c>
      <c r="H355">
        <v>7</v>
      </c>
      <c r="I355">
        <v>1266</v>
      </c>
      <c r="J355">
        <v>0</v>
      </c>
      <c r="N355">
        <v>11</v>
      </c>
      <c r="O355" t="s">
        <v>24</v>
      </c>
      <c r="P355" s="18">
        <v>0</v>
      </c>
      <c r="Q355" s="18">
        <v>0</v>
      </c>
      <c r="R355" s="18">
        <v>0</v>
      </c>
      <c r="S355" s="18">
        <v>0</v>
      </c>
      <c r="T355" s="18">
        <v>0</v>
      </c>
    </row>
    <row r="356" spans="1:20" x14ac:dyDescent="0.2">
      <c r="A356">
        <v>354</v>
      </c>
      <c r="B356" t="s">
        <v>95</v>
      </c>
      <c r="C356" t="s">
        <v>6</v>
      </c>
      <c r="D356">
        <v>2021</v>
      </c>
      <c r="E356">
        <v>0</v>
      </c>
      <c r="F356">
        <v>0</v>
      </c>
      <c r="H356">
        <v>7</v>
      </c>
      <c r="I356">
        <v>965</v>
      </c>
      <c r="J356">
        <v>0</v>
      </c>
      <c r="N356">
        <v>12</v>
      </c>
      <c r="O356" t="s">
        <v>93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</row>
    <row r="357" spans="1:20" x14ac:dyDescent="0.2">
      <c r="A357">
        <v>355</v>
      </c>
      <c r="B357" t="s">
        <v>95</v>
      </c>
      <c r="C357" t="s">
        <v>7</v>
      </c>
      <c r="D357">
        <v>2017</v>
      </c>
      <c r="E357">
        <v>0</v>
      </c>
      <c r="F357">
        <v>0</v>
      </c>
      <c r="H357">
        <v>7</v>
      </c>
      <c r="I357">
        <v>371</v>
      </c>
      <c r="J357">
        <v>0</v>
      </c>
      <c r="N357">
        <v>13</v>
      </c>
      <c r="O357" t="s">
        <v>94</v>
      </c>
      <c r="P357" s="18">
        <v>0</v>
      </c>
      <c r="Q357" s="18">
        <v>0</v>
      </c>
      <c r="R357" s="18">
        <v>0</v>
      </c>
      <c r="S357" s="18">
        <v>0</v>
      </c>
      <c r="T357" s="18">
        <v>0</v>
      </c>
    </row>
    <row r="358" spans="1:20" x14ac:dyDescent="0.2">
      <c r="A358">
        <v>356</v>
      </c>
      <c r="B358" t="s">
        <v>95</v>
      </c>
      <c r="C358" t="s">
        <v>7</v>
      </c>
      <c r="D358">
        <v>2018</v>
      </c>
      <c r="E358">
        <v>0</v>
      </c>
      <c r="F358">
        <v>0</v>
      </c>
      <c r="H358">
        <v>7</v>
      </c>
      <c r="I358">
        <v>622</v>
      </c>
      <c r="J358">
        <v>0</v>
      </c>
      <c r="N358">
        <v>14</v>
      </c>
      <c r="O358" t="s">
        <v>88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</row>
    <row r="359" spans="1:20" x14ac:dyDescent="0.2">
      <c r="A359">
        <v>357</v>
      </c>
      <c r="B359" t="s">
        <v>95</v>
      </c>
      <c r="C359" t="s">
        <v>7</v>
      </c>
      <c r="D359">
        <v>2019</v>
      </c>
      <c r="E359">
        <v>0</v>
      </c>
      <c r="F359">
        <v>0</v>
      </c>
      <c r="H359">
        <v>7</v>
      </c>
      <c r="I359">
        <v>458</v>
      </c>
      <c r="J359">
        <v>0</v>
      </c>
      <c r="O359" t="s">
        <v>89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</row>
    <row r="360" spans="1:20" x14ac:dyDescent="0.2">
      <c r="A360">
        <v>358</v>
      </c>
      <c r="B360" t="s">
        <v>95</v>
      </c>
      <c r="C360" t="s">
        <v>7</v>
      </c>
      <c r="D360">
        <v>2020</v>
      </c>
      <c r="E360">
        <v>0</v>
      </c>
      <c r="F360">
        <v>0</v>
      </c>
      <c r="H360">
        <v>7</v>
      </c>
      <c r="I360">
        <v>455</v>
      </c>
      <c r="J360">
        <v>0</v>
      </c>
      <c r="O360" t="s">
        <v>91</v>
      </c>
      <c r="P360" s="18">
        <v>0</v>
      </c>
      <c r="Q360" s="18">
        <v>0</v>
      </c>
      <c r="R360" s="18">
        <v>0</v>
      </c>
      <c r="S360" s="18">
        <v>0</v>
      </c>
      <c r="T360" s="18">
        <v>0</v>
      </c>
    </row>
    <row r="361" spans="1:20" x14ac:dyDescent="0.2">
      <c r="A361">
        <v>359</v>
      </c>
      <c r="B361" t="s">
        <v>95</v>
      </c>
      <c r="C361" t="s">
        <v>7</v>
      </c>
      <c r="D361">
        <v>2021</v>
      </c>
      <c r="E361">
        <v>0</v>
      </c>
      <c r="F361">
        <v>0</v>
      </c>
      <c r="H361">
        <v>7</v>
      </c>
      <c r="I361">
        <v>617</v>
      </c>
      <c r="J361">
        <v>0</v>
      </c>
    </row>
    <row r="362" spans="1:20" x14ac:dyDescent="0.2">
      <c r="A362">
        <v>360</v>
      </c>
      <c r="B362" t="s">
        <v>95</v>
      </c>
      <c r="C362" t="s">
        <v>8</v>
      </c>
      <c r="D362">
        <v>2017</v>
      </c>
      <c r="E362">
        <v>148</v>
      </c>
      <c r="F362">
        <v>148</v>
      </c>
      <c r="G362">
        <v>1</v>
      </c>
      <c r="H362">
        <v>7</v>
      </c>
      <c r="I362">
        <v>4852</v>
      </c>
      <c r="J362">
        <v>3.0502885408079099E-2</v>
      </c>
    </row>
    <row r="363" spans="1:20" x14ac:dyDescent="0.2">
      <c r="A363">
        <v>361</v>
      </c>
      <c r="B363" t="s">
        <v>95</v>
      </c>
      <c r="C363" t="s">
        <v>8</v>
      </c>
      <c r="D363">
        <v>2018</v>
      </c>
      <c r="E363">
        <v>185</v>
      </c>
      <c r="F363">
        <v>148</v>
      </c>
      <c r="G363">
        <v>1.25</v>
      </c>
      <c r="H363">
        <v>7</v>
      </c>
      <c r="I363">
        <v>5308</v>
      </c>
      <c r="J363">
        <v>3.4853051996985601E-2</v>
      </c>
    </row>
    <row r="364" spans="1:20" x14ac:dyDescent="0.2">
      <c r="A364">
        <v>362</v>
      </c>
      <c r="B364" t="s">
        <v>95</v>
      </c>
      <c r="C364" t="s">
        <v>8</v>
      </c>
      <c r="D364">
        <v>2019</v>
      </c>
      <c r="E364">
        <v>282</v>
      </c>
      <c r="F364">
        <v>148</v>
      </c>
      <c r="G364">
        <v>1.9054054054053999</v>
      </c>
      <c r="H364">
        <v>7</v>
      </c>
      <c r="I364">
        <v>5783</v>
      </c>
      <c r="J364">
        <v>4.8763617499567702E-2</v>
      </c>
    </row>
    <row r="365" spans="1:20" x14ac:dyDescent="0.2">
      <c r="A365">
        <v>363</v>
      </c>
      <c r="B365" t="s">
        <v>95</v>
      </c>
      <c r="C365" t="s">
        <v>8</v>
      </c>
      <c r="D365">
        <v>2020</v>
      </c>
      <c r="E365">
        <v>210</v>
      </c>
      <c r="F365">
        <v>148</v>
      </c>
      <c r="G365">
        <v>1.41891891891891</v>
      </c>
      <c r="H365">
        <v>7</v>
      </c>
      <c r="I365">
        <v>6928</v>
      </c>
      <c r="J365">
        <v>3.0311778290993002E-2</v>
      </c>
    </row>
    <row r="366" spans="1:20" x14ac:dyDescent="0.2">
      <c r="A366">
        <v>364</v>
      </c>
      <c r="B366" t="s">
        <v>95</v>
      </c>
      <c r="C366" t="s">
        <v>8</v>
      </c>
      <c r="D366">
        <v>2021</v>
      </c>
      <c r="E366">
        <v>260</v>
      </c>
      <c r="F366">
        <v>148</v>
      </c>
      <c r="G366">
        <v>1.7567567567567499</v>
      </c>
      <c r="H366">
        <v>7</v>
      </c>
      <c r="I366">
        <v>7016</v>
      </c>
      <c r="J366">
        <v>3.7058152793614497E-2</v>
      </c>
    </row>
    <row r="367" spans="1:20" x14ac:dyDescent="0.2">
      <c r="A367">
        <v>365</v>
      </c>
      <c r="B367" t="s">
        <v>95</v>
      </c>
      <c r="C367" t="s">
        <v>9</v>
      </c>
      <c r="D367">
        <v>2017</v>
      </c>
      <c r="E367">
        <v>0</v>
      </c>
      <c r="F367">
        <v>0</v>
      </c>
      <c r="H367">
        <v>7</v>
      </c>
      <c r="I367">
        <v>481</v>
      </c>
      <c r="J367">
        <v>0</v>
      </c>
    </row>
    <row r="368" spans="1:20" x14ac:dyDescent="0.2">
      <c r="A368">
        <v>366</v>
      </c>
      <c r="B368" t="s">
        <v>95</v>
      </c>
      <c r="C368" t="s">
        <v>9</v>
      </c>
      <c r="D368">
        <v>2018</v>
      </c>
      <c r="E368">
        <v>0</v>
      </c>
      <c r="F368">
        <v>0</v>
      </c>
      <c r="H368">
        <v>7</v>
      </c>
      <c r="I368">
        <v>986</v>
      </c>
      <c r="J368">
        <v>0</v>
      </c>
    </row>
    <row r="369" spans="1:10" x14ac:dyDescent="0.2">
      <c r="A369">
        <v>367</v>
      </c>
      <c r="B369" t="s">
        <v>95</v>
      </c>
      <c r="C369" t="s">
        <v>9</v>
      </c>
      <c r="D369">
        <v>2019</v>
      </c>
      <c r="E369">
        <v>0</v>
      </c>
      <c r="F369">
        <v>0</v>
      </c>
      <c r="H369">
        <v>7</v>
      </c>
      <c r="I369">
        <v>486</v>
      </c>
      <c r="J369">
        <v>0</v>
      </c>
    </row>
    <row r="370" spans="1:10" x14ac:dyDescent="0.2">
      <c r="A370">
        <v>368</v>
      </c>
      <c r="B370" t="s">
        <v>95</v>
      </c>
      <c r="C370" t="s">
        <v>9</v>
      </c>
      <c r="D370">
        <v>2020</v>
      </c>
      <c r="E370">
        <v>0</v>
      </c>
      <c r="F370">
        <v>0</v>
      </c>
      <c r="H370">
        <v>7</v>
      </c>
      <c r="I370">
        <v>736</v>
      </c>
      <c r="J370">
        <v>0</v>
      </c>
    </row>
    <row r="371" spans="1:10" x14ac:dyDescent="0.2">
      <c r="A371">
        <v>369</v>
      </c>
      <c r="B371" t="s">
        <v>95</v>
      </c>
      <c r="C371" t="s">
        <v>9</v>
      </c>
      <c r="D371">
        <v>2021</v>
      </c>
      <c r="E371">
        <v>0</v>
      </c>
      <c r="F371">
        <v>0</v>
      </c>
      <c r="H371">
        <v>7</v>
      </c>
      <c r="I371">
        <v>767</v>
      </c>
      <c r="J371">
        <v>0</v>
      </c>
    </row>
    <row r="372" spans="1:10" x14ac:dyDescent="0.2">
      <c r="A372">
        <v>370</v>
      </c>
      <c r="B372" t="s">
        <v>95</v>
      </c>
      <c r="C372" t="s">
        <v>10</v>
      </c>
      <c r="D372">
        <v>2017</v>
      </c>
      <c r="E372">
        <v>0</v>
      </c>
      <c r="F372">
        <v>0</v>
      </c>
      <c r="H372">
        <v>7</v>
      </c>
      <c r="I372">
        <v>267</v>
      </c>
      <c r="J372">
        <v>0</v>
      </c>
    </row>
    <row r="373" spans="1:10" x14ac:dyDescent="0.2">
      <c r="A373">
        <v>371</v>
      </c>
      <c r="B373" t="s">
        <v>95</v>
      </c>
      <c r="C373" t="s">
        <v>10</v>
      </c>
      <c r="D373">
        <v>2018</v>
      </c>
      <c r="E373">
        <v>0</v>
      </c>
      <c r="F373">
        <v>0</v>
      </c>
      <c r="H373">
        <v>7</v>
      </c>
      <c r="I373">
        <v>421</v>
      </c>
      <c r="J373">
        <v>0</v>
      </c>
    </row>
    <row r="374" spans="1:10" x14ac:dyDescent="0.2">
      <c r="A374">
        <v>372</v>
      </c>
      <c r="B374" t="s">
        <v>95</v>
      </c>
      <c r="C374" t="s">
        <v>10</v>
      </c>
      <c r="D374">
        <v>2019</v>
      </c>
      <c r="E374">
        <v>0</v>
      </c>
      <c r="F374">
        <v>0</v>
      </c>
      <c r="H374">
        <v>7</v>
      </c>
      <c r="I374">
        <v>610</v>
      </c>
      <c r="J374">
        <v>0</v>
      </c>
    </row>
    <row r="375" spans="1:10" x14ac:dyDescent="0.2">
      <c r="A375">
        <v>373</v>
      </c>
      <c r="B375" t="s">
        <v>95</v>
      </c>
      <c r="C375" t="s">
        <v>10</v>
      </c>
      <c r="D375">
        <v>2020</v>
      </c>
      <c r="E375">
        <v>0</v>
      </c>
      <c r="F375">
        <v>0</v>
      </c>
      <c r="H375">
        <v>7</v>
      </c>
      <c r="I375">
        <v>424</v>
      </c>
      <c r="J375">
        <v>0</v>
      </c>
    </row>
    <row r="376" spans="1:10" x14ac:dyDescent="0.2">
      <c r="A376">
        <v>374</v>
      </c>
      <c r="B376" t="s">
        <v>95</v>
      </c>
      <c r="C376" t="s">
        <v>10</v>
      </c>
      <c r="D376">
        <v>2021</v>
      </c>
      <c r="E376">
        <v>0</v>
      </c>
      <c r="F376">
        <v>0</v>
      </c>
      <c r="H376">
        <v>7</v>
      </c>
      <c r="I376">
        <v>764</v>
      </c>
      <c r="J376">
        <v>0</v>
      </c>
    </row>
    <row r="377" spans="1:10" x14ac:dyDescent="0.2">
      <c r="A377">
        <v>375</v>
      </c>
      <c r="B377" t="s">
        <v>95</v>
      </c>
      <c r="C377" t="s">
        <v>11</v>
      </c>
      <c r="D377">
        <v>2017</v>
      </c>
      <c r="E377">
        <v>99</v>
      </c>
      <c r="F377">
        <v>99</v>
      </c>
      <c r="G377">
        <v>1</v>
      </c>
      <c r="H377">
        <v>7</v>
      </c>
      <c r="I377">
        <v>1810</v>
      </c>
      <c r="J377">
        <v>5.4696132596685001E-2</v>
      </c>
    </row>
    <row r="378" spans="1:10" x14ac:dyDescent="0.2">
      <c r="A378">
        <v>376</v>
      </c>
      <c r="B378" t="s">
        <v>95</v>
      </c>
      <c r="C378" t="s">
        <v>11</v>
      </c>
      <c r="D378">
        <v>2018</v>
      </c>
      <c r="E378">
        <v>316</v>
      </c>
      <c r="F378">
        <v>99</v>
      </c>
      <c r="G378">
        <v>3.1919191919191898</v>
      </c>
      <c r="H378">
        <v>7</v>
      </c>
      <c r="I378">
        <v>2865</v>
      </c>
      <c r="J378">
        <v>0.11029668411867299</v>
      </c>
    </row>
    <row r="379" spans="1:10" x14ac:dyDescent="0.2">
      <c r="A379">
        <v>377</v>
      </c>
      <c r="B379" t="s">
        <v>95</v>
      </c>
      <c r="C379" t="s">
        <v>11</v>
      </c>
      <c r="D379">
        <v>2019</v>
      </c>
      <c r="E379">
        <v>207</v>
      </c>
      <c r="F379">
        <v>99</v>
      </c>
      <c r="G379">
        <v>2.0909090909090899</v>
      </c>
      <c r="H379">
        <v>7</v>
      </c>
      <c r="I379">
        <v>2767</v>
      </c>
      <c r="J379">
        <v>7.4810263823635703E-2</v>
      </c>
    </row>
    <row r="380" spans="1:10" x14ac:dyDescent="0.2">
      <c r="A380">
        <v>378</v>
      </c>
      <c r="B380" t="s">
        <v>95</v>
      </c>
      <c r="C380" t="s">
        <v>11</v>
      </c>
      <c r="D380">
        <v>2020</v>
      </c>
      <c r="E380">
        <v>237</v>
      </c>
      <c r="F380">
        <v>99</v>
      </c>
      <c r="G380">
        <v>2.39393939393939</v>
      </c>
      <c r="H380">
        <v>7</v>
      </c>
      <c r="I380">
        <v>3910</v>
      </c>
      <c r="J380">
        <v>6.0613810741687903E-2</v>
      </c>
    </row>
    <row r="381" spans="1:10" x14ac:dyDescent="0.2">
      <c r="A381">
        <v>379</v>
      </c>
      <c r="B381" t="s">
        <v>95</v>
      </c>
      <c r="C381" t="s">
        <v>11</v>
      </c>
      <c r="D381">
        <v>2021</v>
      </c>
      <c r="E381">
        <v>213</v>
      </c>
      <c r="F381">
        <v>99</v>
      </c>
      <c r="G381">
        <v>2.15151515151515</v>
      </c>
      <c r="H381">
        <v>7</v>
      </c>
      <c r="I381">
        <v>3703</v>
      </c>
      <c r="J381">
        <v>5.75209289765055E-2</v>
      </c>
    </row>
    <row r="382" spans="1:10" x14ac:dyDescent="0.2">
      <c r="A382">
        <v>380</v>
      </c>
      <c r="B382" t="s">
        <v>95</v>
      </c>
      <c r="C382" t="s">
        <v>12</v>
      </c>
      <c r="D382">
        <v>2017</v>
      </c>
      <c r="E382">
        <v>0</v>
      </c>
      <c r="F382">
        <v>0</v>
      </c>
      <c r="H382">
        <v>7</v>
      </c>
      <c r="I382">
        <v>256</v>
      </c>
      <c r="J382">
        <v>0</v>
      </c>
    </row>
    <row r="383" spans="1:10" x14ac:dyDescent="0.2">
      <c r="A383">
        <v>381</v>
      </c>
      <c r="B383" t="s">
        <v>95</v>
      </c>
      <c r="C383" t="s">
        <v>12</v>
      </c>
      <c r="D383">
        <v>2018</v>
      </c>
      <c r="E383">
        <v>0</v>
      </c>
      <c r="F383">
        <v>0</v>
      </c>
      <c r="H383">
        <v>7</v>
      </c>
      <c r="I383">
        <v>194</v>
      </c>
      <c r="J383">
        <v>0</v>
      </c>
    </row>
    <row r="384" spans="1:10" x14ac:dyDescent="0.2">
      <c r="A384">
        <v>382</v>
      </c>
      <c r="B384" t="s">
        <v>95</v>
      </c>
      <c r="C384" t="s">
        <v>12</v>
      </c>
      <c r="D384">
        <v>2019</v>
      </c>
      <c r="E384">
        <v>0</v>
      </c>
      <c r="F384">
        <v>0</v>
      </c>
      <c r="H384">
        <v>7</v>
      </c>
      <c r="I384">
        <v>311</v>
      </c>
      <c r="J384">
        <v>0</v>
      </c>
    </row>
    <row r="385" spans="1:10" x14ac:dyDescent="0.2">
      <c r="A385">
        <v>383</v>
      </c>
      <c r="B385" t="s">
        <v>95</v>
      </c>
      <c r="C385" t="s">
        <v>12</v>
      </c>
      <c r="D385">
        <v>2020</v>
      </c>
      <c r="E385">
        <v>0</v>
      </c>
      <c r="F385">
        <v>0</v>
      </c>
      <c r="H385">
        <v>7</v>
      </c>
      <c r="I385">
        <v>246</v>
      </c>
      <c r="J385">
        <v>0</v>
      </c>
    </row>
    <row r="386" spans="1:10" x14ac:dyDescent="0.2">
      <c r="A386">
        <v>384</v>
      </c>
      <c r="B386" t="s">
        <v>95</v>
      </c>
      <c r="C386" t="s">
        <v>12</v>
      </c>
      <c r="D386">
        <v>2021</v>
      </c>
      <c r="E386">
        <v>0</v>
      </c>
      <c r="F386">
        <v>0</v>
      </c>
      <c r="H386">
        <v>7</v>
      </c>
      <c r="I386">
        <v>355</v>
      </c>
      <c r="J386">
        <v>0</v>
      </c>
    </row>
    <row r="387" spans="1:10" x14ac:dyDescent="0.2">
      <c r="A387">
        <v>385</v>
      </c>
      <c r="B387" t="s">
        <v>95</v>
      </c>
      <c r="C387" t="s">
        <v>13</v>
      </c>
      <c r="D387">
        <v>2017</v>
      </c>
      <c r="E387">
        <v>125</v>
      </c>
      <c r="F387">
        <v>125</v>
      </c>
      <c r="G387">
        <v>1</v>
      </c>
      <c r="H387">
        <v>7</v>
      </c>
      <c r="I387">
        <v>2178</v>
      </c>
      <c r="J387">
        <v>5.73921028466483E-2</v>
      </c>
    </row>
    <row r="388" spans="1:10" x14ac:dyDescent="0.2">
      <c r="A388">
        <v>386</v>
      </c>
      <c r="B388" t="s">
        <v>95</v>
      </c>
      <c r="C388" t="s">
        <v>13</v>
      </c>
      <c r="D388">
        <v>2018</v>
      </c>
      <c r="E388">
        <v>105</v>
      </c>
      <c r="F388">
        <v>125</v>
      </c>
      <c r="G388">
        <v>0.84</v>
      </c>
      <c r="H388">
        <v>7</v>
      </c>
      <c r="I388">
        <v>2618</v>
      </c>
      <c r="J388">
        <v>4.0106951871657699E-2</v>
      </c>
    </row>
    <row r="389" spans="1:10" x14ac:dyDescent="0.2">
      <c r="A389">
        <v>387</v>
      </c>
      <c r="B389" t="s">
        <v>95</v>
      </c>
      <c r="C389" t="s">
        <v>13</v>
      </c>
      <c r="D389">
        <v>2019</v>
      </c>
      <c r="E389">
        <v>118</v>
      </c>
      <c r="F389">
        <v>125</v>
      </c>
      <c r="G389">
        <v>0.94399999999999995</v>
      </c>
      <c r="H389">
        <v>7</v>
      </c>
      <c r="I389">
        <v>2331</v>
      </c>
      <c r="J389">
        <v>5.06220506220506E-2</v>
      </c>
    </row>
    <row r="390" spans="1:10" x14ac:dyDescent="0.2">
      <c r="A390">
        <v>388</v>
      </c>
      <c r="B390" t="s">
        <v>95</v>
      </c>
      <c r="C390" t="s">
        <v>13</v>
      </c>
      <c r="D390">
        <v>2020</v>
      </c>
      <c r="E390">
        <v>292</v>
      </c>
      <c r="F390">
        <v>125</v>
      </c>
      <c r="G390">
        <v>2.3359999999999999</v>
      </c>
      <c r="H390">
        <v>7</v>
      </c>
      <c r="I390">
        <v>3261</v>
      </c>
      <c r="J390">
        <v>8.9543084943268902E-2</v>
      </c>
    </row>
    <row r="391" spans="1:10" x14ac:dyDescent="0.2">
      <c r="A391">
        <v>389</v>
      </c>
      <c r="B391" t="s">
        <v>95</v>
      </c>
      <c r="C391" t="s">
        <v>13</v>
      </c>
      <c r="D391">
        <v>2021</v>
      </c>
      <c r="E391">
        <v>186</v>
      </c>
      <c r="F391">
        <v>125</v>
      </c>
      <c r="G391">
        <v>1.488</v>
      </c>
      <c r="H391">
        <v>7</v>
      </c>
      <c r="I391">
        <v>3037</v>
      </c>
      <c r="J391">
        <v>6.1244649324991698E-2</v>
      </c>
    </row>
    <row r="392" spans="1:10" x14ac:dyDescent="0.2">
      <c r="A392">
        <v>390</v>
      </c>
      <c r="B392" t="s">
        <v>96</v>
      </c>
      <c r="C392" t="s">
        <v>5</v>
      </c>
      <c r="D392">
        <v>2017</v>
      </c>
      <c r="E392">
        <v>569</v>
      </c>
      <c r="F392">
        <v>569</v>
      </c>
      <c r="G392">
        <v>1</v>
      </c>
      <c r="H392">
        <v>2</v>
      </c>
      <c r="I392">
        <v>3974</v>
      </c>
      <c r="J392">
        <v>0.143180674383492</v>
      </c>
    </row>
    <row r="393" spans="1:10" x14ac:dyDescent="0.2">
      <c r="A393">
        <v>391</v>
      </c>
      <c r="B393" t="s">
        <v>96</v>
      </c>
      <c r="C393" t="s">
        <v>5</v>
      </c>
      <c r="D393">
        <v>2018</v>
      </c>
      <c r="E393">
        <v>813</v>
      </c>
      <c r="F393">
        <v>569</v>
      </c>
      <c r="G393">
        <v>1.42882249560632</v>
      </c>
      <c r="H393">
        <v>2</v>
      </c>
      <c r="I393">
        <v>4492</v>
      </c>
      <c r="J393">
        <v>0.180988423864648</v>
      </c>
    </row>
    <row r="394" spans="1:10" x14ac:dyDescent="0.2">
      <c r="A394">
        <v>392</v>
      </c>
      <c r="B394" t="s">
        <v>96</v>
      </c>
      <c r="C394" t="s">
        <v>5</v>
      </c>
      <c r="D394">
        <v>2019</v>
      </c>
      <c r="E394">
        <v>926</v>
      </c>
      <c r="F394">
        <v>569</v>
      </c>
      <c r="G394">
        <v>1.6274165202108899</v>
      </c>
      <c r="H394">
        <v>2</v>
      </c>
      <c r="I394">
        <v>4946</v>
      </c>
      <c r="J394">
        <v>0.18722199757379701</v>
      </c>
    </row>
    <row r="395" spans="1:10" x14ac:dyDescent="0.2">
      <c r="A395">
        <v>393</v>
      </c>
      <c r="B395" t="s">
        <v>96</v>
      </c>
      <c r="C395" t="s">
        <v>5</v>
      </c>
      <c r="D395">
        <v>2020</v>
      </c>
      <c r="E395">
        <v>999</v>
      </c>
      <c r="F395">
        <v>569</v>
      </c>
      <c r="G395">
        <v>1.7557117750439299</v>
      </c>
      <c r="H395">
        <v>2</v>
      </c>
      <c r="I395">
        <v>5182</v>
      </c>
      <c r="J395">
        <v>0.19278270937861799</v>
      </c>
    </row>
    <row r="396" spans="1:10" x14ac:dyDescent="0.2">
      <c r="A396">
        <v>394</v>
      </c>
      <c r="B396" t="s">
        <v>96</v>
      </c>
      <c r="C396" t="s">
        <v>5</v>
      </c>
      <c r="D396">
        <v>2021</v>
      </c>
      <c r="E396">
        <v>982</v>
      </c>
      <c r="F396">
        <v>569</v>
      </c>
      <c r="G396">
        <v>1.72583479789103</v>
      </c>
      <c r="H396">
        <v>2</v>
      </c>
      <c r="I396">
        <v>5409</v>
      </c>
      <c r="J396">
        <v>0.18154926973562499</v>
      </c>
    </row>
    <row r="397" spans="1:10" x14ac:dyDescent="0.2">
      <c r="A397">
        <v>395</v>
      </c>
      <c r="B397" t="s">
        <v>96</v>
      </c>
      <c r="C397" t="s">
        <v>6</v>
      </c>
      <c r="D397">
        <v>2017</v>
      </c>
      <c r="E397">
        <v>0</v>
      </c>
      <c r="F397">
        <v>0</v>
      </c>
      <c r="H397">
        <v>2</v>
      </c>
      <c r="I397">
        <v>1231</v>
      </c>
      <c r="J397">
        <v>0</v>
      </c>
    </row>
    <row r="398" spans="1:10" x14ac:dyDescent="0.2">
      <c r="A398">
        <v>396</v>
      </c>
      <c r="B398" t="s">
        <v>96</v>
      </c>
      <c r="C398" t="s">
        <v>6</v>
      </c>
      <c r="D398">
        <v>2018</v>
      </c>
      <c r="E398">
        <v>72</v>
      </c>
      <c r="F398">
        <v>0</v>
      </c>
      <c r="G398" t="s">
        <v>92</v>
      </c>
      <c r="H398">
        <v>2</v>
      </c>
      <c r="I398">
        <v>655</v>
      </c>
      <c r="J398">
        <v>0.109923664122137</v>
      </c>
    </row>
    <row r="399" spans="1:10" x14ac:dyDescent="0.2">
      <c r="A399">
        <v>397</v>
      </c>
      <c r="B399" t="s">
        <v>96</v>
      </c>
      <c r="C399" t="s">
        <v>6</v>
      </c>
      <c r="D399">
        <v>2019</v>
      </c>
      <c r="E399">
        <v>324</v>
      </c>
      <c r="F399">
        <v>0</v>
      </c>
      <c r="G399" t="s">
        <v>92</v>
      </c>
      <c r="H399">
        <v>2</v>
      </c>
      <c r="I399">
        <v>855</v>
      </c>
      <c r="J399">
        <v>0.37894736842105198</v>
      </c>
    </row>
    <row r="400" spans="1:10" x14ac:dyDescent="0.2">
      <c r="A400">
        <v>398</v>
      </c>
      <c r="B400" t="s">
        <v>96</v>
      </c>
      <c r="C400" t="s">
        <v>6</v>
      </c>
      <c r="D400">
        <v>2020</v>
      </c>
      <c r="E400">
        <v>244</v>
      </c>
      <c r="F400">
        <v>0</v>
      </c>
      <c r="G400" t="s">
        <v>92</v>
      </c>
      <c r="H400">
        <v>2</v>
      </c>
      <c r="I400">
        <v>1266</v>
      </c>
      <c r="J400">
        <v>0.19273301737756701</v>
      </c>
    </row>
    <row r="401" spans="1:10" x14ac:dyDescent="0.2">
      <c r="A401">
        <v>399</v>
      </c>
      <c r="B401" t="s">
        <v>96</v>
      </c>
      <c r="C401" t="s">
        <v>6</v>
      </c>
      <c r="D401">
        <v>2021</v>
      </c>
      <c r="E401">
        <v>219</v>
      </c>
      <c r="F401">
        <v>0</v>
      </c>
      <c r="G401" t="s">
        <v>92</v>
      </c>
      <c r="H401">
        <v>2</v>
      </c>
      <c r="I401">
        <v>965</v>
      </c>
      <c r="J401">
        <v>0.226943005181347</v>
      </c>
    </row>
    <row r="402" spans="1:10" x14ac:dyDescent="0.2">
      <c r="A402">
        <v>400</v>
      </c>
      <c r="B402" t="s">
        <v>96</v>
      </c>
      <c r="C402" t="s">
        <v>7</v>
      </c>
      <c r="D402">
        <v>2017</v>
      </c>
      <c r="E402">
        <v>73</v>
      </c>
      <c r="F402">
        <v>73</v>
      </c>
      <c r="G402">
        <v>1</v>
      </c>
      <c r="H402">
        <v>2</v>
      </c>
      <c r="I402">
        <v>371</v>
      </c>
      <c r="J402">
        <v>0.19676549865229101</v>
      </c>
    </row>
    <row r="403" spans="1:10" x14ac:dyDescent="0.2">
      <c r="A403">
        <v>401</v>
      </c>
      <c r="B403" t="s">
        <v>96</v>
      </c>
      <c r="C403" t="s">
        <v>7</v>
      </c>
      <c r="D403">
        <v>2018</v>
      </c>
      <c r="E403">
        <v>58</v>
      </c>
      <c r="F403">
        <v>73</v>
      </c>
      <c r="G403">
        <v>0.79452054794520499</v>
      </c>
      <c r="H403">
        <v>2</v>
      </c>
      <c r="I403">
        <v>622</v>
      </c>
      <c r="J403">
        <v>9.3247588424437297E-2</v>
      </c>
    </row>
    <row r="404" spans="1:10" x14ac:dyDescent="0.2">
      <c r="A404">
        <v>402</v>
      </c>
      <c r="B404" t="s">
        <v>96</v>
      </c>
      <c r="C404" t="s">
        <v>7</v>
      </c>
      <c r="D404">
        <v>2019</v>
      </c>
      <c r="E404">
        <v>42</v>
      </c>
      <c r="F404">
        <v>73</v>
      </c>
      <c r="G404">
        <v>0.57534246575342396</v>
      </c>
      <c r="H404">
        <v>2</v>
      </c>
      <c r="I404">
        <v>458</v>
      </c>
      <c r="J404">
        <v>9.1703056768558902E-2</v>
      </c>
    </row>
    <row r="405" spans="1:10" x14ac:dyDescent="0.2">
      <c r="A405">
        <v>403</v>
      </c>
      <c r="B405" t="s">
        <v>96</v>
      </c>
      <c r="C405" t="s">
        <v>7</v>
      </c>
      <c r="D405">
        <v>2020</v>
      </c>
      <c r="E405">
        <v>35</v>
      </c>
      <c r="F405">
        <v>73</v>
      </c>
      <c r="G405">
        <v>0.47945205479452002</v>
      </c>
      <c r="H405">
        <v>2</v>
      </c>
      <c r="I405">
        <v>455</v>
      </c>
      <c r="J405">
        <v>7.69230769230769E-2</v>
      </c>
    </row>
    <row r="406" spans="1:10" x14ac:dyDescent="0.2">
      <c r="A406">
        <v>404</v>
      </c>
      <c r="B406" t="s">
        <v>96</v>
      </c>
      <c r="C406" t="s">
        <v>7</v>
      </c>
      <c r="D406">
        <v>2021</v>
      </c>
      <c r="E406">
        <v>227</v>
      </c>
      <c r="F406">
        <v>73</v>
      </c>
      <c r="G406">
        <v>3.10958904109589</v>
      </c>
      <c r="H406">
        <v>2</v>
      </c>
      <c r="I406">
        <v>617</v>
      </c>
      <c r="J406">
        <v>0.36790923824959398</v>
      </c>
    </row>
    <row r="407" spans="1:10" x14ac:dyDescent="0.2">
      <c r="A407">
        <v>405</v>
      </c>
      <c r="B407" t="s">
        <v>96</v>
      </c>
      <c r="C407" t="s">
        <v>8</v>
      </c>
      <c r="D407">
        <v>2017</v>
      </c>
      <c r="E407">
        <v>861</v>
      </c>
      <c r="F407">
        <v>861</v>
      </c>
      <c r="G407">
        <v>1</v>
      </c>
      <c r="H407">
        <v>2</v>
      </c>
      <c r="I407">
        <v>4852</v>
      </c>
      <c r="J407">
        <v>0.177452596867271</v>
      </c>
    </row>
    <row r="408" spans="1:10" x14ac:dyDescent="0.2">
      <c r="A408">
        <v>406</v>
      </c>
      <c r="B408" t="s">
        <v>96</v>
      </c>
      <c r="C408" t="s">
        <v>8</v>
      </c>
      <c r="D408">
        <v>2018</v>
      </c>
      <c r="E408">
        <v>1228</v>
      </c>
      <c r="F408">
        <v>861</v>
      </c>
      <c r="G408">
        <v>1.42624854819976</v>
      </c>
      <c r="H408">
        <v>2</v>
      </c>
      <c r="I408">
        <v>5308</v>
      </c>
      <c r="J408">
        <v>0.23134890730972099</v>
      </c>
    </row>
    <row r="409" spans="1:10" x14ac:dyDescent="0.2">
      <c r="A409">
        <v>407</v>
      </c>
      <c r="B409" t="s">
        <v>96</v>
      </c>
      <c r="C409" t="s">
        <v>8</v>
      </c>
      <c r="D409">
        <v>2019</v>
      </c>
      <c r="E409">
        <v>1269</v>
      </c>
      <c r="F409">
        <v>861</v>
      </c>
      <c r="G409">
        <v>1.4738675958188101</v>
      </c>
      <c r="H409">
        <v>2</v>
      </c>
      <c r="I409">
        <v>5783</v>
      </c>
      <c r="J409">
        <v>0.21943627874805399</v>
      </c>
    </row>
    <row r="410" spans="1:10" x14ac:dyDescent="0.2">
      <c r="A410">
        <v>408</v>
      </c>
      <c r="B410" t="s">
        <v>96</v>
      </c>
      <c r="C410" t="s">
        <v>8</v>
      </c>
      <c r="D410">
        <v>2020</v>
      </c>
      <c r="E410">
        <v>1626</v>
      </c>
      <c r="F410">
        <v>861</v>
      </c>
      <c r="G410">
        <v>1.8885017421602699</v>
      </c>
      <c r="H410">
        <v>2</v>
      </c>
      <c r="I410">
        <v>6928</v>
      </c>
      <c r="J410">
        <v>0.23469976905311701</v>
      </c>
    </row>
    <row r="411" spans="1:10" x14ac:dyDescent="0.2">
      <c r="A411">
        <v>409</v>
      </c>
      <c r="B411" t="s">
        <v>96</v>
      </c>
      <c r="C411" t="s">
        <v>8</v>
      </c>
      <c r="D411">
        <v>2021</v>
      </c>
      <c r="E411">
        <v>1544</v>
      </c>
      <c r="F411">
        <v>861</v>
      </c>
      <c r="G411">
        <v>1.7932636469221801</v>
      </c>
      <c r="H411">
        <v>2</v>
      </c>
      <c r="I411">
        <v>7016</v>
      </c>
      <c r="J411">
        <v>0.220068415051311</v>
      </c>
    </row>
    <row r="412" spans="1:10" x14ac:dyDescent="0.2">
      <c r="A412">
        <v>410</v>
      </c>
      <c r="B412" t="s">
        <v>96</v>
      </c>
      <c r="C412" t="s">
        <v>9</v>
      </c>
      <c r="D412">
        <v>2017</v>
      </c>
      <c r="E412">
        <v>100</v>
      </c>
      <c r="F412">
        <v>100</v>
      </c>
      <c r="G412">
        <v>1</v>
      </c>
      <c r="H412">
        <v>2</v>
      </c>
      <c r="I412">
        <v>481</v>
      </c>
      <c r="J412">
        <v>0.207900207900207</v>
      </c>
    </row>
    <row r="413" spans="1:10" x14ac:dyDescent="0.2">
      <c r="A413">
        <v>411</v>
      </c>
      <c r="B413" t="s">
        <v>96</v>
      </c>
      <c r="C413" t="s">
        <v>9</v>
      </c>
      <c r="D413">
        <v>2018</v>
      </c>
      <c r="E413">
        <v>146</v>
      </c>
      <c r="F413">
        <v>100</v>
      </c>
      <c r="G413">
        <v>1.46</v>
      </c>
      <c r="H413">
        <v>2</v>
      </c>
      <c r="I413">
        <v>986</v>
      </c>
      <c r="J413">
        <v>0.14807302231237299</v>
      </c>
    </row>
    <row r="414" spans="1:10" x14ac:dyDescent="0.2">
      <c r="A414">
        <v>412</v>
      </c>
      <c r="B414" t="s">
        <v>96</v>
      </c>
      <c r="C414" t="s">
        <v>9</v>
      </c>
      <c r="D414">
        <v>2019</v>
      </c>
      <c r="E414">
        <v>191</v>
      </c>
      <c r="F414">
        <v>100</v>
      </c>
      <c r="G414">
        <v>1.91</v>
      </c>
      <c r="H414">
        <v>2</v>
      </c>
      <c r="I414">
        <v>486</v>
      </c>
      <c r="J414">
        <v>0.39300411522633699</v>
      </c>
    </row>
    <row r="415" spans="1:10" x14ac:dyDescent="0.2">
      <c r="A415">
        <v>413</v>
      </c>
      <c r="B415" t="s">
        <v>96</v>
      </c>
      <c r="C415" t="s">
        <v>9</v>
      </c>
      <c r="D415">
        <v>2020</v>
      </c>
      <c r="E415">
        <v>265</v>
      </c>
      <c r="F415">
        <v>100</v>
      </c>
      <c r="G415">
        <v>2.65</v>
      </c>
      <c r="H415">
        <v>2</v>
      </c>
      <c r="I415">
        <v>736</v>
      </c>
      <c r="J415">
        <v>0.36005434782608697</v>
      </c>
    </row>
    <row r="416" spans="1:10" x14ac:dyDescent="0.2">
      <c r="A416">
        <v>414</v>
      </c>
      <c r="B416" t="s">
        <v>96</v>
      </c>
      <c r="C416" t="s">
        <v>9</v>
      </c>
      <c r="D416">
        <v>2021</v>
      </c>
      <c r="E416">
        <v>279</v>
      </c>
      <c r="F416">
        <v>100</v>
      </c>
      <c r="G416">
        <v>2.79</v>
      </c>
      <c r="H416">
        <v>2</v>
      </c>
      <c r="I416">
        <v>767</v>
      </c>
      <c r="J416">
        <v>0.36375488917861798</v>
      </c>
    </row>
    <row r="417" spans="1:10" x14ac:dyDescent="0.2">
      <c r="A417">
        <v>415</v>
      </c>
      <c r="B417" t="s">
        <v>96</v>
      </c>
      <c r="C417" t="s">
        <v>10</v>
      </c>
      <c r="D417">
        <v>2017</v>
      </c>
      <c r="E417">
        <v>100</v>
      </c>
      <c r="F417">
        <v>100</v>
      </c>
      <c r="G417">
        <v>1</v>
      </c>
      <c r="H417">
        <v>2</v>
      </c>
      <c r="I417">
        <v>267</v>
      </c>
      <c r="J417">
        <v>0.37453183520599198</v>
      </c>
    </row>
    <row r="418" spans="1:10" x14ac:dyDescent="0.2">
      <c r="A418">
        <v>416</v>
      </c>
      <c r="B418" t="s">
        <v>96</v>
      </c>
      <c r="C418" t="s">
        <v>10</v>
      </c>
      <c r="D418">
        <v>2018</v>
      </c>
      <c r="E418">
        <v>0</v>
      </c>
      <c r="F418">
        <v>100</v>
      </c>
      <c r="G418">
        <v>0</v>
      </c>
      <c r="H418">
        <v>2</v>
      </c>
      <c r="I418">
        <v>421</v>
      </c>
      <c r="J418">
        <v>0</v>
      </c>
    </row>
    <row r="419" spans="1:10" x14ac:dyDescent="0.2">
      <c r="A419">
        <v>417</v>
      </c>
      <c r="B419" t="s">
        <v>96</v>
      </c>
      <c r="C419" t="s">
        <v>10</v>
      </c>
      <c r="D419">
        <v>2019</v>
      </c>
      <c r="E419">
        <v>0</v>
      </c>
      <c r="F419">
        <v>100</v>
      </c>
      <c r="G419">
        <v>0</v>
      </c>
      <c r="H419">
        <v>2</v>
      </c>
      <c r="I419">
        <v>610</v>
      </c>
      <c r="J419">
        <v>0</v>
      </c>
    </row>
    <row r="420" spans="1:10" x14ac:dyDescent="0.2">
      <c r="A420">
        <v>418</v>
      </c>
      <c r="B420" t="s">
        <v>96</v>
      </c>
      <c r="C420" t="s">
        <v>10</v>
      </c>
      <c r="D420">
        <v>2020</v>
      </c>
      <c r="E420">
        <v>107</v>
      </c>
      <c r="F420">
        <v>100</v>
      </c>
      <c r="G420">
        <v>1.07</v>
      </c>
      <c r="H420">
        <v>2</v>
      </c>
      <c r="I420">
        <v>424</v>
      </c>
      <c r="J420">
        <v>0.25235849056603699</v>
      </c>
    </row>
    <row r="421" spans="1:10" x14ac:dyDescent="0.2">
      <c r="A421">
        <v>419</v>
      </c>
      <c r="B421" t="s">
        <v>96</v>
      </c>
      <c r="C421" t="s">
        <v>10</v>
      </c>
      <c r="D421">
        <v>2021</v>
      </c>
      <c r="E421">
        <v>290</v>
      </c>
      <c r="F421">
        <v>100</v>
      </c>
      <c r="G421">
        <v>2.9</v>
      </c>
      <c r="H421">
        <v>2</v>
      </c>
      <c r="I421">
        <v>764</v>
      </c>
      <c r="J421">
        <v>0.37958115183246</v>
      </c>
    </row>
    <row r="422" spans="1:10" x14ac:dyDescent="0.2">
      <c r="A422">
        <v>420</v>
      </c>
      <c r="B422" t="s">
        <v>96</v>
      </c>
      <c r="C422" t="s">
        <v>11</v>
      </c>
      <c r="D422">
        <v>2017</v>
      </c>
      <c r="E422">
        <v>253</v>
      </c>
      <c r="F422">
        <v>253</v>
      </c>
      <c r="G422">
        <v>1</v>
      </c>
      <c r="H422">
        <v>2</v>
      </c>
      <c r="I422">
        <v>1810</v>
      </c>
      <c r="J422">
        <v>0.139779005524861</v>
      </c>
    </row>
    <row r="423" spans="1:10" x14ac:dyDescent="0.2">
      <c r="A423">
        <v>421</v>
      </c>
      <c r="B423" t="s">
        <v>96</v>
      </c>
      <c r="C423" t="s">
        <v>11</v>
      </c>
      <c r="D423">
        <v>2018</v>
      </c>
      <c r="E423">
        <v>313</v>
      </c>
      <c r="F423">
        <v>253</v>
      </c>
      <c r="G423">
        <v>1.23715415019762</v>
      </c>
      <c r="H423">
        <v>2</v>
      </c>
      <c r="I423">
        <v>2865</v>
      </c>
      <c r="J423">
        <v>0.109249563699825</v>
      </c>
    </row>
    <row r="424" spans="1:10" x14ac:dyDescent="0.2">
      <c r="A424">
        <v>422</v>
      </c>
      <c r="B424" t="s">
        <v>96</v>
      </c>
      <c r="C424" t="s">
        <v>11</v>
      </c>
      <c r="D424">
        <v>2019</v>
      </c>
      <c r="E424">
        <v>242</v>
      </c>
      <c r="F424">
        <v>253</v>
      </c>
      <c r="G424">
        <v>0.95652173913043403</v>
      </c>
      <c r="H424">
        <v>2</v>
      </c>
      <c r="I424">
        <v>2767</v>
      </c>
      <c r="J424">
        <v>8.7459342247921901E-2</v>
      </c>
    </row>
    <row r="425" spans="1:10" x14ac:dyDescent="0.2">
      <c r="A425">
        <v>423</v>
      </c>
      <c r="B425" t="s">
        <v>96</v>
      </c>
      <c r="C425" t="s">
        <v>11</v>
      </c>
      <c r="D425">
        <v>2020</v>
      </c>
      <c r="E425">
        <v>394</v>
      </c>
      <c r="F425">
        <v>253</v>
      </c>
      <c r="G425">
        <v>1.5573122529644201</v>
      </c>
      <c r="H425">
        <v>2</v>
      </c>
      <c r="I425">
        <v>3910</v>
      </c>
      <c r="J425">
        <v>0.100767263427109</v>
      </c>
    </row>
    <row r="426" spans="1:10" x14ac:dyDescent="0.2">
      <c r="A426">
        <v>424</v>
      </c>
      <c r="B426" t="s">
        <v>96</v>
      </c>
      <c r="C426" t="s">
        <v>11</v>
      </c>
      <c r="D426">
        <v>2021</v>
      </c>
      <c r="E426">
        <v>571</v>
      </c>
      <c r="F426">
        <v>253</v>
      </c>
      <c r="G426">
        <v>2.2569169960474298</v>
      </c>
      <c r="H426">
        <v>2</v>
      </c>
      <c r="I426">
        <v>3703</v>
      </c>
      <c r="J426">
        <v>0.154199297866594</v>
      </c>
    </row>
    <row r="427" spans="1:10" x14ac:dyDescent="0.2">
      <c r="A427">
        <v>425</v>
      </c>
      <c r="B427" t="s">
        <v>96</v>
      </c>
      <c r="C427" t="s">
        <v>12</v>
      </c>
      <c r="D427">
        <v>2017</v>
      </c>
      <c r="E427">
        <v>0</v>
      </c>
      <c r="F427">
        <v>0</v>
      </c>
      <c r="H427">
        <v>2</v>
      </c>
      <c r="I427">
        <v>256</v>
      </c>
      <c r="J427">
        <v>0</v>
      </c>
    </row>
    <row r="428" spans="1:10" x14ac:dyDescent="0.2">
      <c r="A428">
        <v>426</v>
      </c>
      <c r="B428" t="s">
        <v>96</v>
      </c>
      <c r="C428" t="s">
        <v>12</v>
      </c>
      <c r="D428">
        <v>2018</v>
      </c>
      <c r="E428">
        <v>0</v>
      </c>
      <c r="F428">
        <v>0</v>
      </c>
      <c r="H428">
        <v>2</v>
      </c>
      <c r="I428">
        <v>194</v>
      </c>
      <c r="J428">
        <v>0</v>
      </c>
    </row>
    <row r="429" spans="1:10" x14ac:dyDescent="0.2">
      <c r="A429">
        <v>427</v>
      </c>
      <c r="B429" t="s">
        <v>96</v>
      </c>
      <c r="C429" t="s">
        <v>12</v>
      </c>
      <c r="D429">
        <v>2019</v>
      </c>
      <c r="E429">
        <v>133</v>
      </c>
      <c r="F429">
        <v>0</v>
      </c>
      <c r="G429" t="s">
        <v>92</v>
      </c>
      <c r="H429">
        <v>2</v>
      </c>
      <c r="I429">
        <v>311</v>
      </c>
      <c r="J429">
        <v>0.42765273311897101</v>
      </c>
    </row>
    <row r="430" spans="1:10" x14ac:dyDescent="0.2">
      <c r="A430">
        <v>428</v>
      </c>
      <c r="B430" t="s">
        <v>96</v>
      </c>
      <c r="C430" t="s">
        <v>12</v>
      </c>
      <c r="D430">
        <v>2020</v>
      </c>
      <c r="E430">
        <v>94</v>
      </c>
      <c r="F430">
        <v>0</v>
      </c>
      <c r="G430" t="s">
        <v>92</v>
      </c>
      <c r="H430">
        <v>2</v>
      </c>
      <c r="I430">
        <v>246</v>
      </c>
      <c r="J430">
        <v>0.38211382113821102</v>
      </c>
    </row>
    <row r="431" spans="1:10" x14ac:dyDescent="0.2">
      <c r="A431">
        <v>429</v>
      </c>
      <c r="B431" t="s">
        <v>96</v>
      </c>
      <c r="C431" t="s">
        <v>12</v>
      </c>
      <c r="D431">
        <v>2021</v>
      </c>
      <c r="E431">
        <v>20</v>
      </c>
      <c r="F431">
        <v>0</v>
      </c>
      <c r="G431" t="s">
        <v>92</v>
      </c>
      <c r="H431">
        <v>2</v>
      </c>
      <c r="I431">
        <v>355</v>
      </c>
      <c r="J431">
        <v>5.6338028169014003E-2</v>
      </c>
    </row>
    <row r="432" spans="1:10" x14ac:dyDescent="0.2">
      <c r="A432">
        <v>430</v>
      </c>
      <c r="B432" t="s">
        <v>96</v>
      </c>
      <c r="C432" t="s">
        <v>13</v>
      </c>
      <c r="D432">
        <v>2017</v>
      </c>
      <c r="E432">
        <v>212</v>
      </c>
      <c r="F432">
        <v>212</v>
      </c>
      <c r="G432">
        <v>1</v>
      </c>
      <c r="H432">
        <v>2</v>
      </c>
      <c r="I432">
        <v>2178</v>
      </c>
      <c r="J432">
        <v>9.7337006427915498E-2</v>
      </c>
    </row>
    <row r="433" spans="1:10" x14ac:dyDescent="0.2">
      <c r="A433">
        <v>431</v>
      </c>
      <c r="B433" t="s">
        <v>96</v>
      </c>
      <c r="C433" t="s">
        <v>13</v>
      </c>
      <c r="D433">
        <v>2018</v>
      </c>
      <c r="E433">
        <v>236</v>
      </c>
      <c r="F433">
        <v>212</v>
      </c>
      <c r="G433">
        <v>1.11320754716981</v>
      </c>
      <c r="H433">
        <v>2</v>
      </c>
      <c r="I433">
        <v>2618</v>
      </c>
      <c r="J433">
        <v>9.0145148968678299E-2</v>
      </c>
    </row>
    <row r="434" spans="1:10" x14ac:dyDescent="0.2">
      <c r="A434">
        <v>432</v>
      </c>
      <c r="B434" t="s">
        <v>96</v>
      </c>
      <c r="C434" t="s">
        <v>13</v>
      </c>
      <c r="D434">
        <v>2019</v>
      </c>
      <c r="E434">
        <v>199</v>
      </c>
      <c r="F434">
        <v>212</v>
      </c>
      <c r="G434">
        <v>0.93867924528301805</v>
      </c>
      <c r="H434">
        <v>2</v>
      </c>
      <c r="I434">
        <v>2331</v>
      </c>
      <c r="J434">
        <v>8.5371085371085301E-2</v>
      </c>
    </row>
    <row r="435" spans="1:10" x14ac:dyDescent="0.2">
      <c r="A435">
        <v>433</v>
      </c>
      <c r="B435" t="s">
        <v>96</v>
      </c>
      <c r="C435" t="s">
        <v>13</v>
      </c>
      <c r="D435">
        <v>2020</v>
      </c>
      <c r="E435">
        <v>373</v>
      </c>
      <c r="F435">
        <v>212</v>
      </c>
      <c r="G435">
        <v>1.7594339622641499</v>
      </c>
      <c r="H435">
        <v>2</v>
      </c>
      <c r="I435">
        <v>3261</v>
      </c>
      <c r="J435">
        <v>0.114382091383011</v>
      </c>
    </row>
    <row r="436" spans="1:10" x14ac:dyDescent="0.2">
      <c r="A436">
        <v>434</v>
      </c>
      <c r="B436" t="s">
        <v>96</v>
      </c>
      <c r="C436" t="s">
        <v>13</v>
      </c>
      <c r="D436">
        <v>2021</v>
      </c>
      <c r="E436">
        <v>407</v>
      </c>
      <c r="F436">
        <v>212</v>
      </c>
      <c r="G436">
        <v>1.9198113207547101</v>
      </c>
      <c r="H436">
        <v>2</v>
      </c>
      <c r="I436">
        <v>3037</v>
      </c>
      <c r="J436">
        <v>0.13401382943694401</v>
      </c>
    </row>
    <row r="437" spans="1:10" x14ac:dyDescent="0.2">
      <c r="A437">
        <v>435</v>
      </c>
      <c r="B437" t="s">
        <v>25</v>
      </c>
      <c r="C437" t="s">
        <v>5</v>
      </c>
      <c r="D437">
        <v>2017</v>
      </c>
      <c r="E437">
        <v>951</v>
      </c>
      <c r="F437">
        <v>951</v>
      </c>
      <c r="G437">
        <v>1</v>
      </c>
      <c r="H437">
        <v>1</v>
      </c>
      <c r="I437">
        <v>3974</v>
      </c>
      <c r="J437">
        <v>0.23930548565676801</v>
      </c>
    </row>
    <row r="438" spans="1:10" x14ac:dyDescent="0.2">
      <c r="A438">
        <v>436</v>
      </c>
      <c r="B438" t="s">
        <v>25</v>
      </c>
      <c r="C438" t="s">
        <v>5</v>
      </c>
      <c r="D438">
        <v>2018</v>
      </c>
      <c r="E438">
        <v>1080</v>
      </c>
      <c r="F438">
        <v>951</v>
      </c>
      <c r="G438">
        <v>1.13564668769716</v>
      </c>
      <c r="H438">
        <v>1</v>
      </c>
      <c r="I438">
        <v>4492</v>
      </c>
      <c r="J438">
        <v>0.240427426536064</v>
      </c>
    </row>
    <row r="439" spans="1:10" x14ac:dyDescent="0.2">
      <c r="A439">
        <v>437</v>
      </c>
      <c r="B439" t="s">
        <v>25</v>
      </c>
      <c r="C439" t="s">
        <v>5</v>
      </c>
      <c r="D439">
        <v>2019</v>
      </c>
      <c r="E439">
        <v>1288</v>
      </c>
      <c r="F439">
        <v>951</v>
      </c>
      <c r="G439">
        <v>1.3543638275499399</v>
      </c>
      <c r="H439">
        <v>1</v>
      </c>
      <c r="I439">
        <v>4946</v>
      </c>
      <c r="J439">
        <v>0.26041245450869299</v>
      </c>
    </row>
    <row r="440" spans="1:10" x14ac:dyDescent="0.2">
      <c r="A440">
        <v>438</v>
      </c>
      <c r="B440" t="s">
        <v>25</v>
      </c>
      <c r="C440" t="s">
        <v>5</v>
      </c>
      <c r="D440">
        <v>2020</v>
      </c>
      <c r="E440">
        <v>1456</v>
      </c>
      <c r="F440">
        <v>951</v>
      </c>
      <c r="G440">
        <v>1.5310199789695</v>
      </c>
      <c r="H440">
        <v>1</v>
      </c>
      <c r="I440">
        <v>5182</v>
      </c>
      <c r="J440">
        <v>0.28097259745272002</v>
      </c>
    </row>
    <row r="441" spans="1:10" x14ac:dyDescent="0.2">
      <c r="A441">
        <v>439</v>
      </c>
      <c r="B441" t="s">
        <v>25</v>
      </c>
      <c r="C441" t="s">
        <v>5</v>
      </c>
      <c r="D441">
        <v>2021</v>
      </c>
      <c r="E441">
        <v>1588</v>
      </c>
      <c r="F441">
        <v>951</v>
      </c>
      <c r="G441">
        <v>1.66982124079915</v>
      </c>
      <c r="H441">
        <v>1</v>
      </c>
      <c r="I441">
        <v>5409</v>
      </c>
      <c r="J441">
        <v>0.29358476613052298</v>
      </c>
    </row>
    <row r="442" spans="1:10" x14ac:dyDescent="0.2">
      <c r="A442">
        <v>440</v>
      </c>
      <c r="B442" t="s">
        <v>25</v>
      </c>
      <c r="C442" t="s">
        <v>6</v>
      </c>
      <c r="D442">
        <v>2017</v>
      </c>
      <c r="E442">
        <v>288</v>
      </c>
      <c r="F442">
        <v>288</v>
      </c>
      <c r="G442">
        <v>1</v>
      </c>
      <c r="H442">
        <v>1</v>
      </c>
      <c r="I442">
        <v>1231</v>
      </c>
      <c r="J442">
        <v>0.23395613322502001</v>
      </c>
    </row>
    <row r="443" spans="1:10" x14ac:dyDescent="0.2">
      <c r="A443">
        <v>441</v>
      </c>
      <c r="B443" t="s">
        <v>25</v>
      </c>
      <c r="C443" t="s">
        <v>6</v>
      </c>
      <c r="D443">
        <v>2018</v>
      </c>
      <c r="E443">
        <v>220</v>
      </c>
      <c r="F443">
        <v>288</v>
      </c>
      <c r="G443">
        <v>0.76388888888888795</v>
      </c>
      <c r="H443">
        <v>1</v>
      </c>
      <c r="I443">
        <v>655</v>
      </c>
      <c r="J443">
        <v>0.33587786259541902</v>
      </c>
    </row>
    <row r="444" spans="1:10" x14ac:dyDescent="0.2">
      <c r="A444">
        <v>442</v>
      </c>
      <c r="B444" t="s">
        <v>25</v>
      </c>
      <c r="C444" t="s">
        <v>6</v>
      </c>
      <c r="D444">
        <v>2019</v>
      </c>
      <c r="E444">
        <v>192</v>
      </c>
      <c r="F444">
        <v>288</v>
      </c>
      <c r="G444">
        <v>0.66666666666666596</v>
      </c>
      <c r="H444">
        <v>1</v>
      </c>
      <c r="I444">
        <v>855</v>
      </c>
      <c r="J444">
        <v>0.22456140350877099</v>
      </c>
    </row>
    <row r="445" spans="1:10" x14ac:dyDescent="0.2">
      <c r="A445">
        <v>443</v>
      </c>
      <c r="B445" t="s">
        <v>25</v>
      </c>
      <c r="C445" t="s">
        <v>6</v>
      </c>
      <c r="D445">
        <v>2020</v>
      </c>
      <c r="E445">
        <v>393</v>
      </c>
      <c r="F445">
        <v>288</v>
      </c>
      <c r="G445">
        <v>1.3645833333333299</v>
      </c>
      <c r="H445">
        <v>1</v>
      </c>
      <c r="I445">
        <v>1266</v>
      </c>
      <c r="J445">
        <v>0.31042654028436001</v>
      </c>
    </row>
    <row r="446" spans="1:10" x14ac:dyDescent="0.2">
      <c r="A446">
        <v>444</v>
      </c>
      <c r="B446" t="s">
        <v>25</v>
      </c>
      <c r="C446" t="s">
        <v>6</v>
      </c>
      <c r="D446">
        <v>2021</v>
      </c>
      <c r="E446">
        <v>383</v>
      </c>
      <c r="F446">
        <v>288</v>
      </c>
      <c r="G446">
        <v>1.3298611111111101</v>
      </c>
      <c r="H446">
        <v>1</v>
      </c>
      <c r="I446">
        <v>965</v>
      </c>
      <c r="J446">
        <v>0.39689119170984399</v>
      </c>
    </row>
    <row r="447" spans="1:10" x14ac:dyDescent="0.2">
      <c r="A447">
        <v>445</v>
      </c>
      <c r="B447" t="s">
        <v>25</v>
      </c>
      <c r="C447" t="s">
        <v>7</v>
      </c>
      <c r="D447">
        <v>2017</v>
      </c>
      <c r="E447">
        <v>100</v>
      </c>
      <c r="F447">
        <v>100</v>
      </c>
      <c r="G447">
        <v>1</v>
      </c>
      <c r="H447">
        <v>1</v>
      </c>
      <c r="I447">
        <v>371</v>
      </c>
      <c r="J447">
        <v>0.269541778975741</v>
      </c>
    </row>
    <row r="448" spans="1:10" x14ac:dyDescent="0.2">
      <c r="A448">
        <v>446</v>
      </c>
      <c r="B448" t="s">
        <v>25</v>
      </c>
      <c r="C448" t="s">
        <v>7</v>
      </c>
      <c r="D448">
        <v>2018</v>
      </c>
      <c r="E448">
        <v>237</v>
      </c>
      <c r="F448">
        <v>100</v>
      </c>
      <c r="G448">
        <v>2.37</v>
      </c>
      <c r="H448">
        <v>1</v>
      </c>
      <c r="I448">
        <v>622</v>
      </c>
      <c r="J448">
        <v>0.38102893890675199</v>
      </c>
    </row>
    <row r="449" spans="1:10" x14ac:dyDescent="0.2">
      <c r="A449">
        <v>447</v>
      </c>
      <c r="B449" t="s">
        <v>25</v>
      </c>
      <c r="C449" t="s">
        <v>7</v>
      </c>
      <c r="D449">
        <v>2019</v>
      </c>
      <c r="E449">
        <v>62</v>
      </c>
      <c r="F449">
        <v>100</v>
      </c>
      <c r="G449">
        <v>0.62</v>
      </c>
      <c r="H449">
        <v>1</v>
      </c>
      <c r="I449">
        <v>458</v>
      </c>
      <c r="J449">
        <v>0.13537117903930099</v>
      </c>
    </row>
    <row r="450" spans="1:10" x14ac:dyDescent="0.2">
      <c r="A450">
        <v>448</v>
      </c>
      <c r="B450" t="s">
        <v>25</v>
      </c>
      <c r="C450" t="s">
        <v>7</v>
      </c>
      <c r="D450">
        <v>2020</v>
      </c>
      <c r="E450">
        <v>238</v>
      </c>
      <c r="F450">
        <v>100</v>
      </c>
      <c r="G450">
        <v>2.38</v>
      </c>
      <c r="H450">
        <v>1</v>
      </c>
      <c r="I450">
        <v>455</v>
      </c>
      <c r="J450">
        <v>0.52307692307692299</v>
      </c>
    </row>
    <row r="451" spans="1:10" x14ac:dyDescent="0.2">
      <c r="A451">
        <v>449</v>
      </c>
      <c r="B451" t="s">
        <v>25</v>
      </c>
      <c r="C451" t="s">
        <v>7</v>
      </c>
      <c r="D451">
        <v>2021</v>
      </c>
      <c r="E451">
        <v>171</v>
      </c>
      <c r="F451">
        <v>100</v>
      </c>
      <c r="G451">
        <v>1.71</v>
      </c>
      <c r="H451">
        <v>1</v>
      </c>
      <c r="I451">
        <v>617</v>
      </c>
      <c r="J451">
        <v>0.27714748784440801</v>
      </c>
    </row>
    <row r="452" spans="1:10" x14ac:dyDescent="0.2">
      <c r="A452">
        <v>450</v>
      </c>
      <c r="B452" t="s">
        <v>25</v>
      </c>
      <c r="C452" t="s">
        <v>8</v>
      </c>
      <c r="D452">
        <v>2017</v>
      </c>
      <c r="E452">
        <v>1242</v>
      </c>
      <c r="F452">
        <v>1242</v>
      </c>
      <c r="G452">
        <v>1</v>
      </c>
      <c r="H452">
        <v>1</v>
      </c>
      <c r="I452">
        <v>4852</v>
      </c>
      <c r="J452">
        <v>0.25597691673536599</v>
      </c>
    </row>
    <row r="453" spans="1:10" x14ac:dyDescent="0.2">
      <c r="A453">
        <v>451</v>
      </c>
      <c r="B453" t="s">
        <v>25</v>
      </c>
      <c r="C453" t="s">
        <v>8</v>
      </c>
      <c r="D453">
        <v>2018</v>
      </c>
      <c r="E453">
        <v>1438</v>
      </c>
      <c r="F453">
        <v>1242</v>
      </c>
      <c r="G453">
        <v>1.15780998389694</v>
      </c>
      <c r="H453">
        <v>1</v>
      </c>
      <c r="I453">
        <v>5308</v>
      </c>
      <c r="J453">
        <v>0.27091183119819101</v>
      </c>
    </row>
    <row r="454" spans="1:10" x14ac:dyDescent="0.2">
      <c r="A454">
        <v>452</v>
      </c>
      <c r="B454" t="s">
        <v>25</v>
      </c>
      <c r="C454" t="s">
        <v>8</v>
      </c>
      <c r="D454">
        <v>2019</v>
      </c>
      <c r="E454">
        <v>1642</v>
      </c>
      <c r="F454">
        <v>1242</v>
      </c>
      <c r="G454">
        <v>1.3220611916264</v>
      </c>
      <c r="H454">
        <v>1</v>
      </c>
      <c r="I454">
        <v>5783</v>
      </c>
      <c r="J454">
        <v>0.28393567352585097</v>
      </c>
    </row>
    <row r="455" spans="1:10" x14ac:dyDescent="0.2">
      <c r="A455">
        <v>453</v>
      </c>
      <c r="B455" t="s">
        <v>25</v>
      </c>
      <c r="C455" t="s">
        <v>8</v>
      </c>
      <c r="D455">
        <v>2020</v>
      </c>
      <c r="E455">
        <v>1960</v>
      </c>
      <c r="F455">
        <v>1242</v>
      </c>
      <c r="G455">
        <v>1.5780998389694001</v>
      </c>
      <c r="H455">
        <v>1</v>
      </c>
      <c r="I455">
        <v>6928</v>
      </c>
      <c r="J455">
        <v>0.28290993071593501</v>
      </c>
    </row>
    <row r="456" spans="1:10" x14ac:dyDescent="0.2">
      <c r="A456">
        <v>454</v>
      </c>
      <c r="B456" t="s">
        <v>25</v>
      </c>
      <c r="C456" t="s">
        <v>8</v>
      </c>
      <c r="D456">
        <v>2021</v>
      </c>
      <c r="E456">
        <v>2098</v>
      </c>
      <c r="F456">
        <v>1242</v>
      </c>
      <c r="G456">
        <v>1.6892109500805099</v>
      </c>
      <c r="H456">
        <v>1</v>
      </c>
      <c r="I456">
        <v>7016</v>
      </c>
      <c r="J456">
        <v>0.29903078677308997</v>
      </c>
    </row>
    <row r="457" spans="1:10" x14ac:dyDescent="0.2">
      <c r="A457">
        <v>455</v>
      </c>
      <c r="B457" t="s">
        <v>25</v>
      </c>
      <c r="C457" t="s">
        <v>9</v>
      </c>
      <c r="D457">
        <v>2017</v>
      </c>
      <c r="E457">
        <v>100</v>
      </c>
      <c r="F457">
        <v>100</v>
      </c>
      <c r="G457">
        <v>1</v>
      </c>
      <c r="H457">
        <v>1</v>
      </c>
      <c r="I457">
        <v>481</v>
      </c>
      <c r="J457">
        <v>0.207900207900207</v>
      </c>
    </row>
    <row r="458" spans="1:10" x14ac:dyDescent="0.2">
      <c r="A458">
        <v>456</v>
      </c>
      <c r="B458" t="s">
        <v>25</v>
      </c>
      <c r="C458" t="s">
        <v>9</v>
      </c>
      <c r="D458">
        <v>2018</v>
      </c>
      <c r="E458">
        <v>702</v>
      </c>
      <c r="F458">
        <v>100</v>
      </c>
      <c r="G458">
        <v>7.02</v>
      </c>
      <c r="H458">
        <v>1</v>
      </c>
      <c r="I458">
        <v>986</v>
      </c>
      <c r="J458">
        <v>0.71196754563894504</v>
      </c>
    </row>
    <row r="459" spans="1:10" x14ac:dyDescent="0.2">
      <c r="A459">
        <v>457</v>
      </c>
      <c r="B459" t="s">
        <v>25</v>
      </c>
      <c r="C459" t="s">
        <v>9</v>
      </c>
      <c r="D459">
        <v>2019</v>
      </c>
      <c r="E459">
        <v>235</v>
      </c>
      <c r="F459">
        <v>100</v>
      </c>
      <c r="G459">
        <v>2.35</v>
      </c>
      <c r="H459">
        <v>1</v>
      </c>
      <c r="I459">
        <v>486</v>
      </c>
      <c r="J459">
        <v>0.483539094650205</v>
      </c>
    </row>
    <row r="460" spans="1:10" x14ac:dyDescent="0.2">
      <c r="A460">
        <v>458</v>
      </c>
      <c r="B460" t="s">
        <v>25</v>
      </c>
      <c r="C460" t="s">
        <v>9</v>
      </c>
      <c r="D460">
        <v>2020</v>
      </c>
      <c r="E460">
        <v>318</v>
      </c>
      <c r="F460">
        <v>100</v>
      </c>
      <c r="G460">
        <v>3.18</v>
      </c>
      <c r="H460">
        <v>1</v>
      </c>
      <c r="I460">
        <v>736</v>
      </c>
      <c r="J460">
        <v>0.43206521739130399</v>
      </c>
    </row>
    <row r="461" spans="1:10" x14ac:dyDescent="0.2">
      <c r="A461">
        <v>459</v>
      </c>
      <c r="B461" t="s">
        <v>25</v>
      </c>
      <c r="C461" t="s">
        <v>9</v>
      </c>
      <c r="D461">
        <v>2021</v>
      </c>
      <c r="E461">
        <v>399</v>
      </c>
      <c r="F461">
        <v>100</v>
      </c>
      <c r="G461">
        <v>3.99</v>
      </c>
      <c r="H461">
        <v>1</v>
      </c>
      <c r="I461">
        <v>767</v>
      </c>
      <c r="J461">
        <v>0.52020860495436705</v>
      </c>
    </row>
    <row r="462" spans="1:10" x14ac:dyDescent="0.2">
      <c r="A462">
        <v>460</v>
      </c>
      <c r="B462" t="s">
        <v>25</v>
      </c>
      <c r="C462" t="s">
        <v>10</v>
      </c>
      <c r="D462">
        <v>2017</v>
      </c>
      <c r="E462">
        <v>0</v>
      </c>
      <c r="F462">
        <v>0</v>
      </c>
      <c r="H462">
        <v>1</v>
      </c>
      <c r="I462">
        <v>267</v>
      </c>
      <c r="J462">
        <v>0</v>
      </c>
    </row>
    <row r="463" spans="1:10" x14ac:dyDescent="0.2">
      <c r="A463">
        <v>461</v>
      </c>
      <c r="B463" t="s">
        <v>25</v>
      </c>
      <c r="C463" t="s">
        <v>10</v>
      </c>
      <c r="D463">
        <v>2018</v>
      </c>
      <c r="E463">
        <v>81</v>
      </c>
      <c r="F463">
        <v>0</v>
      </c>
      <c r="G463" t="s">
        <v>92</v>
      </c>
      <c r="H463">
        <v>1</v>
      </c>
      <c r="I463">
        <v>421</v>
      </c>
      <c r="J463">
        <v>0.19239904988123499</v>
      </c>
    </row>
    <row r="464" spans="1:10" x14ac:dyDescent="0.2">
      <c r="A464">
        <v>462</v>
      </c>
      <c r="B464" t="s">
        <v>25</v>
      </c>
      <c r="C464" t="s">
        <v>10</v>
      </c>
      <c r="D464">
        <v>2019</v>
      </c>
      <c r="E464">
        <v>463</v>
      </c>
      <c r="F464">
        <v>0</v>
      </c>
      <c r="G464" t="s">
        <v>92</v>
      </c>
      <c r="H464">
        <v>1</v>
      </c>
      <c r="I464">
        <v>610</v>
      </c>
      <c r="J464">
        <v>0.75901639344262295</v>
      </c>
    </row>
    <row r="465" spans="1:10" x14ac:dyDescent="0.2">
      <c r="A465">
        <v>463</v>
      </c>
      <c r="B465" t="s">
        <v>25</v>
      </c>
      <c r="C465" t="s">
        <v>10</v>
      </c>
      <c r="D465">
        <v>2020</v>
      </c>
      <c r="E465">
        <v>162</v>
      </c>
      <c r="F465">
        <v>0</v>
      </c>
      <c r="G465" t="s">
        <v>92</v>
      </c>
      <c r="H465">
        <v>1</v>
      </c>
      <c r="I465">
        <v>424</v>
      </c>
      <c r="J465">
        <v>0.38207547169811301</v>
      </c>
    </row>
    <row r="466" spans="1:10" x14ac:dyDescent="0.2">
      <c r="A466">
        <v>464</v>
      </c>
      <c r="B466" t="s">
        <v>25</v>
      </c>
      <c r="C466" t="s">
        <v>10</v>
      </c>
      <c r="D466">
        <v>2021</v>
      </c>
      <c r="E466">
        <v>295</v>
      </c>
      <c r="F466">
        <v>0</v>
      </c>
      <c r="G466" t="s">
        <v>92</v>
      </c>
      <c r="H466">
        <v>1</v>
      </c>
      <c r="I466">
        <v>764</v>
      </c>
      <c r="J466">
        <v>0.38612565445026098</v>
      </c>
    </row>
    <row r="467" spans="1:10" x14ac:dyDescent="0.2">
      <c r="A467">
        <v>465</v>
      </c>
      <c r="B467" t="s">
        <v>25</v>
      </c>
      <c r="C467" t="s">
        <v>11</v>
      </c>
      <c r="D467">
        <v>2017</v>
      </c>
      <c r="E467">
        <v>551</v>
      </c>
      <c r="F467">
        <v>551</v>
      </c>
      <c r="G467">
        <v>1</v>
      </c>
      <c r="H467">
        <v>1</v>
      </c>
      <c r="I467">
        <v>1810</v>
      </c>
      <c r="J467">
        <v>0.304419889502762</v>
      </c>
    </row>
    <row r="468" spans="1:10" x14ac:dyDescent="0.2">
      <c r="A468">
        <v>466</v>
      </c>
      <c r="B468" t="s">
        <v>25</v>
      </c>
      <c r="C468" t="s">
        <v>11</v>
      </c>
      <c r="D468">
        <v>2018</v>
      </c>
      <c r="E468">
        <v>675</v>
      </c>
      <c r="F468">
        <v>551</v>
      </c>
      <c r="G468">
        <v>1.2250453720508101</v>
      </c>
      <c r="H468">
        <v>1</v>
      </c>
      <c r="I468">
        <v>2865</v>
      </c>
      <c r="J468">
        <v>0.235602094240837</v>
      </c>
    </row>
    <row r="469" spans="1:10" x14ac:dyDescent="0.2">
      <c r="A469">
        <v>467</v>
      </c>
      <c r="B469" t="s">
        <v>25</v>
      </c>
      <c r="C469" t="s">
        <v>11</v>
      </c>
      <c r="D469">
        <v>2019</v>
      </c>
      <c r="E469">
        <v>665</v>
      </c>
      <c r="F469">
        <v>551</v>
      </c>
      <c r="G469">
        <v>1.2068965517241299</v>
      </c>
      <c r="H469">
        <v>1</v>
      </c>
      <c r="I469">
        <v>2767</v>
      </c>
      <c r="J469">
        <v>0.240332490061438</v>
      </c>
    </row>
    <row r="470" spans="1:10" x14ac:dyDescent="0.2">
      <c r="A470">
        <v>468</v>
      </c>
      <c r="B470" t="s">
        <v>25</v>
      </c>
      <c r="C470" t="s">
        <v>11</v>
      </c>
      <c r="D470">
        <v>2020</v>
      </c>
      <c r="E470">
        <v>1197</v>
      </c>
      <c r="F470">
        <v>551</v>
      </c>
      <c r="G470">
        <v>2.17241379310344</v>
      </c>
      <c r="H470">
        <v>1</v>
      </c>
      <c r="I470">
        <v>3910</v>
      </c>
      <c r="J470">
        <v>0.30613810741687902</v>
      </c>
    </row>
    <row r="471" spans="1:10" x14ac:dyDescent="0.2">
      <c r="A471">
        <v>469</v>
      </c>
      <c r="B471" t="s">
        <v>25</v>
      </c>
      <c r="C471" t="s">
        <v>11</v>
      </c>
      <c r="D471">
        <v>2021</v>
      </c>
      <c r="E471">
        <v>1328</v>
      </c>
      <c r="F471">
        <v>551</v>
      </c>
      <c r="G471">
        <v>2.4101633393829398</v>
      </c>
      <c r="H471">
        <v>1</v>
      </c>
      <c r="I471">
        <v>3703</v>
      </c>
      <c r="J471">
        <v>0.35862813934647497</v>
      </c>
    </row>
    <row r="472" spans="1:10" x14ac:dyDescent="0.2">
      <c r="A472">
        <v>470</v>
      </c>
      <c r="B472" t="s">
        <v>25</v>
      </c>
      <c r="C472" t="s">
        <v>12</v>
      </c>
      <c r="D472">
        <v>2017</v>
      </c>
      <c r="E472">
        <v>129</v>
      </c>
      <c r="F472">
        <v>129</v>
      </c>
      <c r="G472">
        <v>1</v>
      </c>
      <c r="H472">
        <v>1</v>
      </c>
      <c r="I472">
        <v>256</v>
      </c>
      <c r="J472">
        <v>0.50390625</v>
      </c>
    </row>
    <row r="473" spans="1:10" x14ac:dyDescent="0.2">
      <c r="A473">
        <v>471</v>
      </c>
      <c r="B473" t="s">
        <v>25</v>
      </c>
      <c r="C473" t="s">
        <v>12</v>
      </c>
      <c r="D473">
        <v>2018</v>
      </c>
      <c r="E473">
        <v>194</v>
      </c>
      <c r="F473">
        <v>129</v>
      </c>
      <c r="G473">
        <v>1.5038759689922401</v>
      </c>
      <c r="H473">
        <v>1</v>
      </c>
      <c r="I473">
        <v>194</v>
      </c>
      <c r="J473">
        <v>1</v>
      </c>
    </row>
    <row r="474" spans="1:10" x14ac:dyDescent="0.2">
      <c r="A474">
        <v>472</v>
      </c>
      <c r="B474" t="s">
        <v>25</v>
      </c>
      <c r="C474" t="s">
        <v>12</v>
      </c>
      <c r="D474">
        <v>2019</v>
      </c>
      <c r="E474">
        <v>46</v>
      </c>
      <c r="F474">
        <v>129</v>
      </c>
      <c r="G474">
        <v>0.35658914728682101</v>
      </c>
      <c r="H474">
        <v>1</v>
      </c>
      <c r="I474">
        <v>311</v>
      </c>
      <c r="J474">
        <v>0.14790996784565899</v>
      </c>
    </row>
    <row r="475" spans="1:10" x14ac:dyDescent="0.2">
      <c r="A475">
        <v>473</v>
      </c>
      <c r="B475" t="s">
        <v>25</v>
      </c>
      <c r="C475" t="s">
        <v>12</v>
      </c>
      <c r="D475">
        <v>2020</v>
      </c>
      <c r="E475">
        <v>121</v>
      </c>
      <c r="F475">
        <v>129</v>
      </c>
      <c r="G475">
        <v>0.93798449612403101</v>
      </c>
      <c r="H475">
        <v>1</v>
      </c>
      <c r="I475">
        <v>246</v>
      </c>
      <c r="J475">
        <v>0.491869918699187</v>
      </c>
    </row>
    <row r="476" spans="1:10" x14ac:dyDescent="0.2">
      <c r="A476">
        <v>474</v>
      </c>
      <c r="B476" t="s">
        <v>25</v>
      </c>
      <c r="C476" t="s">
        <v>12</v>
      </c>
      <c r="D476">
        <v>2021</v>
      </c>
      <c r="E476">
        <v>309</v>
      </c>
      <c r="F476">
        <v>129</v>
      </c>
      <c r="G476">
        <v>2.3953488372092999</v>
      </c>
      <c r="H476">
        <v>1</v>
      </c>
      <c r="I476">
        <v>355</v>
      </c>
      <c r="J476">
        <v>0.870422535211267</v>
      </c>
    </row>
    <row r="477" spans="1:10" x14ac:dyDescent="0.2">
      <c r="A477">
        <v>475</v>
      </c>
      <c r="B477" t="s">
        <v>25</v>
      </c>
      <c r="C477" t="s">
        <v>13</v>
      </c>
      <c r="D477">
        <v>2017</v>
      </c>
      <c r="E477">
        <v>584</v>
      </c>
      <c r="F477">
        <v>584</v>
      </c>
      <c r="G477">
        <v>1</v>
      </c>
      <c r="H477">
        <v>1</v>
      </c>
      <c r="I477">
        <v>2178</v>
      </c>
      <c r="J477">
        <v>0.26813590449954</v>
      </c>
    </row>
    <row r="478" spans="1:10" x14ac:dyDescent="0.2">
      <c r="A478">
        <v>476</v>
      </c>
      <c r="B478" t="s">
        <v>25</v>
      </c>
      <c r="C478" t="s">
        <v>13</v>
      </c>
      <c r="D478">
        <v>2018</v>
      </c>
      <c r="E478">
        <v>594</v>
      </c>
      <c r="F478">
        <v>584</v>
      </c>
      <c r="G478">
        <v>1.0171232876712299</v>
      </c>
      <c r="H478">
        <v>1</v>
      </c>
      <c r="I478">
        <v>2618</v>
      </c>
      <c r="J478">
        <v>0.22689075630252101</v>
      </c>
    </row>
    <row r="479" spans="1:10" x14ac:dyDescent="0.2">
      <c r="A479">
        <v>477</v>
      </c>
      <c r="B479" t="s">
        <v>25</v>
      </c>
      <c r="C479" t="s">
        <v>13</v>
      </c>
      <c r="D479">
        <v>2019</v>
      </c>
      <c r="E479">
        <v>501</v>
      </c>
      <c r="F479">
        <v>584</v>
      </c>
      <c r="G479">
        <v>0.85787671232876705</v>
      </c>
      <c r="H479">
        <v>1</v>
      </c>
      <c r="I479">
        <v>2331</v>
      </c>
      <c r="J479">
        <v>0.21492921492921399</v>
      </c>
    </row>
    <row r="480" spans="1:10" x14ac:dyDescent="0.2">
      <c r="A480">
        <v>478</v>
      </c>
      <c r="B480" t="s">
        <v>25</v>
      </c>
      <c r="C480" t="s">
        <v>13</v>
      </c>
      <c r="D480">
        <v>2020</v>
      </c>
      <c r="E480">
        <v>951</v>
      </c>
      <c r="F480">
        <v>584</v>
      </c>
      <c r="G480">
        <v>1.62842465753424</v>
      </c>
      <c r="H480">
        <v>1</v>
      </c>
      <c r="I480">
        <v>3261</v>
      </c>
      <c r="J480">
        <v>0.291628334866605</v>
      </c>
    </row>
    <row r="481" spans="1:10" x14ac:dyDescent="0.2">
      <c r="A481">
        <v>479</v>
      </c>
      <c r="B481" t="s">
        <v>25</v>
      </c>
      <c r="C481" t="s">
        <v>13</v>
      </c>
      <c r="D481">
        <v>2021</v>
      </c>
      <c r="E481">
        <v>997</v>
      </c>
      <c r="F481">
        <v>584</v>
      </c>
      <c r="G481">
        <v>1.7071917808219099</v>
      </c>
      <c r="H481">
        <v>1</v>
      </c>
      <c r="I481">
        <v>3037</v>
      </c>
      <c r="J481">
        <v>0.328284491274283</v>
      </c>
    </row>
    <row r="482" spans="1:10" x14ac:dyDescent="0.2">
      <c r="A482">
        <v>480</v>
      </c>
      <c r="B482" t="s">
        <v>97</v>
      </c>
      <c r="C482" t="s">
        <v>5</v>
      </c>
      <c r="D482">
        <v>2017</v>
      </c>
      <c r="E482">
        <v>218</v>
      </c>
      <c r="F482">
        <v>218</v>
      </c>
      <c r="G482">
        <v>1</v>
      </c>
      <c r="H482">
        <v>8</v>
      </c>
      <c r="I482">
        <v>3974</v>
      </c>
      <c r="J482">
        <v>5.4856567689984898E-2</v>
      </c>
    </row>
    <row r="483" spans="1:10" x14ac:dyDescent="0.2">
      <c r="A483">
        <v>481</v>
      </c>
      <c r="B483" t="s">
        <v>97</v>
      </c>
      <c r="C483" t="s">
        <v>5</v>
      </c>
      <c r="D483">
        <v>2018</v>
      </c>
      <c r="E483">
        <v>185</v>
      </c>
      <c r="F483">
        <v>218</v>
      </c>
      <c r="G483">
        <v>0.84862385321100897</v>
      </c>
      <c r="H483">
        <v>8</v>
      </c>
      <c r="I483">
        <v>4492</v>
      </c>
      <c r="J483">
        <v>4.1184327693677601E-2</v>
      </c>
    </row>
    <row r="484" spans="1:10" x14ac:dyDescent="0.2">
      <c r="A484">
        <v>482</v>
      </c>
      <c r="B484" t="s">
        <v>97</v>
      </c>
      <c r="C484" t="s">
        <v>5</v>
      </c>
      <c r="D484">
        <v>2019</v>
      </c>
      <c r="E484">
        <v>292</v>
      </c>
      <c r="F484">
        <v>218</v>
      </c>
      <c r="G484">
        <v>1.3394495412844001</v>
      </c>
      <c r="H484">
        <v>8</v>
      </c>
      <c r="I484">
        <v>4946</v>
      </c>
      <c r="J484">
        <v>5.90376061463809E-2</v>
      </c>
    </row>
    <row r="485" spans="1:10" x14ac:dyDescent="0.2">
      <c r="A485">
        <v>483</v>
      </c>
      <c r="B485" t="s">
        <v>97</v>
      </c>
      <c r="C485" t="s">
        <v>5</v>
      </c>
      <c r="D485">
        <v>2020</v>
      </c>
      <c r="E485">
        <v>263</v>
      </c>
      <c r="F485">
        <v>218</v>
      </c>
      <c r="G485">
        <v>1.2064220183486201</v>
      </c>
      <c r="H485">
        <v>8</v>
      </c>
      <c r="I485">
        <v>5182</v>
      </c>
      <c r="J485">
        <v>5.0752605171748302E-2</v>
      </c>
    </row>
    <row r="486" spans="1:10" x14ac:dyDescent="0.2">
      <c r="A486">
        <v>484</v>
      </c>
      <c r="B486" t="s">
        <v>97</v>
      </c>
      <c r="C486" t="s">
        <v>5</v>
      </c>
      <c r="D486">
        <v>2021</v>
      </c>
      <c r="E486">
        <v>221</v>
      </c>
      <c r="F486">
        <v>218</v>
      </c>
      <c r="G486">
        <v>1.0137614678899001</v>
      </c>
      <c r="H486">
        <v>8</v>
      </c>
      <c r="I486">
        <v>5409</v>
      </c>
      <c r="J486">
        <v>4.0857829543353603E-2</v>
      </c>
    </row>
    <row r="487" spans="1:10" x14ac:dyDescent="0.2">
      <c r="A487">
        <v>485</v>
      </c>
      <c r="B487" t="s">
        <v>97</v>
      </c>
      <c r="C487" t="s">
        <v>6</v>
      </c>
      <c r="D487">
        <v>2017</v>
      </c>
      <c r="E487">
        <v>0</v>
      </c>
      <c r="F487">
        <v>0</v>
      </c>
      <c r="H487">
        <v>8</v>
      </c>
      <c r="I487">
        <v>1231</v>
      </c>
      <c r="J487">
        <v>0</v>
      </c>
    </row>
    <row r="488" spans="1:10" x14ac:dyDescent="0.2">
      <c r="A488">
        <v>486</v>
      </c>
      <c r="B488" t="s">
        <v>97</v>
      </c>
      <c r="C488" t="s">
        <v>6</v>
      </c>
      <c r="D488">
        <v>2018</v>
      </c>
      <c r="E488">
        <v>0</v>
      </c>
      <c r="F488">
        <v>0</v>
      </c>
      <c r="H488">
        <v>8</v>
      </c>
      <c r="I488">
        <v>655</v>
      </c>
      <c r="J488">
        <v>0</v>
      </c>
    </row>
    <row r="489" spans="1:10" x14ac:dyDescent="0.2">
      <c r="A489">
        <v>487</v>
      </c>
      <c r="B489" t="s">
        <v>97</v>
      </c>
      <c r="C489" t="s">
        <v>6</v>
      </c>
      <c r="D489">
        <v>2019</v>
      </c>
      <c r="E489">
        <v>0</v>
      </c>
      <c r="F489">
        <v>0</v>
      </c>
      <c r="H489">
        <v>8</v>
      </c>
      <c r="I489">
        <v>855</v>
      </c>
      <c r="J489">
        <v>0</v>
      </c>
    </row>
    <row r="490" spans="1:10" x14ac:dyDescent="0.2">
      <c r="A490">
        <v>488</v>
      </c>
      <c r="B490" t="s">
        <v>97</v>
      </c>
      <c r="C490" t="s">
        <v>6</v>
      </c>
      <c r="D490">
        <v>2020</v>
      </c>
      <c r="E490">
        <v>0</v>
      </c>
      <c r="F490">
        <v>0</v>
      </c>
      <c r="H490">
        <v>8</v>
      </c>
      <c r="I490">
        <v>1266</v>
      </c>
      <c r="J490">
        <v>0</v>
      </c>
    </row>
    <row r="491" spans="1:10" x14ac:dyDescent="0.2">
      <c r="A491">
        <v>489</v>
      </c>
      <c r="B491" t="s">
        <v>97</v>
      </c>
      <c r="C491" t="s">
        <v>6</v>
      </c>
      <c r="D491">
        <v>2021</v>
      </c>
      <c r="E491">
        <v>0</v>
      </c>
      <c r="F491">
        <v>0</v>
      </c>
      <c r="H491">
        <v>8</v>
      </c>
      <c r="I491">
        <v>965</v>
      </c>
      <c r="J491">
        <v>0</v>
      </c>
    </row>
    <row r="492" spans="1:10" x14ac:dyDescent="0.2">
      <c r="A492">
        <v>490</v>
      </c>
      <c r="B492" t="s">
        <v>97</v>
      </c>
      <c r="C492" t="s">
        <v>7</v>
      </c>
      <c r="D492">
        <v>2017</v>
      </c>
      <c r="E492">
        <v>0</v>
      </c>
      <c r="F492">
        <v>0</v>
      </c>
      <c r="H492">
        <v>8</v>
      </c>
      <c r="I492">
        <v>371</v>
      </c>
      <c r="J492">
        <v>0</v>
      </c>
    </row>
    <row r="493" spans="1:10" x14ac:dyDescent="0.2">
      <c r="A493">
        <v>491</v>
      </c>
      <c r="B493" t="s">
        <v>97</v>
      </c>
      <c r="C493" t="s">
        <v>7</v>
      </c>
      <c r="D493">
        <v>2018</v>
      </c>
      <c r="E493">
        <v>0</v>
      </c>
      <c r="F493">
        <v>0</v>
      </c>
      <c r="H493">
        <v>8</v>
      </c>
      <c r="I493">
        <v>622</v>
      </c>
      <c r="J493">
        <v>0</v>
      </c>
    </row>
    <row r="494" spans="1:10" x14ac:dyDescent="0.2">
      <c r="A494">
        <v>492</v>
      </c>
      <c r="B494" t="s">
        <v>97</v>
      </c>
      <c r="C494" t="s">
        <v>7</v>
      </c>
      <c r="D494">
        <v>2019</v>
      </c>
      <c r="E494">
        <v>0</v>
      </c>
      <c r="F494">
        <v>0</v>
      </c>
      <c r="H494">
        <v>8</v>
      </c>
      <c r="I494">
        <v>458</v>
      </c>
      <c r="J494">
        <v>0</v>
      </c>
    </row>
    <row r="495" spans="1:10" x14ac:dyDescent="0.2">
      <c r="A495">
        <v>493</v>
      </c>
      <c r="B495" t="s">
        <v>97</v>
      </c>
      <c r="C495" t="s">
        <v>7</v>
      </c>
      <c r="D495">
        <v>2020</v>
      </c>
      <c r="E495">
        <v>0</v>
      </c>
      <c r="F495">
        <v>0</v>
      </c>
      <c r="H495">
        <v>8</v>
      </c>
      <c r="I495">
        <v>455</v>
      </c>
      <c r="J495">
        <v>0</v>
      </c>
    </row>
    <row r="496" spans="1:10" x14ac:dyDescent="0.2">
      <c r="A496">
        <v>494</v>
      </c>
      <c r="B496" t="s">
        <v>97</v>
      </c>
      <c r="C496" t="s">
        <v>7</v>
      </c>
      <c r="D496">
        <v>2021</v>
      </c>
      <c r="E496">
        <v>0</v>
      </c>
      <c r="F496">
        <v>0</v>
      </c>
      <c r="H496">
        <v>8</v>
      </c>
      <c r="I496">
        <v>617</v>
      </c>
      <c r="J496">
        <v>0</v>
      </c>
    </row>
    <row r="497" spans="1:10" x14ac:dyDescent="0.2">
      <c r="A497">
        <v>495</v>
      </c>
      <c r="B497" t="s">
        <v>97</v>
      </c>
      <c r="C497" t="s">
        <v>8</v>
      </c>
      <c r="D497">
        <v>2017</v>
      </c>
      <c r="E497">
        <v>206</v>
      </c>
      <c r="F497">
        <v>206</v>
      </c>
      <c r="G497">
        <v>1</v>
      </c>
      <c r="H497">
        <v>8</v>
      </c>
      <c r="I497">
        <v>4852</v>
      </c>
      <c r="J497">
        <v>4.2456718878812798E-2</v>
      </c>
    </row>
    <row r="498" spans="1:10" x14ac:dyDescent="0.2">
      <c r="A498">
        <v>496</v>
      </c>
      <c r="B498" t="s">
        <v>97</v>
      </c>
      <c r="C498" t="s">
        <v>8</v>
      </c>
      <c r="D498">
        <v>2018</v>
      </c>
      <c r="E498">
        <v>121</v>
      </c>
      <c r="F498">
        <v>206</v>
      </c>
      <c r="G498">
        <v>0.58737864077669899</v>
      </c>
      <c r="H498">
        <v>8</v>
      </c>
      <c r="I498">
        <v>5308</v>
      </c>
      <c r="J498">
        <v>2.2795779954785201E-2</v>
      </c>
    </row>
    <row r="499" spans="1:10" x14ac:dyDescent="0.2">
      <c r="A499">
        <v>497</v>
      </c>
      <c r="B499" t="s">
        <v>97</v>
      </c>
      <c r="C499" t="s">
        <v>8</v>
      </c>
      <c r="D499">
        <v>2019</v>
      </c>
      <c r="E499">
        <v>163</v>
      </c>
      <c r="F499">
        <v>206</v>
      </c>
      <c r="G499">
        <v>0.79126213592232997</v>
      </c>
      <c r="H499">
        <v>8</v>
      </c>
      <c r="I499">
        <v>5783</v>
      </c>
      <c r="J499">
        <v>2.8186062597267799E-2</v>
      </c>
    </row>
    <row r="500" spans="1:10" x14ac:dyDescent="0.2">
      <c r="A500">
        <v>498</v>
      </c>
      <c r="B500" t="s">
        <v>97</v>
      </c>
      <c r="C500" t="s">
        <v>8</v>
      </c>
      <c r="D500">
        <v>2020</v>
      </c>
      <c r="E500">
        <v>403</v>
      </c>
      <c r="F500">
        <v>206</v>
      </c>
      <c r="G500">
        <v>1.9563106796116501</v>
      </c>
      <c r="H500">
        <v>8</v>
      </c>
      <c r="I500">
        <v>6928</v>
      </c>
      <c r="J500">
        <v>5.8169745958429497E-2</v>
      </c>
    </row>
    <row r="501" spans="1:10" x14ac:dyDescent="0.2">
      <c r="A501">
        <v>499</v>
      </c>
      <c r="B501" t="s">
        <v>97</v>
      </c>
      <c r="C501" t="s">
        <v>8</v>
      </c>
      <c r="D501">
        <v>2021</v>
      </c>
      <c r="E501">
        <v>276</v>
      </c>
      <c r="F501">
        <v>206</v>
      </c>
      <c r="G501">
        <v>1.3398058252427101</v>
      </c>
      <c r="H501">
        <v>8</v>
      </c>
      <c r="I501">
        <v>7016</v>
      </c>
      <c r="J501">
        <v>3.9338654503990801E-2</v>
      </c>
    </row>
    <row r="502" spans="1:10" x14ac:dyDescent="0.2">
      <c r="A502">
        <v>500</v>
      </c>
      <c r="B502" t="s">
        <v>97</v>
      </c>
      <c r="C502" t="s">
        <v>9</v>
      </c>
      <c r="D502">
        <v>2017</v>
      </c>
      <c r="E502">
        <v>0</v>
      </c>
      <c r="F502">
        <v>0</v>
      </c>
      <c r="H502">
        <v>8</v>
      </c>
      <c r="I502">
        <v>481</v>
      </c>
      <c r="J502">
        <v>0</v>
      </c>
    </row>
    <row r="503" spans="1:10" x14ac:dyDescent="0.2">
      <c r="A503">
        <v>501</v>
      </c>
      <c r="B503" t="s">
        <v>97</v>
      </c>
      <c r="C503" t="s">
        <v>9</v>
      </c>
      <c r="D503">
        <v>2018</v>
      </c>
      <c r="E503">
        <v>0</v>
      </c>
      <c r="F503">
        <v>0</v>
      </c>
      <c r="H503">
        <v>8</v>
      </c>
      <c r="I503">
        <v>986</v>
      </c>
      <c r="J503">
        <v>0</v>
      </c>
    </row>
    <row r="504" spans="1:10" x14ac:dyDescent="0.2">
      <c r="A504">
        <v>502</v>
      </c>
      <c r="B504" t="s">
        <v>97</v>
      </c>
      <c r="C504" t="s">
        <v>9</v>
      </c>
      <c r="D504">
        <v>2019</v>
      </c>
      <c r="E504">
        <v>0</v>
      </c>
      <c r="F504">
        <v>0</v>
      </c>
      <c r="H504">
        <v>8</v>
      </c>
      <c r="I504">
        <v>486</v>
      </c>
      <c r="J504">
        <v>0</v>
      </c>
    </row>
    <row r="505" spans="1:10" x14ac:dyDescent="0.2">
      <c r="A505">
        <v>503</v>
      </c>
      <c r="B505" t="s">
        <v>97</v>
      </c>
      <c r="C505" t="s">
        <v>9</v>
      </c>
      <c r="D505">
        <v>2020</v>
      </c>
      <c r="E505">
        <v>0</v>
      </c>
      <c r="F505">
        <v>0</v>
      </c>
      <c r="H505">
        <v>8</v>
      </c>
      <c r="I505">
        <v>736</v>
      </c>
      <c r="J505">
        <v>0</v>
      </c>
    </row>
    <row r="506" spans="1:10" x14ac:dyDescent="0.2">
      <c r="A506">
        <v>504</v>
      </c>
      <c r="B506" t="s">
        <v>97</v>
      </c>
      <c r="C506" t="s">
        <v>9</v>
      </c>
      <c r="D506">
        <v>2021</v>
      </c>
      <c r="E506">
        <v>0</v>
      </c>
      <c r="F506">
        <v>0</v>
      </c>
      <c r="H506">
        <v>8</v>
      </c>
      <c r="I506">
        <v>767</v>
      </c>
      <c r="J506">
        <v>0</v>
      </c>
    </row>
    <row r="507" spans="1:10" x14ac:dyDescent="0.2">
      <c r="A507">
        <v>505</v>
      </c>
      <c r="B507" t="s">
        <v>97</v>
      </c>
      <c r="C507" t="s">
        <v>10</v>
      </c>
      <c r="D507">
        <v>2017</v>
      </c>
      <c r="E507">
        <v>0</v>
      </c>
      <c r="F507">
        <v>0</v>
      </c>
      <c r="H507">
        <v>8</v>
      </c>
      <c r="I507">
        <v>267</v>
      </c>
      <c r="J507">
        <v>0</v>
      </c>
    </row>
    <row r="508" spans="1:10" x14ac:dyDescent="0.2">
      <c r="A508">
        <v>506</v>
      </c>
      <c r="B508" t="s">
        <v>97</v>
      </c>
      <c r="C508" t="s">
        <v>10</v>
      </c>
      <c r="D508">
        <v>2018</v>
      </c>
      <c r="E508">
        <v>0</v>
      </c>
      <c r="F508">
        <v>0</v>
      </c>
      <c r="H508">
        <v>8</v>
      </c>
      <c r="I508">
        <v>421</v>
      </c>
      <c r="J508">
        <v>0</v>
      </c>
    </row>
    <row r="509" spans="1:10" x14ac:dyDescent="0.2">
      <c r="A509">
        <v>507</v>
      </c>
      <c r="B509" t="s">
        <v>97</v>
      </c>
      <c r="C509" t="s">
        <v>10</v>
      </c>
      <c r="D509">
        <v>2019</v>
      </c>
      <c r="E509">
        <v>0</v>
      </c>
      <c r="F509">
        <v>0</v>
      </c>
      <c r="H509">
        <v>8</v>
      </c>
      <c r="I509">
        <v>610</v>
      </c>
      <c r="J509">
        <v>0</v>
      </c>
    </row>
    <row r="510" spans="1:10" x14ac:dyDescent="0.2">
      <c r="A510">
        <v>508</v>
      </c>
      <c r="B510" t="s">
        <v>97</v>
      </c>
      <c r="C510" t="s">
        <v>10</v>
      </c>
      <c r="D510">
        <v>2020</v>
      </c>
      <c r="E510">
        <v>0</v>
      </c>
      <c r="F510">
        <v>0</v>
      </c>
      <c r="H510">
        <v>8</v>
      </c>
      <c r="I510">
        <v>424</v>
      </c>
      <c r="J510">
        <v>0</v>
      </c>
    </row>
    <row r="511" spans="1:10" x14ac:dyDescent="0.2">
      <c r="A511">
        <v>509</v>
      </c>
      <c r="B511" t="s">
        <v>97</v>
      </c>
      <c r="C511" t="s">
        <v>10</v>
      </c>
      <c r="D511">
        <v>2021</v>
      </c>
      <c r="E511">
        <v>0</v>
      </c>
      <c r="F511">
        <v>0</v>
      </c>
      <c r="H511">
        <v>8</v>
      </c>
      <c r="I511">
        <v>764</v>
      </c>
      <c r="J511">
        <v>0</v>
      </c>
    </row>
    <row r="512" spans="1:10" x14ac:dyDescent="0.2">
      <c r="A512">
        <v>510</v>
      </c>
      <c r="B512" t="s">
        <v>97</v>
      </c>
      <c r="C512" t="s">
        <v>11</v>
      </c>
      <c r="D512">
        <v>2017</v>
      </c>
      <c r="E512">
        <v>152</v>
      </c>
      <c r="F512">
        <v>152</v>
      </c>
      <c r="G512">
        <v>1</v>
      </c>
      <c r="H512">
        <v>8</v>
      </c>
      <c r="I512">
        <v>1810</v>
      </c>
      <c r="J512">
        <v>8.3977900552486107E-2</v>
      </c>
    </row>
    <row r="513" spans="1:10" x14ac:dyDescent="0.2">
      <c r="A513">
        <v>511</v>
      </c>
      <c r="B513" t="s">
        <v>97</v>
      </c>
      <c r="C513" t="s">
        <v>11</v>
      </c>
      <c r="D513">
        <v>2018</v>
      </c>
      <c r="E513">
        <v>230</v>
      </c>
      <c r="F513">
        <v>152</v>
      </c>
      <c r="G513">
        <v>1.51315789473684</v>
      </c>
      <c r="H513">
        <v>8</v>
      </c>
      <c r="I513">
        <v>2865</v>
      </c>
      <c r="J513">
        <v>8.02792321116928E-2</v>
      </c>
    </row>
    <row r="514" spans="1:10" x14ac:dyDescent="0.2">
      <c r="A514">
        <v>512</v>
      </c>
      <c r="B514" t="s">
        <v>97</v>
      </c>
      <c r="C514" t="s">
        <v>11</v>
      </c>
      <c r="D514">
        <v>2019</v>
      </c>
      <c r="E514">
        <v>316</v>
      </c>
      <c r="F514">
        <v>152</v>
      </c>
      <c r="G514">
        <v>2.07894736842105</v>
      </c>
      <c r="H514">
        <v>8</v>
      </c>
      <c r="I514">
        <v>2767</v>
      </c>
      <c r="J514">
        <v>0.114203108059269</v>
      </c>
    </row>
    <row r="515" spans="1:10" x14ac:dyDescent="0.2">
      <c r="A515">
        <v>513</v>
      </c>
      <c r="B515" t="s">
        <v>97</v>
      </c>
      <c r="C515" t="s">
        <v>11</v>
      </c>
      <c r="D515">
        <v>2020</v>
      </c>
      <c r="E515">
        <v>436</v>
      </c>
      <c r="F515">
        <v>152</v>
      </c>
      <c r="G515">
        <v>2.8684210526315699</v>
      </c>
      <c r="H515">
        <v>8</v>
      </c>
      <c r="I515">
        <v>3910</v>
      </c>
      <c r="J515">
        <v>0.111508951406649</v>
      </c>
    </row>
    <row r="516" spans="1:10" x14ac:dyDescent="0.2">
      <c r="A516">
        <v>514</v>
      </c>
      <c r="B516" t="s">
        <v>97</v>
      </c>
      <c r="C516" t="s">
        <v>11</v>
      </c>
      <c r="D516">
        <v>2021</v>
      </c>
      <c r="E516">
        <v>311</v>
      </c>
      <c r="F516">
        <v>152</v>
      </c>
      <c r="G516">
        <v>2.0460526315789398</v>
      </c>
      <c r="H516">
        <v>8</v>
      </c>
      <c r="I516">
        <v>3703</v>
      </c>
      <c r="J516">
        <v>8.3985957331892999E-2</v>
      </c>
    </row>
    <row r="517" spans="1:10" x14ac:dyDescent="0.2">
      <c r="A517">
        <v>515</v>
      </c>
      <c r="B517" t="s">
        <v>97</v>
      </c>
      <c r="C517" t="s">
        <v>12</v>
      </c>
      <c r="D517">
        <v>2017</v>
      </c>
      <c r="E517">
        <v>0</v>
      </c>
      <c r="F517">
        <v>0</v>
      </c>
      <c r="H517">
        <v>8</v>
      </c>
      <c r="I517">
        <v>256</v>
      </c>
      <c r="J517">
        <v>0</v>
      </c>
    </row>
    <row r="518" spans="1:10" x14ac:dyDescent="0.2">
      <c r="A518">
        <v>516</v>
      </c>
      <c r="B518" t="s">
        <v>97</v>
      </c>
      <c r="C518" t="s">
        <v>12</v>
      </c>
      <c r="D518">
        <v>2018</v>
      </c>
      <c r="E518">
        <v>0</v>
      </c>
      <c r="F518">
        <v>0</v>
      </c>
      <c r="H518">
        <v>8</v>
      </c>
      <c r="I518">
        <v>194</v>
      </c>
      <c r="J518">
        <v>0</v>
      </c>
    </row>
    <row r="519" spans="1:10" x14ac:dyDescent="0.2">
      <c r="A519">
        <v>517</v>
      </c>
      <c r="B519" t="s">
        <v>97</v>
      </c>
      <c r="C519" t="s">
        <v>12</v>
      </c>
      <c r="D519">
        <v>2019</v>
      </c>
      <c r="E519">
        <v>0</v>
      </c>
      <c r="F519">
        <v>0</v>
      </c>
      <c r="H519">
        <v>8</v>
      </c>
      <c r="I519">
        <v>311</v>
      </c>
      <c r="J519">
        <v>0</v>
      </c>
    </row>
    <row r="520" spans="1:10" x14ac:dyDescent="0.2">
      <c r="A520">
        <v>518</v>
      </c>
      <c r="B520" t="s">
        <v>97</v>
      </c>
      <c r="C520" t="s">
        <v>12</v>
      </c>
      <c r="D520">
        <v>2020</v>
      </c>
      <c r="E520">
        <v>0</v>
      </c>
      <c r="F520">
        <v>0</v>
      </c>
      <c r="H520">
        <v>8</v>
      </c>
      <c r="I520">
        <v>246</v>
      </c>
      <c r="J520">
        <v>0</v>
      </c>
    </row>
    <row r="521" spans="1:10" x14ac:dyDescent="0.2">
      <c r="A521">
        <v>519</v>
      </c>
      <c r="B521" t="s">
        <v>97</v>
      </c>
      <c r="C521" t="s">
        <v>12</v>
      </c>
      <c r="D521">
        <v>2021</v>
      </c>
      <c r="E521">
        <v>0</v>
      </c>
      <c r="F521">
        <v>0</v>
      </c>
      <c r="H521">
        <v>8</v>
      </c>
      <c r="I521">
        <v>355</v>
      </c>
      <c r="J521">
        <v>0</v>
      </c>
    </row>
    <row r="522" spans="1:10" x14ac:dyDescent="0.2">
      <c r="A522">
        <v>520</v>
      </c>
      <c r="B522" t="s">
        <v>97</v>
      </c>
      <c r="C522" t="s">
        <v>13</v>
      </c>
      <c r="D522">
        <v>2017</v>
      </c>
      <c r="E522">
        <v>158</v>
      </c>
      <c r="F522">
        <v>158</v>
      </c>
      <c r="G522">
        <v>1</v>
      </c>
      <c r="H522">
        <v>8</v>
      </c>
      <c r="I522">
        <v>2178</v>
      </c>
      <c r="J522">
        <v>7.2543617998163404E-2</v>
      </c>
    </row>
    <row r="523" spans="1:10" x14ac:dyDescent="0.2">
      <c r="A523">
        <v>521</v>
      </c>
      <c r="B523" t="s">
        <v>97</v>
      </c>
      <c r="C523" t="s">
        <v>13</v>
      </c>
      <c r="D523">
        <v>2018</v>
      </c>
      <c r="E523">
        <v>227</v>
      </c>
      <c r="F523">
        <v>158</v>
      </c>
      <c r="G523">
        <v>1.43670886075949</v>
      </c>
      <c r="H523">
        <v>8</v>
      </c>
      <c r="I523">
        <v>2618</v>
      </c>
      <c r="J523">
        <v>8.6707410236822005E-2</v>
      </c>
    </row>
    <row r="524" spans="1:10" x14ac:dyDescent="0.2">
      <c r="A524">
        <v>522</v>
      </c>
      <c r="B524" t="s">
        <v>97</v>
      </c>
      <c r="C524" t="s">
        <v>13</v>
      </c>
      <c r="D524">
        <v>2019</v>
      </c>
      <c r="E524">
        <v>201</v>
      </c>
      <c r="F524">
        <v>158</v>
      </c>
      <c r="G524">
        <v>1.27215189873417</v>
      </c>
      <c r="H524">
        <v>8</v>
      </c>
      <c r="I524">
        <v>2331</v>
      </c>
      <c r="J524">
        <v>8.6229086229086205E-2</v>
      </c>
    </row>
    <row r="525" spans="1:10" x14ac:dyDescent="0.2">
      <c r="A525">
        <v>523</v>
      </c>
      <c r="B525" t="s">
        <v>97</v>
      </c>
      <c r="C525" t="s">
        <v>13</v>
      </c>
      <c r="D525">
        <v>2020</v>
      </c>
      <c r="E525">
        <v>188</v>
      </c>
      <c r="F525">
        <v>158</v>
      </c>
      <c r="G525">
        <v>1.18987341772151</v>
      </c>
      <c r="H525">
        <v>8</v>
      </c>
      <c r="I525">
        <v>3261</v>
      </c>
      <c r="J525">
        <v>5.7651027292241599E-2</v>
      </c>
    </row>
    <row r="526" spans="1:10" x14ac:dyDescent="0.2">
      <c r="A526">
        <v>524</v>
      </c>
      <c r="B526" t="s">
        <v>97</v>
      </c>
      <c r="C526" t="s">
        <v>13</v>
      </c>
      <c r="D526">
        <v>2021</v>
      </c>
      <c r="E526">
        <v>166</v>
      </c>
      <c r="F526">
        <v>158</v>
      </c>
      <c r="G526">
        <v>1.0506329113924</v>
      </c>
      <c r="H526">
        <v>8</v>
      </c>
      <c r="I526">
        <v>3037</v>
      </c>
      <c r="J526">
        <v>5.4659203161014101E-2</v>
      </c>
    </row>
    <row r="527" spans="1:10" x14ac:dyDescent="0.2">
      <c r="A527">
        <v>525</v>
      </c>
      <c r="B527" t="s">
        <v>98</v>
      </c>
      <c r="C527" t="s">
        <v>5</v>
      </c>
      <c r="D527">
        <v>2017</v>
      </c>
      <c r="E527">
        <v>382</v>
      </c>
      <c r="F527">
        <v>382</v>
      </c>
      <c r="G527">
        <v>1</v>
      </c>
      <c r="H527">
        <v>5</v>
      </c>
      <c r="I527">
        <v>3974</v>
      </c>
      <c r="J527">
        <v>9.6124811273276295E-2</v>
      </c>
    </row>
    <row r="528" spans="1:10" x14ac:dyDescent="0.2">
      <c r="A528">
        <v>526</v>
      </c>
      <c r="B528" t="s">
        <v>98</v>
      </c>
      <c r="C528" t="s">
        <v>5</v>
      </c>
      <c r="D528">
        <v>2018</v>
      </c>
      <c r="E528">
        <v>434</v>
      </c>
      <c r="F528">
        <v>382</v>
      </c>
      <c r="G528">
        <v>1.13612565445026</v>
      </c>
      <c r="H528">
        <v>5</v>
      </c>
      <c r="I528">
        <v>4492</v>
      </c>
      <c r="J528">
        <v>9.6616206589492395E-2</v>
      </c>
    </row>
    <row r="529" spans="1:10" x14ac:dyDescent="0.2">
      <c r="A529">
        <v>527</v>
      </c>
      <c r="B529" t="s">
        <v>98</v>
      </c>
      <c r="C529" t="s">
        <v>5</v>
      </c>
      <c r="D529">
        <v>2019</v>
      </c>
      <c r="E529">
        <v>541</v>
      </c>
      <c r="F529">
        <v>382</v>
      </c>
      <c r="G529">
        <v>1.4162303664921401</v>
      </c>
      <c r="H529">
        <v>5</v>
      </c>
      <c r="I529">
        <v>4946</v>
      </c>
      <c r="J529">
        <v>0.109381318236959</v>
      </c>
    </row>
    <row r="530" spans="1:10" x14ac:dyDescent="0.2">
      <c r="A530">
        <v>528</v>
      </c>
      <c r="B530" t="s">
        <v>98</v>
      </c>
      <c r="C530" t="s">
        <v>5</v>
      </c>
      <c r="D530">
        <v>2020</v>
      </c>
      <c r="E530">
        <v>367</v>
      </c>
      <c r="F530">
        <v>382</v>
      </c>
      <c r="G530">
        <v>0.96073298429319298</v>
      </c>
      <c r="H530">
        <v>5</v>
      </c>
      <c r="I530">
        <v>5182</v>
      </c>
      <c r="J530">
        <v>7.0822076418371196E-2</v>
      </c>
    </row>
    <row r="531" spans="1:10" x14ac:dyDescent="0.2">
      <c r="A531">
        <v>529</v>
      </c>
      <c r="B531" t="s">
        <v>98</v>
      </c>
      <c r="C531" t="s">
        <v>5</v>
      </c>
      <c r="D531">
        <v>2021</v>
      </c>
      <c r="E531">
        <v>333</v>
      </c>
      <c r="F531">
        <v>382</v>
      </c>
      <c r="G531">
        <v>0.87172774869109904</v>
      </c>
      <c r="H531">
        <v>5</v>
      </c>
      <c r="I531">
        <v>5409</v>
      </c>
      <c r="J531">
        <v>6.15640599001663E-2</v>
      </c>
    </row>
    <row r="532" spans="1:10" x14ac:dyDescent="0.2">
      <c r="A532">
        <v>530</v>
      </c>
      <c r="B532" t="s">
        <v>98</v>
      </c>
      <c r="C532" t="s">
        <v>6</v>
      </c>
      <c r="D532">
        <v>2017</v>
      </c>
      <c r="E532">
        <v>99</v>
      </c>
      <c r="F532">
        <v>99</v>
      </c>
      <c r="G532">
        <v>1</v>
      </c>
      <c r="H532">
        <v>5</v>
      </c>
      <c r="I532">
        <v>1231</v>
      </c>
      <c r="J532">
        <v>8.0422420796100694E-2</v>
      </c>
    </row>
    <row r="533" spans="1:10" x14ac:dyDescent="0.2">
      <c r="A533">
        <v>531</v>
      </c>
      <c r="B533" t="s">
        <v>98</v>
      </c>
      <c r="C533" t="s">
        <v>6</v>
      </c>
      <c r="D533">
        <v>2018</v>
      </c>
      <c r="E533">
        <v>0</v>
      </c>
      <c r="F533">
        <v>99</v>
      </c>
      <c r="G533">
        <v>0</v>
      </c>
      <c r="H533">
        <v>5</v>
      </c>
      <c r="I533">
        <v>655</v>
      </c>
      <c r="J533">
        <v>0</v>
      </c>
    </row>
    <row r="534" spans="1:10" x14ac:dyDescent="0.2">
      <c r="A534">
        <v>532</v>
      </c>
      <c r="B534" t="s">
        <v>98</v>
      </c>
      <c r="C534" t="s">
        <v>6</v>
      </c>
      <c r="D534">
        <v>2019</v>
      </c>
      <c r="E534">
        <v>0</v>
      </c>
      <c r="F534">
        <v>99</v>
      </c>
      <c r="G534">
        <v>0</v>
      </c>
      <c r="H534">
        <v>5</v>
      </c>
      <c r="I534">
        <v>855</v>
      </c>
      <c r="J534">
        <v>0</v>
      </c>
    </row>
    <row r="535" spans="1:10" x14ac:dyDescent="0.2">
      <c r="A535">
        <v>533</v>
      </c>
      <c r="B535" t="s">
        <v>98</v>
      </c>
      <c r="C535" t="s">
        <v>6</v>
      </c>
      <c r="D535">
        <v>2020</v>
      </c>
      <c r="E535">
        <v>0</v>
      </c>
      <c r="F535">
        <v>99</v>
      </c>
      <c r="G535">
        <v>0</v>
      </c>
      <c r="H535">
        <v>5</v>
      </c>
      <c r="I535">
        <v>1266</v>
      </c>
      <c r="J535">
        <v>0</v>
      </c>
    </row>
    <row r="536" spans="1:10" x14ac:dyDescent="0.2">
      <c r="A536">
        <v>534</v>
      </c>
      <c r="B536" t="s">
        <v>98</v>
      </c>
      <c r="C536" t="s">
        <v>6</v>
      </c>
      <c r="D536">
        <v>2021</v>
      </c>
      <c r="E536">
        <v>48</v>
      </c>
      <c r="F536">
        <v>99</v>
      </c>
      <c r="G536">
        <v>0.48484848484848397</v>
      </c>
      <c r="H536">
        <v>5</v>
      </c>
      <c r="I536">
        <v>965</v>
      </c>
      <c r="J536">
        <v>4.9740932642487003E-2</v>
      </c>
    </row>
    <row r="537" spans="1:10" x14ac:dyDescent="0.2">
      <c r="A537">
        <v>535</v>
      </c>
      <c r="B537" t="s">
        <v>98</v>
      </c>
      <c r="C537" t="s">
        <v>7</v>
      </c>
      <c r="D537">
        <v>2017</v>
      </c>
      <c r="E537">
        <v>98</v>
      </c>
      <c r="F537">
        <v>98</v>
      </c>
      <c r="G537">
        <v>1</v>
      </c>
      <c r="H537">
        <v>5</v>
      </c>
      <c r="I537">
        <v>371</v>
      </c>
      <c r="J537">
        <v>0.26415094339622602</v>
      </c>
    </row>
    <row r="538" spans="1:10" x14ac:dyDescent="0.2">
      <c r="A538">
        <v>536</v>
      </c>
      <c r="B538" t="s">
        <v>98</v>
      </c>
      <c r="C538" t="s">
        <v>7</v>
      </c>
      <c r="D538">
        <v>2018</v>
      </c>
      <c r="E538">
        <v>81</v>
      </c>
      <c r="F538">
        <v>98</v>
      </c>
      <c r="G538">
        <v>0.82653061224489799</v>
      </c>
      <c r="H538">
        <v>5</v>
      </c>
      <c r="I538">
        <v>622</v>
      </c>
      <c r="J538">
        <v>0.13022508038585201</v>
      </c>
    </row>
    <row r="539" spans="1:10" x14ac:dyDescent="0.2">
      <c r="A539">
        <v>537</v>
      </c>
      <c r="B539" t="s">
        <v>98</v>
      </c>
      <c r="C539" t="s">
        <v>7</v>
      </c>
      <c r="D539">
        <v>2019</v>
      </c>
      <c r="E539">
        <v>143</v>
      </c>
      <c r="F539">
        <v>98</v>
      </c>
      <c r="G539">
        <v>1.4591836734693799</v>
      </c>
      <c r="H539">
        <v>5</v>
      </c>
      <c r="I539">
        <v>458</v>
      </c>
      <c r="J539">
        <v>0.31222707423580698</v>
      </c>
    </row>
    <row r="540" spans="1:10" x14ac:dyDescent="0.2">
      <c r="A540">
        <v>538</v>
      </c>
      <c r="B540" t="s">
        <v>98</v>
      </c>
      <c r="C540" t="s">
        <v>7</v>
      </c>
      <c r="D540">
        <v>2020</v>
      </c>
      <c r="E540">
        <v>46</v>
      </c>
      <c r="F540">
        <v>98</v>
      </c>
      <c r="G540">
        <v>0.46938775510204001</v>
      </c>
      <c r="H540">
        <v>5</v>
      </c>
      <c r="I540">
        <v>455</v>
      </c>
      <c r="J540">
        <v>0.101098901098901</v>
      </c>
    </row>
    <row r="541" spans="1:10" x14ac:dyDescent="0.2">
      <c r="A541">
        <v>539</v>
      </c>
      <c r="B541" t="s">
        <v>98</v>
      </c>
      <c r="C541" t="s">
        <v>7</v>
      </c>
      <c r="D541">
        <v>2021</v>
      </c>
      <c r="E541">
        <v>0</v>
      </c>
      <c r="F541">
        <v>98</v>
      </c>
      <c r="G541">
        <v>0</v>
      </c>
      <c r="H541">
        <v>5</v>
      </c>
      <c r="I541">
        <v>617</v>
      </c>
      <c r="J541">
        <v>0</v>
      </c>
    </row>
    <row r="542" spans="1:10" x14ac:dyDescent="0.2">
      <c r="A542">
        <v>540</v>
      </c>
      <c r="B542" t="s">
        <v>98</v>
      </c>
      <c r="C542" t="s">
        <v>8</v>
      </c>
      <c r="D542">
        <v>2017</v>
      </c>
      <c r="E542">
        <v>520</v>
      </c>
      <c r="F542">
        <v>520</v>
      </c>
      <c r="G542">
        <v>1</v>
      </c>
      <c r="H542">
        <v>5</v>
      </c>
      <c r="I542">
        <v>4852</v>
      </c>
      <c r="J542">
        <v>0.10717230008244</v>
      </c>
    </row>
    <row r="543" spans="1:10" x14ac:dyDescent="0.2">
      <c r="A543">
        <v>541</v>
      </c>
      <c r="B543" t="s">
        <v>98</v>
      </c>
      <c r="C543" t="s">
        <v>8</v>
      </c>
      <c r="D543">
        <v>2018</v>
      </c>
      <c r="E543">
        <v>454</v>
      </c>
      <c r="F543">
        <v>520</v>
      </c>
      <c r="G543">
        <v>0.87307692307692297</v>
      </c>
      <c r="H543">
        <v>5</v>
      </c>
      <c r="I543">
        <v>5308</v>
      </c>
      <c r="J543">
        <v>8.5531273549359396E-2</v>
      </c>
    </row>
    <row r="544" spans="1:10" x14ac:dyDescent="0.2">
      <c r="A544">
        <v>542</v>
      </c>
      <c r="B544" t="s">
        <v>98</v>
      </c>
      <c r="C544" t="s">
        <v>8</v>
      </c>
      <c r="D544">
        <v>2019</v>
      </c>
      <c r="E544">
        <v>534</v>
      </c>
      <c r="F544">
        <v>520</v>
      </c>
      <c r="G544">
        <v>1.0269230769230699</v>
      </c>
      <c r="H544">
        <v>5</v>
      </c>
      <c r="I544">
        <v>5783</v>
      </c>
      <c r="J544">
        <v>9.2339616116202602E-2</v>
      </c>
    </row>
    <row r="545" spans="1:10" x14ac:dyDescent="0.2">
      <c r="A545">
        <v>543</v>
      </c>
      <c r="B545" t="s">
        <v>98</v>
      </c>
      <c r="C545" t="s">
        <v>8</v>
      </c>
      <c r="D545">
        <v>2020</v>
      </c>
      <c r="E545">
        <v>526</v>
      </c>
      <c r="F545">
        <v>520</v>
      </c>
      <c r="G545">
        <v>1.0115384615384599</v>
      </c>
      <c r="H545">
        <v>5</v>
      </c>
      <c r="I545">
        <v>6928</v>
      </c>
      <c r="J545">
        <v>7.5923787528868303E-2</v>
      </c>
    </row>
    <row r="546" spans="1:10" x14ac:dyDescent="0.2">
      <c r="A546">
        <v>544</v>
      </c>
      <c r="B546" t="s">
        <v>98</v>
      </c>
      <c r="C546" t="s">
        <v>8</v>
      </c>
      <c r="D546">
        <v>2021</v>
      </c>
      <c r="E546">
        <v>385</v>
      </c>
      <c r="F546">
        <v>520</v>
      </c>
      <c r="G546">
        <v>0.74038461538461497</v>
      </c>
      <c r="H546">
        <v>5</v>
      </c>
      <c r="I546">
        <v>7016</v>
      </c>
      <c r="J546">
        <v>5.4874572405929301E-2</v>
      </c>
    </row>
    <row r="547" spans="1:10" x14ac:dyDescent="0.2">
      <c r="A547">
        <v>545</v>
      </c>
      <c r="B547" t="s">
        <v>98</v>
      </c>
      <c r="C547" t="s">
        <v>9</v>
      </c>
      <c r="D547">
        <v>2017</v>
      </c>
      <c r="E547">
        <v>0</v>
      </c>
      <c r="F547">
        <v>0</v>
      </c>
      <c r="H547">
        <v>5</v>
      </c>
      <c r="I547">
        <v>481</v>
      </c>
      <c r="J547">
        <v>0</v>
      </c>
    </row>
    <row r="548" spans="1:10" x14ac:dyDescent="0.2">
      <c r="A548">
        <v>546</v>
      </c>
      <c r="B548" t="s">
        <v>98</v>
      </c>
      <c r="C548" t="s">
        <v>9</v>
      </c>
      <c r="D548">
        <v>2018</v>
      </c>
      <c r="E548">
        <v>70</v>
      </c>
      <c r="F548">
        <v>0</v>
      </c>
      <c r="G548" t="s">
        <v>92</v>
      </c>
      <c r="H548">
        <v>5</v>
      </c>
      <c r="I548">
        <v>986</v>
      </c>
      <c r="J548">
        <v>7.0993914807302202E-2</v>
      </c>
    </row>
    <row r="549" spans="1:10" x14ac:dyDescent="0.2">
      <c r="A549">
        <v>547</v>
      </c>
      <c r="B549" t="s">
        <v>98</v>
      </c>
      <c r="C549" t="s">
        <v>9</v>
      </c>
      <c r="D549">
        <v>2019</v>
      </c>
      <c r="E549">
        <v>0</v>
      </c>
      <c r="F549">
        <v>0</v>
      </c>
      <c r="H549">
        <v>5</v>
      </c>
      <c r="I549">
        <v>486</v>
      </c>
      <c r="J549">
        <v>0</v>
      </c>
    </row>
    <row r="550" spans="1:10" x14ac:dyDescent="0.2">
      <c r="A550">
        <v>548</v>
      </c>
      <c r="B550" t="s">
        <v>98</v>
      </c>
      <c r="C550" t="s">
        <v>9</v>
      </c>
      <c r="D550">
        <v>2020</v>
      </c>
      <c r="E550">
        <v>51</v>
      </c>
      <c r="F550">
        <v>0</v>
      </c>
      <c r="G550" t="s">
        <v>92</v>
      </c>
      <c r="H550">
        <v>5</v>
      </c>
      <c r="I550">
        <v>736</v>
      </c>
      <c r="J550">
        <v>6.9293478260869498E-2</v>
      </c>
    </row>
    <row r="551" spans="1:10" x14ac:dyDescent="0.2">
      <c r="A551">
        <v>549</v>
      </c>
      <c r="B551" t="s">
        <v>98</v>
      </c>
      <c r="C551" t="s">
        <v>9</v>
      </c>
      <c r="D551">
        <v>2021</v>
      </c>
      <c r="E551">
        <v>30</v>
      </c>
      <c r="F551">
        <v>0</v>
      </c>
      <c r="G551" t="s">
        <v>92</v>
      </c>
      <c r="H551">
        <v>5</v>
      </c>
      <c r="I551">
        <v>767</v>
      </c>
      <c r="J551">
        <v>3.9113428943937399E-2</v>
      </c>
    </row>
    <row r="552" spans="1:10" x14ac:dyDescent="0.2">
      <c r="A552">
        <v>550</v>
      </c>
      <c r="B552" t="s">
        <v>98</v>
      </c>
      <c r="C552" t="s">
        <v>10</v>
      </c>
      <c r="D552">
        <v>2017</v>
      </c>
      <c r="E552">
        <v>67</v>
      </c>
      <c r="F552">
        <v>67</v>
      </c>
      <c r="G552">
        <v>1</v>
      </c>
      <c r="H552">
        <v>5</v>
      </c>
      <c r="I552">
        <v>267</v>
      </c>
      <c r="J552">
        <v>0.25093632958801498</v>
      </c>
    </row>
    <row r="553" spans="1:10" x14ac:dyDescent="0.2">
      <c r="A553">
        <v>551</v>
      </c>
      <c r="B553" t="s">
        <v>98</v>
      </c>
      <c r="C553" t="s">
        <v>10</v>
      </c>
      <c r="D553">
        <v>2018</v>
      </c>
      <c r="E553">
        <v>203</v>
      </c>
      <c r="F553">
        <v>67</v>
      </c>
      <c r="G553">
        <v>3.0298507462686501</v>
      </c>
      <c r="H553">
        <v>5</v>
      </c>
      <c r="I553">
        <v>421</v>
      </c>
      <c r="J553">
        <v>0.482185273159144</v>
      </c>
    </row>
    <row r="554" spans="1:10" x14ac:dyDescent="0.2">
      <c r="A554">
        <v>552</v>
      </c>
      <c r="B554" t="s">
        <v>98</v>
      </c>
      <c r="C554" t="s">
        <v>10</v>
      </c>
      <c r="D554">
        <v>2019</v>
      </c>
      <c r="E554">
        <v>79</v>
      </c>
      <c r="F554">
        <v>67</v>
      </c>
      <c r="G554">
        <v>1.1791044776119399</v>
      </c>
      <c r="H554">
        <v>5</v>
      </c>
      <c r="I554">
        <v>610</v>
      </c>
      <c r="J554">
        <v>0.129508196721311</v>
      </c>
    </row>
    <row r="555" spans="1:10" x14ac:dyDescent="0.2">
      <c r="A555">
        <v>553</v>
      </c>
      <c r="B555" t="s">
        <v>98</v>
      </c>
      <c r="C555" t="s">
        <v>10</v>
      </c>
      <c r="D555">
        <v>2020</v>
      </c>
      <c r="E555">
        <v>30</v>
      </c>
      <c r="F555">
        <v>67</v>
      </c>
      <c r="G555">
        <v>0.44776119402984998</v>
      </c>
      <c r="H555">
        <v>5</v>
      </c>
      <c r="I555">
        <v>424</v>
      </c>
      <c r="J555">
        <v>7.0754716981132004E-2</v>
      </c>
    </row>
    <row r="556" spans="1:10" x14ac:dyDescent="0.2">
      <c r="A556">
        <v>554</v>
      </c>
      <c r="B556" t="s">
        <v>98</v>
      </c>
      <c r="C556" t="s">
        <v>10</v>
      </c>
      <c r="D556">
        <v>2021</v>
      </c>
      <c r="E556">
        <v>68</v>
      </c>
      <c r="F556">
        <v>67</v>
      </c>
      <c r="G556">
        <v>1.01492537313432</v>
      </c>
      <c r="H556">
        <v>5</v>
      </c>
      <c r="I556">
        <v>764</v>
      </c>
      <c r="J556">
        <v>8.9005235602094196E-2</v>
      </c>
    </row>
    <row r="557" spans="1:10" x14ac:dyDescent="0.2">
      <c r="A557">
        <v>555</v>
      </c>
      <c r="B557" t="s">
        <v>98</v>
      </c>
      <c r="C557" t="s">
        <v>29</v>
      </c>
      <c r="D557">
        <v>2017</v>
      </c>
      <c r="E557">
        <v>100</v>
      </c>
      <c r="F557">
        <v>100</v>
      </c>
      <c r="G557">
        <v>1</v>
      </c>
      <c r="H557">
        <v>5</v>
      </c>
      <c r="I557">
        <v>100</v>
      </c>
      <c r="J557">
        <v>1</v>
      </c>
    </row>
    <row r="558" spans="1:10" x14ac:dyDescent="0.2">
      <c r="A558">
        <v>556</v>
      </c>
      <c r="B558" t="s">
        <v>98</v>
      </c>
      <c r="C558" t="s">
        <v>29</v>
      </c>
      <c r="D558">
        <v>2018</v>
      </c>
      <c r="E558">
        <v>0</v>
      </c>
      <c r="F558">
        <v>100</v>
      </c>
      <c r="G558">
        <v>0</v>
      </c>
      <c r="H558">
        <v>5</v>
      </c>
      <c r="I558">
        <v>0</v>
      </c>
    </row>
    <row r="559" spans="1:10" x14ac:dyDescent="0.2">
      <c r="A559">
        <v>557</v>
      </c>
      <c r="B559" t="s">
        <v>98</v>
      </c>
      <c r="C559" t="s">
        <v>29</v>
      </c>
      <c r="D559">
        <v>2019</v>
      </c>
      <c r="E559">
        <v>0</v>
      </c>
      <c r="F559">
        <v>100</v>
      </c>
      <c r="G559">
        <v>0</v>
      </c>
      <c r="H559">
        <v>5</v>
      </c>
      <c r="I559">
        <v>0</v>
      </c>
    </row>
    <row r="560" spans="1:10" x14ac:dyDescent="0.2">
      <c r="A560">
        <v>558</v>
      </c>
      <c r="B560" t="s">
        <v>98</v>
      </c>
      <c r="C560" t="s">
        <v>29</v>
      </c>
      <c r="D560">
        <v>2020</v>
      </c>
      <c r="E560">
        <v>0</v>
      </c>
      <c r="F560">
        <v>100</v>
      </c>
      <c r="G560">
        <v>0</v>
      </c>
      <c r="H560">
        <v>5</v>
      </c>
      <c r="I560">
        <v>0</v>
      </c>
    </row>
    <row r="561" spans="1:10" x14ac:dyDescent="0.2">
      <c r="A561">
        <v>559</v>
      </c>
      <c r="B561" t="s">
        <v>98</v>
      </c>
      <c r="C561" t="s">
        <v>29</v>
      </c>
      <c r="D561">
        <v>2021</v>
      </c>
      <c r="E561">
        <v>0</v>
      </c>
      <c r="F561">
        <v>100</v>
      </c>
      <c r="G561">
        <v>0</v>
      </c>
      <c r="H561">
        <v>5</v>
      </c>
      <c r="I561">
        <v>0</v>
      </c>
    </row>
    <row r="562" spans="1:10" x14ac:dyDescent="0.2">
      <c r="A562">
        <v>560</v>
      </c>
      <c r="B562" t="s">
        <v>98</v>
      </c>
      <c r="C562" t="s">
        <v>11</v>
      </c>
      <c r="D562">
        <v>2017</v>
      </c>
      <c r="E562">
        <v>152</v>
      </c>
      <c r="F562">
        <v>152</v>
      </c>
      <c r="G562">
        <v>1</v>
      </c>
      <c r="H562">
        <v>5</v>
      </c>
      <c r="I562">
        <v>1810</v>
      </c>
      <c r="J562">
        <v>8.3977900552486107E-2</v>
      </c>
    </row>
    <row r="563" spans="1:10" x14ac:dyDescent="0.2">
      <c r="A563">
        <v>561</v>
      </c>
      <c r="B563" t="s">
        <v>98</v>
      </c>
      <c r="C563" t="s">
        <v>11</v>
      </c>
      <c r="D563">
        <v>2018</v>
      </c>
      <c r="E563">
        <v>404</v>
      </c>
      <c r="F563">
        <v>152</v>
      </c>
      <c r="G563">
        <v>2.6578947368421</v>
      </c>
      <c r="H563">
        <v>5</v>
      </c>
      <c r="I563">
        <v>2865</v>
      </c>
      <c r="J563">
        <v>0.14101221640488601</v>
      </c>
    </row>
    <row r="564" spans="1:10" x14ac:dyDescent="0.2">
      <c r="A564">
        <v>562</v>
      </c>
      <c r="B564" t="s">
        <v>98</v>
      </c>
      <c r="C564" t="s">
        <v>11</v>
      </c>
      <c r="D564">
        <v>2019</v>
      </c>
      <c r="E564">
        <v>241</v>
      </c>
      <c r="F564">
        <v>152</v>
      </c>
      <c r="G564">
        <v>1.5855263157894699</v>
      </c>
      <c r="H564">
        <v>5</v>
      </c>
      <c r="I564">
        <v>2767</v>
      </c>
      <c r="J564">
        <v>8.7097940007227995E-2</v>
      </c>
    </row>
    <row r="565" spans="1:10" x14ac:dyDescent="0.2">
      <c r="A565">
        <v>563</v>
      </c>
      <c r="B565" t="s">
        <v>98</v>
      </c>
      <c r="C565" t="s">
        <v>11</v>
      </c>
      <c r="D565">
        <v>2020</v>
      </c>
      <c r="E565">
        <v>364</v>
      </c>
      <c r="F565">
        <v>152</v>
      </c>
      <c r="G565">
        <v>2.3947368421052602</v>
      </c>
      <c r="H565">
        <v>5</v>
      </c>
      <c r="I565">
        <v>3910</v>
      </c>
      <c r="J565">
        <v>9.3094629156010203E-2</v>
      </c>
    </row>
    <row r="566" spans="1:10" x14ac:dyDescent="0.2">
      <c r="A566">
        <v>564</v>
      </c>
      <c r="B566" t="s">
        <v>98</v>
      </c>
      <c r="C566" t="s">
        <v>11</v>
      </c>
      <c r="D566">
        <v>2021</v>
      </c>
      <c r="E566">
        <v>206</v>
      </c>
      <c r="F566">
        <v>152</v>
      </c>
      <c r="G566">
        <v>1.3552631578947301</v>
      </c>
      <c r="H566">
        <v>5</v>
      </c>
      <c r="I566">
        <v>3703</v>
      </c>
      <c r="J566">
        <v>5.5630569808263503E-2</v>
      </c>
    </row>
    <row r="567" spans="1:10" x14ac:dyDescent="0.2">
      <c r="A567">
        <v>565</v>
      </c>
      <c r="B567" t="s">
        <v>98</v>
      </c>
      <c r="C567" t="s">
        <v>12</v>
      </c>
      <c r="D567">
        <v>2017</v>
      </c>
      <c r="E567">
        <v>127</v>
      </c>
      <c r="F567">
        <v>127</v>
      </c>
      <c r="G567">
        <v>1</v>
      </c>
      <c r="H567">
        <v>5</v>
      </c>
      <c r="I567">
        <v>256</v>
      </c>
      <c r="J567">
        <v>0.49609375</v>
      </c>
    </row>
    <row r="568" spans="1:10" x14ac:dyDescent="0.2">
      <c r="A568">
        <v>566</v>
      </c>
      <c r="B568" t="s">
        <v>98</v>
      </c>
      <c r="C568" t="s">
        <v>12</v>
      </c>
      <c r="D568">
        <v>2018</v>
      </c>
      <c r="E568">
        <v>0</v>
      </c>
      <c r="F568">
        <v>127</v>
      </c>
      <c r="G568">
        <v>0</v>
      </c>
      <c r="H568">
        <v>5</v>
      </c>
      <c r="I568">
        <v>194</v>
      </c>
      <c r="J568">
        <v>0</v>
      </c>
    </row>
    <row r="569" spans="1:10" x14ac:dyDescent="0.2">
      <c r="A569">
        <v>567</v>
      </c>
      <c r="B569" t="s">
        <v>98</v>
      </c>
      <c r="C569" t="s">
        <v>12</v>
      </c>
      <c r="D569">
        <v>2019</v>
      </c>
      <c r="E569">
        <v>132</v>
      </c>
      <c r="F569">
        <v>127</v>
      </c>
      <c r="G569">
        <v>1.0393700787401501</v>
      </c>
      <c r="H569">
        <v>5</v>
      </c>
      <c r="I569">
        <v>311</v>
      </c>
      <c r="J569">
        <v>0.42443729903536898</v>
      </c>
    </row>
    <row r="570" spans="1:10" x14ac:dyDescent="0.2">
      <c r="A570">
        <v>568</v>
      </c>
      <c r="B570" t="s">
        <v>98</v>
      </c>
      <c r="C570" t="s">
        <v>12</v>
      </c>
      <c r="D570">
        <v>2020</v>
      </c>
      <c r="E570">
        <v>31</v>
      </c>
      <c r="F570">
        <v>127</v>
      </c>
      <c r="G570">
        <v>0.244094488188976</v>
      </c>
      <c r="H570">
        <v>5</v>
      </c>
      <c r="I570">
        <v>246</v>
      </c>
      <c r="J570">
        <v>0.12601626016260101</v>
      </c>
    </row>
    <row r="571" spans="1:10" x14ac:dyDescent="0.2">
      <c r="A571">
        <v>569</v>
      </c>
      <c r="B571" t="s">
        <v>98</v>
      </c>
      <c r="C571" t="s">
        <v>12</v>
      </c>
      <c r="D571">
        <v>2021</v>
      </c>
      <c r="E571">
        <v>26</v>
      </c>
      <c r="F571">
        <v>127</v>
      </c>
      <c r="G571">
        <v>0.20472440944881801</v>
      </c>
      <c r="H571">
        <v>5</v>
      </c>
      <c r="I571">
        <v>355</v>
      </c>
      <c r="J571">
        <v>7.3239436619718296E-2</v>
      </c>
    </row>
    <row r="572" spans="1:10" x14ac:dyDescent="0.2">
      <c r="A572">
        <v>570</v>
      </c>
      <c r="B572" t="s">
        <v>98</v>
      </c>
      <c r="C572" t="s">
        <v>13</v>
      </c>
      <c r="D572">
        <v>2017</v>
      </c>
      <c r="E572">
        <v>231</v>
      </c>
      <c r="F572">
        <v>231</v>
      </c>
      <c r="G572">
        <v>1</v>
      </c>
      <c r="H572">
        <v>5</v>
      </c>
      <c r="I572">
        <v>2178</v>
      </c>
      <c r="J572">
        <v>0.10606060606060599</v>
      </c>
    </row>
    <row r="573" spans="1:10" x14ac:dyDescent="0.2">
      <c r="A573">
        <v>571</v>
      </c>
      <c r="B573" t="s">
        <v>98</v>
      </c>
      <c r="C573" t="s">
        <v>13</v>
      </c>
      <c r="D573">
        <v>2018</v>
      </c>
      <c r="E573">
        <v>233</v>
      </c>
      <c r="F573">
        <v>231</v>
      </c>
      <c r="G573">
        <v>1.0086580086579999</v>
      </c>
      <c r="H573">
        <v>5</v>
      </c>
      <c r="I573">
        <v>2618</v>
      </c>
      <c r="J573">
        <v>8.8999236058059594E-2</v>
      </c>
    </row>
    <row r="574" spans="1:10" x14ac:dyDescent="0.2">
      <c r="A574">
        <v>572</v>
      </c>
      <c r="B574" t="s">
        <v>98</v>
      </c>
      <c r="C574" t="s">
        <v>13</v>
      </c>
      <c r="D574">
        <v>2019</v>
      </c>
      <c r="E574">
        <v>234</v>
      </c>
      <c r="F574">
        <v>231</v>
      </c>
      <c r="G574">
        <v>1.01298701298701</v>
      </c>
      <c r="H574">
        <v>5</v>
      </c>
      <c r="I574">
        <v>2331</v>
      </c>
      <c r="J574">
        <v>0.10038610038610001</v>
      </c>
    </row>
    <row r="575" spans="1:10" x14ac:dyDescent="0.2">
      <c r="A575">
        <v>573</v>
      </c>
      <c r="B575" t="s">
        <v>98</v>
      </c>
      <c r="C575" t="s">
        <v>13</v>
      </c>
      <c r="D575">
        <v>2020</v>
      </c>
      <c r="E575">
        <v>239</v>
      </c>
      <c r="F575">
        <v>231</v>
      </c>
      <c r="G575">
        <v>1.0346320346320299</v>
      </c>
      <c r="H575">
        <v>5</v>
      </c>
      <c r="I575">
        <v>3261</v>
      </c>
      <c r="J575">
        <v>7.32904017172646E-2</v>
      </c>
    </row>
    <row r="576" spans="1:10" x14ac:dyDescent="0.2">
      <c r="A576">
        <v>574</v>
      </c>
      <c r="B576" t="s">
        <v>98</v>
      </c>
      <c r="C576" t="s">
        <v>13</v>
      </c>
      <c r="D576">
        <v>2021</v>
      </c>
      <c r="E576">
        <v>199</v>
      </c>
      <c r="F576">
        <v>231</v>
      </c>
      <c r="G576">
        <v>0.86147186147186094</v>
      </c>
      <c r="H576">
        <v>5</v>
      </c>
      <c r="I576">
        <v>3037</v>
      </c>
      <c r="J576">
        <v>6.5525189331577194E-2</v>
      </c>
    </row>
    <row r="577" spans="1:10" x14ac:dyDescent="0.2">
      <c r="A577">
        <v>575</v>
      </c>
      <c r="B577" t="s">
        <v>26</v>
      </c>
      <c r="C577" t="s">
        <v>5</v>
      </c>
      <c r="D577">
        <v>2017</v>
      </c>
      <c r="E577">
        <v>79</v>
      </c>
      <c r="F577">
        <v>79</v>
      </c>
      <c r="G577">
        <v>1</v>
      </c>
      <c r="H577">
        <v>10</v>
      </c>
      <c r="I577">
        <v>3974</v>
      </c>
      <c r="J577">
        <v>1.9879214896829301E-2</v>
      </c>
    </row>
    <row r="578" spans="1:10" x14ac:dyDescent="0.2">
      <c r="A578">
        <v>576</v>
      </c>
      <c r="B578" t="s">
        <v>26</v>
      </c>
      <c r="C578" t="s">
        <v>5</v>
      </c>
      <c r="D578">
        <v>2018</v>
      </c>
      <c r="E578">
        <v>45</v>
      </c>
      <c r="F578">
        <v>79</v>
      </c>
      <c r="G578">
        <v>0.569620253164557</v>
      </c>
      <c r="H578">
        <v>10</v>
      </c>
      <c r="I578">
        <v>4492</v>
      </c>
      <c r="J578">
        <v>1.0017809439002601E-2</v>
      </c>
    </row>
    <row r="579" spans="1:10" x14ac:dyDescent="0.2">
      <c r="A579">
        <v>577</v>
      </c>
      <c r="B579" t="s">
        <v>26</v>
      </c>
      <c r="C579" t="s">
        <v>5</v>
      </c>
      <c r="D579">
        <v>2019</v>
      </c>
      <c r="E579">
        <v>106</v>
      </c>
      <c r="F579">
        <v>79</v>
      </c>
      <c r="G579">
        <v>1.34177215189873</v>
      </c>
      <c r="H579">
        <v>10</v>
      </c>
      <c r="I579">
        <v>4946</v>
      </c>
      <c r="J579">
        <v>2.1431459765466999E-2</v>
      </c>
    </row>
    <row r="580" spans="1:10" x14ac:dyDescent="0.2">
      <c r="A580">
        <v>578</v>
      </c>
      <c r="B580" t="s">
        <v>26</v>
      </c>
      <c r="C580" t="s">
        <v>5</v>
      </c>
      <c r="D580">
        <v>2020</v>
      </c>
      <c r="E580">
        <v>84</v>
      </c>
      <c r="F580">
        <v>79</v>
      </c>
      <c r="G580">
        <v>1.0632911392405</v>
      </c>
      <c r="H580">
        <v>10</v>
      </c>
      <c r="I580">
        <v>5182</v>
      </c>
      <c r="J580">
        <v>1.62099575453492E-2</v>
      </c>
    </row>
    <row r="581" spans="1:10" x14ac:dyDescent="0.2">
      <c r="A581">
        <v>579</v>
      </c>
      <c r="B581" t="s">
        <v>26</v>
      </c>
      <c r="C581" t="s">
        <v>5</v>
      </c>
      <c r="D581">
        <v>2021</v>
      </c>
      <c r="E581">
        <v>155</v>
      </c>
      <c r="F581">
        <v>79</v>
      </c>
      <c r="G581">
        <v>1.96202531645569</v>
      </c>
      <c r="H581">
        <v>10</v>
      </c>
      <c r="I581">
        <v>5409</v>
      </c>
      <c r="J581">
        <v>2.8655943797374701E-2</v>
      </c>
    </row>
    <row r="582" spans="1:10" x14ac:dyDescent="0.2">
      <c r="A582">
        <v>580</v>
      </c>
      <c r="B582" t="s">
        <v>26</v>
      </c>
      <c r="C582" t="s">
        <v>6</v>
      </c>
      <c r="D582">
        <v>2017</v>
      </c>
      <c r="E582">
        <v>0</v>
      </c>
      <c r="F582">
        <v>0</v>
      </c>
      <c r="H582">
        <v>10</v>
      </c>
      <c r="I582">
        <v>1231</v>
      </c>
      <c r="J582">
        <v>0</v>
      </c>
    </row>
    <row r="583" spans="1:10" x14ac:dyDescent="0.2">
      <c r="A583">
        <v>581</v>
      </c>
      <c r="B583" t="s">
        <v>26</v>
      </c>
      <c r="C583" t="s">
        <v>6</v>
      </c>
      <c r="D583">
        <v>2018</v>
      </c>
      <c r="E583">
        <v>0</v>
      </c>
      <c r="F583">
        <v>0</v>
      </c>
      <c r="H583">
        <v>10</v>
      </c>
      <c r="I583">
        <v>655</v>
      </c>
      <c r="J583">
        <v>0</v>
      </c>
    </row>
    <row r="584" spans="1:10" x14ac:dyDescent="0.2">
      <c r="A584">
        <v>582</v>
      </c>
      <c r="B584" t="s">
        <v>26</v>
      </c>
      <c r="C584" t="s">
        <v>6</v>
      </c>
      <c r="D584">
        <v>2019</v>
      </c>
      <c r="E584">
        <v>0</v>
      </c>
      <c r="F584">
        <v>0</v>
      </c>
      <c r="H584">
        <v>10</v>
      </c>
      <c r="I584">
        <v>855</v>
      </c>
      <c r="J584">
        <v>0</v>
      </c>
    </row>
    <row r="585" spans="1:10" x14ac:dyDescent="0.2">
      <c r="A585">
        <v>583</v>
      </c>
      <c r="B585" t="s">
        <v>26</v>
      </c>
      <c r="C585" t="s">
        <v>6</v>
      </c>
      <c r="D585">
        <v>2020</v>
      </c>
      <c r="E585">
        <v>0</v>
      </c>
      <c r="F585">
        <v>0</v>
      </c>
      <c r="H585">
        <v>10</v>
      </c>
      <c r="I585">
        <v>1266</v>
      </c>
      <c r="J585">
        <v>0</v>
      </c>
    </row>
    <row r="586" spans="1:10" x14ac:dyDescent="0.2">
      <c r="A586">
        <v>584</v>
      </c>
      <c r="B586" t="s">
        <v>26</v>
      </c>
      <c r="C586" t="s">
        <v>6</v>
      </c>
      <c r="D586">
        <v>2021</v>
      </c>
      <c r="E586">
        <v>0</v>
      </c>
      <c r="F586">
        <v>0</v>
      </c>
      <c r="H586">
        <v>10</v>
      </c>
      <c r="I586">
        <v>965</v>
      </c>
      <c r="J586">
        <v>0</v>
      </c>
    </row>
    <row r="587" spans="1:10" x14ac:dyDescent="0.2">
      <c r="A587">
        <v>585</v>
      </c>
      <c r="B587" t="s">
        <v>26</v>
      </c>
      <c r="C587" t="s">
        <v>7</v>
      </c>
      <c r="D587">
        <v>2017</v>
      </c>
      <c r="E587">
        <v>0</v>
      </c>
      <c r="F587">
        <v>0</v>
      </c>
      <c r="H587">
        <v>10</v>
      </c>
      <c r="I587">
        <v>371</v>
      </c>
      <c r="J587">
        <v>0</v>
      </c>
    </row>
    <row r="588" spans="1:10" x14ac:dyDescent="0.2">
      <c r="A588">
        <v>586</v>
      </c>
      <c r="B588" t="s">
        <v>26</v>
      </c>
      <c r="C588" t="s">
        <v>7</v>
      </c>
      <c r="D588">
        <v>2018</v>
      </c>
      <c r="E588">
        <v>0</v>
      </c>
      <c r="F588">
        <v>0</v>
      </c>
      <c r="H588">
        <v>10</v>
      </c>
      <c r="I588">
        <v>622</v>
      </c>
      <c r="J588">
        <v>0</v>
      </c>
    </row>
    <row r="589" spans="1:10" x14ac:dyDescent="0.2">
      <c r="A589">
        <v>587</v>
      </c>
      <c r="B589" t="s">
        <v>26</v>
      </c>
      <c r="C589" t="s">
        <v>7</v>
      </c>
      <c r="D589">
        <v>2019</v>
      </c>
      <c r="E589">
        <v>0</v>
      </c>
      <c r="F589">
        <v>0</v>
      </c>
      <c r="H589">
        <v>10</v>
      </c>
      <c r="I589">
        <v>458</v>
      </c>
      <c r="J589">
        <v>0</v>
      </c>
    </row>
    <row r="590" spans="1:10" x14ac:dyDescent="0.2">
      <c r="A590">
        <v>588</v>
      </c>
      <c r="B590" t="s">
        <v>26</v>
      </c>
      <c r="C590" t="s">
        <v>7</v>
      </c>
      <c r="D590">
        <v>2020</v>
      </c>
      <c r="E590">
        <v>0</v>
      </c>
      <c r="F590">
        <v>0</v>
      </c>
      <c r="H590">
        <v>10</v>
      </c>
      <c r="I590">
        <v>455</v>
      </c>
      <c r="J590">
        <v>0</v>
      </c>
    </row>
    <row r="591" spans="1:10" x14ac:dyDescent="0.2">
      <c r="A591">
        <v>589</v>
      </c>
      <c r="B591" t="s">
        <v>26</v>
      </c>
      <c r="C591" t="s">
        <v>7</v>
      </c>
      <c r="D591">
        <v>2021</v>
      </c>
      <c r="E591">
        <v>0</v>
      </c>
      <c r="F591">
        <v>0</v>
      </c>
      <c r="H591">
        <v>10</v>
      </c>
      <c r="I591">
        <v>617</v>
      </c>
      <c r="J591">
        <v>0</v>
      </c>
    </row>
    <row r="592" spans="1:10" x14ac:dyDescent="0.2">
      <c r="A592">
        <v>590</v>
      </c>
      <c r="B592" t="s">
        <v>26</v>
      </c>
      <c r="C592" t="s">
        <v>8</v>
      </c>
      <c r="D592">
        <v>2017</v>
      </c>
      <c r="E592">
        <v>56</v>
      </c>
      <c r="F592">
        <v>56</v>
      </c>
      <c r="G592">
        <v>1</v>
      </c>
      <c r="H592">
        <v>10</v>
      </c>
      <c r="I592">
        <v>4852</v>
      </c>
      <c r="J592">
        <v>1.15416323165704E-2</v>
      </c>
    </row>
    <row r="593" spans="1:10" x14ac:dyDescent="0.2">
      <c r="A593">
        <v>591</v>
      </c>
      <c r="B593" t="s">
        <v>26</v>
      </c>
      <c r="C593" t="s">
        <v>8</v>
      </c>
      <c r="D593">
        <v>2018</v>
      </c>
      <c r="E593">
        <v>134</v>
      </c>
      <c r="F593">
        <v>56</v>
      </c>
      <c r="G593">
        <v>2.3928571428571401</v>
      </c>
      <c r="H593">
        <v>10</v>
      </c>
      <c r="I593">
        <v>5308</v>
      </c>
      <c r="J593">
        <v>2.52449133383571E-2</v>
      </c>
    </row>
    <row r="594" spans="1:10" x14ac:dyDescent="0.2">
      <c r="A594">
        <v>592</v>
      </c>
      <c r="B594" t="s">
        <v>26</v>
      </c>
      <c r="C594" t="s">
        <v>8</v>
      </c>
      <c r="D594">
        <v>2019</v>
      </c>
      <c r="E594">
        <v>146</v>
      </c>
      <c r="F594">
        <v>56</v>
      </c>
      <c r="G594">
        <v>2.6071428571428501</v>
      </c>
      <c r="H594">
        <v>10</v>
      </c>
      <c r="I594">
        <v>5783</v>
      </c>
      <c r="J594">
        <v>2.52464118969393E-2</v>
      </c>
    </row>
    <row r="595" spans="1:10" x14ac:dyDescent="0.2">
      <c r="A595">
        <v>593</v>
      </c>
      <c r="B595" t="s">
        <v>26</v>
      </c>
      <c r="C595" t="s">
        <v>8</v>
      </c>
      <c r="D595">
        <v>2020</v>
      </c>
      <c r="E595">
        <v>146</v>
      </c>
      <c r="F595">
        <v>56</v>
      </c>
      <c r="G595">
        <v>2.6071428571428501</v>
      </c>
      <c r="H595">
        <v>10</v>
      </c>
      <c r="I595">
        <v>6928</v>
      </c>
      <c r="J595">
        <v>2.1073903002309401E-2</v>
      </c>
    </row>
    <row r="596" spans="1:10" x14ac:dyDescent="0.2">
      <c r="A596">
        <v>594</v>
      </c>
      <c r="B596" t="s">
        <v>26</v>
      </c>
      <c r="C596" t="s">
        <v>8</v>
      </c>
      <c r="D596">
        <v>2021</v>
      </c>
      <c r="E596">
        <v>151</v>
      </c>
      <c r="F596">
        <v>56</v>
      </c>
      <c r="G596">
        <v>2.6964285714285698</v>
      </c>
      <c r="H596">
        <v>10</v>
      </c>
      <c r="I596">
        <v>7016</v>
      </c>
      <c r="J596">
        <v>2.1522234891676099E-2</v>
      </c>
    </row>
    <row r="597" spans="1:10" x14ac:dyDescent="0.2">
      <c r="A597">
        <v>595</v>
      </c>
      <c r="B597" t="s">
        <v>26</v>
      </c>
      <c r="C597" t="s">
        <v>9</v>
      </c>
      <c r="D597">
        <v>2017</v>
      </c>
      <c r="E597">
        <v>0</v>
      </c>
      <c r="F597">
        <v>0</v>
      </c>
      <c r="H597">
        <v>10</v>
      </c>
      <c r="I597">
        <v>481</v>
      </c>
      <c r="J597">
        <v>0</v>
      </c>
    </row>
    <row r="598" spans="1:10" x14ac:dyDescent="0.2">
      <c r="A598">
        <v>596</v>
      </c>
      <c r="B598" t="s">
        <v>26</v>
      </c>
      <c r="C598" t="s">
        <v>9</v>
      </c>
      <c r="D598">
        <v>2018</v>
      </c>
      <c r="E598">
        <v>0</v>
      </c>
      <c r="F598">
        <v>0</v>
      </c>
      <c r="H598">
        <v>10</v>
      </c>
      <c r="I598">
        <v>986</v>
      </c>
      <c r="J598">
        <v>0</v>
      </c>
    </row>
    <row r="599" spans="1:10" x14ac:dyDescent="0.2">
      <c r="A599">
        <v>597</v>
      </c>
      <c r="B599" t="s">
        <v>26</v>
      </c>
      <c r="C599" t="s">
        <v>9</v>
      </c>
      <c r="D599">
        <v>2019</v>
      </c>
      <c r="E599">
        <v>0</v>
      </c>
      <c r="F599">
        <v>0</v>
      </c>
      <c r="H599">
        <v>10</v>
      </c>
      <c r="I599">
        <v>486</v>
      </c>
      <c r="J599">
        <v>0</v>
      </c>
    </row>
    <row r="600" spans="1:10" x14ac:dyDescent="0.2">
      <c r="A600">
        <v>598</v>
      </c>
      <c r="B600" t="s">
        <v>26</v>
      </c>
      <c r="C600" t="s">
        <v>9</v>
      </c>
      <c r="D600">
        <v>2020</v>
      </c>
      <c r="E600">
        <v>0</v>
      </c>
      <c r="F600">
        <v>0</v>
      </c>
      <c r="H600">
        <v>10</v>
      </c>
      <c r="I600">
        <v>736</v>
      </c>
      <c r="J600">
        <v>0</v>
      </c>
    </row>
    <row r="601" spans="1:10" x14ac:dyDescent="0.2">
      <c r="A601">
        <v>599</v>
      </c>
      <c r="B601" t="s">
        <v>26</v>
      </c>
      <c r="C601" t="s">
        <v>9</v>
      </c>
      <c r="D601">
        <v>2021</v>
      </c>
      <c r="E601">
        <v>0</v>
      </c>
      <c r="F601">
        <v>0</v>
      </c>
      <c r="H601">
        <v>10</v>
      </c>
      <c r="I601">
        <v>767</v>
      </c>
      <c r="J601">
        <v>0</v>
      </c>
    </row>
    <row r="602" spans="1:10" x14ac:dyDescent="0.2">
      <c r="A602">
        <v>600</v>
      </c>
      <c r="B602" t="s">
        <v>26</v>
      </c>
      <c r="C602" t="s">
        <v>10</v>
      </c>
      <c r="D602">
        <v>2017</v>
      </c>
      <c r="E602">
        <v>0</v>
      </c>
      <c r="F602">
        <v>0</v>
      </c>
      <c r="H602">
        <v>10</v>
      </c>
      <c r="I602">
        <v>267</v>
      </c>
      <c r="J602">
        <v>0</v>
      </c>
    </row>
    <row r="603" spans="1:10" x14ac:dyDescent="0.2">
      <c r="A603">
        <v>601</v>
      </c>
      <c r="B603" t="s">
        <v>26</v>
      </c>
      <c r="C603" t="s">
        <v>10</v>
      </c>
      <c r="D603">
        <v>2018</v>
      </c>
      <c r="E603">
        <v>0</v>
      </c>
      <c r="F603">
        <v>0</v>
      </c>
      <c r="H603">
        <v>10</v>
      </c>
      <c r="I603">
        <v>421</v>
      </c>
      <c r="J603">
        <v>0</v>
      </c>
    </row>
    <row r="604" spans="1:10" x14ac:dyDescent="0.2">
      <c r="A604">
        <v>602</v>
      </c>
      <c r="B604" t="s">
        <v>26</v>
      </c>
      <c r="C604" t="s">
        <v>10</v>
      </c>
      <c r="D604">
        <v>2019</v>
      </c>
      <c r="E604">
        <v>0</v>
      </c>
      <c r="F604">
        <v>0</v>
      </c>
      <c r="H604">
        <v>10</v>
      </c>
      <c r="I604">
        <v>610</v>
      </c>
      <c r="J604">
        <v>0</v>
      </c>
    </row>
    <row r="605" spans="1:10" x14ac:dyDescent="0.2">
      <c r="A605">
        <v>603</v>
      </c>
      <c r="B605" t="s">
        <v>26</v>
      </c>
      <c r="C605" t="s">
        <v>10</v>
      </c>
      <c r="D605">
        <v>2020</v>
      </c>
      <c r="E605">
        <v>0</v>
      </c>
      <c r="F605">
        <v>0</v>
      </c>
      <c r="H605">
        <v>10</v>
      </c>
      <c r="I605">
        <v>424</v>
      </c>
      <c r="J605">
        <v>0</v>
      </c>
    </row>
    <row r="606" spans="1:10" x14ac:dyDescent="0.2">
      <c r="A606">
        <v>604</v>
      </c>
      <c r="B606" t="s">
        <v>26</v>
      </c>
      <c r="C606" t="s">
        <v>10</v>
      </c>
      <c r="D606">
        <v>2021</v>
      </c>
      <c r="E606">
        <v>0</v>
      </c>
      <c r="F606">
        <v>0</v>
      </c>
      <c r="H606">
        <v>10</v>
      </c>
      <c r="I606">
        <v>764</v>
      </c>
      <c r="J606">
        <v>0</v>
      </c>
    </row>
    <row r="607" spans="1:10" x14ac:dyDescent="0.2">
      <c r="A607">
        <v>605</v>
      </c>
      <c r="B607" t="s">
        <v>26</v>
      </c>
      <c r="C607" t="s">
        <v>11</v>
      </c>
      <c r="D607">
        <v>2017</v>
      </c>
      <c r="E607">
        <v>0</v>
      </c>
      <c r="F607">
        <v>0</v>
      </c>
      <c r="H607">
        <v>10</v>
      </c>
      <c r="I607">
        <v>1810</v>
      </c>
      <c r="J607">
        <v>0</v>
      </c>
    </row>
    <row r="608" spans="1:10" x14ac:dyDescent="0.2">
      <c r="A608">
        <v>606</v>
      </c>
      <c r="B608" t="s">
        <v>26</v>
      </c>
      <c r="C608" t="s">
        <v>11</v>
      </c>
      <c r="D608">
        <v>2018</v>
      </c>
      <c r="E608">
        <v>87</v>
      </c>
      <c r="F608">
        <v>0</v>
      </c>
      <c r="G608" t="s">
        <v>92</v>
      </c>
      <c r="H608">
        <v>10</v>
      </c>
      <c r="I608">
        <v>2865</v>
      </c>
      <c r="J608">
        <v>3.0366492146596799E-2</v>
      </c>
    </row>
    <row r="609" spans="1:10" x14ac:dyDescent="0.2">
      <c r="A609">
        <v>607</v>
      </c>
      <c r="B609" t="s">
        <v>26</v>
      </c>
      <c r="C609" t="s">
        <v>11</v>
      </c>
      <c r="D609">
        <v>2019</v>
      </c>
      <c r="E609">
        <v>44</v>
      </c>
      <c r="F609">
        <v>0</v>
      </c>
      <c r="G609" t="s">
        <v>92</v>
      </c>
      <c r="H609">
        <v>10</v>
      </c>
      <c r="I609">
        <v>2767</v>
      </c>
      <c r="J609">
        <v>1.5901698590531199E-2</v>
      </c>
    </row>
    <row r="610" spans="1:10" x14ac:dyDescent="0.2">
      <c r="A610">
        <v>608</v>
      </c>
      <c r="B610" t="s">
        <v>26</v>
      </c>
      <c r="C610" t="s">
        <v>11</v>
      </c>
      <c r="D610">
        <v>2020</v>
      </c>
      <c r="E610">
        <v>140</v>
      </c>
      <c r="F610">
        <v>0</v>
      </c>
      <c r="G610" t="s">
        <v>92</v>
      </c>
      <c r="H610">
        <v>10</v>
      </c>
      <c r="I610">
        <v>3910</v>
      </c>
      <c r="J610">
        <v>3.5805626598465402E-2</v>
      </c>
    </row>
    <row r="611" spans="1:10" x14ac:dyDescent="0.2">
      <c r="A611">
        <v>609</v>
      </c>
      <c r="B611" t="s">
        <v>26</v>
      </c>
      <c r="C611" t="s">
        <v>11</v>
      </c>
      <c r="D611">
        <v>2021</v>
      </c>
      <c r="E611">
        <v>112</v>
      </c>
      <c r="F611">
        <v>0</v>
      </c>
      <c r="G611" t="s">
        <v>92</v>
      </c>
      <c r="H611">
        <v>10</v>
      </c>
      <c r="I611">
        <v>3703</v>
      </c>
      <c r="J611">
        <v>3.0245746691871401E-2</v>
      </c>
    </row>
    <row r="612" spans="1:10" x14ac:dyDescent="0.2">
      <c r="A612">
        <v>610</v>
      </c>
      <c r="B612" t="s">
        <v>26</v>
      </c>
      <c r="C612" t="s">
        <v>12</v>
      </c>
      <c r="D612">
        <v>2017</v>
      </c>
      <c r="E612">
        <v>0</v>
      </c>
      <c r="F612">
        <v>0</v>
      </c>
      <c r="H612">
        <v>10</v>
      </c>
      <c r="I612">
        <v>256</v>
      </c>
      <c r="J612">
        <v>0</v>
      </c>
    </row>
    <row r="613" spans="1:10" x14ac:dyDescent="0.2">
      <c r="A613">
        <v>611</v>
      </c>
      <c r="B613" t="s">
        <v>26</v>
      </c>
      <c r="C613" t="s">
        <v>12</v>
      </c>
      <c r="D613">
        <v>2018</v>
      </c>
      <c r="E613">
        <v>0</v>
      </c>
      <c r="F613">
        <v>0</v>
      </c>
      <c r="H613">
        <v>10</v>
      </c>
      <c r="I613">
        <v>194</v>
      </c>
      <c r="J613">
        <v>0</v>
      </c>
    </row>
    <row r="614" spans="1:10" x14ac:dyDescent="0.2">
      <c r="A614">
        <v>612</v>
      </c>
      <c r="B614" t="s">
        <v>26</v>
      </c>
      <c r="C614" t="s">
        <v>12</v>
      </c>
      <c r="D614">
        <v>2019</v>
      </c>
      <c r="E614">
        <v>0</v>
      </c>
      <c r="F614">
        <v>0</v>
      </c>
      <c r="H614">
        <v>10</v>
      </c>
      <c r="I614">
        <v>311</v>
      </c>
      <c r="J614">
        <v>0</v>
      </c>
    </row>
    <row r="615" spans="1:10" x14ac:dyDescent="0.2">
      <c r="A615">
        <v>613</v>
      </c>
      <c r="B615" t="s">
        <v>26</v>
      </c>
      <c r="C615" t="s">
        <v>12</v>
      </c>
      <c r="D615">
        <v>2020</v>
      </c>
      <c r="E615">
        <v>0</v>
      </c>
      <c r="F615">
        <v>0</v>
      </c>
      <c r="H615">
        <v>10</v>
      </c>
      <c r="I615">
        <v>246</v>
      </c>
      <c r="J615">
        <v>0</v>
      </c>
    </row>
    <row r="616" spans="1:10" x14ac:dyDescent="0.2">
      <c r="A616">
        <v>614</v>
      </c>
      <c r="B616" t="s">
        <v>26</v>
      </c>
      <c r="C616" t="s">
        <v>12</v>
      </c>
      <c r="D616">
        <v>2021</v>
      </c>
      <c r="E616">
        <v>0</v>
      </c>
      <c r="F616">
        <v>0</v>
      </c>
      <c r="H616">
        <v>10</v>
      </c>
      <c r="I616">
        <v>355</v>
      </c>
      <c r="J616">
        <v>0</v>
      </c>
    </row>
    <row r="617" spans="1:10" x14ac:dyDescent="0.2">
      <c r="A617">
        <v>615</v>
      </c>
      <c r="B617" t="s">
        <v>26</v>
      </c>
      <c r="C617" t="s">
        <v>13</v>
      </c>
      <c r="D617">
        <v>2017</v>
      </c>
      <c r="E617">
        <v>23</v>
      </c>
      <c r="F617">
        <v>23</v>
      </c>
      <c r="G617">
        <v>1</v>
      </c>
      <c r="H617">
        <v>10</v>
      </c>
      <c r="I617">
        <v>2178</v>
      </c>
      <c r="J617">
        <v>1.05601469237832E-2</v>
      </c>
    </row>
    <row r="618" spans="1:10" x14ac:dyDescent="0.2">
      <c r="A618">
        <v>616</v>
      </c>
      <c r="B618" t="s">
        <v>26</v>
      </c>
      <c r="C618" t="s">
        <v>13</v>
      </c>
      <c r="D618">
        <v>2018</v>
      </c>
      <c r="E618">
        <v>21</v>
      </c>
      <c r="F618">
        <v>23</v>
      </c>
      <c r="G618">
        <v>0.91304347826086896</v>
      </c>
      <c r="H618">
        <v>10</v>
      </c>
      <c r="I618">
        <v>2618</v>
      </c>
      <c r="J618">
        <v>8.0213903743315499E-3</v>
      </c>
    </row>
    <row r="619" spans="1:10" x14ac:dyDescent="0.2">
      <c r="A619">
        <v>617</v>
      </c>
      <c r="B619" t="s">
        <v>26</v>
      </c>
      <c r="C619" t="s">
        <v>13</v>
      </c>
      <c r="D619">
        <v>2019</v>
      </c>
      <c r="E619">
        <v>61</v>
      </c>
      <c r="F619">
        <v>23</v>
      </c>
      <c r="G619">
        <v>2.6521739130434701</v>
      </c>
      <c r="H619">
        <v>10</v>
      </c>
      <c r="I619">
        <v>2331</v>
      </c>
      <c r="J619">
        <v>2.61690261690261E-2</v>
      </c>
    </row>
    <row r="620" spans="1:10" x14ac:dyDescent="0.2">
      <c r="A620">
        <v>618</v>
      </c>
      <c r="B620" t="s">
        <v>26</v>
      </c>
      <c r="C620" t="s">
        <v>13</v>
      </c>
      <c r="D620">
        <v>2020</v>
      </c>
      <c r="E620">
        <v>66</v>
      </c>
      <c r="F620">
        <v>23</v>
      </c>
      <c r="G620">
        <v>2.8695652173913002</v>
      </c>
      <c r="H620">
        <v>10</v>
      </c>
      <c r="I620">
        <v>3261</v>
      </c>
      <c r="J620">
        <v>2.02391904323827E-2</v>
      </c>
    </row>
    <row r="621" spans="1:10" x14ac:dyDescent="0.2">
      <c r="A621">
        <v>619</v>
      </c>
      <c r="B621" t="s">
        <v>26</v>
      </c>
      <c r="C621" t="s">
        <v>13</v>
      </c>
      <c r="D621">
        <v>2021</v>
      </c>
      <c r="E621">
        <v>86</v>
      </c>
      <c r="F621">
        <v>23</v>
      </c>
      <c r="G621">
        <v>3.7391304347826</v>
      </c>
      <c r="H621">
        <v>10</v>
      </c>
      <c r="I621">
        <v>3037</v>
      </c>
      <c r="J621">
        <v>2.8317418505103699E-2</v>
      </c>
    </row>
    <row r="622" spans="1:10" x14ac:dyDescent="0.2">
      <c r="A622">
        <v>620</v>
      </c>
      <c r="B622" t="s">
        <v>99</v>
      </c>
      <c r="C622" t="s">
        <v>5</v>
      </c>
      <c r="D622">
        <v>2017</v>
      </c>
      <c r="E622">
        <v>283</v>
      </c>
      <c r="F622">
        <v>283</v>
      </c>
      <c r="G622">
        <v>1</v>
      </c>
      <c r="H622">
        <v>6</v>
      </c>
      <c r="I622">
        <v>3974</v>
      </c>
      <c r="J622">
        <v>7.1212883744338096E-2</v>
      </c>
    </row>
    <row r="623" spans="1:10" x14ac:dyDescent="0.2">
      <c r="A623">
        <v>621</v>
      </c>
      <c r="B623" t="s">
        <v>99</v>
      </c>
      <c r="C623" t="s">
        <v>5</v>
      </c>
      <c r="D623">
        <v>2018</v>
      </c>
      <c r="E623">
        <v>362</v>
      </c>
      <c r="F623">
        <v>283</v>
      </c>
      <c r="G623">
        <v>1.27915194346289</v>
      </c>
      <c r="H623">
        <v>6</v>
      </c>
      <c r="I623">
        <v>4492</v>
      </c>
      <c r="J623">
        <v>8.0587711487088098E-2</v>
      </c>
    </row>
    <row r="624" spans="1:10" x14ac:dyDescent="0.2">
      <c r="A624">
        <v>622</v>
      </c>
      <c r="B624" t="s">
        <v>99</v>
      </c>
      <c r="C624" t="s">
        <v>5</v>
      </c>
      <c r="D624">
        <v>2019</v>
      </c>
      <c r="E624">
        <v>323</v>
      </c>
      <c r="F624">
        <v>283</v>
      </c>
      <c r="G624">
        <v>1.1413427561837399</v>
      </c>
      <c r="H624">
        <v>6</v>
      </c>
      <c r="I624">
        <v>4946</v>
      </c>
      <c r="J624">
        <v>6.5305297209866497E-2</v>
      </c>
    </row>
    <row r="625" spans="1:10" x14ac:dyDescent="0.2">
      <c r="A625">
        <v>623</v>
      </c>
      <c r="B625" t="s">
        <v>99</v>
      </c>
      <c r="C625" t="s">
        <v>5</v>
      </c>
      <c r="D625">
        <v>2020</v>
      </c>
      <c r="E625">
        <v>251</v>
      </c>
      <c r="F625">
        <v>283</v>
      </c>
      <c r="G625">
        <v>0.88692579505300295</v>
      </c>
      <c r="H625">
        <v>6</v>
      </c>
      <c r="I625">
        <v>5182</v>
      </c>
      <c r="J625">
        <v>4.8436896950984097E-2</v>
      </c>
    </row>
    <row r="626" spans="1:10" x14ac:dyDescent="0.2">
      <c r="A626">
        <v>624</v>
      </c>
      <c r="B626" t="s">
        <v>99</v>
      </c>
      <c r="C626" t="s">
        <v>5</v>
      </c>
      <c r="D626">
        <v>2021</v>
      </c>
      <c r="E626">
        <v>283</v>
      </c>
      <c r="F626">
        <v>283</v>
      </c>
      <c r="G626">
        <v>1</v>
      </c>
      <c r="H626">
        <v>6</v>
      </c>
      <c r="I626">
        <v>5409</v>
      </c>
      <c r="J626">
        <v>5.2320207062303503E-2</v>
      </c>
    </row>
    <row r="627" spans="1:10" x14ac:dyDescent="0.2">
      <c r="A627">
        <v>625</v>
      </c>
      <c r="B627" t="s">
        <v>99</v>
      </c>
      <c r="C627" t="s">
        <v>6</v>
      </c>
      <c r="D627">
        <v>2017</v>
      </c>
      <c r="E627">
        <v>0</v>
      </c>
      <c r="F627">
        <v>0</v>
      </c>
      <c r="H627">
        <v>6</v>
      </c>
      <c r="I627">
        <v>1231</v>
      </c>
      <c r="J627">
        <v>0</v>
      </c>
    </row>
    <row r="628" spans="1:10" x14ac:dyDescent="0.2">
      <c r="A628">
        <v>626</v>
      </c>
      <c r="B628" t="s">
        <v>99</v>
      </c>
      <c r="C628" t="s">
        <v>6</v>
      </c>
      <c r="D628">
        <v>2018</v>
      </c>
      <c r="E628">
        <v>0</v>
      </c>
      <c r="F628">
        <v>0</v>
      </c>
      <c r="H628">
        <v>6</v>
      </c>
      <c r="I628">
        <v>655</v>
      </c>
      <c r="J628">
        <v>0</v>
      </c>
    </row>
    <row r="629" spans="1:10" x14ac:dyDescent="0.2">
      <c r="A629">
        <v>627</v>
      </c>
      <c r="B629" t="s">
        <v>99</v>
      </c>
      <c r="C629" t="s">
        <v>6</v>
      </c>
      <c r="D629">
        <v>2019</v>
      </c>
      <c r="E629">
        <v>0</v>
      </c>
      <c r="F629">
        <v>0</v>
      </c>
      <c r="H629">
        <v>6</v>
      </c>
      <c r="I629">
        <v>855</v>
      </c>
      <c r="J629">
        <v>0</v>
      </c>
    </row>
    <row r="630" spans="1:10" x14ac:dyDescent="0.2">
      <c r="A630">
        <v>628</v>
      </c>
      <c r="B630" t="s">
        <v>99</v>
      </c>
      <c r="C630" t="s">
        <v>6</v>
      </c>
      <c r="D630">
        <v>2020</v>
      </c>
      <c r="E630">
        <v>0</v>
      </c>
      <c r="F630">
        <v>0</v>
      </c>
      <c r="H630">
        <v>6</v>
      </c>
      <c r="I630">
        <v>1266</v>
      </c>
      <c r="J630">
        <v>0</v>
      </c>
    </row>
    <row r="631" spans="1:10" x14ac:dyDescent="0.2">
      <c r="A631">
        <v>629</v>
      </c>
      <c r="B631" t="s">
        <v>99</v>
      </c>
      <c r="C631" t="s">
        <v>6</v>
      </c>
      <c r="D631">
        <v>2021</v>
      </c>
      <c r="E631">
        <v>0</v>
      </c>
      <c r="F631">
        <v>0</v>
      </c>
      <c r="H631">
        <v>6</v>
      </c>
      <c r="I631">
        <v>965</v>
      </c>
      <c r="J631">
        <v>0</v>
      </c>
    </row>
    <row r="632" spans="1:10" x14ac:dyDescent="0.2">
      <c r="A632">
        <v>630</v>
      </c>
      <c r="B632" t="s">
        <v>99</v>
      </c>
      <c r="C632" t="s">
        <v>7</v>
      </c>
      <c r="D632">
        <v>2017</v>
      </c>
      <c r="E632">
        <v>0</v>
      </c>
      <c r="F632">
        <v>0</v>
      </c>
      <c r="H632">
        <v>6</v>
      </c>
      <c r="I632">
        <v>371</v>
      </c>
      <c r="J632">
        <v>0</v>
      </c>
    </row>
    <row r="633" spans="1:10" x14ac:dyDescent="0.2">
      <c r="A633">
        <v>631</v>
      </c>
      <c r="B633" t="s">
        <v>99</v>
      </c>
      <c r="C633" t="s">
        <v>7</v>
      </c>
      <c r="D633">
        <v>2018</v>
      </c>
      <c r="E633">
        <v>0</v>
      </c>
      <c r="F633">
        <v>0</v>
      </c>
      <c r="H633">
        <v>6</v>
      </c>
      <c r="I633">
        <v>622</v>
      </c>
      <c r="J633">
        <v>0</v>
      </c>
    </row>
    <row r="634" spans="1:10" x14ac:dyDescent="0.2">
      <c r="A634">
        <v>632</v>
      </c>
      <c r="B634" t="s">
        <v>99</v>
      </c>
      <c r="C634" t="s">
        <v>7</v>
      </c>
      <c r="D634">
        <v>2019</v>
      </c>
      <c r="E634">
        <v>0</v>
      </c>
      <c r="F634">
        <v>0</v>
      </c>
      <c r="H634">
        <v>6</v>
      </c>
      <c r="I634">
        <v>458</v>
      </c>
      <c r="J634">
        <v>0</v>
      </c>
    </row>
    <row r="635" spans="1:10" x14ac:dyDescent="0.2">
      <c r="A635">
        <v>633</v>
      </c>
      <c r="B635" t="s">
        <v>99</v>
      </c>
      <c r="C635" t="s">
        <v>7</v>
      </c>
      <c r="D635">
        <v>2020</v>
      </c>
      <c r="E635">
        <v>0</v>
      </c>
      <c r="F635">
        <v>0</v>
      </c>
      <c r="H635">
        <v>6</v>
      </c>
      <c r="I635">
        <v>455</v>
      </c>
      <c r="J635">
        <v>0</v>
      </c>
    </row>
    <row r="636" spans="1:10" x14ac:dyDescent="0.2">
      <c r="A636">
        <v>634</v>
      </c>
      <c r="B636" t="s">
        <v>99</v>
      </c>
      <c r="C636" t="s">
        <v>7</v>
      </c>
      <c r="D636">
        <v>2021</v>
      </c>
      <c r="E636">
        <v>0</v>
      </c>
      <c r="F636">
        <v>0</v>
      </c>
      <c r="H636">
        <v>6</v>
      </c>
      <c r="I636">
        <v>617</v>
      </c>
      <c r="J636">
        <v>0</v>
      </c>
    </row>
    <row r="637" spans="1:10" x14ac:dyDescent="0.2">
      <c r="A637">
        <v>635</v>
      </c>
      <c r="B637" t="s">
        <v>99</v>
      </c>
      <c r="C637" t="s">
        <v>8</v>
      </c>
      <c r="D637">
        <v>2017</v>
      </c>
      <c r="E637">
        <v>389</v>
      </c>
      <c r="F637">
        <v>389</v>
      </c>
      <c r="G637">
        <v>1</v>
      </c>
      <c r="H637">
        <v>6</v>
      </c>
      <c r="I637">
        <v>4852</v>
      </c>
      <c r="J637">
        <v>8.0173124484748504E-2</v>
      </c>
    </row>
    <row r="638" spans="1:10" x14ac:dyDescent="0.2">
      <c r="A638">
        <v>636</v>
      </c>
      <c r="B638" t="s">
        <v>99</v>
      </c>
      <c r="C638" t="s">
        <v>8</v>
      </c>
      <c r="D638">
        <v>2018</v>
      </c>
      <c r="E638">
        <v>286</v>
      </c>
      <c r="F638">
        <v>389</v>
      </c>
      <c r="G638">
        <v>0.73521850899742902</v>
      </c>
      <c r="H638">
        <v>6</v>
      </c>
      <c r="I638">
        <v>5308</v>
      </c>
      <c r="J638">
        <v>5.3880934438583203E-2</v>
      </c>
    </row>
    <row r="639" spans="1:10" x14ac:dyDescent="0.2">
      <c r="A639">
        <v>637</v>
      </c>
      <c r="B639" t="s">
        <v>99</v>
      </c>
      <c r="C639" t="s">
        <v>8</v>
      </c>
      <c r="D639">
        <v>2019</v>
      </c>
      <c r="E639">
        <v>290</v>
      </c>
      <c r="F639">
        <v>389</v>
      </c>
      <c r="G639">
        <v>0.74550128534704296</v>
      </c>
      <c r="H639">
        <v>6</v>
      </c>
      <c r="I639">
        <v>5783</v>
      </c>
      <c r="J639">
        <v>5.0146982535016399E-2</v>
      </c>
    </row>
    <row r="640" spans="1:10" x14ac:dyDescent="0.2">
      <c r="A640">
        <v>638</v>
      </c>
      <c r="B640" t="s">
        <v>99</v>
      </c>
      <c r="C640" t="s">
        <v>8</v>
      </c>
      <c r="D640">
        <v>2020</v>
      </c>
      <c r="E640">
        <v>320</v>
      </c>
      <c r="F640">
        <v>389</v>
      </c>
      <c r="G640">
        <v>0.82262210796915103</v>
      </c>
      <c r="H640">
        <v>6</v>
      </c>
      <c r="I640">
        <v>6928</v>
      </c>
      <c r="J640">
        <v>4.6189376443418001E-2</v>
      </c>
    </row>
    <row r="641" spans="1:10" x14ac:dyDescent="0.2">
      <c r="A641">
        <v>639</v>
      </c>
      <c r="B641" t="s">
        <v>99</v>
      </c>
      <c r="C641" t="s">
        <v>8</v>
      </c>
      <c r="D641">
        <v>2021</v>
      </c>
      <c r="E641">
        <v>386</v>
      </c>
      <c r="F641">
        <v>389</v>
      </c>
      <c r="G641">
        <v>0.99228791773778902</v>
      </c>
      <c r="H641">
        <v>6</v>
      </c>
      <c r="I641">
        <v>7016</v>
      </c>
      <c r="J641">
        <v>5.5017103762827799E-2</v>
      </c>
    </row>
    <row r="642" spans="1:10" x14ac:dyDescent="0.2">
      <c r="A642">
        <v>640</v>
      </c>
      <c r="B642" t="s">
        <v>99</v>
      </c>
      <c r="C642" t="s">
        <v>9</v>
      </c>
      <c r="D642">
        <v>2017</v>
      </c>
      <c r="E642">
        <v>0</v>
      </c>
      <c r="F642">
        <v>0</v>
      </c>
      <c r="H642">
        <v>6</v>
      </c>
      <c r="I642">
        <v>481</v>
      </c>
      <c r="J642">
        <v>0</v>
      </c>
    </row>
    <row r="643" spans="1:10" x14ac:dyDescent="0.2">
      <c r="A643">
        <v>641</v>
      </c>
      <c r="B643" t="s">
        <v>99</v>
      </c>
      <c r="C643" t="s">
        <v>9</v>
      </c>
      <c r="D643">
        <v>2018</v>
      </c>
      <c r="E643">
        <v>0</v>
      </c>
      <c r="F643">
        <v>0</v>
      </c>
      <c r="H643">
        <v>6</v>
      </c>
      <c r="I643">
        <v>986</v>
      </c>
      <c r="J643">
        <v>0</v>
      </c>
    </row>
    <row r="644" spans="1:10" x14ac:dyDescent="0.2">
      <c r="A644">
        <v>642</v>
      </c>
      <c r="B644" t="s">
        <v>99</v>
      </c>
      <c r="C644" t="s">
        <v>9</v>
      </c>
      <c r="D644">
        <v>2019</v>
      </c>
      <c r="E644">
        <v>0</v>
      </c>
      <c r="F644">
        <v>0</v>
      </c>
      <c r="H644">
        <v>6</v>
      </c>
      <c r="I644">
        <v>486</v>
      </c>
      <c r="J644">
        <v>0</v>
      </c>
    </row>
    <row r="645" spans="1:10" x14ac:dyDescent="0.2">
      <c r="A645">
        <v>643</v>
      </c>
      <c r="B645" t="s">
        <v>99</v>
      </c>
      <c r="C645" t="s">
        <v>9</v>
      </c>
      <c r="D645">
        <v>2020</v>
      </c>
      <c r="E645">
        <v>0</v>
      </c>
      <c r="F645">
        <v>0</v>
      </c>
      <c r="H645">
        <v>6</v>
      </c>
      <c r="I645">
        <v>736</v>
      </c>
      <c r="J645">
        <v>0</v>
      </c>
    </row>
    <row r="646" spans="1:10" x14ac:dyDescent="0.2">
      <c r="A646">
        <v>644</v>
      </c>
      <c r="B646" t="s">
        <v>99</v>
      </c>
      <c r="C646" t="s">
        <v>9</v>
      </c>
      <c r="D646">
        <v>2021</v>
      </c>
      <c r="E646">
        <v>0</v>
      </c>
      <c r="F646">
        <v>0</v>
      </c>
      <c r="H646">
        <v>6</v>
      </c>
      <c r="I646">
        <v>767</v>
      </c>
      <c r="J646">
        <v>0</v>
      </c>
    </row>
    <row r="647" spans="1:10" x14ac:dyDescent="0.2">
      <c r="A647">
        <v>645</v>
      </c>
      <c r="B647" t="s">
        <v>99</v>
      </c>
      <c r="C647" t="s">
        <v>10</v>
      </c>
      <c r="D647">
        <v>2017</v>
      </c>
      <c r="E647">
        <v>0</v>
      </c>
      <c r="F647">
        <v>0</v>
      </c>
      <c r="H647">
        <v>6</v>
      </c>
      <c r="I647">
        <v>267</v>
      </c>
      <c r="J647">
        <v>0</v>
      </c>
    </row>
    <row r="648" spans="1:10" x14ac:dyDescent="0.2">
      <c r="A648">
        <v>646</v>
      </c>
      <c r="B648" t="s">
        <v>99</v>
      </c>
      <c r="C648" t="s">
        <v>10</v>
      </c>
      <c r="D648">
        <v>2018</v>
      </c>
      <c r="E648">
        <v>0</v>
      </c>
      <c r="F648">
        <v>0</v>
      </c>
      <c r="H648">
        <v>6</v>
      </c>
      <c r="I648">
        <v>421</v>
      </c>
      <c r="J648">
        <v>0</v>
      </c>
    </row>
    <row r="649" spans="1:10" x14ac:dyDescent="0.2">
      <c r="A649">
        <v>647</v>
      </c>
      <c r="B649" t="s">
        <v>99</v>
      </c>
      <c r="C649" t="s">
        <v>10</v>
      </c>
      <c r="D649">
        <v>2019</v>
      </c>
      <c r="E649">
        <v>0</v>
      </c>
      <c r="F649">
        <v>0</v>
      </c>
      <c r="H649">
        <v>6</v>
      </c>
      <c r="I649">
        <v>610</v>
      </c>
      <c r="J649">
        <v>0</v>
      </c>
    </row>
    <row r="650" spans="1:10" x14ac:dyDescent="0.2">
      <c r="A650">
        <v>648</v>
      </c>
      <c r="B650" t="s">
        <v>99</v>
      </c>
      <c r="C650" t="s">
        <v>10</v>
      </c>
      <c r="D650">
        <v>2020</v>
      </c>
      <c r="E650">
        <v>0</v>
      </c>
      <c r="F650">
        <v>0</v>
      </c>
      <c r="H650">
        <v>6</v>
      </c>
      <c r="I650">
        <v>424</v>
      </c>
      <c r="J650">
        <v>0</v>
      </c>
    </row>
    <row r="651" spans="1:10" x14ac:dyDescent="0.2">
      <c r="A651">
        <v>649</v>
      </c>
      <c r="B651" t="s">
        <v>99</v>
      </c>
      <c r="C651" t="s">
        <v>10</v>
      </c>
      <c r="D651">
        <v>2021</v>
      </c>
      <c r="E651">
        <v>0</v>
      </c>
      <c r="F651">
        <v>0</v>
      </c>
      <c r="H651">
        <v>6</v>
      </c>
      <c r="I651">
        <v>764</v>
      </c>
      <c r="J651">
        <v>0</v>
      </c>
    </row>
    <row r="652" spans="1:10" x14ac:dyDescent="0.2">
      <c r="A652">
        <v>650</v>
      </c>
      <c r="B652" t="s">
        <v>99</v>
      </c>
      <c r="C652" t="s">
        <v>11</v>
      </c>
      <c r="D652">
        <v>2017</v>
      </c>
      <c r="E652">
        <v>110</v>
      </c>
      <c r="F652">
        <v>110</v>
      </c>
      <c r="G652">
        <v>1</v>
      </c>
      <c r="H652">
        <v>6</v>
      </c>
      <c r="I652">
        <v>1810</v>
      </c>
      <c r="J652">
        <v>6.0773480662983402E-2</v>
      </c>
    </row>
    <row r="653" spans="1:10" x14ac:dyDescent="0.2">
      <c r="A653">
        <v>651</v>
      </c>
      <c r="B653" t="s">
        <v>99</v>
      </c>
      <c r="C653" t="s">
        <v>11</v>
      </c>
      <c r="D653">
        <v>2018</v>
      </c>
      <c r="E653">
        <v>267</v>
      </c>
      <c r="F653">
        <v>110</v>
      </c>
      <c r="G653">
        <v>2.4272727272727201</v>
      </c>
      <c r="H653">
        <v>6</v>
      </c>
      <c r="I653">
        <v>2865</v>
      </c>
      <c r="J653">
        <v>9.3193717277486904E-2</v>
      </c>
    </row>
    <row r="654" spans="1:10" x14ac:dyDescent="0.2">
      <c r="A654">
        <v>652</v>
      </c>
      <c r="B654" t="s">
        <v>99</v>
      </c>
      <c r="C654" t="s">
        <v>11</v>
      </c>
      <c r="D654">
        <v>2019</v>
      </c>
      <c r="E654">
        <v>201</v>
      </c>
      <c r="F654">
        <v>110</v>
      </c>
      <c r="G654">
        <v>1.8272727272727201</v>
      </c>
      <c r="H654">
        <v>6</v>
      </c>
      <c r="I654">
        <v>2767</v>
      </c>
      <c r="J654">
        <v>7.2641850379472295E-2</v>
      </c>
    </row>
    <row r="655" spans="1:10" x14ac:dyDescent="0.2">
      <c r="A655">
        <v>653</v>
      </c>
      <c r="B655" t="s">
        <v>99</v>
      </c>
      <c r="C655" t="s">
        <v>11</v>
      </c>
      <c r="D655">
        <v>2020</v>
      </c>
      <c r="E655">
        <v>104</v>
      </c>
      <c r="F655">
        <v>110</v>
      </c>
      <c r="G655">
        <v>0.94545454545454499</v>
      </c>
      <c r="H655">
        <v>6</v>
      </c>
      <c r="I655">
        <v>3910</v>
      </c>
      <c r="J655">
        <v>2.6598465473145701E-2</v>
      </c>
    </row>
    <row r="656" spans="1:10" x14ac:dyDescent="0.2">
      <c r="A656">
        <v>654</v>
      </c>
      <c r="B656" t="s">
        <v>99</v>
      </c>
      <c r="C656" t="s">
        <v>11</v>
      </c>
      <c r="D656">
        <v>2021</v>
      </c>
      <c r="E656">
        <v>154</v>
      </c>
      <c r="F656">
        <v>110</v>
      </c>
      <c r="G656">
        <v>1.4</v>
      </c>
      <c r="H656">
        <v>6</v>
      </c>
      <c r="I656">
        <v>3703</v>
      </c>
      <c r="J656">
        <v>4.1587901701323197E-2</v>
      </c>
    </row>
    <row r="657" spans="1:10" x14ac:dyDescent="0.2">
      <c r="A657">
        <v>655</v>
      </c>
      <c r="B657" t="s">
        <v>99</v>
      </c>
      <c r="C657" t="s">
        <v>12</v>
      </c>
      <c r="D657">
        <v>2017</v>
      </c>
      <c r="E657">
        <v>0</v>
      </c>
      <c r="F657">
        <v>0</v>
      </c>
      <c r="H657">
        <v>6</v>
      </c>
      <c r="I657">
        <v>256</v>
      </c>
      <c r="J657">
        <v>0</v>
      </c>
    </row>
    <row r="658" spans="1:10" x14ac:dyDescent="0.2">
      <c r="A658">
        <v>656</v>
      </c>
      <c r="B658" t="s">
        <v>99</v>
      </c>
      <c r="C658" t="s">
        <v>12</v>
      </c>
      <c r="D658">
        <v>2018</v>
      </c>
      <c r="E658">
        <v>0</v>
      </c>
      <c r="F658">
        <v>0</v>
      </c>
      <c r="H658">
        <v>6</v>
      </c>
      <c r="I658">
        <v>194</v>
      </c>
      <c r="J658">
        <v>0</v>
      </c>
    </row>
    <row r="659" spans="1:10" x14ac:dyDescent="0.2">
      <c r="A659">
        <v>657</v>
      </c>
      <c r="B659" t="s">
        <v>99</v>
      </c>
      <c r="C659" t="s">
        <v>12</v>
      </c>
      <c r="D659">
        <v>2019</v>
      </c>
      <c r="E659">
        <v>0</v>
      </c>
      <c r="F659">
        <v>0</v>
      </c>
      <c r="H659">
        <v>6</v>
      </c>
      <c r="I659">
        <v>311</v>
      </c>
      <c r="J659">
        <v>0</v>
      </c>
    </row>
    <row r="660" spans="1:10" x14ac:dyDescent="0.2">
      <c r="A660">
        <v>658</v>
      </c>
      <c r="B660" t="s">
        <v>99</v>
      </c>
      <c r="C660" t="s">
        <v>12</v>
      </c>
      <c r="D660">
        <v>2020</v>
      </c>
      <c r="E660">
        <v>0</v>
      </c>
      <c r="F660">
        <v>0</v>
      </c>
      <c r="H660">
        <v>6</v>
      </c>
      <c r="I660">
        <v>246</v>
      </c>
      <c r="J660">
        <v>0</v>
      </c>
    </row>
    <row r="661" spans="1:10" x14ac:dyDescent="0.2">
      <c r="A661">
        <v>659</v>
      </c>
      <c r="B661" t="s">
        <v>99</v>
      </c>
      <c r="C661" t="s">
        <v>12</v>
      </c>
      <c r="D661">
        <v>2021</v>
      </c>
      <c r="E661">
        <v>0</v>
      </c>
      <c r="F661">
        <v>0</v>
      </c>
      <c r="H661">
        <v>6</v>
      </c>
      <c r="I661">
        <v>355</v>
      </c>
      <c r="J661">
        <v>0</v>
      </c>
    </row>
    <row r="662" spans="1:10" x14ac:dyDescent="0.2">
      <c r="A662">
        <v>660</v>
      </c>
      <c r="B662" t="s">
        <v>99</v>
      </c>
      <c r="C662" t="s">
        <v>13</v>
      </c>
      <c r="D662">
        <v>2017</v>
      </c>
      <c r="E662">
        <v>200</v>
      </c>
      <c r="F662">
        <v>200</v>
      </c>
      <c r="G662">
        <v>1</v>
      </c>
      <c r="H662">
        <v>6</v>
      </c>
      <c r="I662">
        <v>2178</v>
      </c>
      <c r="J662">
        <v>9.1827364554637206E-2</v>
      </c>
    </row>
    <row r="663" spans="1:10" x14ac:dyDescent="0.2">
      <c r="A663">
        <v>661</v>
      </c>
      <c r="B663" t="s">
        <v>99</v>
      </c>
      <c r="C663" t="s">
        <v>13</v>
      </c>
      <c r="D663">
        <v>2018</v>
      </c>
      <c r="E663">
        <v>230</v>
      </c>
      <c r="F663">
        <v>200</v>
      </c>
      <c r="G663">
        <v>1.1499999999999999</v>
      </c>
      <c r="H663">
        <v>6</v>
      </c>
      <c r="I663">
        <v>2618</v>
      </c>
      <c r="J663">
        <v>8.7853323147440696E-2</v>
      </c>
    </row>
    <row r="664" spans="1:10" x14ac:dyDescent="0.2">
      <c r="A664">
        <v>662</v>
      </c>
      <c r="B664" t="s">
        <v>99</v>
      </c>
      <c r="C664" t="s">
        <v>13</v>
      </c>
      <c r="D664">
        <v>2019</v>
      </c>
      <c r="E664">
        <v>158</v>
      </c>
      <c r="F664">
        <v>200</v>
      </c>
      <c r="G664">
        <v>0.79</v>
      </c>
      <c r="H664">
        <v>6</v>
      </c>
      <c r="I664">
        <v>2331</v>
      </c>
      <c r="J664">
        <v>6.7782067782067704E-2</v>
      </c>
    </row>
    <row r="665" spans="1:10" x14ac:dyDescent="0.2">
      <c r="A665">
        <v>663</v>
      </c>
      <c r="B665" t="s">
        <v>99</v>
      </c>
      <c r="C665" t="s">
        <v>13</v>
      </c>
      <c r="D665">
        <v>2020</v>
      </c>
      <c r="E665">
        <v>270</v>
      </c>
      <c r="F665">
        <v>200</v>
      </c>
      <c r="G665">
        <v>1.35</v>
      </c>
      <c r="H665">
        <v>6</v>
      </c>
      <c r="I665">
        <v>3261</v>
      </c>
      <c r="J665">
        <v>8.2796688132474705E-2</v>
      </c>
    </row>
    <row r="666" spans="1:10" x14ac:dyDescent="0.2">
      <c r="A666">
        <v>664</v>
      </c>
      <c r="B666" t="s">
        <v>99</v>
      </c>
      <c r="C666" t="s">
        <v>13</v>
      </c>
      <c r="D666">
        <v>2021</v>
      </c>
      <c r="E666">
        <v>93</v>
      </c>
      <c r="F666">
        <v>200</v>
      </c>
      <c r="G666">
        <v>0.46500000000000002</v>
      </c>
      <c r="H666">
        <v>6</v>
      </c>
      <c r="I666">
        <v>3037</v>
      </c>
      <c r="J666">
        <v>3.0622324662495801E-2</v>
      </c>
    </row>
    <row r="667" spans="1:10" x14ac:dyDescent="0.2">
      <c r="A667">
        <v>665</v>
      </c>
      <c r="B667" t="s">
        <v>100</v>
      </c>
      <c r="C667" t="s">
        <v>5</v>
      </c>
      <c r="D667">
        <v>2017</v>
      </c>
      <c r="E667">
        <v>295</v>
      </c>
      <c r="F667">
        <v>295</v>
      </c>
      <c r="G667">
        <v>1</v>
      </c>
      <c r="H667">
        <v>4</v>
      </c>
      <c r="I667">
        <v>3974</v>
      </c>
      <c r="J667">
        <v>7.4232511323603395E-2</v>
      </c>
    </row>
    <row r="668" spans="1:10" x14ac:dyDescent="0.2">
      <c r="A668">
        <v>666</v>
      </c>
      <c r="B668" t="s">
        <v>100</v>
      </c>
      <c r="C668" t="s">
        <v>5</v>
      </c>
      <c r="D668">
        <v>2018</v>
      </c>
      <c r="E668">
        <v>295</v>
      </c>
      <c r="F668">
        <v>295</v>
      </c>
      <c r="G668">
        <v>1</v>
      </c>
      <c r="H668">
        <v>4</v>
      </c>
      <c r="I668">
        <v>4492</v>
      </c>
      <c r="J668">
        <v>6.5672306322350799E-2</v>
      </c>
    </row>
    <row r="669" spans="1:10" x14ac:dyDescent="0.2">
      <c r="A669">
        <v>667</v>
      </c>
      <c r="B669" t="s">
        <v>100</v>
      </c>
      <c r="C669" t="s">
        <v>5</v>
      </c>
      <c r="D669">
        <v>2019</v>
      </c>
      <c r="E669">
        <v>207</v>
      </c>
      <c r="F669">
        <v>295</v>
      </c>
      <c r="G669">
        <v>0.70169491525423699</v>
      </c>
      <c r="H669">
        <v>4</v>
      </c>
      <c r="I669">
        <v>4946</v>
      </c>
      <c r="J669">
        <v>4.1852001617468597E-2</v>
      </c>
    </row>
    <row r="670" spans="1:10" x14ac:dyDescent="0.2">
      <c r="A670">
        <v>668</v>
      </c>
      <c r="B670" t="s">
        <v>100</v>
      </c>
      <c r="C670" t="s">
        <v>5</v>
      </c>
      <c r="D670">
        <v>2020</v>
      </c>
      <c r="E670">
        <v>246</v>
      </c>
      <c r="F670">
        <v>295</v>
      </c>
      <c r="G670">
        <v>0.83389830508474505</v>
      </c>
      <c r="H670">
        <v>4</v>
      </c>
      <c r="I670">
        <v>5182</v>
      </c>
      <c r="J670">
        <v>4.7472018525665703E-2</v>
      </c>
    </row>
    <row r="671" spans="1:10" x14ac:dyDescent="0.2">
      <c r="A671">
        <v>669</v>
      </c>
      <c r="B671" t="s">
        <v>100</v>
      </c>
      <c r="C671" t="s">
        <v>5</v>
      </c>
      <c r="D671">
        <v>2021</v>
      </c>
      <c r="E671">
        <v>388</v>
      </c>
      <c r="F671">
        <v>295</v>
      </c>
      <c r="G671">
        <v>1.31525423728813</v>
      </c>
      <c r="H671">
        <v>4</v>
      </c>
      <c r="I671">
        <v>5409</v>
      </c>
      <c r="J671">
        <v>7.1732298021815494E-2</v>
      </c>
    </row>
    <row r="672" spans="1:10" x14ac:dyDescent="0.2">
      <c r="A672">
        <v>670</v>
      </c>
      <c r="B672" t="s">
        <v>100</v>
      </c>
      <c r="C672" t="s">
        <v>6</v>
      </c>
      <c r="D672">
        <v>2017</v>
      </c>
      <c r="E672">
        <v>0</v>
      </c>
      <c r="F672">
        <v>0</v>
      </c>
      <c r="H672">
        <v>4</v>
      </c>
      <c r="I672">
        <v>1231</v>
      </c>
      <c r="J672">
        <v>0</v>
      </c>
    </row>
    <row r="673" spans="1:10" x14ac:dyDescent="0.2">
      <c r="A673">
        <v>671</v>
      </c>
      <c r="B673" t="s">
        <v>100</v>
      </c>
      <c r="C673" t="s">
        <v>6</v>
      </c>
      <c r="D673">
        <v>2018</v>
      </c>
      <c r="E673">
        <v>0</v>
      </c>
      <c r="F673">
        <v>0</v>
      </c>
      <c r="H673">
        <v>4</v>
      </c>
      <c r="I673">
        <v>655</v>
      </c>
      <c r="J673">
        <v>0</v>
      </c>
    </row>
    <row r="674" spans="1:10" x14ac:dyDescent="0.2">
      <c r="A674">
        <v>672</v>
      </c>
      <c r="B674" t="s">
        <v>100</v>
      </c>
      <c r="C674" t="s">
        <v>6</v>
      </c>
      <c r="D674">
        <v>2019</v>
      </c>
      <c r="E674">
        <v>0</v>
      </c>
      <c r="F674">
        <v>0</v>
      </c>
      <c r="H674">
        <v>4</v>
      </c>
      <c r="I674">
        <v>855</v>
      </c>
      <c r="J674">
        <v>0</v>
      </c>
    </row>
    <row r="675" spans="1:10" x14ac:dyDescent="0.2">
      <c r="A675">
        <v>673</v>
      </c>
      <c r="B675" t="s">
        <v>100</v>
      </c>
      <c r="C675" t="s">
        <v>6</v>
      </c>
      <c r="D675">
        <v>2020</v>
      </c>
      <c r="E675">
        <v>0</v>
      </c>
      <c r="F675">
        <v>0</v>
      </c>
      <c r="H675">
        <v>4</v>
      </c>
      <c r="I675">
        <v>1266</v>
      </c>
      <c r="J675">
        <v>0</v>
      </c>
    </row>
    <row r="676" spans="1:10" x14ac:dyDescent="0.2">
      <c r="A676">
        <v>674</v>
      </c>
      <c r="B676" t="s">
        <v>100</v>
      </c>
      <c r="C676" t="s">
        <v>6</v>
      </c>
      <c r="D676">
        <v>2021</v>
      </c>
      <c r="E676">
        <v>0</v>
      </c>
      <c r="F676">
        <v>0</v>
      </c>
      <c r="H676">
        <v>4</v>
      </c>
      <c r="I676">
        <v>965</v>
      </c>
      <c r="J676">
        <v>0</v>
      </c>
    </row>
    <row r="677" spans="1:10" x14ac:dyDescent="0.2">
      <c r="A677">
        <v>675</v>
      </c>
      <c r="B677" t="s">
        <v>100</v>
      </c>
      <c r="C677" t="s">
        <v>7</v>
      </c>
      <c r="D677">
        <v>2017</v>
      </c>
      <c r="E677">
        <v>0</v>
      </c>
      <c r="F677">
        <v>0</v>
      </c>
      <c r="H677">
        <v>4</v>
      </c>
      <c r="I677">
        <v>371</v>
      </c>
      <c r="J677">
        <v>0</v>
      </c>
    </row>
    <row r="678" spans="1:10" x14ac:dyDescent="0.2">
      <c r="A678">
        <v>676</v>
      </c>
      <c r="B678" t="s">
        <v>100</v>
      </c>
      <c r="C678" t="s">
        <v>7</v>
      </c>
      <c r="D678">
        <v>2018</v>
      </c>
      <c r="E678">
        <v>0</v>
      </c>
      <c r="F678">
        <v>0</v>
      </c>
      <c r="H678">
        <v>4</v>
      </c>
      <c r="I678">
        <v>622</v>
      </c>
      <c r="J678">
        <v>0</v>
      </c>
    </row>
    <row r="679" spans="1:10" x14ac:dyDescent="0.2">
      <c r="A679">
        <v>677</v>
      </c>
      <c r="B679" t="s">
        <v>100</v>
      </c>
      <c r="C679" t="s">
        <v>7</v>
      </c>
      <c r="D679">
        <v>2019</v>
      </c>
      <c r="E679">
        <v>0</v>
      </c>
      <c r="F679">
        <v>0</v>
      </c>
      <c r="H679">
        <v>4</v>
      </c>
      <c r="I679">
        <v>458</v>
      </c>
      <c r="J679">
        <v>0</v>
      </c>
    </row>
    <row r="680" spans="1:10" x14ac:dyDescent="0.2">
      <c r="A680">
        <v>678</v>
      </c>
      <c r="B680" t="s">
        <v>100</v>
      </c>
      <c r="C680" t="s">
        <v>7</v>
      </c>
      <c r="D680">
        <v>2020</v>
      </c>
      <c r="E680">
        <v>0</v>
      </c>
      <c r="F680">
        <v>0</v>
      </c>
      <c r="H680">
        <v>4</v>
      </c>
      <c r="I680">
        <v>455</v>
      </c>
      <c r="J680">
        <v>0</v>
      </c>
    </row>
    <row r="681" spans="1:10" x14ac:dyDescent="0.2">
      <c r="A681">
        <v>679</v>
      </c>
      <c r="B681" t="s">
        <v>100</v>
      </c>
      <c r="C681" t="s">
        <v>7</v>
      </c>
      <c r="D681">
        <v>2021</v>
      </c>
      <c r="E681">
        <v>0</v>
      </c>
      <c r="F681">
        <v>0</v>
      </c>
      <c r="H681">
        <v>4</v>
      </c>
      <c r="I681">
        <v>617</v>
      </c>
      <c r="J681">
        <v>0</v>
      </c>
    </row>
    <row r="682" spans="1:10" x14ac:dyDescent="0.2">
      <c r="A682">
        <v>680</v>
      </c>
      <c r="B682" t="s">
        <v>100</v>
      </c>
      <c r="C682" t="s">
        <v>8</v>
      </c>
      <c r="D682">
        <v>2017</v>
      </c>
      <c r="E682">
        <v>400</v>
      </c>
      <c r="F682">
        <v>400</v>
      </c>
      <c r="G682">
        <v>1</v>
      </c>
      <c r="H682">
        <v>4</v>
      </c>
      <c r="I682">
        <v>4852</v>
      </c>
      <c r="J682">
        <v>8.2440230832646302E-2</v>
      </c>
    </row>
    <row r="683" spans="1:10" x14ac:dyDescent="0.2">
      <c r="A683">
        <v>681</v>
      </c>
      <c r="B683" t="s">
        <v>100</v>
      </c>
      <c r="C683" t="s">
        <v>8</v>
      </c>
      <c r="D683">
        <v>2018</v>
      </c>
      <c r="E683">
        <v>346</v>
      </c>
      <c r="F683">
        <v>400</v>
      </c>
      <c r="G683">
        <v>0.86499999999999999</v>
      </c>
      <c r="H683">
        <v>4</v>
      </c>
      <c r="I683">
        <v>5308</v>
      </c>
      <c r="J683">
        <v>6.5184626978146198E-2</v>
      </c>
    </row>
    <row r="684" spans="1:10" x14ac:dyDescent="0.2">
      <c r="A684">
        <v>682</v>
      </c>
      <c r="B684" t="s">
        <v>100</v>
      </c>
      <c r="C684" t="s">
        <v>8</v>
      </c>
      <c r="D684">
        <v>2019</v>
      </c>
      <c r="E684">
        <v>257</v>
      </c>
      <c r="F684">
        <v>400</v>
      </c>
      <c r="G684">
        <v>0.64249999999999996</v>
      </c>
      <c r="H684">
        <v>4</v>
      </c>
      <c r="I684">
        <v>5783</v>
      </c>
      <c r="J684">
        <v>4.4440601763790402E-2</v>
      </c>
    </row>
    <row r="685" spans="1:10" x14ac:dyDescent="0.2">
      <c r="A685">
        <v>683</v>
      </c>
      <c r="B685" t="s">
        <v>100</v>
      </c>
      <c r="C685" t="s">
        <v>8</v>
      </c>
      <c r="D685">
        <v>2020</v>
      </c>
      <c r="E685">
        <v>417</v>
      </c>
      <c r="F685">
        <v>400</v>
      </c>
      <c r="G685">
        <v>1.0425</v>
      </c>
      <c r="H685">
        <v>4</v>
      </c>
      <c r="I685">
        <v>6928</v>
      </c>
      <c r="J685">
        <v>6.0190531177829097E-2</v>
      </c>
    </row>
    <row r="686" spans="1:10" x14ac:dyDescent="0.2">
      <c r="A686">
        <v>684</v>
      </c>
      <c r="B686" t="s">
        <v>100</v>
      </c>
      <c r="C686" t="s">
        <v>8</v>
      </c>
      <c r="D686">
        <v>2021</v>
      </c>
      <c r="E686">
        <v>485</v>
      </c>
      <c r="F686">
        <v>400</v>
      </c>
      <c r="G686">
        <v>1.2124999999999999</v>
      </c>
      <c r="H686">
        <v>4</v>
      </c>
      <c r="I686">
        <v>7016</v>
      </c>
      <c r="J686">
        <v>6.9127708095781004E-2</v>
      </c>
    </row>
    <row r="687" spans="1:10" x14ac:dyDescent="0.2">
      <c r="A687">
        <v>685</v>
      </c>
      <c r="B687" t="s">
        <v>100</v>
      </c>
      <c r="C687" t="s">
        <v>9</v>
      </c>
      <c r="D687">
        <v>2017</v>
      </c>
      <c r="E687">
        <v>0</v>
      </c>
      <c r="F687">
        <v>0</v>
      </c>
      <c r="H687">
        <v>4</v>
      </c>
      <c r="I687">
        <v>481</v>
      </c>
      <c r="J687">
        <v>0</v>
      </c>
    </row>
    <row r="688" spans="1:10" x14ac:dyDescent="0.2">
      <c r="A688">
        <v>686</v>
      </c>
      <c r="B688" t="s">
        <v>100</v>
      </c>
      <c r="C688" t="s">
        <v>9</v>
      </c>
      <c r="D688">
        <v>2018</v>
      </c>
      <c r="E688">
        <v>0</v>
      </c>
      <c r="F688">
        <v>0</v>
      </c>
      <c r="H688">
        <v>4</v>
      </c>
      <c r="I688">
        <v>986</v>
      </c>
      <c r="J688">
        <v>0</v>
      </c>
    </row>
    <row r="689" spans="1:10" x14ac:dyDescent="0.2">
      <c r="A689">
        <v>687</v>
      </c>
      <c r="B689" t="s">
        <v>100</v>
      </c>
      <c r="C689" t="s">
        <v>9</v>
      </c>
      <c r="D689">
        <v>2019</v>
      </c>
      <c r="E689">
        <v>0</v>
      </c>
      <c r="F689">
        <v>0</v>
      </c>
      <c r="H689">
        <v>4</v>
      </c>
      <c r="I689">
        <v>486</v>
      </c>
      <c r="J689">
        <v>0</v>
      </c>
    </row>
    <row r="690" spans="1:10" x14ac:dyDescent="0.2">
      <c r="A690">
        <v>688</v>
      </c>
      <c r="B690" t="s">
        <v>100</v>
      </c>
      <c r="C690" t="s">
        <v>9</v>
      </c>
      <c r="D690">
        <v>2020</v>
      </c>
      <c r="E690">
        <v>0</v>
      </c>
      <c r="F690">
        <v>0</v>
      </c>
      <c r="H690">
        <v>4</v>
      </c>
      <c r="I690">
        <v>736</v>
      </c>
      <c r="J690">
        <v>0</v>
      </c>
    </row>
    <row r="691" spans="1:10" x14ac:dyDescent="0.2">
      <c r="A691">
        <v>689</v>
      </c>
      <c r="B691" t="s">
        <v>100</v>
      </c>
      <c r="C691" t="s">
        <v>9</v>
      </c>
      <c r="D691">
        <v>2021</v>
      </c>
      <c r="E691">
        <v>0</v>
      </c>
      <c r="F691">
        <v>0</v>
      </c>
      <c r="H691">
        <v>4</v>
      </c>
      <c r="I691">
        <v>767</v>
      </c>
      <c r="J691">
        <v>0</v>
      </c>
    </row>
    <row r="692" spans="1:10" x14ac:dyDescent="0.2">
      <c r="A692">
        <v>690</v>
      </c>
      <c r="B692" t="s">
        <v>100</v>
      </c>
      <c r="C692" t="s">
        <v>10</v>
      </c>
      <c r="D692">
        <v>2017</v>
      </c>
      <c r="E692">
        <v>0</v>
      </c>
      <c r="F692">
        <v>0</v>
      </c>
      <c r="H692">
        <v>4</v>
      </c>
      <c r="I692">
        <v>267</v>
      </c>
      <c r="J692">
        <v>0</v>
      </c>
    </row>
    <row r="693" spans="1:10" x14ac:dyDescent="0.2">
      <c r="A693">
        <v>691</v>
      </c>
      <c r="B693" t="s">
        <v>100</v>
      </c>
      <c r="C693" t="s">
        <v>10</v>
      </c>
      <c r="D693">
        <v>2018</v>
      </c>
      <c r="E693">
        <v>0</v>
      </c>
      <c r="F693">
        <v>0</v>
      </c>
      <c r="H693">
        <v>4</v>
      </c>
      <c r="I693">
        <v>421</v>
      </c>
      <c r="J693">
        <v>0</v>
      </c>
    </row>
    <row r="694" spans="1:10" x14ac:dyDescent="0.2">
      <c r="A694">
        <v>692</v>
      </c>
      <c r="B694" t="s">
        <v>100</v>
      </c>
      <c r="C694" t="s">
        <v>10</v>
      </c>
      <c r="D694">
        <v>2019</v>
      </c>
      <c r="E694">
        <v>0</v>
      </c>
      <c r="F694">
        <v>0</v>
      </c>
      <c r="H694">
        <v>4</v>
      </c>
      <c r="I694">
        <v>610</v>
      </c>
      <c r="J694">
        <v>0</v>
      </c>
    </row>
    <row r="695" spans="1:10" x14ac:dyDescent="0.2">
      <c r="A695">
        <v>693</v>
      </c>
      <c r="B695" t="s">
        <v>100</v>
      </c>
      <c r="C695" t="s">
        <v>10</v>
      </c>
      <c r="D695">
        <v>2020</v>
      </c>
      <c r="E695">
        <v>0</v>
      </c>
      <c r="F695">
        <v>0</v>
      </c>
      <c r="H695">
        <v>4</v>
      </c>
      <c r="I695">
        <v>424</v>
      </c>
      <c r="J695">
        <v>0</v>
      </c>
    </row>
    <row r="696" spans="1:10" x14ac:dyDescent="0.2">
      <c r="A696">
        <v>694</v>
      </c>
      <c r="B696" t="s">
        <v>100</v>
      </c>
      <c r="C696" t="s">
        <v>10</v>
      </c>
      <c r="D696">
        <v>2021</v>
      </c>
      <c r="E696">
        <v>0</v>
      </c>
      <c r="F696">
        <v>0</v>
      </c>
      <c r="H696">
        <v>4</v>
      </c>
      <c r="I696">
        <v>764</v>
      </c>
      <c r="J696">
        <v>0</v>
      </c>
    </row>
    <row r="697" spans="1:10" x14ac:dyDescent="0.2">
      <c r="A697">
        <v>695</v>
      </c>
      <c r="B697" t="s">
        <v>100</v>
      </c>
      <c r="C697" t="s">
        <v>11</v>
      </c>
      <c r="D697">
        <v>2017</v>
      </c>
      <c r="E697">
        <v>200</v>
      </c>
      <c r="F697">
        <v>200</v>
      </c>
      <c r="G697">
        <v>1</v>
      </c>
      <c r="H697">
        <v>4</v>
      </c>
      <c r="I697">
        <v>1810</v>
      </c>
      <c r="J697">
        <v>0.11049723756906001</v>
      </c>
    </row>
    <row r="698" spans="1:10" x14ac:dyDescent="0.2">
      <c r="A698">
        <v>696</v>
      </c>
      <c r="B698" t="s">
        <v>100</v>
      </c>
      <c r="C698" t="s">
        <v>11</v>
      </c>
      <c r="D698">
        <v>2018</v>
      </c>
      <c r="E698">
        <v>48</v>
      </c>
      <c r="F698">
        <v>200</v>
      </c>
      <c r="G698">
        <v>0.24</v>
      </c>
      <c r="H698">
        <v>4</v>
      </c>
      <c r="I698">
        <v>2865</v>
      </c>
      <c r="J698">
        <v>1.6753926701570599E-2</v>
      </c>
    </row>
    <row r="699" spans="1:10" x14ac:dyDescent="0.2">
      <c r="A699">
        <v>697</v>
      </c>
      <c r="B699" t="s">
        <v>100</v>
      </c>
      <c r="C699" t="s">
        <v>11</v>
      </c>
      <c r="D699">
        <v>2019</v>
      </c>
      <c r="E699">
        <v>115</v>
      </c>
      <c r="F699">
        <v>200</v>
      </c>
      <c r="G699">
        <v>0.57499999999999996</v>
      </c>
      <c r="H699">
        <v>4</v>
      </c>
      <c r="I699">
        <v>2767</v>
      </c>
      <c r="J699">
        <v>4.1561257679797597E-2</v>
      </c>
    </row>
    <row r="700" spans="1:10" x14ac:dyDescent="0.2">
      <c r="A700">
        <v>698</v>
      </c>
      <c r="B700" t="s">
        <v>100</v>
      </c>
      <c r="C700" t="s">
        <v>11</v>
      </c>
      <c r="D700">
        <v>2020</v>
      </c>
      <c r="E700">
        <v>291</v>
      </c>
      <c r="F700">
        <v>200</v>
      </c>
      <c r="G700">
        <v>1.4550000000000001</v>
      </c>
      <c r="H700">
        <v>4</v>
      </c>
      <c r="I700">
        <v>3910</v>
      </c>
      <c r="J700">
        <v>7.4424552429667501E-2</v>
      </c>
    </row>
    <row r="701" spans="1:10" x14ac:dyDescent="0.2">
      <c r="A701">
        <v>699</v>
      </c>
      <c r="B701" t="s">
        <v>100</v>
      </c>
      <c r="C701" t="s">
        <v>11</v>
      </c>
      <c r="D701">
        <v>2021</v>
      </c>
      <c r="E701">
        <v>303</v>
      </c>
      <c r="F701">
        <v>200</v>
      </c>
      <c r="G701">
        <v>1.5149999999999999</v>
      </c>
      <c r="H701">
        <v>4</v>
      </c>
      <c r="I701">
        <v>3703</v>
      </c>
      <c r="J701">
        <v>8.1825546853902198E-2</v>
      </c>
    </row>
    <row r="702" spans="1:10" x14ac:dyDescent="0.2">
      <c r="A702">
        <v>700</v>
      </c>
      <c r="B702" t="s">
        <v>100</v>
      </c>
      <c r="C702" t="s">
        <v>12</v>
      </c>
      <c r="D702">
        <v>2017</v>
      </c>
      <c r="E702">
        <v>0</v>
      </c>
      <c r="F702">
        <v>0</v>
      </c>
      <c r="H702">
        <v>4</v>
      </c>
      <c r="I702">
        <v>256</v>
      </c>
      <c r="J702">
        <v>0</v>
      </c>
    </row>
    <row r="703" spans="1:10" x14ac:dyDescent="0.2">
      <c r="A703">
        <v>701</v>
      </c>
      <c r="B703" t="s">
        <v>100</v>
      </c>
      <c r="C703" t="s">
        <v>12</v>
      </c>
      <c r="D703">
        <v>2018</v>
      </c>
      <c r="E703">
        <v>0</v>
      </c>
      <c r="F703">
        <v>0</v>
      </c>
      <c r="H703">
        <v>4</v>
      </c>
      <c r="I703">
        <v>194</v>
      </c>
      <c r="J703">
        <v>0</v>
      </c>
    </row>
    <row r="704" spans="1:10" x14ac:dyDescent="0.2">
      <c r="A704">
        <v>702</v>
      </c>
      <c r="B704" t="s">
        <v>100</v>
      </c>
      <c r="C704" t="s">
        <v>12</v>
      </c>
      <c r="D704">
        <v>2019</v>
      </c>
      <c r="E704">
        <v>0</v>
      </c>
      <c r="F704">
        <v>0</v>
      </c>
      <c r="H704">
        <v>4</v>
      </c>
      <c r="I704">
        <v>311</v>
      </c>
      <c r="J704">
        <v>0</v>
      </c>
    </row>
    <row r="705" spans="1:10" x14ac:dyDescent="0.2">
      <c r="A705">
        <v>703</v>
      </c>
      <c r="B705" t="s">
        <v>100</v>
      </c>
      <c r="C705" t="s">
        <v>12</v>
      </c>
      <c r="D705">
        <v>2020</v>
      </c>
      <c r="E705">
        <v>0</v>
      </c>
      <c r="F705">
        <v>0</v>
      </c>
      <c r="H705">
        <v>4</v>
      </c>
      <c r="I705">
        <v>246</v>
      </c>
      <c r="J705">
        <v>0</v>
      </c>
    </row>
    <row r="706" spans="1:10" x14ac:dyDescent="0.2">
      <c r="A706">
        <v>704</v>
      </c>
      <c r="B706" t="s">
        <v>100</v>
      </c>
      <c r="C706" t="s">
        <v>12</v>
      </c>
      <c r="D706">
        <v>2021</v>
      </c>
      <c r="E706">
        <v>0</v>
      </c>
      <c r="F706">
        <v>0</v>
      </c>
      <c r="H706">
        <v>4</v>
      </c>
      <c r="I706">
        <v>355</v>
      </c>
      <c r="J706">
        <v>0</v>
      </c>
    </row>
    <row r="707" spans="1:10" x14ac:dyDescent="0.2">
      <c r="A707">
        <v>705</v>
      </c>
      <c r="B707" t="s">
        <v>100</v>
      </c>
      <c r="C707" t="s">
        <v>13</v>
      </c>
      <c r="D707">
        <v>2017</v>
      </c>
      <c r="E707">
        <v>89</v>
      </c>
      <c r="F707">
        <v>89</v>
      </c>
      <c r="G707">
        <v>1</v>
      </c>
      <c r="H707">
        <v>4</v>
      </c>
      <c r="I707">
        <v>2178</v>
      </c>
      <c r="J707">
        <v>4.0863177226813499E-2</v>
      </c>
    </row>
    <row r="708" spans="1:10" x14ac:dyDescent="0.2">
      <c r="A708">
        <v>706</v>
      </c>
      <c r="B708" t="s">
        <v>100</v>
      </c>
      <c r="C708" t="s">
        <v>13</v>
      </c>
      <c r="D708">
        <v>2018</v>
      </c>
      <c r="E708">
        <v>211</v>
      </c>
      <c r="F708">
        <v>89</v>
      </c>
      <c r="G708">
        <v>2.3707865168539302</v>
      </c>
      <c r="H708">
        <v>4</v>
      </c>
      <c r="I708">
        <v>2618</v>
      </c>
      <c r="J708">
        <v>8.0595874713521698E-2</v>
      </c>
    </row>
    <row r="709" spans="1:10" x14ac:dyDescent="0.2">
      <c r="A709">
        <v>707</v>
      </c>
      <c r="B709" t="s">
        <v>100</v>
      </c>
      <c r="C709" t="s">
        <v>13</v>
      </c>
      <c r="D709">
        <v>2019</v>
      </c>
      <c r="E709">
        <v>95</v>
      </c>
      <c r="F709">
        <v>89</v>
      </c>
      <c r="G709">
        <v>1.0674157303370699</v>
      </c>
      <c r="H709">
        <v>4</v>
      </c>
      <c r="I709">
        <v>2331</v>
      </c>
      <c r="J709">
        <v>4.0755040755040703E-2</v>
      </c>
    </row>
    <row r="710" spans="1:10" x14ac:dyDescent="0.2">
      <c r="A710">
        <v>708</v>
      </c>
      <c r="B710" t="s">
        <v>100</v>
      </c>
      <c r="C710" t="s">
        <v>13</v>
      </c>
      <c r="D710">
        <v>2020</v>
      </c>
      <c r="E710">
        <v>138</v>
      </c>
      <c r="F710">
        <v>89</v>
      </c>
      <c r="G710">
        <v>1.5505617977527999</v>
      </c>
      <c r="H710">
        <v>4</v>
      </c>
      <c r="I710">
        <v>3261</v>
      </c>
      <c r="J710">
        <v>4.2318307267709201E-2</v>
      </c>
    </row>
    <row r="711" spans="1:10" x14ac:dyDescent="0.2">
      <c r="A711">
        <v>709</v>
      </c>
      <c r="B711" t="s">
        <v>100</v>
      </c>
      <c r="C711" t="s">
        <v>13</v>
      </c>
      <c r="D711">
        <v>2021</v>
      </c>
      <c r="E711">
        <v>245</v>
      </c>
      <c r="F711">
        <v>89</v>
      </c>
      <c r="G711">
        <v>2.7528089887640399</v>
      </c>
      <c r="H711">
        <v>4</v>
      </c>
      <c r="I711">
        <v>3037</v>
      </c>
      <c r="J711">
        <v>8.0671715508725705E-2</v>
      </c>
    </row>
  </sheetData>
  <mergeCells count="2">
    <mergeCell ref="AB10:AE10"/>
    <mergeCell ref="AB2:AE2"/>
  </mergeCells>
  <pageMargins left="0.7" right="0.7" top="0.75" bottom="0.75" header="0.3" footer="0.3"/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DB8E-16E6-004E-8167-98A266B813DB}">
  <dimension ref="A1:X61"/>
  <sheetViews>
    <sheetView topLeftCell="M24" zoomScaleNormal="100" workbookViewId="0">
      <selection activeCell="P30" sqref="P30"/>
    </sheetView>
  </sheetViews>
  <sheetFormatPr baseColWidth="10" defaultRowHeight="16" x14ac:dyDescent="0.2"/>
  <cols>
    <col min="23" max="23" width="12.83203125" bestFit="1" customWidth="1"/>
  </cols>
  <sheetData>
    <row r="1" spans="1:24" x14ac:dyDescent="0.2">
      <c r="B1" t="s">
        <v>0</v>
      </c>
      <c r="C1" t="s">
        <v>106</v>
      </c>
      <c r="D1" t="s">
        <v>107</v>
      </c>
      <c r="E1" t="s">
        <v>108</v>
      </c>
      <c r="F1" t="s">
        <v>27</v>
      </c>
      <c r="G1" t="s">
        <v>181</v>
      </c>
    </row>
    <row r="2" spans="1:24" x14ac:dyDescent="0.2">
      <c r="A2">
        <v>0</v>
      </c>
      <c r="B2">
        <v>2017</v>
      </c>
      <c r="C2">
        <v>1</v>
      </c>
      <c r="D2" t="s">
        <v>117</v>
      </c>
      <c r="E2" t="s">
        <v>118</v>
      </c>
      <c r="F2">
        <v>245</v>
      </c>
      <c r="G2" s="28">
        <v>0.40429042904290402</v>
      </c>
      <c r="I2" s="22">
        <f>MIN(G2:G61)</f>
        <v>0.31848184818481801</v>
      </c>
    </row>
    <row r="3" spans="1:24" x14ac:dyDescent="0.2">
      <c r="A3">
        <v>1</v>
      </c>
      <c r="B3">
        <v>2017</v>
      </c>
      <c r="C3">
        <v>2</v>
      </c>
      <c r="D3" t="s">
        <v>115</v>
      </c>
      <c r="E3" t="s">
        <v>116</v>
      </c>
      <c r="F3">
        <v>272</v>
      </c>
      <c r="G3" s="28">
        <v>0.448844884488448</v>
      </c>
    </row>
    <row r="4" spans="1:24" x14ac:dyDescent="0.2">
      <c r="A4">
        <v>2</v>
      </c>
      <c r="B4">
        <v>2017</v>
      </c>
      <c r="C4">
        <v>3</v>
      </c>
      <c r="D4" t="s">
        <v>123</v>
      </c>
      <c r="E4" t="s">
        <v>124</v>
      </c>
      <c r="F4">
        <v>279</v>
      </c>
      <c r="G4" s="28">
        <v>0.46039603960395997</v>
      </c>
      <c r="T4" t="s">
        <v>106</v>
      </c>
      <c r="U4" t="s">
        <v>107</v>
      </c>
      <c r="V4" t="s">
        <v>27</v>
      </c>
      <c r="W4" t="s">
        <v>181</v>
      </c>
      <c r="X4" t="s">
        <v>182</v>
      </c>
    </row>
    <row r="5" spans="1:24" x14ac:dyDescent="0.2">
      <c r="A5">
        <v>3</v>
      </c>
      <c r="B5">
        <v>2017</v>
      </c>
      <c r="C5">
        <v>4</v>
      </c>
      <c r="D5" t="s">
        <v>109</v>
      </c>
      <c r="E5" t="s">
        <v>110</v>
      </c>
      <c r="F5">
        <v>263</v>
      </c>
      <c r="G5" s="28">
        <v>0.43399339933993297</v>
      </c>
      <c r="S5">
        <v>0</v>
      </c>
      <c r="T5">
        <v>1</v>
      </c>
      <c r="U5" t="s">
        <v>117</v>
      </c>
      <c r="V5">
        <v>1842</v>
      </c>
      <c r="W5" s="19">
        <v>0.76814011676396998</v>
      </c>
      <c r="X5" s="19">
        <f>W5/AVERAGE($W$5:$W$16)</f>
        <v>0.97926634768740062</v>
      </c>
    </row>
    <row r="6" spans="1:24" x14ac:dyDescent="0.2">
      <c r="A6">
        <v>4</v>
      </c>
      <c r="B6">
        <v>2017</v>
      </c>
      <c r="C6">
        <v>5</v>
      </c>
      <c r="D6" t="s">
        <v>125</v>
      </c>
      <c r="E6" t="s">
        <v>126</v>
      </c>
      <c r="F6">
        <v>317</v>
      </c>
      <c r="G6" s="28">
        <v>0.52310231023102305</v>
      </c>
      <c r="S6">
        <v>1</v>
      </c>
      <c r="T6">
        <v>2</v>
      </c>
      <c r="U6" t="s">
        <v>115</v>
      </c>
      <c r="V6">
        <v>1582</v>
      </c>
      <c r="W6" s="19">
        <v>0.65971643035863203</v>
      </c>
      <c r="X6" s="19">
        <f t="shared" ref="X6:X16" si="0">W6/AVERAGE($W$5:$W$16)</f>
        <v>0.84104199893673581</v>
      </c>
    </row>
    <row r="7" spans="1:24" x14ac:dyDescent="0.2">
      <c r="A7">
        <v>5</v>
      </c>
      <c r="B7">
        <v>2017</v>
      </c>
      <c r="C7">
        <v>6</v>
      </c>
      <c r="D7" t="s">
        <v>121</v>
      </c>
      <c r="E7" t="s">
        <v>122</v>
      </c>
      <c r="F7">
        <v>286</v>
      </c>
      <c r="G7" s="28">
        <v>0.471947194719471</v>
      </c>
      <c r="S7">
        <v>2</v>
      </c>
      <c r="T7">
        <v>3</v>
      </c>
      <c r="U7" t="s">
        <v>123</v>
      </c>
      <c r="V7">
        <v>1672</v>
      </c>
      <c r="W7" s="19">
        <v>0.69724770642201805</v>
      </c>
      <c r="X7" s="19">
        <f t="shared" si="0"/>
        <v>0.88888888888888884</v>
      </c>
    </row>
    <row r="8" spans="1:24" x14ac:dyDescent="0.2">
      <c r="A8">
        <v>6</v>
      </c>
      <c r="B8">
        <v>2017</v>
      </c>
      <c r="C8">
        <v>7</v>
      </c>
      <c r="D8" t="s">
        <v>119</v>
      </c>
      <c r="E8" t="s">
        <v>120</v>
      </c>
      <c r="F8">
        <v>373</v>
      </c>
      <c r="G8" s="28">
        <v>0.61551155115511502</v>
      </c>
      <c r="S8">
        <v>3</v>
      </c>
      <c r="T8">
        <v>4</v>
      </c>
      <c r="U8" t="s">
        <v>109</v>
      </c>
      <c r="V8">
        <v>1466</v>
      </c>
      <c r="W8" s="19">
        <v>0.61134278565471201</v>
      </c>
      <c r="X8" s="19">
        <f t="shared" si="0"/>
        <v>0.77937267410951616</v>
      </c>
    </row>
    <row r="9" spans="1:24" x14ac:dyDescent="0.2">
      <c r="A9">
        <v>7</v>
      </c>
      <c r="B9">
        <v>2017</v>
      </c>
      <c r="C9">
        <v>8</v>
      </c>
      <c r="D9" t="s">
        <v>111</v>
      </c>
      <c r="E9" t="s">
        <v>112</v>
      </c>
      <c r="F9">
        <v>247</v>
      </c>
      <c r="G9" s="28">
        <v>0.40759075907590703</v>
      </c>
      <c r="S9">
        <v>4</v>
      </c>
      <c r="T9">
        <v>5</v>
      </c>
      <c r="U9" t="s">
        <v>125</v>
      </c>
      <c r="V9">
        <v>1896</v>
      </c>
      <c r="W9" s="19">
        <v>0.790658882402001</v>
      </c>
      <c r="X9" s="19">
        <f t="shared" si="0"/>
        <v>1.0079744816586917</v>
      </c>
    </row>
    <row r="10" spans="1:24" x14ac:dyDescent="0.2">
      <c r="A10">
        <v>8</v>
      </c>
      <c r="B10">
        <v>2017</v>
      </c>
      <c r="C10">
        <v>9</v>
      </c>
      <c r="D10" t="s">
        <v>131</v>
      </c>
      <c r="E10" t="s">
        <v>132</v>
      </c>
      <c r="F10">
        <v>225</v>
      </c>
      <c r="G10" s="28">
        <v>0.37128712871287101</v>
      </c>
      <c r="S10">
        <v>5</v>
      </c>
      <c r="T10">
        <v>6</v>
      </c>
      <c r="U10" t="s">
        <v>121</v>
      </c>
      <c r="V10">
        <v>1871</v>
      </c>
      <c r="W10" s="19">
        <v>0.78023352793994905</v>
      </c>
      <c r="X10" s="19">
        <f t="shared" si="0"/>
        <v>0.99468367889420439</v>
      </c>
    </row>
    <row r="11" spans="1:24" x14ac:dyDescent="0.2">
      <c r="A11">
        <v>9</v>
      </c>
      <c r="B11">
        <v>2017</v>
      </c>
      <c r="C11">
        <v>10</v>
      </c>
      <c r="D11" t="s">
        <v>129</v>
      </c>
      <c r="E11" t="s">
        <v>130</v>
      </c>
      <c r="F11">
        <v>402</v>
      </c>
      <c r="G11" s="28">
        <v>0.66336633663366296</v>
      </c>
      <c r="S11">
        <v>6</v>
      </c>
      <c r="T11">
        <v>7</v>
      </c>
      <c r="U11" t="s">
        <v>119</v>
      </c>
      <c r="V11">
        <v>2228</v>
      </c>
      <c r="W11" s="19">
        <v>0.92910758965804796</v>
      </c>
      <c r="X11" s="19">
        <f t="shared" si="0"/>
        <v>1.1844763423710791</v>
      </c>
    </row>
    <row r="12" spans="1:24" x14ac:dyDescent="0.2">
      <c r="A12">
        <v>10</v>
      </c>
      <c r="B12">
        <v>2017</v>
      </c>
      <c r="C12">
        <v>11</v>
      </c>
      <c r="D12" t="s">
        <v>127</v>
      </c>
      <c r="E12" t="s">
        <v>128</v>
      </c>
      <c r="F12">
        <v>394</v>
      </c>
      <c r="G12" s="28">
        <v>0.65016501650165004</v>
      </c>
      <c r="S12">
        <v>7</v>
      </c>
      <c r="T12">
        <v>8</v>
      </c>
      <c r="U12" t="s">
        <v>111</v>
      </c>
      <c r="V12">
        <v>2083</v>
      </c>
      <c r="W12" s="19">
        <v>0.86864053377814798</v>
      </c>
      <c r="X12" s="19">
        <f t="shared" si="0"/>
        <v>1.1073896863370545</v>
      </c>
    </row>
    <row r="13" spans="1:24" x14ac:dyDescent="0.2">
      <c r="A13">
        <v>11</v>
      </c>
      <c r="B13">
        <v>2017</v>
      </c>
      <c r="C13">
        <v>12</v>
      </c>
      <c r="D13" t="s">
        <v>113</v>
      </c>
      <c r="E13" t="s">
        <v>114</v>
      </c>
      <c r="F13">
        <v>376</v>
      </c>
      <c r="G13" s="28">
        <v>0.62046204620461998</v>
      </c>
      <c r="S13">
        <v>8</v>
      </c>
      <c r="T13">
        <v>9</v>
      </c>
      <c r="U13" t="s">
        <v>131</v>
      </c>
      <c r="V13">
        <v>1787</v>
      </c>
      <c r="W13" s="19">
        <v>0.74520433694745603</v>
      </c>
      <c r="X13" s="19">
        <f t="shared" si="0"/>
        <v>0.950026581605529</v>
      </c>
    </row>
    <row r="14" spans="1:24" x14ac:dyDescent="0.2">
      <c r="A14">
        <v>12</v>
      </c>
      <c r="B14">
        <v>2018</v>
      </c>
      <c r="C14">
        <v>1</v>
      </c>
      <c r="D14" t="s">
        <v>117</v>
      </c>
      <c r="E14" t="s">
        <v>137</v>
      </c>
      <c r="F14">
        <v>316</v>
      </c>
      <c r="G14" s="28">
        <v>0.52145214521452099</v>
      </c>
      <c r="S14">
        <v>9</v>
      </c>
      <c r="T14">
        <v>10</v>
      </c>
      <c r="U14" t="s">
        <v>129</v>
      </c>
      <c r="V14">
        <v>1704</v>
      </c>
      <c r="W14" s="19">
        <v>0.71059216013344395</v>
      </c>
      <c r="X14" s="19">
        <f t="shared" si="0"/>
        <v>0.90590111642743176</v>
      </c>
    </row>
    <row r="15" spans="1:24" x14ac:dyDescent="0.2">
      <c r="A15">
        <v>13</v>
      </c>
      <c r="B15">
        <v>2018</v>
      </c>
      <c r="C15">
        <v>2</v>
      </c>
      <c r="D15" t="s">
        <v>115</v>
      </c>
      <c r="E15" t="s">
        <v>136</v>
      </c>
      <c r="F15">
        <v>228</v>
      </c>
      <c r="G15" s="28">
        <v>0.37623762376237602</v>
      </c>
      <c r="S15">
        <v>10</v>
      </c>
      <c r="T15">
        <v>11</v>
      </c>
      <c r="U15" t="s">
        <v>127</v>
      </c>
      <c r="V15">
        <v>2398</v>
      </c>
      <c r="W15" s="19">
        <v>1</v>
      </c>
      <c r="X15" s="19">
        <f t="shared" si="0"/>
        <v>1.2748538011695911</v>
      </c>
    </row>
    <row r="16" spans="1:24" x14ac:dyDescent="0.2">
      <c r="A16">
        <v>14</v>
      </c>
      <c r="B16">
        <v>2018</v>
      </c>
      <c r="C16">
        <v>3</v>
      </c>
      <c r="D16" t="s">
        <v>123</v>
      </c>
      <c r="E16" t="s">
        <v>140</v>
      </c>
      <c r="F16">
        <v>302</v>
      </c>
      <c r="G16" s="28">
        <v>0.498349834983498</v>
      </c>
      <c r="S16">
        <v>11</v>
      </c>
      <c r="T16">
        <v>12</v>
      </c>
      <c r="U16" t="s">
        <v>113</v>
      </c>
      <c r="V16">
        <v>2043</v>
      </c>
      <c r="W16" s="19">
        <v>0.85195996663886497</v>
      </c>
      <c r="X16" s="19">
        <f t="shared" si="0"/>
        <v>1.0861244019138749</v>
      </c>
    </row>
    <row r="17" spans="1:7" x14ac:dyDescent="0.2">
      <c r="A17">
        <v>15</v>
      </c>
      <c r="B17">
        <v>2018</v>
      </c>
      <c r="C17">
        <v>4</v>
      </c>
      <c r="D17" t="s">
        <v>109</v>
      </c>
      <c r="E17" t="s">
        <v>133</v>
      </c>
      <c r="F17">
        <v>378</v>
      </c>
      <c r="G17" s="28">
        <v>0.62376237623762298</v>
      </c>
    </row>
    <row r="18" spans="1:7" x14ac:dyDescent="0.2">
      <c r="A18">
        <v>16</v>
      </c>
      <c r="B18">
        <v>2018</v>
      </c>
      <c r="C18">
        <v>5</v>
      </c>
      <c r="D18" t="s">
        <v>125</v>
      </c>
      <c r="E18" t="s">
        <v>141</v>
      </c>
      <c r="F18">
        <v>266</v>
      </c>
      <c r="G18" s="28">
        <v>0.43894389438943798</v>
      </c>
    </row>
    <row r="19" spans="1:7" x14ac:dyDescent="0.2">
      <c r="A19">
        <v>17</v>
      </c>
      <c r="B19">
        <v>2018</v>
      </c>
      <c r="C19">
        <v>6</v>
      </c>
      <c r="D19" t="s">
        <v>121</v>
      </c>
      <c r="E19" t="s">
        <v>139</v>
      </c>
      <c r="F19">
        <v>266</v>
      </c>
      <c r="G19" s="28">
        <v>0.43894389438943798</v>
      </c>
    </row>
    <row r="20" spans="1:7" x14ac:dyDescent="0.2">
      <c r="A20">
        <v>18</v>
      </c>
      <c r="B20">
        <v>2018</v>
      </c>
      <c r="C20">
        <v>7</v>
      </c>
      <c r="D20" t="s">
        <v>119</v>
      </c>
      <c r="E20" t="s">
        <v>138</v>
      </c>
      <c r="F20">
        <v>539</v>
      </c>
      <c r="G20" s="28">
        <v>0.88943894389438904</v>
      </c>
    </row>
    <row r="21" spans="1:7" x14ac:dyDescent="0.2">
      <c r="A21">
        <v>19</v>
      </c>
      <c r="B21">
        <v>2018</v>
      </c>
      <c r="C21">
        <v>8</v>
      </c>
      <c r="D21" t="s">
        <v>111</v>
      </c>
      <c r="E21" t="s">
        <v>134</v>
      </c>
      <c r="F21">
        <v>393</v>
      </c>
      <c r="G21" s="28">
        <v>0.64851485148514798</v>
      </c>
    </row>
    <row r="22" spans="1:7" x14ac:dyDescent="0.2">
      <c r="A22">
        <v>20</v>
      </c>
      <c r="B22">
        <v>2018</v>
      </c>
      <c r="C22">
        <v>9</v>
      </c>
      <c r="D22" t="s">
        <v>131</v>
      </c>
      <c r="E22" t="s">
        <v>144</v>
      </c>
      <c r="F22">
        <v>434</v>
      </c>
      <c r="G22" s="28">
        <v>0.71617161716171596</v>
      </c>
    </row>
    <row r="23" spans="1:7" x14ac:dyDescent="0.2">
      <c r="A23">
        <v>21</v>
      </c>
      <c r="B23">
        <v>2018</v>
      </c>
      <c r="C23">
        <v>10</v>
      </c>
      <c r="D23" t="s">
        <v>129</v>
      </c>
      <c r="E23" t="s">
        <v>143</v>
      </c>
      <c r="F23">
        <v>304</v>
      </c>
      <c r="G23" s="28">
        <v>0.50165016501650095</v>
      </c>
    </row>
    <row r="24" spans="1:7" x14ac:dyDescent="0.2">
      <c r="A24">
        <v>22</v>
      </c>
      <c r="B24">
        <v>2018</v>
      </c>
      <c r="C24">
        <v>11</v>
      </c>
      <c r="D24" t="s">
        <v>127</v>
      </c>
      <c r="E24" t="s">
        <v>142</v>
      </c>
      <c r="F24">
        <v>353</v>
      </c>
      <c r="G24" s="28">
        <v>0.58250825082508195</v>
      </c>
    </row>
    <row r="25" spans="1:7" x14ac:dyDescent="0.2">
      <c r="A25">
        <v>23</v>
      </c>
      <c r="B25">
        <v>2018</v>
      </c>
      <c r="C25">
        <v>12</v>
      </c>
      <c r="D25" t="s">
        <v>113</v>
      </c>
      <c r="E25" t="s">
        <v>135</v>
      </c>
      <c r="F25">
        <v>418</v>
      </c>
      <c r="G25" s="28">
        <v>0.68976897689768901</v>
      </c>
    </row>
    <row r="26" spans="1:7" x14ac:dyDescent="0.2">
      <c r="A26">
        <v>24</v>
      </c>
      <c r="B26">
        <v>2019</v>
      </c>
      <c r="C26">
        <v>1</v>
      </c>
      <c r="D26" t="s">
        <v>117</v>
      </c>
      <c r="E26" t="s">
        <v>149</v>
      </c>
      <c r="F26">
        <v>404</v>
      </c>
      <c r="G26" s="28">
        <v>0.66666666666666596</v>
      </c>
    </row>
    <row r="27" spans="1:7" x14ac:dyDescent="0.2">
      <c r="A27">
        <v>25</v>
      </c>
      <c r="B27">
        <v>2019</v>
      </c>
      <c r="C27">
        <v>2</v>
      </c>
      <c r="D27" t="s">
        <v>115</v>
      </c>
      <c r="E27" t="s">
        <v>148</v>
      </c>
      <c r="F27">
        <v>320</v>
      </c>
      <c r="G27" s="28">
        <v>0.528052805280528</v>
      </c>
    </row>
    <row r="28" spans="1:7" x14ac:dyDescent="0.2">
      <c r="A28">
        <v>26</v>
      </c>
      <c r="B28">
        <v>2019</v>
      </c>
      <c r="C28">
        <v>3</v>
      </c>
      <c r="D28" t="s">
        <v>123</v>
      </c>
      <c r="E28" t="s">
        <v>152</v>
      </c>
      <c r="F28">
        <v>506</v>
      </c>
      <c r="G28" s="28">
        <v>0.83498349834983498</v>
      </c>
    </row>
    <row r="29" spans="1:7" x14ac:dyDescent="0.2">
      <c r="A29">
        <v>27</v>
      </c>
      <c r="B29">
        <v>2019</v>
      </c>
      <c r="C29">
        <v>4</v>
      </c>
      <c r="D29" t="s">
        <v>109</v>
      </c>
      <c r="E29" t="s">
        <v>145</v>
      </c>
      <c r="F29">
        <v>231</v>
      </c>
      <c r="G29" s="28">
        <v>0.38118811881188103</v>
      </c>
    </row>
    <row r="30" spans="1:7" x14ac:dyDescent="0.2">
      <c r="A30">
        <v>28</v>
      </c>
      <c r="B30">
        <v>2019</v>
      </c>
      <c r="C30">
        <v>5</v>
      </c>
      <c r="D30" t="s">
        <v>125</v>
      </c>
      <c r="E30" t="s">
        <v>153</v>
      </c>
      <c r="F30">
        <v>420</v>
      </c>
      <c r="G30" s="28">
        <v>0.69306930693069302</v>
      </c>
    </row>
    <row r="31" spans="1:7" x14ac:dyDescent="0.2">
      <c r="A31">
        <v>29</v>
      </c>
      <c r="B31">
        <v>2019</v>
      </c>
      <c r="C31">
        <v>6</v>
      </c>
      <c r="D31" t="s">
        <v>121</v>
      </c>
      <c r="E31" t="s">
        <v>151</v>
      </c>
      <c r="F31">
        <v>394</v>
      </c>
      <c r="G31" s="28">
        <v>0.65016501650165004</v>
      </c>
    </row>
    <row r="32" spans="1:7" x14ac:dyDescent="0.2">
      <c r="A32">
        <v>30</v>
      </c>
      <c r="B32">
        <v>2019</v>
      </c>
      <c r="C32">
        <v>7</v>
      </c>
      <c r="D32" t="s">
        <v>119</v>
      </c>
      <c r="E32" t="s">
        <v>150</v>
      </c>
      <c r="F32">
        <v>392</v>
      </c>
      <c r="G32" s="28">
        <v>0.64686468646864603</v>
      </c>
    </row>
    <row r="33" spans="1:7" x14ac:dyDescent="0.2">
      <c r="A33">
        <v>31</v>
      </c>
      <c r="B33">
        <v>2019</v>
      </c>
      <c r="C33">
        <v>8</v>
      </c>
      <c r="D33" t="s">
        <v>111</v>
      </c>
      <c r="E33" t="s">
        <v>146</v>
      </c>
      <c r="F33">
        <v>385</v>
      </c>
      <c r="G33" s="28">
        <v>0.63531353135313495</v>
      </c>
    </row>
    <row r="34" spans="1:7" x14ac:dyDescent="0.2">
      <c r="A34">
        <v>32</v>
      </c>
      <c r="B34">
        <v>2019</v>
      </c>
      <c r="C34">
        <v>9</v>
      </c>
      <c r="D34" t="s">
        <v>131</v>
      </c>
      <c r="E34" t="s">
        <v>156</v>
      </c>
      <c r="F34">
        <v>392</v>
      </c>
      <c r="G34" s="28">
        <v>0.64686468646864603</v>
      </c>
    </row>
    <row r="35" spans="1:7" x14ac:dyDescent="0.2">
      <c r="A35">
        <v>33</v>
      </c>
      <c r="B35">
        <v>2019</v>
      </c>
      <c r="C35">
        <v>10</v>
      </c>
      <c r="D35" t="s">
        <v>129</v>
      </c>
      <c r="E35" t="s">
        <v>155</v>
      </c>
      <c r="F35">
        <v>254</v>
      </c>
      <c r="G35" s="28">
        <v>0.419141914191419</v>
      </c>
    </row>
    <row r="36" spans="1:7" x14ac:dyDescent="0.2">
      <c r="A36">
        <v>34</v>
      </c>
      <c r="B36">
        <v>2019</v>
      </c>
      <c r="C36">
        <v>11</v>
      </c>
      <c r="D36" t="s">
        <v>127</v>
      </c>
      <c r="E36" t="s">
        <v>154</v>
      </c>
      <c r="F36">
        <v>542</v>
      </c>
      <c r="G36" s="28">
        <v>0.894389438943894</v>
      </c>
    </row>
    <row r="37" spans="1:7" x14ac:dyDescent="0.2">
      <c r="A37">
        <v>35</v>
      </c>
      <c r="B37">
        <v>2019</v>
      </c>
      <c r="C37">
        <v>12</v>
      </c>
      <c r="D37" t="s">
        <v>113</v>
      </c>
      <c r="E37" t="s">
        <v>147</v>
      </c>
      <c r="F37">
        <v>499</v>
      </c>
      <c r="G37" s="28">
        <v>0.82343234323432302</v>
      </c>
    </row>
    <row r="38" spans="1:7" x14ac:dyDescent="0.2">
      <c r="A38">
        <v>36</v>
      </c>
      <c r="B38">
        <v>2020</v>
      </c>
      <c r="C38">
        <v>1</v>
      </c>
      <c r="D38" t="s">
        <v>117</v>
      </c>
      <c r="E38" t="s">
        <v>161</v>
      </c>
      <c r="F38">
        <v>319</v>
      </c>
      <c r="G38" s="28">
        <v>0.52640264026402594</v>
      </c>
    </row>
    <row r="39" spans="1:7" x14ac:dyDescent="0.2">
      <c r="A39">
        <v>37</v>
      </c>
      <c r="B39">
        <v>2020</v>
      </c>
      <c r="C39">
        <v>2</v>
      </c>
      <c r="D39" t="s">
        <v>115</v>
      </c>
      <c r="E39" t="s">
        <v>160</v>
      </c>
      <c r="F39">
        <v>317</v>
      </c>
      <c r="G39" s="28">
        <v>0.52310231023102305</v>
      </c>
    </row>
    <row r="40" spans="1:7" x14ac:dyDescent="0.2">
      <c r="A40">
        <v>38</v>
      </c>
      <c r="B40">
        <v>2020</v>
      </c>
      <c r="C40">
        <v>3</v>
      </c>
      <c r="D40" t="s">
        <v>123</v>
      </c>
      <c r="E40" t="s">
        <v>164</v>
      </c>
      <c r="F40">
        <v>206</v>
      </c>
      <c r="G40" s="28">
        <v>0.339933993399339</v>
      </c>
    </row>
    <row r="41" spans="1:7" x14ac:dyDescent="0.2">
      <c r="A41">
        <v>39</v>
      </c>
      <c r="B41">
        <v>2020</v>
      </c>
      <c r="C41">
        <v>4</v>
      </c>
      <c r="D41" t="s">
        <v>109</v>
      </c>
      <c r="E41" t="s">
        <v>157</v>
      </c>
      <c r="F41">
        <v>193</v>
      </c>
      <c r="G41" s="28">
        <v>0.31848184818481801</v>
      </c>
    </row>
    <row r="42" spans="1:7" x14ac:dyDescent="0.2">
      <c r="A42">
        <v>40</v>
      </c>
      <c r="B42">
        <v>2020</v>
      </c>
      <c r="C42">
        <v>5</v>
      </c>
      <c r="D42" t="s">
        <v>125</v>
      </c>
      <c r="E42" t="s">
        <v>165</v>
      </c>
      <c r="F42">
        <v>469</v>
      </c>
      <c r="G42" s="28">
        <v>0.77392739273927302</v>
      </c>
    </row>
    <row r="43" spans="1:7" x14ac:dyDescent="0.2">
      <c r="A43">
        <v>41</v>
      </c>
      <c r="B43">
        <v>2020</v>
      </c>
      <c r="C43">
        <v>6</v>
      </c>
      <c r="D43" t="s">
        <v>121</v>
      </c>
      <c r="E43" t="s">
        <v>163</v>
      </c>
      <c r="F43">
        <v>570</v>
      </c>
      <c r="G43" s="28">
        <v>0.94059405940593999</v>
      </c>
    </row>
    <row r="44" spans="1:7" x14ac:dyDescent="0.2">
      <c r="A44">
        <v>42</v>
      </c>
      <c r="B44">
        <v>2020</v>
      </c>
      <c r="C44">
        <v>7</v>
      </c>
      <c r="D44" t="s">
        <v>119</v>
      </c>
      <c r="E44" t="s">
        <v>162</v>
      </c>
      <c r="F44">
        <v>518</v>
      </c>
      <c r="G44" s="28">
        <v>0.85478547854785403</v>
      </c>
    </row>
    <row r="45" spans="1:7" x14ac:dyDescent="0.2">
      <c r="A45">
        <v>43</v>
      </c>
      <c r="B45">
        <v>2020</v>
      </c>
      <c r="C45">
        <v>8</v>
      </c>
      <c r="D45" t="s">
        <v>111</v>
      </c>
      <c r="E45" t="s">
        <v>158</v>
      </c>
      <c r="F45">
        <v>590</v>
      </c>
      <c r="G45" s="28">
        <v>0.97359735973597294</v>
      </c>
    </row>
    <row r="46" spans="1:7" x14ac:dyDescent="0.2">
      <c r="A46">
        <v>44</v>
      </c>
      <c r="B46">
        <v>2020</v>
      </c>
      <c r="C46">
        <v>9</v>
      </c>
      <c r="D46" t="s">
        <v>131</v>
      </c>
      <c r="E46" t="s">
        <v>168</v>
      </c>
      <c r="F46">
        <v>375</v>
      </c>
      <c r="G46" s="28">
        <v>0.61881188118811803</v>
      </c>
    </row>
    <row r="47" spans="1:7" x14ac:dyDescent="0.2">
      <c r="A47">
        <v>45</v>
      </c>
      <c r="B47">
        <v>2020</v>
      </c>
      <c r="C47">
        <v>10</v>
      </c>
      <c r="D47" t="s">
        <v>129</v>
      </c>
      <c r="E47" t="s">
        <v>167</v>
      </c>
      <c r="F47">
        <v>392</v>
      </c>
      <c r="G47" s="28">
        <v>0.64686468646864603</v>
      </c>
    </row>
    <row r="48" spans="1:7" x14ac:dyDescent="0.2">
      <c r="A48">
        <v>46</v>
      </c>
      <c r="B48">
        <v>2020</v>
      </c>
      <c r="C48">
        <v>11</v>
      </c>
      <c r="D48" t="s">
        <v>127</v>
      </c>
      <c r="E48" t="s">
        <v>166</v>
      </c>
      <c r="F48">
        <v>606</v>
      </c>
      <c r="G48" s="28">
        <v>1</v>
      </c>
    </row>
    <row r="49" spans="1:7" x14ac:dyDescent="0.2">
      <c r="A49">
        <v>47</v>
      </c>
      <c r="B49">
        <v>2020</v>
      </c>
      <c r="C49">
        <v>12</v>
      </c>
      <c r="D49" t="s">
        <v>113</v>
      </c>
      <c r="E49" t="s">
        <v>159</v>
      </c>
      <c r="F49">
        <v>381</v>
      </c>
      <c r="G49" s="28">
        <v>0.62871287128712805</v>
      </c>
    </row>
    <row r="50" spans="1:7" x14ac:dyDescent="0.2">
      <c r="A50">
        <v>48</v>
      </c>
      <c r="B50">
        <v>2021</v>
      </c>
      <c r="C50">
        <v>1</v>
      </c>
      <c r="D50" t="s">
        <v>117</v>
      </c>
      <c r="E50" t="s">
        <v>173</v>
      </c>
      <c r="F50">
        <v>558</v>
      </c>
      <c r="G50" s="28">
        <v>0.92079207920791994</v>
      </c>
    </row>
    <row r="51" spans="1:7" x14ac:dyDescent="0.2">
      <c r="A51">
        <v>49</v>
      </c>
      <c r="B51">
        <v>2021</v>
      </c>
      <c r="C51">
        <v>2</v>
      </c>
      <c r="D51" t="s">
        <v>115</v>
      </c>
      <c r="E51" t="s">
        <v>172</v>
      </c>
      <c r="F51">
        <v>445</v>
      </c>
      <c r="G51" s="28">
        <v>0.73432343234323405</v>
      </c>
    </row>
    <row r="52" spans="1:7" x14ac:dyDescent="0.2">
      <c r="A52">
        <v>50</v>
      </c>
      <c r="B52">
        <v>2021</v>
      </c>
      <c r="C52">
        <v>3</v>
      </c>
      <c r="D52" t="s">
        <v>123</v>
      </c>
      <c r="E52" t="s">
        <v>176</v>
      </c>
      <c r="F52">
        <v>379</v>
      </c>
      <c r="G52" s="28">
        <v>0.62541254125412504</v>
      </c>
    </row>
    <row r="53" spans="1:7" x14ac:dyDescent="0.2">
      <c r="A53">
        <v>51</v>
      </c>
      <c r="B53">
        <v>2021</v>
      </c>
      <c r="C53">
        <v>4</v>
      </c>
      <c r="D53" t="s">
        <v>109</v>
      </c>
      <c r="E53" t="s">
        <v>169</v>
      </c>
      <c r="F53">
        <v>401</v>
      </c>
      <c r="G53" s="28">
        <v>0.66171617161716101</v>
      </c>
    </row>
    <row r="54" spans="1:7" x14ac:dyDescent="0.2">
      <c r="A54">
        <v>52</v>
      </c>
      <c r="B54">
        <v>2021</v>
      </c>
      <c r="C54">
        <v>5</v>
      </c>
      <c r="D54" t="s">
        <v>125</v>
      </c>
      <c r="E54" t="s">
        <v>177</v>
      </c>
      <c r="F54">
        <v>424</v>
      </c>
      <c r="G54" s="28">
        <v>0.69966996699669903</v>
      </c>
    </row>
    <row r="55" spans="1:7" x14ac:dyDescent="0.2">
      <c r="A55">
        <v>53</v>
      </c>
      <c r="B55">
        <v>2021</v>
      </c>
      <c r="C55">
        <v>6</v>
      </c>
      <c r="D55" t="s">
        <v>121</v>
      </c>
      <c r="E55" t="s">
        <v>175</v>
      </c>
      <c r="F55">
        <v>355</v>
      </c>
      <c r="G55" s="28">
        <v>0.58580858085808496</v>
      </c>
    </row>
    <row r="56" spans="1:7" x14ac:dyDescent="0.2">
      <c r="A56">
        <v>54</v>
      </c>
      <c r="B56">
        <v>2021</v>
      </c>
      <c r="C56">
        <v>7</v>
      </c>
      <c r="D56" t="s">
        <v>119</v>
      </c>
      <c r="E56" t="s">
        <v>174</v>
      </c>
      <c r="F56">
        <v>406</v>
      </c>
      <c r="G56" s="28">
        <v>0.66996699669966997</v>
      </c>
    </row>
    <row r="57" spans="1:7" x14ac:dyDescent="0.2">
      <c r="A57">
        <v>55</v>
      </c>
      <c r="B57">
        <v>2021</v>
      </c>
      <c r="C57">
        <v>8</v>
      </c>
      <c r="D57" t="s">
        <v>111</v>
      </c>
      <c r="E57" t="s">
        <v>170</v>
      </c>
      <c r="F57">
        <v>468</v>
      </c>
      <c r="G57" s="28">
        <v>0.77227722772277196</v>
      </c>
    </row>
    <row r="58" spans="1:7" x14ac:dyDescent="0.2">
      <c r="A58">
        <v>56</v>
      </c>
      <c r="B58">
        <v>2021</v>
      </c>
      <c r="C58">
        <v>9</v>
      </c>
      <c r="D58" t="s">
        <v>131</v>
      </c>
      <c r="E58" t="s">
        <v>180</v>
      </c>
      <c r="F58">
        <v>361</v>
      </c>
      <c r="G58" s="28">
        <v>0.59570957095709498</v>
      </c>
    </row>
    <row r="59" spans="1:7" x14ac:dyDescent="0.2">
      <c r="A59">
        <v>57</v>
      </c>
      <c r="B59">
        <v>2021</v>
      </c>
      <c r="C59">
        <v>10</v>
      </c>
      <c r="D59" t="s">
        <v>129</v>
      </c>
      <c r="E59" t="s">
        <v>179</v>
      </c>
      <c r="F59">
        <v>352</v>
      </c>
      <c r="G59" s="28">
        <v>0.58085808580858</v>
      </c>
    </row>
    <row r="60" spans="1:7" x14ac:dyDescent="0.2">
      <c r="A60">
        <v>58</v>
      </c>
      <c r="B60">
        <v>2021</v>
      </c>
      <c r="C60">
        <v>11</v>
      </c>
      <c r="D60" t="s">
        <v>127</v>
      </c>
      <c r="E60" t="s">
        <v>178</v>
      </c>
      <c r="F60">
        <v>503</v>
      </c>
      <c r="G60" s="28">
        <v>0.83003300330033003</v>
      </c>
    </row>
    <row r="61" spans="1:7" x14ac:dyDescent="0.2">
      <c r="A61">
        <v>59</v>
      </c>
      <c r="B61">
        <v>2021</v>
      </c>
      <c r="C61">
        <v>12</v>
      </c>
      <c r="D61" t="s">
        <v>113</v>
      </c>
      <c r="E61" t="s">
        <v>171</v>
      </c>
      <c r="F61">
        <v>369</v>
      </c>
      <c r="G61" s="28">
        <v>0.60891089108910801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825A-D1BB-4244-A4C8-85BA769248B6}">
  <dimension ref="B4:E35"/>
  <sheetViews>
    <sheetView zoomScaleNormal="100" workbookViewId="0">
      <selection activeCell="E18" sqref="B6:E18"/>
    </sheetView>
  </sheetViews>
  <sheetFormatPr baseColWidth="10" defaultRowHeight="16" x14ac:dyDescent="0.2"/>
  <cols>
    <col min="2" max="2" width="29.6640625" customWidth="1"/>
    <col min="3" max="3" width="22.6640625" customWidth="1"/>
    <col min="4" max="4" width="15.83203125" customWidth="1"/>
    <col min="5" max="5" width="11.83203125" customWidth="1"/>
  </cols>
  <sheetData>
    <row r="4" spans="2:5" x14ac:dyDescent="0.2">
      <c r="C4" t="s">
        <v>205</v>
      </c>
    </row>
    <row r="6" spans="2:5" ht="25" customHeight="1" thickBot="1" x14ac:dyDescent="0.25">
      <c r="B6" s="37"/>
      <c r="C6" s="38" t="s">
        <v>202</v>
      </c>
      <c r="D6" s="38" t="s">
        <v>203</v>
      </c>
      <c r="E6" s="38" t="s">
        <v>204</v>
      </c>
    </row>
    <row r="7" spans="2:5" x14ac:dyDescent="0.2">
      <c r="B7" s="48" t="s">
        <v>117</v>
      </c>
      <c r="C7" s="47">
        <v>20.399999999999999</v>
      </c>
      <c r="D7" s="47">
        <v>22.2</v>
      </c>
      <c r="E7" s="47">
        <v>25.1</v>
      </c>
    </row>
    <row r="8" spans="2:5" x14ac:dyDescent="0.2">
      <c r="B8" s="48" t="s">
        <v>115</v>
      </c>
      <c r="C8" s="47">
        <v>20.3</v>
      </c>
      <c r="D8" s="47">
        <v>22.4</v>
      </c>
      <c r="E8" s="47">
        <v>25.5</v>
      </c>
    </row>
    <row r="9" spans="2:5" x14ac:dyDescent="0.2">
      <c r="B9" s="48" t="s">
        <v>123</v>
      </c>
      <c r="C9" s="47">
        <v>19.100000000000001</v>
      </c>
      <c r="D9" s="47">
        <v>21</v>
      </c>
      <c r="E9" s="47">
        <v>24.5</v>
      </c>
    </row>
    <row r="10" spans="2:5" x14ac:dyDescent="0.2">
      <c r="B10" s="48" t="s">
        <v>109</v>
      </c>
      <c r="C10" s="47">
        <v>16.399999999999999</v>
      </c>
      <c r="D10" s="47">
        <v>18.399999999999999</v>
      </c>
      <c r="E10" s="47">
        <v>22.5</v>
      </c>
    </row>
    <row r="11" spans="2:5" x14ac:dyDescent="0.2">
      <c r="B11" s="48" t="s">
        <v>125</v>
      </c>
      <c r="C11" s="47">
        <v>13.7</v>
      </c>
      <c r="D11" s="47">
        <v>15.9</v>
      </c>
      <c r="E11" s="47">
        <v>20.100000000000001</v>
      </c>
    </row>
    <row r="12" spans="2:5" x14ac:dyDescent="0.2">
      <c r="B12" s="48" t="s">
        <v>121</v>
      </c>
      <c r="C12" s="47">
        <v>11</v>
      </c>
      <c r="D12" s="47">
        <v>13.5</v>
      </c>
      <c r="E12" s="47">
        <v>17.899999999999999</v>
      </c>
    </row>
    <row r="13" spans="2:5" x14ac:dyDescent="0.2">
      <c r="B13" s="48" t="s">
        <v>119</v>
      </c>
      <c r="C13" s="47">
        <v>10.7</v>
      </c>
      <c r="D13" s="47">
        <v>13.4</v>
      </c>
      <c r="E13" s="47">
        <v>17.399999999999999</v>
      </c>
    </row>
    <row r="14" spans="2:5" x14ac:dyDescent="0.2">
      <c r="B14" s="48" t="s">
        <v>111</v>
      </c>
      <c r="C14" s="47">
        <v>13.4</v>
      </c>
      <c r="D14" s="47">
        <v>13.4</v>
      </c>
      <c r="E14" s="47">
        <v>18.7</v>
      </c>
    </row>
    <row r="15" spans="2:5" x14ac:dyDescent="0.2">
      <c r="B15" s="48" t="s">
        <v>131</v>
      </c>
      <c r="C15" s="47">
        <v>17</v>
      </c>
      <c r="D15" s="47">
        <v>14.9</v>
      </c>
      <c r="E15" s="47">
        <v>20</v>
      </c>
    </row>
    <row r="16" spans="2:5" x14ac:dyDescent="0.2">
      <c r="B16" s="48" t="s">
        <v>129</v>
      </c>
      <c r="C16" s="47">
        <v>17</v>
      </c>
      <c r="D16" s="47">
        <v>17.3</v>
      </c>
      <c r="E16" s="47">
        <v>21</v>
      </c>
    </row>
    <row r="17" spans="2:5" x14ac:dyDescent="0.2">
      <c r="B17" s="48" t="s">
        <v>127</v>
      </c>
      <c r="C17" s="47">
        <v>18.7</v>
      </c>
      <c r="D17" s="47">
        <v>19</v>
      </c>
      <c r="E17" s="47">
        <v>22.4</v>
      </c>
    </row>
    <row r="18" spans="2:5" x14ac:dyDescent="0.2">
      <c r="B18" s="48" t="s">
        <v>113</v>
      </c>
      <c r="C18" s="47">
        <v>19.2</v>
      </c>
      <c r="D18" s="47">
        <v>21.1</v>
      </c>
      <c r="E18" s="47">
        <v>3.9</v>
      </c>
    </row>
    <row r="20" spans="2:5" ht="18" x14ac:dyDescent="0.2">
      <c r="C20" s="46"/>
    </row>
    <row r="22" spans="2:5" ht="18" x14ac:dyDescent="0.2">
      <c r="B22" t="s">
        <v>206</v>
      </c>
      <c r="C22" s="46"/>
    </row>
    <row r="23" spans="2:5" x14ac:dyDescent="0.2">
      <c r="C23" t="s">
        <v>207</v>
      </c>
      <c r="D23" t="s">
        <v>208</v>
      </c>
    </row>
    <row r="24" spans="2:5" ht="18" x14ac:dyDescent="0.2">
      <c r="B24" t="s">
        <v>117</v>
      </c>
      <c r="C24" s="46">
        <v>15</v>
      </c>
      <c r="D24">
        <v>26</v>
      </c>
    </row>
    <row r="25" spans="2:5" x14ac:dyDescent="0.2">
      <c r="B25" t="s">
        <v>115</v>
      </c>
      <c r="C25">
        <v>14</v>
      </c>
      <c r="D25">
        <v>26</v>
      </c>
    </row>
    <row r="26" spans="2:5" ht="18" x14ac:dyDescent="0.2">
      <c r="B26" t="s">
        <v>123</v>
      </c>
      <c r="C26" s="46">
        <v>13</v>
      </c>
      <c r="D26">
        <v>25</v>
      </c>
    </row>
    <row r="27" spans="2:5" x14ac:dyDescent="0.2">
      <c r="B27" t="s">
        <v>109</v>
      </c>
      <c r="C27">
        <v>10</v>
      </c>
      <c r="D27">
        <v>23</v>
      </c>
    </row>
    <row r="28" spans="2:5" ht="18" x14ac:dyDescent="0.2">
      <c r="B28" t="s">
        <v>125</v>
      </c>
      <c r="C28" s="46">
        <v>7</v>
      </c>
      <c r="D28">
        <v>20</v>
      </c>
    </row>
    <row r="29" spans="2:5" x14ac:dyDescent="0.2">
      <c r="B29" t="s">
        <v>121</v>
      </c>
      <c r="C29">
        <v>4</v>
      </c>
      <c r="D29">
        <v>18</v>
      </c>
    </row>
    <row r="30" spans="2:5" ht="18" x14ac:dyDescent="0.2">
      <c r="B30" t="s">
        <v>119</v>
      </c>
      <c r="C30" s="46">
        <v>4</v>
      </c>
      <c r="D30">
        <v>18</v>
      </c>
    </row>
    <row r="31" spans="2:5" x14ac:dyDescent="0.2">
      <c r="B31" t="s">
        <v>111</v>
      </c>
      <c r="C31">
        <v>6</v>
      </c>
      <c r="D31">
        <v>21</v>
      </c>
    </row>
    <row r="32" spans="2:5" ht="18" x14ac:dyDescent="0.2">
      <c r="B32" t="s">
        <v>131</v>
      </c>
      <c r="C32" s="46">
        <v>9</v>
      </c>
      <c r="D32">
        <v>25</v>
      </c>
    </row>
    <row r="33" spans="2:4" x14ac:dyDescent="0.2">
      <c r="B33" t="s">
        <v>129</v>
      </c>
      <c r="C33">
        <v>11</v>
      </c>
      <c r="D33">
        <v>26</v>
      </c>
    </row>
    <row r="34" spans="2:4" ht="18" x14ac:dyDescent="0.2">
      <c r="B34" t="s">
        <v>127</v>
      </c>
      <c r="C34" s="46">
        <v>13</v>
      </c>
      <c r="D34">
        <v>26</v>
      </c>
    </row>
    <row r="35" spans="2:4" x14ac:dyDescent="0.2">
      <c r="B35" t="s">
        <v>113</v>
      </c>
      <c r="C35">
        <v>14</v>
      </c>
      <c r="D35">
        <v>26</v>
      </c>
    </row>
  </sheetData>
  <phoneticPr fontId="1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8F7F-BC85-DD41-8E0D-D0C31382EDCC}">
  <dimension ref="A1:AP526"/>
  <sheetViews>
    <sheetView topLeftCell="A73" zoomScaleNormal="100" workbookViewId="0">
      <selection activeCell="J94" sqref="J94:K100"/>
    </sheetView>
  </sheetViews>
  <sheetFormatPr baseColWidth="10" defaultRowHeight="16" x14ac:dyDescent="0.2"/>
  <cols>
    <col min="11" max="11" width="13.83203125" bestFit="1" customWidth="1"/>
    <col min="12" max="12" width="17" bestFit="1" customWidth="1"/>
    <col min="13" max="16" width="7.33203125" bestFit="1" customWidth="1"/>
    <col min="17" max="17" width="6.1640625" bestFit="1" customWidth="1"/>
    <col min="19" max="19" width="18.5" bestFit="1" customWidth="1"/>
    <col min="20" max="24" width="5.1640625" bestFit="1" customWidth="1"/>
    <col min="31" max="31" width="13.83203125" bestFit="1" customWidth="1"/>
    <col min="32" max="32" width="9" customWidth="1"/>
    <col min="33" max="33" width="26.5" customWidth="1"/>
    <col min="34" max="34" width="23.5" customWidth="1"/>
    <col min="35" max="36" width="5.33203125" bestFit="1" customWidth="1"/>
    <col min="38" max="42" width="11" bestFit="1" customWidth="1"/>
  </cols>
  <sheetData>
    <row r="1" spans="1:42" x14ac:dyDescent="0.2">
      <c r="B1" t="s">
        <v>21</v>
      </c>
      <c r="C1" t="s">
        <v>1</v>
      </c>
      <c r="D1" t="s">
        <v>0</v>
      </c>
      <c r="E1" t="s">
        <v>27</v>
      </c>
      <c r="F1" t="s">
        <v>57</v>
      </c>
      <c r="G1" t="s">
        <v>54</v>
      </c>
      <c r="H1" t="s">
        <v>190</v>
      </c>
      <c r="K1" s="1" t="s">
        <v>1</v>
      </c>
      <c r="L1" t="s">
        <v>5</v>
      </c>
      <c r="AE1" s="1" t="s">
        <v>1</v>
      </c>
      <c r="AF1" t="s">
        <v>5</v>
      </c>
    </row>
    <row r="2" spans="1:42" x14ac:dyDescent="0.2">
      <c r="A2">
        <v>0</v>
      </c>
      <c r="B2" t="s">
        <v>35</v>
      </c>
      <c r="C2" t="s">
        <v>5</v>
      </c>
      <c r="D2">
        <v>2017</v>
      </c>
      <c r="E2">
        <v>20</v>
      </c>
      <c r="F2">
        <v>20</v>
      </c>
      <c r="G2">
        <v>1</v>
      </c>
      <c r="H2">
        <v>16</v>
      </c>
      <c r="AE2" s="1" t="s">
        <v>21</v>
      </c>
      <c r="AF2" t="s">
        <v>191</v>
      </c>
    </row>
    <row r="3" spans="1:42" x14ac:dyDescent="0.2">
      <c r="A3">
        <v>1</v>
      </c>
      <c r="B3" t="s">
        <v>35</v>
      </c>
      <c r="C3" t="s">
        <v>5</v>
      </c>
      <c r="D3">
        <v>2018</v>
      </c>
      <c r="E3">
        <v>48</v>
      </c>
      <c r="F3">
        <v>20</v>
      </c>
      <c r="G3">
        <v>2.4</v>
      </c>
      <c r="H3">
        <v>16</v>
      </c>
      <c r="L3" s="1" t="s">
        <v>0</v>
      </c>
    </row>
    <row r="4" spans="1:42" x14ac:dyDescent="0.2">
      <c r="A4">
        <v>2</v>
      </c>
      <c r="B4" t="s">
        <v>35</v>
      </c>
      <c r="C4" t="s">
        <v>5</v>
      </c>
      <c r="D4">
        <v>2019</v>
      </c>
      <c r="E4">
        <v>39</v>
      </c>
      <c r="F4">
        <v>20</v>
      </c>
      <c r="G4">
        <v>1.95</v>
      </c>
      <c r="H4">
        <v>16</v>
      </c>
      <c r="L4">
        <v>2017</v>
      </c>
      <c r="M4">
        <v>2018</v>
      </c>
      <c r="N4">
        <v>2019</v>
      </c>
      <c r="O4">
        <v>2020</v>
      </c>
      <c r="P4">
        <v>2021</v>
      </c>
      <c r="S4">
        <f>L4</f>
        <v>2017</v>
      </c>
      <c r="T4">
        <f t="shared" ref="T4:W4" si="0">M4</f>
        <v>2018</v>
      </c>
      <c r="U4">
        <f t="shared" si="0"/>
        <v>2019</v>
      </c>
      <c r="V4">
        <f t="shared" si="0"/>
        <v>2020</v>
      </c>
      <c r="W4">
        <f t="shared" si="0"/>
        <v>2021</v>
      </c>
      <c r="AF4" s="1" t="s">
        <v>0</v>
      </c>
    </row>
    <row r="5" spans="1:42" x14ac:dyDescent="0.2">
      <c r="A5">
        <v>3</v>
      </c>
      <c r="B5" t="s">
        <v>35</v>
      </c>
      <c r="C5" t="s">
        <v>5</v>
      </c>
      <c r="D5">
        <v>2020</v>
      </c>
      <c r="E5">
        <v>34</v>
      </c>
      <c r="F5">
        <v>20</v>
      </c>
      <c r="G5">
        <v>1.7</v>
      </c>
      <c r="H5">
        <v>16</v>
      </c>
      <c r="K5" t="s">
        <v>31</v>
      </c>
      <c r="L5" s="3">
        <v>3767</v>
      </c>
      <c r="M5" s="3">
        <v>4480</v>
      </c>
      <c r="N5" s="3">
        <v>5194</v>
      </c>
      <c r="O5" s="3">
        <v>7227</v>
      </c>
      <c r="P5" s="3">
        <v>6595</v>
      </c>
      <c r="S5" s="29">
        <f>L5/$L$5</f>
        <v>1</v>
      </c>
      <c r="T5" s="29">
        <f t="shared" ref="T5:W5" si="1">M5/$L$5</f>
        <v>1.1892752853729758</v>
      </c>
      <c r="U5" s="29">
        <f t="shared" si="1"/>
        <v>1.3788160339792939</v>
      </c>
      <c r="V5" s="29">
        <f t="shared" si="1"/>
        <v>1.9185027873639502</v>
      </c>
      <c r="W5" s="29">
        <f t="shared" si="1"/>
        <v>1.750730023891691</v>
      </c>
      <c r="AF5">
        <v>2017</v>
      </c>
      <c r="AG5">
        <v>2018</v>
      </c>
      <c r="AH5">
        <v>2019</v>
      </c>
      <c r="AI5">
        <v>2020</v>
      </c>
      <c r="AJ5">
        <v>2021</v>
      </c>
      <c r="AL5">
        <f>AF5</f>
        <v>2017</v>
      </c>
      <c r="AM5">
        <f t="shared" ref="AM5:AP5" si="2">AG5</f>
        <v>2018</v>
      </c>
      <c r="AN5">
        <f t="shared" si="2"/>
        <v>2019</v>
      </c>
      <c r="AO5">
        <f t="shared" si="2"/>
        <v>2020</v>
      </c>
      <c r="AP5">
        <f t="shared" si="2"/>
        <v>2021</v>
      </c>
    </row>
    <row r="6" spans="1:42" x14ac:dyDescent="0.2">
      <c r="A6">
        <v>4</v>
      </c>
      <c r="B6" t="s">
        <v>35</v>
      </c>
      <c r="C6" t="s">
        <v>5</v>
      </c>
      <c r="D6">
        <v>2021</v>
      </c>
      <c r="E6">
        <v>26</v>
      </c>
      <c r="F6">
        <v>20</v>
      </c>
      <c r="G6">
        <v>1.3</v>
      </c>
      <c r="H6">
        <v>16</v>
      </c>
      <c r="AE6" t="s">
        <v>31</v>
      </c>
      <c r="AF6" s="3">
        <v>719</v>
      </c>
      <c r="AG6" s="3">
        <v>844</v>
      </c>
      <c r="AH6" s="3">
        <v>1127</v>
      </c>
      <c r="AI6" s="3">
        <v>1339</v>
      </c>
      <c r="AJ6" s="3">
        <v>1185</v>
      </c>
      <c r="AL6" s="19">
        <f>AF6/$AF$6</f>
        <v>1</v>
      </c>
      <c r="AM6" s="19">
        <f t="shared" ref="AM6:AP6" si="3">AG6/$AF$6</f>
        <v>1.1738525730180807</v>
      </c>
      <c r="AN6" s="19">
        <f t="shared" si="3"/>
        <v>1.5674547983310152</v>
      </c>
      <c r="AO6" s="19">
        <f t="shared" si="3"/>
        <v>1.8623087621696801</v>
      </c>
      <c r="AP6" s="19">
        <f t="shared" si="3"/>
        <v>1.6481223922114048</v>
      </c>
    </row>
    <row r="7" spans="1:42" x14ac:dyDescent="0.2">
      <c r="A7">
        <v>5</v>
      </c>
      <c r="B7" t="s">
        <v>35</v>
      </c>
      <c r="C7" t="s">
        <v>6</v>
      </c>
      <c r="D7">
        <v>2017</v>
      </c>
      <c r="E7">
        <v>0</v>
      </c>
      <c r="F7">
        <v>0</v>
      </c>
      <c r="H7">
        <v>16</v>
      </c>
      <c r="T7" s="5">
        <f>T5/S5-1</f>
        <v>0.18927528537297578</v>
      </c>
      <c r="U7" s="5">
        <f t="shared" ref="U7:W7" si="4">U5/T5-1</f>
        <v>0.15937500000000004</v>
      </c>
      <c r="V7" s="5">
        <f t="shared" si="4"/>
        <v>0.39141316904120149</v>
      </c>
      <c r="W7" s="5">
        <f t="shared" si="4"/>
        <v>-8.7449840874498475E-2</v>
      </c>
    </row>
    <row r="8" spans="1:42" x14ac:dyDescent="0.2">
      <c r="A8">
        <v>6</v>
      </c>
      <c r="B8" t="s">
        <v>35</v>
      </c>
      <c r="C8" t="s">
        <v>6</v>
      </c>
      <c r="D8">
        <v>2018</v>
      </c>
      <c r="E8">
        <v>0</v>
      </c>
      <c r="F8">
        <v>0</v>
      </c>
      <c r="H8">
        <v>16</v>
      </c>
      <c r="AM8" s="5">
        <f>AM6/AL6-1</f>
        <v>0.17385257301808066</v>
      </c>
      <c r="AN8" s="5">
        <f t="shared" ref="AN8:AP8" si="5">AN6/AM6-1</f>
        <v>0.33530805687203791</v>
      </c>
      <c r="AO8" s="5">
        <f t="shared" si="5"/>
        <v>0.1881100266193434</v>
      </c>
      <c r="AP8" s="5">
        <f t="shared" si="5"/>
        <v>-0.11501120238984319</v>
      </c>
    </row>
    <row r="9" spans="1:42" x14ac:dyDescent="0.2">
      <c r="A9">
        <v>7</v>
      </c>
      <c r="B9" t="s">
        <v>35</v>
      </c>
      <c r="C9" t="s">
        <v>6</v>
      </c>
      <c r="D9">
        <v>2019</v>
      </c>
      <c r="E9">
        <v>14</v>
      </c>
      <c r="F9">
        <v>0</v>
      </c>
      <c r="G9" t="s">
        <v>92</v>
      </c>
      <c r="H9">
        <v>16</v>
      </c>
    </row>
    <row r="10" spans="1:42" x14ac:dyDescent="0.2">
      <c r="A10">
        <v>8</v>
      </c>
      <c r="B10" t="s">
        <v>35</v>
      </c>
      <c r="C10" t="s">
        <v>6</v>
      </c>
      <c r="D10">
        <v>2020</v>
      </c>
      <c r="E10">
        <v>11</v>
      </c>
      <c r="F10">
        <v>0</v>
      </c>
      <c r="G10" t="s">
        <v>92</v>
      </c>
      <c r="H10">
        <v>16</v>
      </c>
    </row>
    <row r="11" spans="1:42" x14ac:dyDescent="0.2">
      <c r="A11">
        <v>9</v>
      </c>
      <c r="B11" t="s">
        <v>35</v>
      </c>
      <c r="C11" t="s">
        <v>6</v>
      </c>
      <c r="D11">
        <v>2021</v>
      </c>
      <c r="E11">
        <v>0</v>
      </c>
      <c r="F11">
        <v>0</v>
      </c>
      <c r="H11">
        <v>16</v>
      </c>
    </row>
    <row r="12" spans="1:42" x14ac:dyDescent="0.2">
      <c r="A12">
        <v>10</v>
      </c>
      <c r="B12" t="s">
        <v>35</v>
      </c>
      <c r="C12" t="s">
        <v>8</v>
      </c>
      <c r="D12">
        <v>2017</v>
      </c>
      <c r="E12">
        <v>24</v>
      </c>
      <c r="F12">
        <v>24</v>
      </c>
      <c r="G12">
        <v>1</v>
      </c>
      <c r="H12">
        <v>16</v>
      </c>
    </row>
    <row r="13" spans="1:42" x14ac:dyDescent="0.2">
      <c r="A13">
        <v>11</v>
      </c>
      <c r="B13" t="s">
        <v>35</v>
      </c>
      <c r="C13" t="s">
        <v>8</v>
      </c>
      <c r="D13">
        <v>2018</v>
      </c>
      <c r="E13">
        <v>30</v>
      </c>
      <c r="F13">
        <v>24</v>
      </c>
      <c r="G13">
        <v>1.25</v>
      </c>
      <c r="H13">
        <v>16</v>
      </c>
    </row>
    <row r="14" spans="1:42" x14ac:dyDescent="0.2">
      <c r="A14">
        <v>12</v>
      </c>
      <c r="B14" t="s">
        <v>35</v>
      </c>
      <c r="C14" t="s">
        <v>8</v>
      </c>
      <c r="D14">
        <v>2019</v>
      </c>
      <c r="E14">
        <v>15</v>
      </c>
      <c r="F14">
        <v>24</v>
      </c>
      <c r="G14">
        <v>0.625</v>
      </c>
      <c r="H14">
        <v>16</v>
      </c>
    </row>
    <row r="15" spans="1:42" x14ac:dyDescent="0.2">
      <c r="A15">
        <v>13</v>
      </c>
      <c r="B15" t="s">
        <v>35</v>
      </c>
      <c r="C15" t="s">
        <v>8</v>
      </c>
      <c r="D15">
        <v>2020</v>
      </c>
      <c r="E15">
        <v>18</v>
      </c>
      <c r="F15">
        <v>24</v>
      </c>
      <c r="G15">
        <v>0.75</v>
      </c>
      <c r="H15">
        <v>16</v>
      </c>
    </row>
    <row r="16" spans="1:42" x14ac:dyDescent="0.2">
      <c r="A16">
        <v>14</v>
      </c>
      <c r="B16" t="s">
        <v>35</v>
      </c>
      <c r="C16" t="s">
        <v>8</v>
      </c>
      <c r="D16">
        <v>2021</v>
      </c>
      <c r="E16">
        <v>35</v>
      </c>
      <c r="F16">
        <v>24</v>
      </c>
      <c r="G16">
        <v>1.4583333333333299</v>
      </c>
      <c r="H16">
        <v>16</v>
      </c>
    </row>
    <row r="17" spans="1:34" x14ac:dyDescent="0.2">
      <c r="A17">
        <v>15</v>
      </c>
      <c r="B17" t="s">
        <v>35</v>
      </c>
      <c r="C17" t="s">
        <v>11</v>
      </c>
      <c r="D17">
        <v>2017</v>
      </c>
      <c r="E17">
        <v>10</v>
      </c>
      <c r="F17">
        <v>10</v>
      </c>
      <c r="G17">
        <v>1</v>
      </c>
      <c r="H17">
        <v>16</v>
      </c>
      <c r="K17" s="1" t="s">
        <v>1</v>
      </c>
      <c r="L17" t="s">
        <v>5</v>
      </c>
    </row>
    <row r="18" spans="1:34" x14ac:dyDescent="0.2">
      <c r="A18">
        <v>16</v>
      </c>
      <c r="B18" t="s">
        <v>35</v>
      </c>
      <c r="C18" t="s">
        <v>11</v>
      </c>
      <c r="D18">
        <v>2018</v>
      </c>
      <c r="E18">
        <v>9</v>
      </c>
      <c r="F18">
        <v>10</v>
      </c>
      <c r="G18">
        <v>0.9</v>
      </c>
      <c r="H18">
        <v>16</v>
      </c>
    </row>
    <row r="19" spans="1:34" x14ac:dyDescent="0.2">
      <c r="A19">
        <v>17</v>
      </c>
      <c r="B19" t="s">
        <v>35</v>
      </c>
      <c r="C19" t="s">
        <v>11</v>
      </c>
      <c r="D19">
        <v>2019</v>
      </c>
      <c r="E19">
        <v>32</v>
      </c>
      <c r="F19">
        <v>10</v>
      </c>
      <c r="G19">
        <v>3.2</v>
      </c>
      <c r="H19">
        <v>16</v>
      </c>
      <c r="K19" s="1" t="s">
        <v>31</v>
      </c>
      <c r="M19" s="1" t="s">
        <v>0</v>
      </c>
    </row>
    <row r="20" spans="1:34" ht="25" customHeight="1" thickBot="1" x14ac:dyDescent="0.25">
      <c r="A20">
        <v>18</v>
      </c>
      <c r="B20" t="s">
        <v>35</v>
      </c>
      <c r="C20" t="s">
        <v>11</v>
      </c>
      <c r="D20">
        <v>2020</v>
      </c>
      <c r="E20">
        <v>14</v>
      </c>
      <c r="F20">
        <v>10</v>
      </c>
      <c r="G20">
        <v>1.4</v>
      </c>
      <c r="H20">
        <v>16</v>
      </c>
      <c r="K20" s="1" t="s">
        <v>190</v>
      </c>
      <c r="L20" s="1" t="s">
        <v>21</v>
      </c>
      <c r="M20">
        <v>2017</v>
      </c>
      <c r="N20">
        <v>2018</v>
      </c>
      <c r="O20">
        <v>2019</v>
      </c>
      <c r="P20">
        <v>2020</v>
      </c>
      <c r="Q20">
        <v>2021</v>
      </c>
      <c r="S20" t="str">
        <f>L20</f>
        <v>brand</v>
      </c>
      <c r="T20">
        <f t="shared" ref="T20:X29" si="6">M20</f>
        <v>2017</v>
      </c>
      <c r="U20">
        <f t="shared" si="6"/>
        <v>2018</v>
      </c>
      <c r="V20">
        <f t="shared" si="6"/>
        <v>2019</v>
      </c>
      <c r="W20">
        <f t="shared" si="6"/>
        <v>2020</v>
      </c>
      <c r="X20">
        <f t="shared" si="6"/>
        <v>2021</v>
      </c>
      <c r="AF20" s="37" t="s">
        <v>102</v>
      </c>
      <c r="AG20" s="38" t="s">
        <v>75</v>
      </c>
      <c r="AH20" s="38" t="s">
        <v>211</v>
      </c>
    </row>
    <row r="21" spans="1:34" x14ac:dyDescent="0.2">
      <c r="A21">
        <v>19</v>
      </c>
      <c r="B21" t="s">
        <v>35</v>
      </c>
      <c r="C21" t="s">
        <v>11</v>
      </c>
      <c r="D21">
        <v>2021</v>
      </c>
      <c r="E21">
        <v>33</v>
      </c>
      <c r="F21">
        <v>10</v>
      </c>
      <c r="G21">
        <v>3.3</v>
      </c>
      <c r="H21">
        <v>16</v>
      </c>
      <c r="K21">
        <v>1</v>
      </c>
      <c r="L21" t="s">
        <v>42</v>
      </c>
      <c r="M21" s="23">
        <v>0.25564109370852139</v>
      </c>
      <c r="N21" s="23">
        <v>0.25580357142857141</v>
      </c>
      <c r="O21" s="23">
        <v>0.2587601078167116</v>
      </c>
      <c r="P21" s="23">
        <v>0.26968313269683131</v>
      </c>
      <c r="Q21" s="23">
        <v>0.2567096285064443</v>
      </c>
      <c r="S21" t="str">
        <f t="shared" ref="S21:S29" si="7">L21</f>
        <v>OK Furniture</v>
      </c>
      <c r="T21" s="5">
        <f t="shared" si="6"/>
        <v>0.25564109370852139</v>
      </c>
      <c r="U21" s="5">
        <f t="shared" si="6"/>
        <v>0.25580357142857141</v>
      </c>
      <c r="V21" s="5">
        <f t="shared" si="6"/>
        <v>0.2587601078167116</v>
      </c>
      <c r="W21" s="5">
        <f t="shared" si="6"/>
        <v>0.26968313269683131</v>
      </c>
      <c r="X21" s="5">
        <f t="shared" si="6"/>
        <v>0.2567096285064443</v>
      </c>
      <c r="AF21" s="48">
        <v>1</v>
      </c>
      <c r="AG21" s="47" t="str">
        <f t="shared" ref="AG21:AG32" si="8">L21</f>
        <v>OK Furniture</v>
      </c>
      <c r="AH21" s="50">
        <f t="shared" ref="AH21:AH32" si="9">Q21</f>
        <v>0.2567096285064443</v>
      </c>
    </row>
    <row r="22" spans="1:34" x14ac:dyDescent="0.2">
      <c r="A22">
        <v>20</v>
      </c>
      <c r="B22" t="s">
        <v>35</v>
      </c>
      <c r="C22" t="s">
        <v>13</v>
      </c>
      <c r="D22">
        <v>2017</v>
      </c>
      <c r="E22">
        <v>19</v>
      </c>
      <c r="F22">
        <v>19</v>
      </c>
      <c r="G22">
        <v>1</v>
      </c>
      <c r="H22">
        <v>16</v>
      </c>
      <c r="K22">
        <v>2</v>
      </c>
      <c r="L22" t="s">
        <v>189</v>
      </c>
      <c r="M22" s="23">
        <v>0.15503052827183436</v>
      </c>
      <c r="N22" s="23">
        <v>0.15825892857142856</v>
      </c>
      <c r="O22" s="23">
        <v>0.13631112822487484</v>
      </c>
      <c r="P22" s="23">
        <v>0.12093538120935381</v>
      </c>
      <c r="Q22" s="23">
        <v>0.12964366944655042</v>
      </c>
      <c r="S22" t="str">
        <f t="shared" si="7"/>
        <v>House and Home</v>
      </c>
      <c r="T22" s="5">
        <f t="shared" si="6"/>
        <v>0.15503052827183436</v>
      </c>
      <c r="U22" s="5">
        <f t="shared" si="6"/>
        <v>0.15825892857142856</v>
      </c>
      <c r="V22" s="5">
        <f t="shared" si="6"/>
        <v>0.13631112822487484</v>
      </c>
      <c r="W22" s="5">
        <f t="shared" si="6"/>
        <v>0.12093538120935381</v>
      </c>
      <c r="X22" s="5">
        <f t="shared" si="6"/>
        <v>0.12964366944655042</v>
      </c>
      <c r="AF22" s="48">
        <f t="shared" ref="AF22:AF39" si="10">AF21+1</f>
        <v>2</v>
      </c>
      <c r="AG22" s="47" t="str">
        <f t="shared" si="8"/>
        <v>House and Home</v>
      </c>
      <c r="AH22" s="50">
        <f t="shared" si="9"/>
        <v>0.12964366944655042</v>
      </c>
    </row>
    <row r="23" spans="1:34" x14ac:dyDescent="0.2">
      <c r="A23">
        <v>21</v>
      </c>
      <c r="B23" t="s">
        <v>35</v>
      </c>
      <c r="C23" t="s">
        <v>13</v>
      </c>
      <c r="D23">
        <v>2018</v>
      </c>
      <c r="E23">
        <v>9</v>
      </c>
      <c r="F23">
        <v>19</v>
      </c>
      <c r="G23">
        <v>0.47368421052631499</v>
      </c>
      <c r="H23">
        <v>16</v>
      </c>
      <c r="K23">
        <v>3</v>
      </c>
      <c r="L23" t="s">
        <v>36</v>
      </c>
      <c r="M23" s="23">
        <v>0.11016724183700558</v>
      </c>
      <c r="N23" s="23">
        <v>0.10736607142857142</v>
      </c>
      <c r="O23" s="23">
        <v>0.11455525606469003</v>
      </c>
      <c r="P23" s="23">
        <v>0.13158987131589872</v>
      </c>
      <c r="Q23" s="23">
        <v>0.14253222137983321</v>
      </c>
      <c r="S23" t="str">
        <f t="shared" si="7"/>
        <v>Bradlows</v>
      </c>
      <c r="T23" s="5">
        <f t="shared" si="6"/>
        <v>0.11016724183700558</v>
      </c>
      <c r="U23" s="5">
        <f t="shared" si="6"/>
        <v>0.10736607142857142</v>
      </c>
      <c r="V23" s="5">
        <f t="shared" si="6"/>
        <v>0.11455525606469003</v>
      </c>
      <c r="W23" s="5">
        <f t="shared" si="6"/>
        <v>0.13158987131589872</v>
      </c>
      <c r="X23" s="5">
        <f t="shared" si="6"/>
        <v>0.14253222137983321</v>
      </c>
      <c r="AF23" s="48">
        <f t="shared" si="10"/>
        <v>3</v>
      </c>
      <c r="AG23" s="47" t="str">
        <f t="shared" si="8"/>
        <v>Bradlows</v>
      </c>
      <c r="AH23" s="50">
        <f t="shared" si="9"/>
        <v>0.14253222137983321</v>
      </c>
    </row>
    <row r="24" spans="1:34" x14ac:dyDescent="0.2">
      <c r="A24">
        <v>22</v>
      </c>
      <c r="B24" t="s">
        <v>35</v>
      </c>
      <c r="C24" t="s">
        <v>13</v>
      </c>
      <c r="D24">
        <v>2019</v>
      </c>
      <c r="E24">
        <v>44</v>
      </c>
      <c r="F24">
        <v>19</v>
      </c>
      <c r="G24">
        <v>2.3157894736842102</v>
      </c>
      <c r="H24">
        <v>16</v>
      </c>
      <c r="K24">
        <v>4</v>
      </c>
      <c r="L24" t="s">
        <v>39</v>
      </c>
      <c r="M24" s="23">
        <v>0.10857446243695248</v>
      </c>
      <c r="N24" s="23">
        <v>8.9285714285714288E-2</v>
      </c>
      <c r="O24" s="23">
        <v>9.7227570273392377E-2</v>
      </c>
      <c r="P24" s="23">
        <v>9.5752040957520407E-2</v>
      </c>
      <c r="Q24" s="23">
        <v>9.7498104624715698E-2</v>
      </c>
      <c r="S24" t="str">
        <f t="shared" si="7"/>
        <v>Lewis</v>
      </c>
      <c r="T24" s="5">
        <f t="shared" si="6"/>
        <v>0.10857446243695248</v>
      </c>
      <c r="U24" s="5">
        <f t="shared" si="6"/>
        <v>8.9285714285714288E-2</v>
      </c>
      <c r="V24" s="5">
        <f t="shared" si="6"/>
        <v>9.7227570273392377E-2</v>
      </c>
      <c r="W24" s="5">
        <f t="shared" si="6"/>
        <v>9.5752040957520407E-2</v>
      </c>
      <c r="X24" s="5">
        <f t="shared" si="6"/>
        <v>9.7498104624715698E-2</v>
      </c>
      <c r="AF24" s="48">
        <f t="shared" si="10"/>
        <v>4</v>
      </c>
      <c r="AG24" s="47" t="str">
        <f t="shared" si="8"/>
        <v>Lewis</v>
      </c>
      <c r="AH24" s="50">
        <f t="shared" si="9"/>
        <v>9.7498104624715698E-2</v>
      </c>
    </row>
    <row r="25" spans="1:34" x14ac:dyDescent="0.2">
      <c r="A25">
        <v>23</v>
      </c>
      <c r="B25" t="s">
        <v>35</v>
      </c>
      <c r="C25" t="s">
        <v>13</v>
      </c>
      <c r="D25">
        <v>2020</v>
      </c>
      <c r="E25">
        <v>0</v>
      </c>
      <c r="F25">
        <v>19</v>
      </c>
      <c r="G25">
        <v>0</v>
      </c>
      <c r="H25">
        <v>16</v>
      </c>
      <c r="K25">
        <v>5</v>
      </c>
      <c r="L25" t="s">
        <v>41</v>
      </c>
      <c r="M25" s="23">
        <v>3.0793735067693125E-2</v>
      </c>
      <c r="N25" s="23">
        <v>4.4866071428571429E-2</v>
      </c>
      <c r="O25" s="23">
        <v>6.988833269156719E-2</v>
      </c>
      <c r="P25" s="23">
        <v>6.2819980628199809E-2</v>
      </c>
      <c r="Q25" s="23">
        <v>5.6709628506444273E-2</v>
      </c>
      <c r="S25" t="str">
        <f t="shared" si="7"/>
        <v>Mattress Warehouse</v>
      </c>
      <c r="T25" s="5">
        <f t="shared" si="6"/>
        <v>3.0793735067693125E-2</v>
      </c>
      <c r="U25" s="5">
        <f t="shared" si="6"/>
        <v>4.4866071428571429E-2</v>
      </c>
      <c r="V25" s="5">
        <f t="shared" si="6"/>
        <v>6.988833269156719E-2</v>
      </c>
      <c r="W25" s="5">
        <f t="shared" si="6"/>
        <v>6.2819980628199809E-2</v>
      </c>
      <c r="X25" s="5">
        <f t="shared" si="6"/>
        <v>5.6709628506444273E-2</v>
      </c>
      <c r="AF25" s="35">
        <f t="shared" si="10"/>
        <v>5</v>
      </c>
      <c r="AG25" s="31" t="str">
        <f t="shared" si="8"/>
        <v>Mattress Warehouse</v>
      </c>
      <c r="AH25" s="51">
        <f t="shared" si="9"/>
        <v>5.6709628506444273E-2</v>
      </c>
    </row>
    <row r="26" spans="1:34" x14ac:dyDescent="0.2">
      <c r="A26">
        <v>24</v>
      </c>
      <c r="B26" t="s">
        <v>35</v>
      </c>
      <c r="C26" t="s">
        <v>13</v>
      </c>
      <c r="D26">
        <v>2021</v>
      </c>
      <c r="E26">
        <v>24</v>
      </c>
      <c r="F26">
        <v>19</v>
      </c>
      <c r="G26">
        <v>1.26315789473684</v>
      </c>
      <c r="H26">
        <v>16</v>
      </c>
      <c r="K26">
        <v>6</v>
      </c>
      <c r="L26" t="s">
        <v>37</v>
      </c>
      <c r="M26" s="23">
        <v>6.8489514202282983E-2</v>
      </c>
      <c r="N26" s="23">
        <v>6.4732142857142863E-2</v>
      </c>
      <c r="O26" s="23">
        <v>6.6422795533307669E-2</v>
      </c>
      <c r="P26" s="23">
        <v>4.8429500484295007E-2</v>
      </c>
      <c r="Q26" s="23">
        <v>4.9128127369219107E-2</v>
      </c>
      <c r="S26" t="str">
        <f t="shared" si="7"/>
        <v>Dial a Bed</v>
      </c>
      <c r="T26" s="5">
        <f t="shared" si="6"/>
        <v>6.8489514202282983E-2</v>
      </c>
      <c r="U26" s="5">
        <f t="shared" si="6"/>
        <v>6.4732142857142863E-2</v>
      </c>
      <c r="V26" s="5">
        <f t="shared" si="6"/>
        <v>6.6422795533307669E-2</v>
      </c>
      <c r="W26" s="5">
        <f t="shared" si="6"/>
        <v>4.8429500484295007E-2</v>
      </c>
      <c r="X26" s="5">
        <f t="shared" si="6"/>
        <v>4.9128127369219107E-2</v>
      </c>
      <c r="AF26" s="35">
        <f t="shared" si="10"/>
        <v>6</v>
      </c>
      <c r="AG26" s="31" t="str">
        <f t="shared" si="8"/>
        <v>Dial a Bed</v>
      </c>
      <c r="AH26" s="51">
        <f t="shared" si="9"/>
        <v>4.9128127369219107E-2</v>
      </c>
    </row>
    <row r="27" spans="1:34" x14ac:dyDescent="0.2">
      <c r="A27">
        <v>25</v>
      </c>
      <c r="B27" t="s">
        <v>184</v>
      </c>
      <c r="C27" t="s">
        <v>5</v>
      </c>
      <c r="D27">
        <v>2017</v>
      </c>
      <c r="E27">
        <v>50</v>
      </c>
      <c r="F27">
        <v>50</v>
      </c>
      <c r="G27">
        <v>1</v>
      </c>
      <c r="H27">
        <v>13</v>
      </c>
      <c r="K27">
        <v>7</v>
      </c>
      <c r="L27" t="s">
        <v>46</v>
      </c>
      <c r="M27" s="23">
        <v>4.645606583488187E-2</v>
      </c>
      <c r="N27" s="23">
        <v>4.0625000000000001E-2</v>
      </c>
      <c r="O27" s="23">
        <v>3.946861763573354E-2</v>
      </c>
      <c r="P27" s="23">
        <v>2.9611180296111803E-2</v>
      </c>
      <c r="Q27" s="23">
        <v>3.2145564821834727E-2</v>
      </c>
      <c r="S27" t="str">
        <f t="shared" si="7"/>
        <v>Tafelberg</v>
      </c>
      <c r="T27" s="5">
        <f t="shared" si="6"/>
        <v>4.645606583488187E-2</v>
      </c>
      <c r="U27" s="5">
        <f t="shared" si="6"/>
        <v>4.0625000000000001E-2</v>
      </c>
      <c r="V27" s="5">
        <f t="shared" si="6"/>
        <v>3.946861763573354E-2</v>
      </c>
      <c r="W27" s="5">
        <f t="shared" si="6"/>
        <v>2.9611180296111803E-2</v>
      </c>
      <c r="X27" s="5">
        <f t="shared" si="6"/>
        <v>3.2145564821834727E-2</v>
      </c>
      <c r="AF27" s="48">
        <f t="shared" si="10"/>
        <v>7</v>
      </c>
      <c r="AG27" s="47" t="str">
        <f t="shared" si="8"/>
        <v>Tafelberg</v>
      </c>
      <c r="AH27" s="50">
        <f t="shared" si="9"/>
        <v>3.2145564821834727E-2</v>
      </c>
    </row>
    <row r="28" spans="1:34" x14ac:dyDescent="0.2">
      <c r="A28">
        <v>26</v>
      </c>
      <c r="B28" t="s">
        <v>184</v>
      </c>
      <c r="C28" t="s">
        <v>5</v>
      </c>
      <c r="D28">
        <v>2018</v>
      </c>
      <c r="E28">
        <v>54</v>
      </c>
      <c r="F28">
        <v>50</v>
      </c>
      <c r="G28">
        <v>1.08</v>
      </c>
      <c r="H28">
        <v>13</v>
      </c>
      <c r="K28">
        <v>8</v>
      </c>
      <c r="L28" t="s">
        <v>44</v>
      </c>
      <c r="M28" s="23">
        <v>3.6102999734536768E-2</v>
      </c>
      <c r="N28" s="23">
        <v>4.9107142857142856E-2</v>
      </c>
      <c r="O28" s="23">
        <v>4.1393916056988833E-2</v>
      </c>
      <c r="P28" s="23">
        <v>6.4342050643420509E-2</v>
      </c>
      <c r="Q28" s="23">
        <v>7.1417740712661104E-2</v>
      </c>
      <c r="S28" t="str">
        <f t="shared" si="7"/>
        <v>Russells</v>
      </c>
      <c r="T28" s="5">
        <f t="shared" si="6"/>
        <v>3.6102999734536768E-2</v>
      </c>
      <c r="U28" s="5">
        <f t="shared" si="6"/>
        <v>4.9107142857142856E-2</v>
      </c>
      <c r="V28" s="5">
        <f t="shared" si="6"/>
        <v>4.1393916056988833E-2</v>
      </c>
      <c r="W28" s="5">
        <f t="shared" si="6"/>
        <v>6.4342050643420509E-2</v>
      </c>
      <c r="X28" s="5">
        <f t="shared" si="6"/>
        <v>7.1417740712661104E-2</v>
      </c>
      <c r="AF28" s="48">
        <f t="shared" si="10"/>
        <v>8</v>
      </c>
      <c r="AG28" s="47" t="str">
        <f t="shared" si="8"/>
        <v>Russells</v>
      </c>
      <c r="AH28" s="50">
        <f t="shared" si="9"/>
        <v>7.1417740712661104E-2</v>
      </c>
    </row>
    <row r="29" spans="1:34" x14ac:dyDescent="0.2">
      <c r="A29">
        <v>27</v>
      </c>
      <c r="B29" t="s">
        <v>184</v>
      </c>
      <c r="C29" t="s">
        <v>5</v>
      </c>
      <c r="D29">
        <v>2019</v>
      </c>
      <c r="E29">
        <v>42</v>
      </c>
      <c r="F29">
        <v>50</v>
      </c>
      <c r="G29">
        <v>0.84</v>
      </c>
      <c r="H29">
        <v>13</v>
      </c>
      <c r="K29">
        <v>9</v>
      </c>
      <c r="L29" t="s">
        <v>43</v>
      </c>
      <c r="M29" s="23">
        <v>5.0172551101672416E-2</v>
      </c>
      <c r="N29" s="23">
        <v>5.7589285714285711E-2</v>
      </c>
      <c r="O29" s="23">
        <v>4.9865229110512131E-2</v>
      </c>
      <c r="P29" s="23">
        <v>6.8078040680780411E-2</v>
      </c>
      <c r="Q29" s="23">
        <v>5.9893858984078847E-2</v>
      </c>
      <c r="S29" t="str">
        <f t="shared" si="7"/>
        <v>Rochester</v>
      </c>
      <c r="T29" s="5">
        <f t="shared" si="6"/>
        <v>5.0172551101672416E-2</v>
      </c>
      <c r="U29" s="5">
        <f t="shared" si="6"/>
        <v>5.7589285714285711E-2</v>
      </c>
      <c r="V29" s="5">
        <f t="shared" si="6"/>
        <v>4.9865229110512131E-2</v>
      </c>
      <c r="W29" s="5">
        <f t="shared" si="6"/>
        <v>6.8078040680780411E-2</v>
      </c>
      <c r="X29" s="5">
        <f t="shared" si="6"/>
        <v>5.9893858984078847E-2</v>
      </c>
      <c r="AF29" s="48">
        <f t="shared" si="10"/>
        <v>9</v>
      </c>
      <c r="AG29" s="47" t="str">
        <f t="shared" si="8"/>
        <v>Rochester</v>
      </c>
      <c r="AH29" s="50">
        <f t="shared" si="9"/>
        <v>5.9893858984078847E-2</v>
      </c>
    </row>
    <row r="30" spans="1:34" x14ac:dyDescent="0.2">
      <c r="A30">
        <v>28</v>
      </c>
      <c r="B30" t="s">
        <v>184</v>
      </c>
      <c r="C30" t="s">
        <v>5</v>
      </c>
      <c r="D30">
        <v>2020</v>
      </c>
      <c r="E30">
        <v>30</v>
      </c>
      <c r="F30">
        <v>50</v>
      </c>
      <c r="G30">
        <v>0.6</v>
      </c>
      <c r="H30">
        <v>13</v>
      </c>
      <c r="K30">
        <v>10</v>
      </c>
      <c r="L30" t="s">
        <v>45</v>
      </c>
      <c r="M30" s="23">
        <v>2.017520573400584E-2</v>
      </c>
      <c r="N30" s="23">
        <v>2.2321428571428572E-2</v>
      </c>
      <c r="O30" s="23">
        <v>3.1959953792837892E-2</v>
      </c>
      <c r="P30" s="23">
        <v>4.2202850422028503E-2</v>
      </c>
      <c r="Q30" s="23">
        <v>4.0788476118271418E-2</v>
      </c>
      <c r="AF30" s="35">
        <f t="shared" si="10"/>
        <v>10</v>
      </c>
      <c r="AG30" s="31" t="str">
        <f t="shared" si="8"/>
        <v>Sleepmasters</v>
      </c>
      <c r="AH30" s="51">
        <f t="shared" si="9"/>
        <v>4.0788476118271418E-2</v>
      </c>
    </row>
    <row r="31" spans="1:34" x14ac:dyDescent="0.2">
      <c r="A31">
        <v>29</v>
      </c>
      <c r="B31" t="s">
        <v>184</v>
      </c>
      <c r="C31" t="s">
        <v>5</v>
      </c>
      <c r="D31">
        <v>2021</v>
      </c>
      <c r="E31">
        <v>37</v>
      </c>
      <c r="F31">
        <v>50</v>
      </c>
      <c r="G31">
        <v>0.74</v>
      </c>
      <c r="H31">
        <v>13</v>
      </c>
      <c r="K31">
        <v>11</v>
      </c>
      <c r="L31" t="s">
        <v>48</v>
      </c>
      <c r="M31" s="23">
        <v>4.2739580568091316E-2</v>
      </c>
      <c r="N31" s="23">
        <v>3.2589285714285716E-2</v>
      </c>
      <c r="O31" s="23">
        <v>2.849441663457836E-2</v>
      </c>
      <c r="P31" s="23">
        <v>1.9925280199252802E-2</v>
      </c>
      <c r="Q31" s="23">
        <v>2.0773313115996967E-2</v>
      </c>
      <c r="AF31" s="35">
        <f t="shared" si="10"/>
        <v>11</v>
      </c>
      <c r="AG31" s="31" t="str">
        <f t="shared" si="8"/>
        <v>The Bed Shop</v>
      </c>
      <c r="AH31" s="51">
        <f t="shared" si="9"/>
        <v>2.0773313115996967E-2</v>
      </c>
    </row>
    <row r="32" spans="1:34" x14ac:dyDescent="0.2">
      <c r="A32">
        <v>30</v>
      </c>
      <c r="B32" t="s">
        <v>184</v>
      </c>
      <c r="C32" t="s">
        <v>6</v>
      </c>
      <c r="D32">
        <v>2017</v>
      </c>
      <c r="E32">
        <v>0</v>
      </c>
      <c r="F32">
        <v>0</v>
      </c>
      <c r="H32">
        <v>13</v>
      </c>
      <c r="K32">
        <v>12</v>
      </c>
      <c r="L32" t="s">
        <v>185</v>
      </c>
      <c r="M32" s="23">
        <v>2.1767985134058934E-2</v>
      </c>
      <c r="N32" s="23">
        <v>1.8749999999999999E-2</v>
      </c>
      <c r="O32" s="23">
        <v>2.2911051212938006E-2</v>
      </c>
      <c r="P32" s="23">
        <v>1.4113740141137402E-2</v>
      </c>
      <c r="Q32" s="23">
        <v>1.425322213798332E-2</v>
      </c>
      <c r="AF32" s="35">
        <f t="shared" si="10"/>
        <v>12</v>
      </c>
      <c r="AG32" s="31" t="str">
        <f t="shared" si="8"/>
        <v>Best Home</v>
      </c>
      <c r="AH32" s="51">
        <f t="shared" si="9"/>
        <v>1.425322213798332E-2</v>
      </c>
    </row>
    <row r="33" spans="1:34" x14ac:dyDescent="0.2">
      <c r="A33">
        <v>31</v>
      </c>
      <c r="B33" t="s">
        <v>184</v>
      </c>
      <c r="C33" t="s">
        <v>6</v>
      </c>
      <c r="D33">
        <v>2018</v>
      </c>
      <c r="E33">
        <v>0</v>
      </c>
      <c r="F33">
        <v>0</v>
      </c>
      <c r="H33">
        <v>13</v>
      </c>
      <c r="K33">
        <v>13</v>
      </c>
      <c r="L33" t="s">
        <v>184</v>
      </c>
      <c r="M33" s="23">
        <v>1.3273161667109106E-2</v>
      </c>
      <c r="N33" s="23">
        <v>1.2053571428571429E-2</v>
      </c>
      <c r="O33" s="23">
        <v>8.0862533692722376E-3</v>
      </c>
      <c r="P33" s="23">
        <v>4.1511000415110008E-3</v>
      </c>
      <c r="Q33" s="23">
        <v>5.6103108415466261E-3</v>
      </c>
      <c r="AF33" s="35">
        <f t="shared" si="10"/>
        <v>13</v>
      </c>
      <c r="AG33" s="31" t="s">
        <v>47</v>
      </c>
      <c r="AH33" s="51">
        <f>Q33+Q37</f>
        <v>9.0978013646702046E-3</v>
      </c>
    </row>
    <row r="34" spans="1:34" x14ac:dyDescent="0.2">
      <c r="A34">
        <v>32</v>
      </c>
      <c r="B34" t="s">
        <v>184</v>
      </c>
      <c r="C34" t="s">
        <v>6</v>
      </c>
      <c r="D34">
        <v>2019</v>
      </c>
      <c r="E34">
        <v>0</v>
      </c>
      <c r="F34">
        <v>0</v>
      </c>
      <c r="H34">
        <v>13</v>
      </c>
      <c r="K34">
        <v>14</v>
      </c>
      <c r="L34" t="s">
        <v>188</v>
      </c>
      <c r="M34" s="23">
        <v>8.2293602336076452E-3</v>
      </c>
      <c r="N34" s="23">
        <v>1.4285714285714285E-2</v>
      </c>
      <c r="O34" s="23">
        <v>6.5460146322680011E-3</v>
      </c>
      <c r="P34" s="23">
        <v>9.8242700982427017E-3</v>
      </c>
      <c r="Q34" s="23">
        <v>7.1266110689916602E-3</v>
      </c>
      <c r="AF34" s="48">
        <f t="shared" si="10"/>
        <v>14</v>
      </c>
      <c r="AG34" s="47" t="str">
        <f>L34</f>
        <v>Ericssons</v>
      </c>
      <c r="AH34" s="50">
        <f>Q34</f>
        <v>7.1266110689916602E-3</v>
      </c>
    </row>
    <row r="35" spans="1:34" x14ac:dyDescent="0.2">
      <c r="A35">
        <v>33</v>
      </c>
      <c r="B35" t="s">
        <v>184</v>
      </c>
      <c r="C35" t="s">
        <v>6</v>
      </c>
      <c r="D35">
        <v>2020</v>
      </c>
      <c r="E35">
        <v>0</v>
      </c>
      <c r="F35">
        <v>0</v>
      </c>
      <c r="H35">
        <v>13</v>
      </c>
      <c r="K35">
        <v>15</v>
      </c>
      <c r="L35" t="s">
        <v>38</v>
      </c>
      <c r="M35" s="23">
        <v>1.008760286700292E-2</v>
      </c>
      <c r="N35" s="23">
        <v>8.9285714285714281E-3</v>
      </c>
      <c r="O35" s="23">
        <v>6.5460146322680011E-3</v>
      </c>
      <c r="P35" s="23">
        <v>4.9813200498132005E-3</v>
      </c>
      <c r="Q35" s="23">
        <v>4.094010614101592E-3</v>
      </c>
      <c r="AF35" s="48">
        <f t="shared" si="10"/>
        <v>15</v>
      </c>
      <c r="AG35" s="47" t="str">
        <f>L35</f>
        <v>House &amp; Home</v>
      </c>
      <c r="AH35" s="50">
        <f>Q35</f>
        <v>4.094010614101592E-3</v>
      </c>
    </row>
    <row r="36" spans="1:34" x14ac:dyDescent="0.2">
      <c r="A36">
        <v>34</v>
      </c>
      <c r="B36" t="s">
        <v>184</v>
      </c>
      <c r="C36" t="s">
        <v>6</v>
      </c>
      <c r="D36">
        <v>2021</v>
      </c>
      <c r="E36">
        <v>0</v>
      </c>
      <c r="F36">
        <v>0</v>
      </c>
      <c r="H36">
        <v>13</v>
      </c>
      <c r="K36">
        <v>16</v>
      </c>
      <c r="L36" t="s">
        <v>35</v>
      </c>
      <c r="M36" s="23">
        <v>5.3092646668436421E-3</v>
      </c>
      <c r="N36" s="23">
        <v>1.0714285714285714E-2</v>
      </c>
      <c r="O36" s="23">
        <v>7.5086638428956487E-3</v>
      </c>
      <c r="P36" s="23">
        <v>4.7045800470458003E-3</v>
      </c>
      <c r="Q36" s="23">
        <v>3.9423805913570888E-3</v>
      </c>
      <c r="AF36" s="48">
        <f t="shared" si="10"/>
        <v>16</v>
      </c>
      <c r="AG36" s="47" t="str">
        <f>L36</f>
        <v>Beares</v>
      </c>
      <c r="AH36" s="50">
        <f>Q36</f>
        <v>3.9423805913570888E-3</v>
      </c>
    </row>
    <row r="37" spans="1:34" x14ac:dyDescent="0.2">
      <c r="A37">
        <v>35</v>
      </c>
      <c r="B37" t="s">
        <v>184</v>
      </c>
      <c r="C37" t="s">
        <v>8</v>
      </c>
      <c r="D37">
        <v>2017</v>
      </c>
      <c r="E37">
        <v>6</v>
      </c>
      <c r="F37">
        <v>6</v>
      </c>
      <c r="G37">
        <v>1</v>
      </c>
      <c r="H37">
        <v>13</v>
      </c>
      <c r="K37">
        <v>17</v>
      </c>
      <c r="L37" t="s">
        <v>47</v>
      </c>
      <c r="M37" s="23">
        <v>5.8401911335280061E-3</v>
      </c>
      <c r="N37" s="23">
        <v>4.464285714285714E-3</v>
      </c>
      <c r="O37" s="23">
        <v>3.0804774740084712E-3</v>
      </c>
      <c r="P37" s="23">
        <v>2.7674000276740004E-3</v>
      </c>
      <c r="Q37" s="23">
        <v>3.4874905231235785E-3</v>
      </c>
      <c r="AF37" s="35">
        <f t="shared" si="10"/>
        <v>17</v>
      </c>
      <c r="AG37" s="31" t="str">
        <f>L38</f>
        <v>The Mattress King</v>
      </c>
      <c r="AH37" s="51">
        <f>Q38</f>
        <v>2.4260803639120547E-3</v>
      </c>
    </row>
    <row r="38" spans="1:34" x14ac:dyDescent="0.2">
      <c r="A38">
        <v>36</v>
      </c>
      <c r="B38" t="s">
        <v>184</v>
      </c>
      <c r="C38" t="s">
        <v>8</v>
      </c>
      <c r="D38">
        <v>2018</v>
      </c>
      <c r="E38">
        <v>27</v>
      </c>
      <c r="F38">
        <v>6</v>
      </c>
      <c r="G38">
        <v>4.5</v>
      </c>
      <c r="H38">
        <v>13</v>
      </c>
      <c r="K38">
        <v>18</v>
      </c>
      <c r="L38" t="s">
        <v>49</v>
      </c>
      <c r="M38" s="23">
        <v>7.4329705335810991E-3</v>
      </c>
      <c r="N38" s="23">
        <v>5.580357142857143E-3</v>
      </c>
      <c r="O38" s="23">
        <v>6.3534847901424718E-3</v>
      </c>
      <c r="P38" s="23">
        <v>3.4592500345925004E-3</v>
      </c>
      <c r="Q38" s="23">
        <v>2.4260803639120547E-3</v>
      </c>
      <c r="AF38" s="48">
        <f t="shared" si="10"/>
        <v>18</v>
      </c>
      <c r="AG38" s="47" t="str">
        <f>L39</f>
        <v>Best Home and Electric</v>
      </c>
      <c r="AH38" s="50">
        <f>Q39</f>
        <v>1.0614101592115238E-3</v>
      </c>
    </row>
    <row r="39" spans="1:34" x14ac:dyDescent="0.2">
      <c r="A39">
        <v>37</v>
      </c>
      <c r="B39" t="s">
        <v>184</v>
      </c>
      <c r="C39" t="s">
        <v>8</v>
      </c>
      <c r="D39">
        <v>2019</v>
      </c>
      <c r="E39">
        <v>22</v>
      </c>
      <c r="F39">
        <v>6</v>
      </c>
      <c r="G39">
        <v>3.6666666666666599</v>
      </c>
      <c r="H39">
        <v>13</v>
      </c>
      <c r="K39">
        <v>19</v>
      </c>
      <c r="L39" t="s">
        <v>187</v>
      </c>
      <c r="M39" s="49">
        <v>1.5927794000530925E-3</v>
      </c>
      <c r="N39" s="49">
        <v>8.9285714285714283E-4</v>
      </c>
      <c r="O39" s="49">
        <v>1.9252984212552945E-3</v>
      </c>
      <c r="P39" s="49">
        <v>1.1069600110696E-3</v>
      </c>
      <c r="Q39" s="49">
        <v>1.0614101592115238E-3</v>
      </c>
      <c r="AF39" s="35">
        <f t="shared" si="10"/>
        <v>19</v>
      </c>
      <c r="AG39" s="31" t="str">
        <f>L40</f>
        <v>Mattress Gallery</v>
      </c>
      <c r="AH39" s="51">
        <f>Q40</f>
        <v>7.5815011372251705E-4</v>
      </c>
    </row>
    <row r="40" spans="1:34" x14ac:dyDescent="0.2">
      <c r="A40">
        <v>38</v>
      </c>
      <c r="B40" t="s">
        <v>184</v>
      </c>
      <c r="C40" t="s">
        <v>8</v>
      </c>
      <c r="D40">
        <v>2020</v>
      </c>
      <c r="E40">
        <v>34</v>
      </c>
      <c r="F40">
        <v>6</v>
      </c>
      <c r="G40">
        <v>5.6666666666666599</v>
      </c>
      <c r="H40">
        <v>13</v>
      </c>
      <c r="K40">
        <v>20</v>
      </c>
      <c r="L40" t="s">
        <v>40</v>
      </c>
      <c r="M40" s="49">
        <v>2.123705866737457E-3</v>
      </c>
      <c r="N40" s="49">
        <v>1.7857142857142857E-3</v>
      </c>
      <c r="O40" s="49">
        <v>2.6954177897574125E-3</v>
      </c>
      <c r="P40" s="49">
        <v>1.5220700152207001E-3</v>
      </c>
      <c r="Q40" s="49">
        <v>7.5815011372251705E-4</v>
      </c>
    </row>
    <row r="41" spans="1:34" x14ac:dyDescent="0.2">
      <c r="A41">
        <v>39</v>
      </c>
      <c r="B41" t="s">
        <v>184</v>
      </c>
      <c r="C41" t="s">
        <v>8</v>
      </c>
      <c r="D41">
        <v>2021</v>
      </c>
      <c r="E41">
        <v>29</v>
      </c>
      <c r="F41">
        <v>6</v>
      </c>
      <c r="G41">
        <v>4.8333333333333304</v>
      </c>
      <c r="H41">
        <v>13</v>
      </c>
      <c r="K41">
        <v>21</v>
      </c>
      <c r="L41" t="s">
        <v>186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</row>
    <row r="42" spans="1:34" x14ac:dyDescent="0.2">
      <c r="A42">
        <v>40</v>
      </c>
      <c r="B42" t="s">
        <v>184</v>
      </c>
      <c r="C42" t="s">
        <v>11</v>
      </c>
      <c r="D42">
        <v>2017</v>
      </c>
      <c r="E42">
        <v>0</v>
      </c>
      <c r="F42">
        <v>0</v>
      </c>
      <c r="H42">
        <v>13</v>
      </c>
    </row>
    <row r="43" spans="1:34" x14ac:dyDescent="0.2">
      <c r="A43">
        <v>41</v>
      </c>
      <c r="B43" t="s">
        <v>184</v>
      </c>
      <c r="C43" t="s">
        <v>11</v>
      </c>
      <c r="D43">
        <v>2018</v>
      </c>
      <c r="E43">
        <v>0</v>
      </c>
      <c r="F43">
        <v>0</v>
      </c>
      <c r="H43">
        <v>13</v>
      </c>
    </row>
    <row r="44" spans="1:34" x14ac:dyDescent="0.2">
      <c r="A44">
        <v>42</v>
      </c>
      <c r="B44" t="s">
        <v>184</v>
      </c>
      <c r="C44" t="s">
        <v>11</v>
      </c>
      <c r="D44">
        <v>2019</v>
      </c>
      <c r="E44">
        <v>0</v>
      </c>
      <c r="F44">
        <v>0</v>
      </c>
      <c r="H44">
        <v>13</v>
      </c>
      <c r="K44" s="1" t="s">
        <v>1</v>
      </c>
      <c r="L44" t="s">
        <v>5</v>
      </c>
    </row>
    <row r="45" spans="1:34" x14ac:dyDescent="0.2">
      <c r="A45">
        <v>43</v>
      </c>
      <c r="B45" t="s">
        <v>184</v>
      </c>
      <c r="C45" t="s">
        <v>11</v>
      </c>
      <c r="D45">
        <v>2020</v>
      </c>
      <c r="E45">
        <v>0</v>
      </c>
      <c r="F45">
        <v>0</v>
      </c>
      <c r="H45">
        <v>13</v>
      </c>
    </row>
    <row r="46" spans="1:34" x14ac:dyDescent="0.2">
      <c r="A46">
        <v>44</v>
      </c>
      <c r="B46" t="s">
        <v>184</v>
      </c>
      <c r="C46" t="s">
        <v>11</v>
      </c>
      <c r="D46">
        <v>2021</v>
      </c>
      <c r="E46">
        <v>0</v>
      </c>
      <c r="F46">
        <v>0</v>
      </c>
      <c r="H46">
        <v>13</v>
      </c>
      <c r="K46" s="1" t="s">
        <v>31</v>
      </c>
      <c r="M46" s="1" t="s">
        <v>0</v>
      </c>
    </row>
    <row r="47" spans="1:34" ht="25" customHeight="1" thickBot="1" x14ac:dyDescent="0.25">
      <c r="A47">
        <v>45</v>
      </c>
      <c r="B47" t="s">
        <v>184</v>
      </c>
      <c r="C47" t="s">
        <v>13</v>
      </c>
      <c r="D47">
        <v>2017</v>
      </c>
      <c r="E47">
        <v>142</v>
      </c>
      <c r="F47">
        <v>142</v>
      </c>
      <c r="G47">
        <v>1</v>
      </c>
      <c r="H47">
        <v>13</v>
      </c>
      <c r="K47" s="1" t="s">
        <v>190</v>
      </c>
      <c r="L47" s="1" t="s">
        <v>21</v>
      </c>
      <c r="M47">
        <v>2017</v>
      </c>
      <c r="N47">
        <v>2018</v>
      </c>
      <c r="O47">
        <v>2019</v>
      </c>
      <c r="P47">
        <v>2020</v>
      </c>
      <c r="Q47">
        <v>2021</v>
      </c>
      <c r="S47" t="str">
        <f>L47</f>
        <v>brand</v>
      </c>
      <c r="T47">
        <f t="shared" ref="T47:T51" si="11">M47</f>
        <v>2017</v>
      </c>
      <c r="U47">
        <f t="shared" ref="U47:U51" si="12">N47</f>
        <v>2018</v>
      </c>
      <c r="V47">
        <f t="shared" ref="V47:V51" si="13">O47</f>
        <v>2019</v>
      </c>
      <c r="W47">
        <f t="shared" ref="W47:W51" si="14">P47</f>
        <v>2020</v>
      </c>
      <c r="X47">
        <f t="shared" ref="X47:X51" si="15">Q47</f>
        <v>2021</v>
      </c>
      <c r="AF47" s="37" t="s">
        <v>102</v>
      </c>
      <c r="AG47" s="38" t="s">
        <v>75</v>
      </c>
      <c r="AH47" s="38" t="s">
        <v>211</v>
      </c>
    </row>
    <row r="48" spans="1:34" x14ac:dyDescent="0.2">
      <c r="A48">
        <v>46</v>
      </c>
      <c r="B48" t="s">
        <v>184</v>
      </c>
      <c r="C48" t="s">
        <v>13</v>
      </c>
      <c r="D48">
        <v>2018</v>
      </c>
      <c r="E48">
        <v>72</v>
      </c>
      <c r="F48">
        <v>142</v>
      </c>
      <c r="G48">
        <v>0.50704225352112597</v>
      </c>
      <c r="H48">
        <v>13</v>
      </c>
      <c r="K48">
        <v>5</v>
      </c>
      <c r="L48" t="s">
        <v>41</v>
      </c>
      <c r="M48" s="23">
        <v>0.16133518776077885</v>
      </c>
      <c r="N48" s="23">
        <v>0.2381516587677725</v>
      </c>
      <c r="O48" s="23">
        <v>0.32209405501330968</v>
      </c>
      <c r="P48" s="23">
        <v>0.33905899925317401</v>
      </c>
      <c r="Q48" s="23">
        <v>0.31561181434599156</v>
      </c>
      <c r="S48" t="str">
        <f t="shared" ref="S48:S54" si="16">L48</f>
        <v>Mattress Warehouse</v>
      </c>
      <c r="T48" s="5">
        <f t="shared" si="11"/>
        <v>0.16133518776077885</v>
      </c>
      <c r="U48" s="5">
        <f t="shared" si="12"/>
        <v>0.2381516587677725</v>
      </c>
      <c r="V48" s="5">
        <f t="shared" si="13"/>
        <v>0.32209405501330968</v>
      </c>
      <c r="W48" s="5">
        <f t="shared" si="14"/>
        <v>0.33905899925317401</v>
      </c>
      <c r="X48" s="5">
        <f t="shared" si="15"/>
        <v>0.31561181434599156</v>
      </c>
      <c r="AF48" s="35">
        <v>1</v>
      </c>
      <c r="AG48" s="31" t="str">
        <f>S48</f>
        <v>Mattress Warehouse</v>
      </c>
      <c r="AH48" s="51">
        <f t="shared" ref="AH48:AH55" si="17">Q48</f>
        <v>0.31561181434599156</v>
      </c>
    </row>
    <row r="49" spans="1:34" x14ac:dyDescent="0.2">
      <c r="A49">
        <v>47</v>
      </c>
      <c r="B49" t="s">
        <v>184</v>
      </c>
      <c r="C49" t="s">
        <v>13</v>
      </c>
      <c r="D49">
        <v>2019</v>
      </c>
      <c r="E49">
        <v>136</v>
      </c>
      <c r="F49">
        <v>142</v>
      </c>
      <c r="G49">
        <v>0.95774647887323905</v>
      </c>
      <c r="H49">
        <v>13</v>
      </c>
      <c r="K49">
        <v>6</v>
      </c>
      <c r="L49" t="s">
        <v>37</v>
      </c>
      <c r="M49" s="23">
        <v>0.35883171070931852</v>
      </c>
      <c r="N49" s="23">
        <v>0.34360189573459715</v>
      </c>
      <c r="O49" s="23">
        <v>0.30612244897959184</v>
      </c>
      <c r="P49" s="23">
        <v>0.26138909634055263</v>
      </c>
      <c r="Q49" s="23">
        <v>0.27341772151898736</v>
      </c>
      <c r="S49" t="str">
        <f t="shared" si="16"/>
        <v>Dial a Bed</v>
      </c>
      <c r="T49" s="5">
        <f t="shared" si="11"/>
        <v>0.35883171070931852</v>
      </c>
      <c r="U49" s="5">
        <f t="shared" si="12"/>
        <v>0.34360189573459715</v>
      </c>
      <c r="V49" s="5">
        <f t="shared" si="13"/>
        <v>0.30612244897959184</v>
      </c>
      <c r="W49" s="5">
        <f t="shared" si="14"/>
        <v>0.26138909634055263</v>
      </c>
      <c r="X49" s="5">
        <f t="shared" si="15"/>
        <v>0.27341772151898736</v>
      </c>
      <c r="AF49" s="35">
        <f t="shared" ref="AF49:AF55" si="18">AF48+1</f>
        <v>2</v>
      </c>
      <c r="AG49" s="31" t="str">
        <f t="shared" ref="AG49:AG55" si="19">L49</f>
        <v>Dial a Bed</v>
      </c>
      <c r="AH49" s="51">
        <f t="shared" si="17"/>
        <v>0.27341772151898736</v>
      </c>
    </row>
    <row r="50" spans="1:34" x14ac:dyDescent="0.2">
      <c r="A50">
        <v>48</v>
      </c>
      <c r="B50" t="s">
        <v>184</v>
      </c>
      <c r="C50" t="s">
        <v>13</v>
      </c>
      <c r="D50">
        <v>2020</v>
      </c>
      <c r="E50">
        <v>97</v>
      </c>
      <c r="F50">
        <v>142</v>
      </c>
      <c r="G50">
        <v>0.68309859154929498</v>
      </c>
      <c r="H50">
        <v>13</v>
      </c>
      <c r="K50">
        <v>10</v>
      </c>
      <c r="L50" t="s">
        <v>45</v>
      </c>
      <c r="M50" s="23">
        <v>0.10570236439499305</v>
      </c>
      <c r="N50" s="23">
        <v>0.11848341232227488</v>
      </c>
      <c r="O50" s="23">
        <v>0.14729370008873113</v>
      </c>
      <c r="P50" s="23">
        <v>0.22778192681105303</v>
      </c>
      <c r="Q50" s="23">
        <v>0.2270042194092827</v>
      </c>
      <c r="S50" t="str">
        <f t="shared" si="16"/>
        <v>Sleepmasters</v>
      </c>
      <c r="T50" s="5">
        <f t="shared" si="11"/>
        <v>0.10570236439499305</v>
      </c>
      <c r="U50" s="5">
        <f t="shared" si="12"/>
        <v>0.11848341232227488</v>
      </c>
      <c r="V50" s="5">
        <f t="shared" si="13"/>
        <v>0.14729370008873113</v>
      </c>
      <c r="W50" s="5">
        <f t="shared" si="14"/>
        <v>0.22778192681105303</v>
      </c>
      <c r="X50" s="5">
        <f t="shared" si="15"/>
        <v>0.2270042194092827</v>
      </c>
      <c r="AF50" s="35">
        <f t="shared" si="18"/>
        <v>3</v>
      </c>
      <c r="AG50" s="31" t="str">
        <f t="shared" si="19"/>
        <v>Sleepmasters</v>
      </c>
      <c r="AH50" s="51">
        <f t="shared" si="17"/>
        <v>0.2270042194092827</v>
      </c>
    </row>
    <row r="51" spans="1:34" x14ac:dyDescent="0.2">
      <c r="A51">
        <v>49</v>
      </c>
      <c r="B51" t="s">
        <v>184</v>
      </c>
      <c r="C51" t="s">
        <v>13</v>
      </c>
      <c r="D51">
        <v>2021</v>
      </c>
      <c r="E51">
        <v>139</v>
      </c>
      <c r="F51">
        <v>142</v>
      </c>
      <c r="G51">
        <v>0.97887323943661897</v>
      </c>
      <c r="H51">
        <v>13</v>
      </c>
      <c r="K51">
        <v>11</v>
      </c>
      <c r="L51" t="s">
        <v>48</v>
      </c>
      <c r="M51" s="23">
        <v>0.2239221140472879</v>
      </c>
      <c r="N51" s="23">
        <v>0.17298578199052134</v>
      </c>
      <c r="O51" s="23">
        <v>0.1313220940550133</v>
      </c>
      <c r="P51" s="23">
        <v>0.1075429424943988</v>
      </c>
      <c r="Q51" s="23">
        <v>0.11561181434599156</v>
      </c>
      <c r="S51" t="str">
        <f t="shared" si="16"/>
        <v>The Bed Shop</v>
      </c>
      <c r="T51" s="5">
        <f t="shared" si="11"/>
        <v>0.2239221140472879</v>
      </c>
      <c r="U51" s="5">
        <f t="shared" si="12"/>
        <v>0.17298578199052134</v>
      </c>
      <c r="V51" s="5">
        <f t="shared" si="13"/>
        <v>0.1313220940550133</v>
      </c>
      <c r="W51" s="5">
        <f t="shared" si="14"/>
        <v>0.1075429424943988</v>
      </c>
      <c r="X51" s="5">
        <f t="shared" si="15"/>
        <v>0.11561181434599156</v>
      </c>
      <c r="AF51" s="35">
        <f t="shared" si="18"/>
        <v>4</v>
      </c>
      <c r="AG51" s="31" t="str">
        <f t="shared" si="19"/>
        <v>The Bed Shop</v>
      </c>
      <c r="AH51" s="51">
        <f t="shared" si="17"/>
        <v>0.11561181434599156</v>
      </c>
    </row>
    <row r="52" spans="1:34" x14ac:dyDescent="0.2">
      <c r="A52">
        <v>50</v>
      </c>
      <c r="B52" t="s">
        <v>185</v>
      </c>
      <c r="C52" t="s">
        <v>5</v>
      </c>
      <c r="D52">
        <v>2017</v>
      </c>
      <c r="E52">
        <v>82</v>
      </c>
      <c r="F52">
        <v>82</v>
      </c>
      <c r="G52">
        <v>1</v>
      </c>
      <c r="H52">
        <v>12</v>
      </c>
      <c r="K52">
        <v>13</v>
      </c>
      <c r="L52" t="s">
        <v>184</v>
      </c>
      <c r="M52" s="23">
        <v>6.9541029207232263E-2</v>
      </c>
      <c r="N52" s="23">
        <v>6.398104265402843E-2</v>
      </c>
      <c r="O52" s="23">
        <v>3.7267080745341616E-2</v>
      </c>
      <c r="P52" s="23">
        <v>2.2404779686333084E-2</v>
      </c>
      <c r="Q52" s="23">
        <v>3.1223628691983123E-2</v>
      </c>
      <c r="S52" t="str">
        <f t="shared" si="16"/>
        <v>Bed centre</v>
      </c>
      <c r="T52" s="5">
        <f>M52+M53</f>
        <v>0.10013908205841446</v>
      </c>
      <c r="U52" s="5">
        <f t="shared" ref="U52:X52" si="20">N52+N53</f>
        <v>8.7677725118483402E-2</v>
      </c>
      <c r="V52" s="5">
        <f t="shared" si="20"/>
        <v>5.1464063886424133E-2</v>
      </c>
      <c r="W52" s="5">
        <f t="shared" si="20"/>
        <v>3.7341299477221805E-2</v>
      </c>
      <c r="X52" s="5">
        <f t="shared" si="20"/>
        <v>5.0632911392405069E-2</v>
      </c>
      <c r="AF52" s="35">
        <f t="shared" si="18"/>
        <v>5</v>
      </c>
      <c r="AG52" s="31" t="str">
        <f t="shared" si="19"/>
        <v>Bed centre</v>
      </c>
      <c r="AH52" s="51">
        <f t="shared" si="17"/>
        <v>3.1223628691983123E-2</v>
      </c>
    </row>
    <row r="53" spans="1:34" x14ac:dyDescent="0.2">
      <c r="A53">
        <v>51</v>
      </c>
      <c r="B53" t="s">
        <v>185</v>
      </c>
      <c r="C53" t="s">
        <v>5</v>
      </c>
      <c r="D53">
        <v>2018</v>
      </c>
      <c r="E53">
        <v>84</v>
      </c>
      <c r="F53">
        <v>82</v>
      </c>
      <c r="G53">
        <v>1.0243902439024299</v>
      </c>
      <c r="H53">
        <v>12</v>
      </c>
      <c r="K53">
        <v>17</v>
      </c>
      <c r="L53" t="s">
        <v>47</v>
      </c>
      <c r="M53" s="23">
        <v>3.0598052851182198E-2</v>
      </c>
      <c r="N53" s="23">
        <v>2.3696682464454975E-2</v>
      </c>
      <c r="O53" s="23">
        <v>1.419698314108252E-2</v>
      </c>
      <c r="P53" s="23">
        <v>1.4936519790888723E-2</v>
      </c>
      <c r="Q53" s="23">
        <v>1.9409282700421943E-2</v>
      </c>
      <c r="S53" t="str">
        <f t="shared" si="16"/>
        <v>The Bed Centre</v>
      </c>
      <c r="T53" s="5">
        <f t="shared" ref="T53:X54" si="21">M54</f>
        <v>3.8942976356050069E-2</v>
      </c>
      <c r="U53" s="5">
        <f t="shared" si="21"/>
        <v>2.9620853080568721E-2</v>
      </c>
      <c r="V53" s="5">
        <f t="shared" si="21"/>
        <v>2.9281277728482696E-2</v>
      </c>
      <c r="W53" s="5">
        <f t="shared" si="21"/>
        <v>1.8670649738610903E-2</v>
      </c>
      <c r="X53" s="5">
        <f t="shared" si="21"/>
        <v>1.350210970464135E-2</v>
      </c>
      <c r="AF53" s="35">
        <f t="shared" si="18"/>
        <v>6</v>
      </c>
      <c r="AG53" s="31" t="str">
        <f t="shared" si="19"/>
        <v>The Bed Centre</v>
      </c>
      <c r="AH53" s="51">
        <f t="shared" si="17"/>
        <v>1.9409282700421943E-2</v>
      </c>
    </row>
    <row r="54" spans="1:34" x14ac:dyDescent="0.2">
      <c r="A54">
        <v>52</v>
      </c>
      <c r="B54" t="s">
        <v>185</v>
      </c>
      <c r="C54" t="s">
        <v>5</v>
      </c>
      <c r="D54">
        <v>2019</v>
      </c>
      <c r="E54">
        <v>119</v>
      </c>
      <c r="F54">
        <v>82</v>
      </c>
      <c r="G54">
        <v>1.4512195121951199</v>
      </c>
      <c r="H54">
        <v>12</v>
      </c>
      <c r="K54">
        <v>18</v>
      </c>
      <c r="L54" t="s">
        <v>49</v>
      </c>
      <c r="M54" s="23">
        <v>3.8942976356050069E-2</v>
      </c>
      <c r="N54" s="23">
        <v>2.9620853080568721E-2</v>
      </c>
      <c r="O54" s="23">
        <v>2.9281277728482696E-2</v>
      </c>
      <c r="P54" s="23">
        <v>1.8670649738610903E-2</v>
      </c>
      <c r="Q54" s="23">
        <v>1.350210970464135E-2</v>
      </c>
      <c r="S54" t="str">
        <f t="shared" si="16"/>
        <v>The Mattress King</v>
      </c>
      <c r="T54" s="5">
        <f t="shared" si="21"/>
        <v>1.1126564673157162E-2</v>
      </c>
      <c r="U54" s="5">
        <f t="shared" si="21"/>
        <v>9.4786729857819912E-3</v>
      </c>
      <c r="V54" s="5">
        <f t="shared" si="21"/>
        <v>1.2422360248447204E-2</v>
      </c>
      <c r="W54" s="5">
        <f t="shared" si="21"/>
        <v>8.215085884988798E-3</v>
      </c>
      <c r="X54" s="5">
        <f t="shared" si="21"/>
        <v>4.2194092827004216E-3</v>
      </c>
      <c r="AF54" s="35">
        <f t="shared" si="18"/>
        <v>7</v>
      </c>
      <c r="AG54" s="31" t="str">
        <f t="shared" si="19"/>
        <v>The Mattress King</v>
      </c>
      <c r="AH54" s="51">
        <f t="shared" si="17"/>
        <v>1.350210970464135E-2</v>
      </c>
    </row>
    <row r="55" spans="1:34" x14ac:dyDescent="0.2">
      <c r="A55">
        <v>53</v>
      </c>
      <c r="B55" t="s">
        <v>185</v>
      </c>
      <c r="C55" t="s">
        <v>5</v>
      </c>
      <c r="D55">
        <v>2020</v>
      </c>
      <c r="E55">
        <v>102</v>
      </c>
      <c r="F55">
        <v>82</v>
      </c>
      <c r="G55">
        <v>1.24390243902439</v>
      </c>
      <c r="H55">
        <v>12</v>
      </c>
      <c r="K55">
        <v>20</v>
      </c>
      <c r="L55" t="s">
        <v>40</v>
      </c>
      <c r="M55" s="23">
        <v>1.1126564673157162E-2</v>
      </c>
      <c r="N55" s="23">
        <v>9.4786729857819912E-3</v>
      </c>
      <c r="O55" s="23">
        <v>1.2422360248447204E-2</v>
      </c>
      <c r="P55" s="23">
        <v>8.215085884988798E-3</v>
      </c>
      <c r="Q55" s="23">
        <v>4.2194092827004216E-3</v>
      </c>
      <c r="AF55" s="35">
        <f t="shared" si="18"/>
        <v>8</v>
      </c>
      <c r="AG55" s="31" t="str">
        <f t="shared" si="19"/>
        <v>Mattress Gallery</v>
      </c>
      <c r="AH55" s="51">
        <f t="shared" si="17"/>
        <v>4.2194092827004216E-3</v>
      </c>
    </row>
    <row r="56" spans="1:34" x14ac:dyDescent="0.2">
      <c r="A56">
        <v>54</v>
      </c>
      <c r="B56" t="s">
        <v>185</v>
      </c>
      <c r="C56" t="s">
        <v>5</v>
      </c>
      <c r="D56">
        <v>2021</v>
      </c>
      <c r="E56">
        <v>94</v>
      </c>
      <c r="F56">
        <v>82</v>
      </c>
      <c r="G56">
        <v>1.1463414634146301</v>
      </c>
      <c r="H56">
        <v>12</v>
      </c>
      <c r="T56" s="5"/>
      <c r="U56" s="5"/>
      <c r="V56" s="5"/>
      <c r="W56" s="5"/>
      <c r="X56" s="5"/>
      <c r="AH56" s="49"/>
    </row>
    <row r="57" spans="1:34" x14ac:dyDescent="0.2">
      <c r="A57">
        <v>55</v>
      </c>
      <c r="B57" t="s">
        <v>185</v>
      </c>
      <c r="C57" t="s">
        <v>6</v>
      </c>
      <c r="D57">
        <v>2017</v>
      </c>
      <c r="E57">
        <v>18</v>
      </c>
      <c r="F57">
        <v>18</v>
      </c>
      <c r="G57">
        <v>1</v>
      </c>
      <c r="H57">
        <v>12</v>
      </c>
      <c r="AH57" s="49"/>
    </row>
    <row r="58" spans="1:34" x14ac:dyDescent="0.2">
      <c r="A58">
        <v>56</v>
      </c>
      <c r="B58" t="s">
        <v>185</v>
      </c>
      <c r="C58" t="s">
        <v>6</v>
      </c>
      <c r="D58">
        <v>2018</v>
      </c>
      <c r="E58">
        <v>31</v>
      </c>
      <c r="F58">
        <v>18</v>
      </c>
      <c r="G58">
        <v>1.7222222222222201</v>
      </c>
      <c r="H58">
        <v>12</v>
      </c>
      <c r="AH58" s="49"/>
    </row>
    <row r="59" spans="1:34" x14ac:dyDescent="0.2">
      <c r="A59">
        <v>57</v>
      </c>
      <c r="B59" t="s">
        <v>185</v>
      </c>
      <c r="C59" t="s">
        <v>6</v>
      </c>
      <c r="D59">
        <v>2019</v>
      </c>
      <c r="E59">
        <v>27</v>
      </c>
      <c r="F59">
        <v>18</v>
      </c>
      <c r="G59">
        <v>1.5</v>
      </c>
      <c r="H59">
        <v>12</v>
      </c>
      <c r="AH59" s="49"/>
    </row>
    <row r="60" spans="1:34" x14ac:dyDescent="0.2">
      <c r="A60">
        <v>58</v>
      </c>
      <c r="B60" t="s">
        <v>185</v>
      </c>
      <c r="C60" t="s">
        <v>6</v>
      </c>
      <c r="D60">
        <v>2020</v>
      </c>
      <c r="E60">
        <v>42</v>
      </c>
      <c r="F60">
        <v>18</v>
      </c>
      <c r="G60">
        <v>2.3333333333333299</v>
      </c>
      <c r="H60">
        <v>12</v>
      </c>
      <c r="AH60" s="49"/>
    </row>
    <row r="61" spans="1:34" x14ac:dyDescent="0.2">
      <c r="A61">
        <v>59</v>
      </c>
      <c r="B61" t="s">
        <v>185</v>
      </c>
      <c r="C61" t="s">
        <v>6</v>
      </c>
      <c r="D61">
        <v>2021</v>
      </c>
      <c r="E61">
        <v>44</v>
      </c>
      <c r="F61">
        <v>18</v>
      </c>
      <c r="G61">
        <v>2.4444444444444402</v>
      </c>
      <c r="H61">
        <v>12</v>
      </c>
      <c r="AH61" s="49"/>
    </row>
    <row r="62" spans="1:34" x14ac:dyDescent="0.2">
      <c r="A62">
        <v>60</v>
      </c>
      <c r="B62" t="s">
        <v>185</v>
      </c>
      <c r="C62" t="s">
        <v>8</v>
      </c>
      <c r="D62">
        <v>2017</v>
      </c>
      <c r="E62">
        <v>56</v>
      </c>
      <c r="F62">
        <v>56</v>
      </c>
      <c r="G62">
        <v>1</v>
      </c>
      <c r="H62">
        <v>12</v>
      </c>
      <c r="AH62" s="49"/>
    </row>
    <row r="63" spans="1:34" x14ac:dyDescent="0.2">
      <c r="A63">
        <v>61</v>
      </c>
      <c r="B63" t="s">
        <v>185</v>
      </c>
      <c r="C63" t="s">
        <v>8</v>
      </c>
      <c r="D63">
        <v>2018</v>
      </c>
      <c r="E63">
        <v>60</v>
      </c>
      <c r="F63">
        <v>56</v>
      </c>
      <c r="G63">
        <v>1.0714285714285701</v>
      </c>
      <c r="H63">
        <v>12</v>
      </c>
      <c r="AH63" s="49"/>
    </row>
    <row r="64" spans="1:34" x14ac:dyDescent="0.2">
      <c r="A64">
        <v>62</v>
      </c>
      <c r="B64" t="s">
        <v>185</v>
      </c>
      <c r="C64" t="s">
        <v>8</v>
      </c>
      <c r="D64">
        <v>2019</v>
      </c>
      <c r="E64">
        <v>90</v>
      </c>
      <c r="F64">
        <v>56</v>
      </c>
      <c r="G64">
        <v>1.6071428571428501</v>
      </c>
      <c r="H64">
        <v>12</v>
      </c>
      <c r="AH64" s="49"/>
    </row>
    <row r="65" spans="1:34" x14ac:dyDescent="0.2">
      <c r="A65">
        <v>63</v>
      </c>
      <c r="B65" t="s">
        <v>185</v>
      </c>
      <c r="C65" t="s">
        <v>8</v>
      </c>
      <c r="D65">
        <v>2020</v>
      </c>
      <c r="E65">
        <v>132</v>
      </c>
      <c r="F65">
        <v>56</v>
      </c>
      <c r="G65">
        <v>2.3571428571428501</v>
      </c>
      <c r="H65">
        <v>12</v>
      </c>
      <c r="AH65" s="49"/>
    </row>
    <row r="66" spans="1:34" x14ac:dyDescent="0.2">
      <c r="A66">
        <v>64</v>
      </c>
      <c r="B66" t="s">
        <v>185</v>
      </c>
      <c r="C66" t="s">
        <v>8</v>
      </c>
      <c r="D66">
        <v>2021</v>
      </c>
      <c r="E66">
        <v>80</v>
      </c>
      <c r="F66">
        <v>56</v>
      </c>
      <c r="G66">
        <v>1.4285714285714199</v>
      </c>
      <c r="H66">
        <v>12</v>
      </c>
      <c r="K66" s="1" t="s">
        <v>31</v>
      </c>
      <c r="L66" s="1" t="s">
        <v>0</v>
      </c>
      <c r="AH66" s="49"/>
    </row>
    <row r="67" spans="1:34" x14ac:dyDescent="0.2">
      <c r="A67">
        <v>65</v>
      </c>
      <c r="B67" t="s">
        <v>185</v>
      </c>
      <c r="C67" t="s">
        <v>11</v>
      </c>
      <c r="D67">
        <v>2017</v>
      </c>
      <c r="E67">
        <v>29</v>
      </c>
      <c r="F67">
        <v>29</v>
      </c>
      <c r="G67">
        <v>1</v>
      </c>
      <c r="H67">
        <v>12</v>
      </c>
      <c r="K67" s="1" t="s">
        <v>1</v>
      </c>
      <c r="L67">
        <v>2017</v>
      </c>
      <c r="M67">
        <v>2018</v>
      </c>
      <c r="N67">
        <v>2019</v>
      </c>
      <c r="O67">
        <v>2020</v>
      </c>
      <c r="P67">
        <v>2021</v>
      </c>
      <c r="S67" t="str">
        <f>K67</f>
        <v>area</v>
      </c>
      <c r="T67">
        <f t="shared" ref="T67:X67" si="22">L67</f>
        <v>2017</v>
      </c>
      <c r="U67">
        <f t="shared" si="22"/>
        <v>2018</v>
      </c>
      <c r="V67">
        <f t="shared" si="22"/>
        <v>2019</v>
      </c>
      <c r="W67">
        <f t="shared" si="22"/>
        <v>2020</v>
      </c>
      <c r="X67">
        <f t="shared" si="22"/>
        <v>2021</v>
      </c>
      <c r="AH67" s="49"/>
    </row>
    <row r="68" spans="1:34" x14ac:dyDescent="0.2">
      <c r="A68">
        <v>66</v>
      </c>
      <c r="B68" t="s">
        <v>185</v>
      </c>
      <c r="C68" t="s">
        <v>11</v>
      </c>
      <c r="D68">
        <v>2018</v>
      </c>
      <c r="E68">
        <v>36</v>
      </c>
      <c r="F68">
        <v>29</v>
      </c>
      <c r="G68">
        <v>1.2413793103448201</v>
      </c>
      <c r="H68">
        <v>12</v>
      </c>
      <c r="K68" t="s">
        <v>6</v>
      </c>
      <c r="L68" s="18">
        <v>0.11741763317253413</v>
      </c>
      <c r="M68" s="18">
        <v>0.1317262549656916</v>
      </c>
      <c r="N68" s="18">
        <v>0.14654136932099202</v>
      </c>
      <c r="O68" s="18">
        <v>0.15315315315315314</v>
      </c>
      <c r="P68" s="18">
        <v>0.14487022390553636</v>
      </c>
      <c r="R68" s="18"/>
      <c r="S68" t="str">
        <f>K68</f>
        <v>ZA-EC</v>
      </c>
      <c r="T68" s="5">
        <f t="shared" ref="T68:X71" si="23">L68</f>
        <v>0.11741763317253413</v>
      </c>
      <c r="U68" s="5">
        <f t="shared" si="23"/>
        <v>0.1317262549656916</v>
      </c>
      <c r="V68" s="5">
        <f t="shared" si="23"/>
        <v>0.14654136932099202</v>
      </c>
      <c r="W68" s="5">
        <f t="shared" si="23"/>
        <v>0.15315315315315314</v>
      </c>
      <c r="X68" s="5">
        <f t="shared" si="23"/>
        <v>0.14487022390553636</v>
      </c>
    </row>
    <row r="69" spans="1:34" x14ac:dyDescent="0.2">
      <c r="A69">
        <v>67</v>
      </c>
      <c r="B69" t="s">
        <v>185</v>
      </c>
      <c r="C69" t="s">
        <v>11</v>
      </c>
      <c r="D69">
        <v>2019</v>
      </c>
      <c r="E69">
        <v>48</v>
      </c>
      <c r="F69">
        <v>29</v>
      </c>
      <c r="G69">
        <v>1.6551724137931001</v>
      </c>
      <c r="H69">
        <v>12</v>
      </c>
      <c r="K69" t="s">
        <v>8</v>
      </c>
      <c r="L69" s="18">
        <v>0.29641794108590785</v>
      </c>
      <c r="M69" s="18">
        <v>0.32385337667027808</v>
      </c>
      <c r="N69" s="18">
        <v>0.29251748745848938</v>
      </c>
      <c r="O69" s="18">
        <v>0.29967608057495698</v>
      </c>
      <c r="P69" s="18">
        <v>0.28974044781107272</v>
      </c>
      <c r="R69" s="18"/>
      <c r="S69" t="str">
        <f>K69</f>
        <v>ZA-GT</v>
      </c>
      <c r="T69" s="5">
        <f t="shared" si="23"/>
        <v>0.29641794108590785</v>
      </c>
      <c r="U69" s="5">
        <f t="shared" si="23"/>
        <v>0.32385337667027808</v>
      </c>
      <c r="V69" s="5">
        <f t="shared" si="23"/>
        <v>0.29251748745848938</v>
      </c>
      <c r="W69" s="5">
        <f t="shared" si="23"/>
        <v>0.29967608057495698</v>
      </c>
      <c r="X69" s="5">
        <f t="shared" si="23"/>
        <v>0.28974044781107272</v>
      </c>
    </row>
    <row r="70" spans="1:34" x14ac:dyDescent="0.2">
      <c r="A70">
        <v>68</v>
      </c>
      <c r="B70" t="s">
        <v>185</v>
      </c>
      <c r="C70" t="s">
        <v>11</v>
      </c>
      <c r="D70">
        <v>2020</v>
      </c>
      <c r="E70">
        <v>64</v>
      </c>
      <c r="F70">
        <v>29</v>
      </c>
      <c r="G70">
        <v>2.2068965517241299</v>
      </c>
      <c r="H70">
        <v>12</v>
      </c>
      <c r="K70" t="s">
        <v>11</v>
      </c>
      <c r="L70" s="18">
        <v>0.21718156625269425</v>
      </c>
      <c r="M70" s="18">
        <v>0.20350306970025281</v>
      </c>
      <c r="N70" s="18">
        <v>0.1944464071221649</v>
      </c>
      <c r="O70" s="18">
        <v>0.21641866585686811</v>
      </c>
      <c r="P70" s="18">
        <v>0.21098362481898184</v>
      </c>
      <c r="R70" s="18"/>
      <c r="S70" t="str">
        <f>K70</f>
        <v>ZA-NL</v>
      </c>
      <c r="T70" s="5">
        <f t="shared" si="23"/>
        <v>0.21718156625269425</v>
      </c>
      <c r="U70" s="5">
        <f t="shared" si="23"/>
        <v>0.20350306970025281</v>
      </c>
      <c r="V70" s="5">
        <f t="shared" si="23"/>
        <v>0.1944464071221649</v>
      </c>
      <c r="W70" s="5">
        <f t="shared" si="23"/>
        <v>0.21641866585686811</v>
      </c>
      <c r="X70" s="5">
        <f t="shared" si="23"/>
        <v>0.21098362481898184</v>
      </c>
    </row>
    <row r="71" spans="1:34" x14ac:dyDescent="0.2">
      <c r="A71">
        <v>69</v>
      </c>
      <c r="B71" t="s">
        <v>185</v>
      </c>
      <c r="C71" t="s">
        <v>11</v>
      </c>
      <c r="D71">
        <v>2021</v>
      </c>
      <c r="E71">
        <v>74</v>
      </c>
      <c r="F71">
        <v>29</v>
      </c>
      <c r="G71">
        <v>2.5517241379310298</v>
      </c>
      <c r="H71">
        <v>12</v>
      </c>
      <c r="K71" t="s">
        <v>13</v>
      </c>
      <c r="L71" s="18">
        <v>0.36898285948886378</v>
      </c>
      <c r="M71" s="18">
        <v>0.34091729866377751</v>
      </c>
      <c r="N71" s="18">
        <v>0.3664947360983537</v>
      </c>
      <c r="O71" s="18">
        <v>0.33075210041502179</v>
      </c>
      <c r="P71" s="18">
        <v>0.35440570346440903</v>
      </c>
      <c r="R71" s="18"/>
      <c r="S71" t="str">
        <f>K71</f>
        <v>ZA-WC</v>
      </c>
      <c r="T71" s="5">
        <f t="shared" si="23"/>
        <v>0.36898285948886378</v>
      </c>
      <c r="U71" s="5">
        <f t="shared" si="23"/>
        <v>0.34091729866377751</v>
      </c>
      <c r="V71" s="5">
        <f t="shared" si="23"/>
        <v>0.3664947360983537</v>
      </c>
      <c r="W71" s="5">
        <f t="shared" si="23"/>
        <v>0.33075210041502179</v>
      </c>
      <c r="X71" s="5">
        <f t="shared" si="23"/>
        <v>0.35440570346440903</v>
      </c>
    </row>
    <row r="72" spans="1:34" x14ac:dyDescent="0.2">
      <c r="A72">
        <v>70</v>
      </c>
      <c r="B72" t="s">
        <v>185</v>
      </c>
      <c r="C72" t="s">
        <v>13</v>
      </c>
      <c r="D72">
        <v>2017</v>
      </c>
      <c r="E72">
        <v>97</v>
      </c>
      <c r="F72">
        <v>97</v>
      </c>
      <c r="G72">
        <v>1</v>
      </c>
      <c r="H72">
        <v>12</v>
      </c>
      <c r="T72" s="5"/>
      <c r="U72" s="5"/>
      <c r="V72" s="5"/>
      <c r="W72" s="5"/>
      <c r="X72" s="5"/>
    </row>
    <row r="73" spans="1:34" x14ac:dyDescent="0.2">
      <c r="A73">
        <v>71</v>
      </c>
      <c r="B73" t="s">
        <v>185</v>
      </c>
      <c r="C73" t="s">
        <v>13</v>
      </c>
      <c r="D73">
        <v>2018</v>
      </c>
      <c r="E73">
        <v>54</v>
      </c>
      <c r="F73">
        <v>97</v>
      </c>
      <c r="G73">
        <v>0.55670103092783496</v>
      </c>
      <c r="H73">
        <v>12</v>
      </c>
    </row>
    <row r="74" spans="1:34" x14ac:dyDescent="0.2">
      <c r="A74">
        <v>72</v>
      </c>
      <c r="B74" t="s">
        <v>185</v>
      </c>
      <c r="C74" t="s">
        <v>13</v>
      </c>
      <c r="D74">
        <v>2019</v>
      </c>
      <c r="E74">
        <v>111</v>
      </c>
      <c r="F74">
        <v>97</v>
      </c>
      <c r="G74">
        <v>1.14432989690721</v>
      </c>
      <c r="H74">
        <v>12</v>
      </c>
    </row>
    <row r="75" spans="1:34" x14ac:dyDescent="0.2">
      <c r="A75">
        <v>73</v>
      </c>
      <c r="B75" t="s">
        <v>185</v>
      </c>
      <c r="C75" t="s">
        <v>13</v>
      </c>
      <c r="D75">
        <v>2020</v>
      </c>
      <c r="E75">
        <v>124</v>
      </c>
      <c r="F75">
        <v>97</v>
      </c>
      <c r="G75">
        <v>1.2783505154639101</v>
      </c>
      <c r="H75">
        <v>12</v>
      </c>
    </row>
    <row r="76" spans="1:34" x14ac:dyDescent="0.2">
      <c r="A76">
        <v>74</v>
      </c>
      <c r="B76" t="s">
        <v>185</v>
      </c>
      <c r="C76" t="s">
        <v>13</v>
      </c>
      <c r="D76">
        <v>2021</v>
      </c>
      <c r="E76">
        <v>151</v>
      </c>
      <c r="F76">
        <v>97</v>
      </c>
      <c r="G76">
        <v>1.55670103092783</v>
      </c>
      <c r="H76">
        <v>12</v>
      </c>
    </row>
    <row r="77" spans="1:34" x14ac:dyDescent="0.2">
      <c r="A77">
        <v>75</v>
      </c>
      <c r="B77" t="s">
        <v>186</v>
      </c>
      <c r="C77" t="s">
        <v>5</v>
      </c>
      <c r="D77">
        <v>2017</v>
      </c>
      <c r="E77">
        <v>0</v>
      </c>
      <c r="F77">
        <v>0</v>
      </c>
      <c r="H77">
        <v>21</v>
      </c>
    </row>
    <row r="78" spans="1:34" x14ac:dyDescent="0.2">
      <c r="A78">
        <v>76</v>
      </c>
      <c r="B78" t="s">
        <v>186</v>
      </c>
      <c r="C78" t="s">
        <v>5</v>
      </c>
      <c r="D78">
        <v>2018</v>
      </c>
      <c r="E78">
        <v>0</v>
      </c>
      <c r="F78">
        <v>0</v>
      </c>
      <c r="H78">
        <v>21</v>
      </c>
    </row>
    <row r="79" spans="1:34" x14ac:dyDescent="0.2">
      <c r="A79">
        <v>77</v>
      </c>
      <c r="B79" t="s">
        <v>186</v>
      </c>
      <c r="C79" t="s">
        <v>5</v>
      </c>
      <c r="D79">
        <v>2019</v>
      </c>
      <c r="E79">
        <v>0</v>
      </c>
      <c r="F79">
        <v>0</v>
      </c>
      <c r="H79">
        <v>21</v>
      </c>
    </row>
    <row r="80" spans="1:34" x14ac:dyDescent="0.2">
      <c r="A80">
        <v>78</v>
      </c>
      <c r="B80" t="s">
        <v>186</v>
      </c>
      <c r="C80" t="s">
        <v>5</v>
      </c>
      <c r="D80">
        <v>2020</v>
      </c>
      <c r="E80">
        <v>0</v>
      </c>
      <c r="F80">
        <v>0</v>
      </c>
      <c r="H80">
        <v>21</v>
      </c>
    </row>
    <row r="81" spans="1:24" x14ac:dyDescent="0.2">
      <c r="A81">
        <v>79</v>
      </c>
      <c r="B81" t="s">
        <v>186</v>
      </c>
      <c r="C81" t="s">
        <v>5</v>
      </c>
      <c r="D81">
        <v>2021</v>
      </c>
      <c r="E81">
        <v>0</v>
      </c>
      <c r="F81">
        <v>0</v>
      </c>
      <c r="H81">
        <v>21</v>
      </c>
      <c r="K81" s="1" t="s">
        <v>21</v>
      </c>
      <c r="L81" t="s">
        <v>191</v>
      </c>
    </row>
    <row r="82" spans="1:24" x14ac:dyDescent="0.2">
      <c r="A82">
        <v>80</v>
      </c>
      <c r="B82" t="s">
        <v>186</v>
      </c>
      <c r="C82" t="s">
        <v>6</v>
      </c>
      <c r="D82">
        <v>2017</v>
      </c>
      <c r="E82">
        <v>0</v>
      </c>
      <c r="F82">
        <v>0</v>
      </c>
      <c r="H82">
        <v>21</v>
      </c>
    </row>
    <row r="83" spans="1:24" x14ac:dyDescent="0.2">
      <c r="A83">
        <v>81</v>
      </c>
      <c r="B83" t="s">
        <v>186</v>
      </c>
      <c r="C83" t="s">
        <v>6</v>
      </c>
      <c r="D83">
        <v>2018</v>
      </c>
      <c r="E83">
        <v>0</v>
      </c>
      <c r="F83">
        <v>0</v>
      </c>
      <c r="H83">
        <v>21</v>
      </c>
      <c r="K83" s="1" t="s">
        <v>31</v>
      </c>
      <c r="L83" s="1" t="s">
        <v>0</v>
      </c>
    </row>
    <row r="84" spans="1:24" x14ac:dyDescent="0.2">
      <c r="A84">
        <v>82</v>
      </c>
      <c r="B84" t="s">
        <v>186</v>
      </c>
      <c r="C84" t="s">
        <v>6</v>
      </c>
      <c r="D84">
        <v>2019</v>
      </c>
      <c r="E84">
        <v>0</v>
      </c>
      <c r="F84">
        <v>0</v>
      </c>
      <c r="H84">
        <v>21</v>
      </c>
      <c r="K84" s="1" t="s">
        <v>1</v>
      </c>
      <c r="L84">
        <v>2017</v>
      </c>
      <c r="M84">
        <v>2018</v>
      </c>
      <c r="N84">
        <v>2019</v>
      </c>
      <c r="O84">
        <v>2020</v>
      </c>
      <c r="P84">
        <v>2021</v>
      </c>
      <c r="S84" t="str">
        <f>K84</f>
        <v>area</v>
      </c>
      <c r="T84">
        <f t="shared" ref="T84" si="24">L84</f>
        <v>2017</v>
      </c>
      <c r="U84">
        <f t="shared" ref="U84" si="25">M84</f>
        <v>2018</v>
      </c>
      <c r="V84">
        <f t="shared" ref="V84" si="26">N84</f>
        <v>2019</v>
      </c>
      <c r="W84">
        <f t="shared" ref="W84" si="27">O84</f>
        <v>2020</v>
      </c>
      <c r="X84">
        <f t="shared" ref="X84" si="28">P84</f>
        <v>2021</v>
      </c>
    </row>
    <row r="85" spans="1:24" x14ac:dyDescent="0.2">
      <c r="A85">
        <v>83</v>
      </c>
      <c r="B85" t="s">
        <v>186</v>
      </c>
      <c r="C85" t="s">
        <v>6</v>
      </c>
      <c r="D85">
        <v>2020</v>
      </c>
      <c r="E85">
        <v>0</v>
      </c>
      <c r="F85">
        <v>0</v>
      </c>
      <c r="H85">
        <v>21</v>
      </c>
      <c r="K85" t="s">
        <v>6</v>
      </c>
      <c r="L85" s="18">
        <v>7.3529411764705885E-2</v>
      </c>
      <c r="M85" s="18">
        <v>7.8696741854636598E-2</v>
      </c>
      <c r="N85" s="18">
        <v>9.4505494505494503E-2</v>
      </c>
      <c r="O85" s="18">
        <v>9.9944781888459414E-2</v>
      </c>
      <c r="P85" s="18">
        <v>8.9219330855018583E-2</v>
      </c>
      <c r="R85" s="18"/>
      <c r="S85" t="str">
        <f>K85</f>
        <v>ZA-EC</v>
      </c>
      <c r="T85" s="5">
        <f t="shared" ref="T85:X88" si="29">L85</f>
        <v>7.3529411764705885E-2</v>
      </c>
      <c r="U85" s="5">
        <f t="shared" si="29"/>
        <v>7.8696741854636598E-2</v>
      </c>
      <c r="V85" s="5">
        <f t="shared" si="29"/>
        <v>9.4505494505494503E-2</v>
      </c>
      <c r="W85" s="5">
        <f t="shared" si="29"/>
        <v>9.9944781888459414E-2</v>
      </c>
      <c r="X85" s="5">
        <f t="shared" si="29"/>
        <v>8.9219330855018583E-2</v>
      </c>
    </row>
    <row r="86" spans="1:24" x14ac:dyDescent="0.2">
      <c r="A86">
        <v>84</v>
      </c>
      <c r="B86" t="s">
        <v>186</v>
      </c>
      <c r="C86" t="s">
        <v>6</v>
      </c>
      <c r="D86">
        <v>2021</v>
      </c>
      <c r="E86">
        <v>0</v>
      </c>
      <c r="F86">
        <v>0</v>
      </c>
      <c r="H86">
        <v>21</v>
      </c>
      <c r="K86" t="s">
        <v>8</v>
      </c>
      <c r="L86" s="18">
        <v>0.30754475703324807</v>
      </c>
      <c r="M86" s="18">
        <v>0.33132832080200503</v>
      </c>
      <c r="N86" s="18">
        <v>0.36410256410256409</v>
      </c>
      <c r="O86" s="18">
        <v>0.35808945334069575</v>
      </c>
      <c r="P86" s="18">
        <v>0.35656753407682773</v>
      </c>
      <c r="R86" s="18"/>
      <c r="S86" t="str">
        <f>K86</f>
        <v>ZA-GT</v>
      </c>
      <c r="T86" s="5">
        <f t="shared" si="29"/>
        <v>0.30754475703324807</v>
      </c>
      <c r="U86" s="5">
        <f t="shared" si="29"/>
        <v>0.33132832080200503</v>
      </c>
      <c r="V86" s="5">
        <f t="shared" si="29"/>
        <v>0.36410256410256409</v>
      </c>
      <c r="W86" s="5">
        <f t="shared" si="29"/>
        <v>0.35808945334069575</v>
      </c>
      <c r="X86" s="5">
        <f t="shared" si="29"/>
        <v>0.35656753407682773</v>
      </c>
    </row>
    <row r="87" spans="1:24" x14ac:dyDescent="0.2">
      <c r="A87">
        <v>85</v>
      </c>
      <c r="B87" t="s">
        <v>186</v>
      </c>
      <c r="C87" t="s">
        <v>8</v>
      </c>
      <c r="D87">
        <v>2017</v>
      </c>
      <c r="E87">
        <v>0</v>
      </c>
      <c r="F87">
        <v>0</v>
      </c>
      <c r="H87">
        <v>21</v>
      </c>
      <c r="K87" t="s">
        <v>11</v>
      </c>
      <c r="L87" s="18">
        <v>0.23593350383631714</v>
      </c>
      <c r="M87" s="18">
        <v>0.23809523809523808</v>
      </c>
      <c r="N87" s="18">
        <v>0.17252747252747253</v>
      </c>
      <c r="O87" s="18">
        <v>0.19409166206515738</v>
      </c>
      <c r="P87" s="18">
        <v>0.19021065675340768</v>
      </c>
      <c r="R87" s="18"/>
      <c r="S87" t="str">
        <f>K87</f>
        <v>ZA-NL</v>
      </c>
      <c r="T87" s="5">
        <f t="shared" si="29"/>
        <v>0.23593350383631714</v>
      </c>
      <c r="U87" s="5">
        <f t="shared" si="29"/>
        <v>0.23809523809523808</v>
      </c>
      <c r="V87" s="5">
        <f t="shared" si="29"/>
        <v>0.17252747252747253</v>
      </c>
      <c r="W87" s="5">
        <f t="shared" si="29"/>
        <v>0.19409166206515738</v>
      </c>
      <c r="X87" s="5">
        <f t="shared" si="29"/>
        <v>0.19021065675340768</v>
      </c>
    </row>
    <row r="88" spans="1:24" x14ac:dyDescent="0.2">
      <c r="A88">
        <v>86</v>
      </c>
      <c r="B88" t="s">
        <v>186</v>
      </c>
      <c r="C88" t="s">
        <v>8</v>
      </c>
      <c r="D88">
        <v>2018</v>
      </c>
      <c r="E88">
        <v>0</v>
      </c>
      <c r="F88">
        <v>0</v>
      </c>
      <c r="H88">
        <v>21</v>
      </c>
      <c r="K88" t="s">
        <v>13</v>
      </c>
      <c r="L88" s="18">
        <v>0.38299232736572891</v>
      </c>
      <c r="M88" s="18">
        <v>0.35187969924812029</v>
      </c>
      <c r="N88" s="18">
        <v>0.36886446886446889</v>
      </c>
      <c r="O88" s="18">
        <v>0.34787410270568747</v>
      </c>
      <c r="P88" s="18">
        <v>0.36400247831474597</v>
      </c>
      <c r="R88" s="18"/>
      <c r="S88" t="str">
        <f>K88</f>
        <v>ZA-WC</v>
      </c>
      <c r="T88" s="5">
        <f t="shared" si="29"/>
        <v>0.38299232736572891</v>
      </c>
      <c r="U88" s="5">
        <f t="shared" si="29"/>
        <v>0.35187969924812029</v>
      </c>
      <c r="V88" s="5">
        <f t="shared" si="29"/>
        <v>0.36886446886446889</v>
      </c>
      <c r="W88" s="5">
        <f t="shared" si="29"/>
        <v>0.34787410270568747</v>
      </c>
      <c r="X88" s="5">
        <f t="shared" si="29"/>
        <v>0.36400247831474597</v>
      </c>
    </row>
    <row r="89" spans="1:24" x14ac:dyDescent="0.2">
      <c r="A89">
        <v>87</v>
      </c>
      <c r="B89" t="s">
        <v>186</v>
      </c>
      <c r="C89" t="s">
        <v>8</v>
      </c>
      <c r="D89">
        <v>2019</v>
      </c>
      <c r="E89">
        <v>0</v>
      </c>
      <c r="F89">
        <v>0</v>
      </c>
      <c r="H89">
        <v>21</v>
      </c>
    </row>
    <row r="90" spans="1:24" x14ac:dyDescent="0.2">
      <c r="A90">
        <v>88</v>
      </c>
      <c r="B90" t="s">
        <v>186</v>
      </c>
      <c r="C90" t="s">
        <v>8</v>
      </c>
      <c r="D90">
        <v>2020</v>
      </c>
      <c r="E90">
        <v>0</v>
      </c>
      <c r="F90">
        <v>0</v>
      </c>
      <c r="H90">
        <v>21</v>
      </c>
    </row>
    <row r="91" spans="1:24" x14ac:dyDescent="0.2">
      <c r="A91">
        <v>89</v>
      </c>
      <c r="B91" t="s">
        <v>186</v>
      </c>
      <c r="C91" t="s">
        <v>8</v>
      </c>
      <c r="D91">
        <v>2021</v>
      </c>
      <c r="E91">
        <v>0</v>
      </c>
      <c r="F91">
        <v>0</v>
      </c>
      <c r="H91">
        <v>21</v>
      </c>
    </row>
    <row r="92" spans="1:24" x14ac:dyDescent="0.2">
      <c r="A92">
        <v>90</v>
      </c>
      <c r="B92" t="s">
        <v>186</v>
      </c>
      <c r="C92" t="s">
        <v>11</v>
      </c>
      <c r="D92">
        <v>2017</v>
      </c>
      <c r="E92">
        <v>0</v>
      </c>
      <c r="F92">
        <v>0</v>
      </c>
      <c r="H92">
        <v>21</v>
      </c>
    </row>
    <row r="93" spans="1:24" x14ac:dyDescent="0.2">
      <c r="A93">
        <v>91</v>
      </c>
      <c r="B93" t="s">
        <v>186</v>
      </c>
      <c r="C93" t="s">
        <v>11</v>
      </c>
      <c r="D93">
        <v>2018</v>
      </c>
      <c r="E93">
        <v>0</v>
      </c>
      <c r="F93">
        <v>0</v>
      </c>
      <c r="H93">
        <v>21</v>
      </c>
    </row>
    <row r="94" spans="1:24" x14ac:dyDescent="0.2">
      <c r="A94">
        <v>92</v>
      </c>
      <c r="B94" t="s">
        <v>186</v>
      </c>
      <c r="C94" t="s">
        <v>11</v>
      </c>
      <c r="D94">
        <v>2019</v>
      </c>
      <c r="E94">
        <v>0</v>
      </c>
      <c r="F94">
        <v>0</v>
      </c>
      <c r="H94">
        <v>21</v>
      </c>
    </row>
    <row r="95" spans="1:24" x14ac:dyDescent="0.2">
      <c r="A95">
        <v>93</v>
      </c>
      <c r="B95" t="s">
        <v>186</v>
      </c>
      <c r="C95" t="s">
        <v>11</v>
      </c>
      <c r="D95">
        <v>2020</v>
      </c>
      <c r="E95">
        <v>0</v>
      </c>
      <c r="F95">
        <v>0</v>
      </c>
      <c r="H95">
        <v>21</v>
      </c>
    </row>
    <row r="96" spans="1:24" x14ac:dyDescent="0.2">
      <c r="A96">
        <v>94</v>
      </c>
      <c r="B96" t="s">
        <v>186</v>
      </c>
      <c r="C96" t="s">
        <v>11</v>
      </c>
      <c r="D96">
        <v>2021</v>
      </c>
      <c r="E96">
        <v>0</v>
      </c>
      <c r="F96">
        <v>0</v>
      </c>
      <c r="H96">
        <v>21</v>
      </c>
    </row>
    <row r="97" spans="1:8" x14ac:dyDescent="0.2">
      <c r="A97">
        <v>95</v>
      </c>
      <c r="B97" t="s">
        <v>186</v>
      </c>
      <c r="C97" t="s">
        <v>13</v>
      </c>
      <c r="D97">
        <v>2017</v>
      </c>
      <c r="E97">
        <v>0</v>
      </c>
      <c r="F97">
        <v>0</v>
      </c>
      <c r="H97">
        <v>21</v>
      </c>
    </row>
    <row r="98" spans="1:8" x14ac:dyDescent="0.2">
      <c r="A98">
        <v>96</v>
      </c>
      <c r="B98" t="s">
        <v>186</v>
      </c>
      <c r="C98" t="s">
        <v>13</v>
      </c>
      <c r="D98">
        <v>2018</v>
      </c>
      <c r="E98">
        <v>0</v>
      </c>
      <c r="F98">
        <v>0</v>
      </c>
      <c r="H98">
        <v>21</v>
      </c>
    </row>
    <row r="99" spans="1:8" x14ac:dyDescent="0.2">
      <c r="A99">
        <v>97</v>
      </c>
      <c r="B99" t="s">
        <v>186</v>
      </c>
      <c r="C99" t="s">
        <v>13</v>
      </c>
      <c r="D99">
        <v>2019</v>
      </c>
      <c r="E99">
        <v>0</v>
      </c>
      <c r="F99">
        <v>0</v>
      </c>
      <c r="H99">
        <v>21</v>
      </c>
    </row>
    <row r="100" spans="1:8" x14ac:dyDescent="0.2">
      <c r="A100">
        <v>98</v>
      </c>
      <c r="B100" t="s">
        <v>186</v>
      </c>
      <c r="C100" t="s">
        <v>13</v>
      </c>
      <c r="D100">
        <v>2020</v>
      </c>
      <c r="E100">
        <v>0</v>
      </c>
      <c r="F100">
        <v>0</v>
      </c>
      <c r="H100">
        <v>21</v>
      </c>
    </row>
    <row r="101" spans="1:8" x14ac:dyDescent="0.2">
      <c r="A101">
        <v>99</v>
      </c>
      <c r="B101" t="s">
        <v>186</v>
      </c>
      <c r="C101" t="s">
        <v>13</v>
      </c>
      <c r="D101">
        <v>2021</v>
      </c>
      <c r="E101">
        <v>0</v>
      </c>
      <c r="F101">
        <v>0</v>
      </c>
      <c r="H101">
        <v>21</v>
      </c>
    </row>
    <row r="102" spans="1:8" x14ac:dyDescent="0.2">
      <c r="A102">
        <v>100</v>
      </c>
      <c r="B102" t="s">
        <v>187</v>
      </c>
      <c r="C102" t="s">
        <v>5</v>
      </c>
      <c r="D102">
        <v>2017</v>
      </c>
      <c r="E102">
        <v>6</v>
      </c>
      <c r="F102">
        <v>6</v>
      </c>
      <c r="G102">
        <v>1</v>
      </c>
      <c r="H102">
        <v>19</v>
      </c>
    </row>
    <row r="103" spans="1:8" x14ac:dyDescent="0.2">
      <c r="A103">
        <v>101</v>
      </c>
      <c r="B103" t="s">
        <v>187</v>
      </c>
      <c r="C103" t="s">
        <v>5</v>
      </c>
      <c r="D103">
        <v>2018</v>
      </c>
      <c r="E103">
        <v>4</v>
      </c>
      <c r="F103">
        <v>6</v>
      </c>
      <c r="G103">
        <v>0.66666666666666596</v>
      </c>
      <c r="H103">
        <v>19</v>
      </c>
    </row>
    <row r="104" spans="1:8" x14ac:dyDescent="0.2">
      <c r="A104">
        <v>102</v>
      </c>
      <c r="B104" t="s">
        <v>187</v>
      </c>
      <c r="C104" t="s">
        <v>5</v>
      </c>
      <c r="D104">
        <v>2019</v>
      </c>
      <c r="E104">
        <v>10</v>
      </c>
      <c r="F104">
        <v>6</v>
      </c>
      <c r="G104">
        <v>1.6666666666666601</v>
      </c>
      <c r="H104">
        <v>19</v>
      </c>
    </row>
    <row r="105" spans="1:8" x14ac:dyDescent="0.2">
      <c r="A105">
        <v>103</v>
      </c>
      <c r="B105" t="s">
        <v>187</v>
      </c>
      <c r="C105" t="s">
        <v>5</v>
      </c>
      <c r="D105">
        <v>2020</v>
      </c>
      <c r="E105">
        <v>8</v>
      </c>
      <c r="F105">
        <v>6</v>
      </c>
      <c r="G105">
        <v>1.3333333333333299</v>
      </c>
      <c r="H105">
        <v>19</v>
      </c>
    </row>
    <row r="106" spans="1:8" x14ac:dyDescent="0.2">
      <c r="A106">
        <v>104</v>
      </c>
      <c r="B106" t="s">
        <v>187</v>
      </c>
      <c r="C106" t="s">
        <v>5</v>
      </c>
      <c r="D106">
        <v>2021</v>
      </c>
      <c r="E106">
        <v>7</v>
      </c>
      <c r="F106">
        <v>6</v>
      </c>
      <c r="G106">
        <v>1.1666666666666601</v>
      </c>
      <c r="H106">
        <v>19</v>
      </c>
    </row>
    <row r="107" spans="1:8" x14ac:dyDescent="0.2">
      <c r="A107">
        <v>105</v>
      </c>
      <c r="B107" t="s">
        <v>187</v>
      </c>
      <c r="C107" t="s">
        <v>6</v>
      </c>
      <c r="D107">
        <v>2017</v>
      </c>
      <c r="E107">
        <v>0</v>
      </c>
      <c r="F107">
        <v>0</v>
      </c>
      <c r="H107">
        <v>19</v>
      </c>
    </row>
    <row r="108" spans="1:8" x14ac:dyDescent="0.2">
      <c r="A108">
        <v>106</v>
      </c>
      <c r="B108" t="s">
        <v>187</v>
      </c>
      <c r="C108" t="s">
        <v>6</v>
      </c>
      <c r="D108">
        <v>2018</v>
      </c>
      <c r="E108">
        <v>0</v>
      </c>
      <c r="F108">
        <v>0</v>
      </c>
      <c r="H108">
        <v>19</v>
      </c>
    </row>
    <row r="109" spans="1:8" x14ac:dyDescent="0.2">
      <c r="A109">
        <v>107</v>
      </c>
      <c r="B109" t="s">
        <v>187</v>
      </c>
      <c r="C109" t="s">
        <v>6</v>
      </c>
      <c r="D109">
        <v>2019</v>
      </c>
      <c r="E109">
        <v>0</v>
      </c>
      <c r="F109">
        <v>0</v>
      </c>
      <c r="H109">
        <v>19</v>
      </c>
    </row>
    <row r="110" spans="1:8" x14ac:dyDescent="0.2">
      <c r="A110">
        <v>108</v>
      </c>
      <c r="B110" t="s">
        <v>187</v>
      </c>
      <c r="C110" t="s">
        <v>6</v>
      </c>
      <c r="D110">
        <v>2020</v>
      </c>
      <c r="E110">
        <v>0</v>
      </c>
      <c r="F110">
        <v>0</v>
      </c>
      <c r="H110">
        <v>19</v>
      </c>
    </row>
    <row r="111" spans="1:8" x14ac:dyDescent="0.2">
      <c r="A111">
        <v>109</v>
      </c>
      <c r="B111" t="s">
        <v>187</v>
      </c>
      <c r="C111" t="s">
        <v>6</v>
      </c>
      <c r="D111">
        <v>2021</v>
      </c>
      <c r="E111">
        <v>0</v>
      </c>
      <c r="F111">
        <v>0</v>
      </c>
      <c r="H111">
        <v>19</v>
      </c>
    </row>
    <row r="112" spans="1:8" x14ac:dyDescent="0.2">
      <c r="A112">
        <v>110</v>
      </c>
      <c r="B112" t="s">
        <v>187</v>
      </c>
      <c r="C112" t="s">
        <v>8</v>
      </c>
      <c r="D112">
        <v>2017</v>
      </c>
      <c r="E112">
        <v>6</v>
      </c>
      <c r="F112">
        <v>6</v>
      </c>
      <c r="G112">
        <v>1</v>
      </c>
      <c r="H112">
        <v>19</v>
      </c>
    </row>
    <row r="113" spans="1:8" x14ac:dyDescent="0.2">
      <c r="A113">
        <v>111</v>
      </c>
      <c r="B113" t="s">
        <v>187</v>
      </c>
      <c r="C113" t="s">
        <v>8</v>
      </c>
      <c r="D113">
        <v>2018</v>
      </c>
      <c r="E113">
        <v>0</v>
      </c>
      <c r="F113">
        <v>6</v>
      </c>
      <c r="G113">
        <v>0</v>
      </c>
      <c r="H113">
        <v>19</v>
      </c>
    </row>
    <row r="114" spans="1:8" x14ac:dyDescent="0.2">
      <c r="A114">
        <v>112</v>
      </c>
      <c r="B114" t="s">
        <v>187</v>
      </c>
      <c r="C114" t="s">
        <v>8</v>
      </c>
      <c r="D114">
        <v>2019</v>
      </c>
      <c r="E114">
        <v>0</v>
      </c>
      <c r="F114">
        <v>6</v>
      </c>
      <c r="G114">
        <v>0</v>
      </c>
      <c r="H114">
        <v>19</v>
      </c>
    </row>
    <row r="115" spans="1:8" x14ac:dyDescent="0.2">
      <c r="A115">
        <v>113</v>
      </c>
      <c r="B115" t="s">
        <v>187</v>
      </c>
      <c r="C115" t="s">
        <v>8</v>
      </c>
      <c r="D115">
        <v>2020</v>
      </c>
      <c r="E115">
        <v>12</v>
      </c>
      <c r="F115">
        <v>6</v>
      </c>
      <c r="G115">
        <v>2</v>
      </c>
      <c r="H115">
        <v>19</v>
      </c>
    </row>
    <row r="116" spans="1:8" x14ac:dyDescent="0.2">
      <c r="A116">
        <v>114</v>
      </c>
      <c r="B116" t="s">
        <v>187</v>
      </c>
      <c r="C116" t="s">
        <v>8</v>
      </c>
      <c r="D116">
        <v>2021</v>
      </c>
      <c r="E116">
        <v>13</v>
      </c>
      <c r="F116">
        <v>6</v>
      </c>
      <c r="G116">
        <v>2.1666666666666599</v>
      </c>
      <c r="H116">
        <v>19</v>
      </c>
    </row>
    <row r="117" spans="1:8" x14ac:dyDescent="0.2">
      <c r="A117">
        <v>115</v>
      </c>
      <c r="B117" t="s">
        <v>187</v>
      </c>
      <c r="C117" t="s">
        <v>11</v>
      </c>
      <c r="D117">
        <v>2017</v>
      </c>
      <c r="E117">
        <v>0</v>
      </c>
      <c r="F117">
        <v>0</v>
      </c>
      <c r="H117">
        <v>19</v>
      </c>
    </row>
    <row r="118" spans="1:8" x14ac:dyDescent="0.2">
      <c r="A118">
        <v>116</v>
      </c>
      <c r="B118" t="s">
        <v>187</v>
      </c>
      <c r="C118" t="s">
        <v>11</v>
      </c>
      <c r="D118">
        <v>2018</v>
      </c>
      <c r="E118">
        <v>0</v>
      </c>
      <c r="F118">
        <v>0</v>
      </c>
      <c r="H118">
        <v>19</v>
      </c>
    </row>
    <row r="119" spans="1:8" x14ac:dyDescent="0.2">
      <c r="A119">
        <v>117</v>
      </c>
      <c r="B119" t="s">
        <v>187</v>
      </c>
      <c r="C119" t="s">
        <v>11</v>
      </c>
      <c r="D119">
        <v>2019</v>
      </c>
      <c r="E119">
        <v>0</v>
      </c>
      <c r="F119">
        <v>0</v>
      </c>
      <c r="H119">
        <v>19</v>
      </c>
    </row>
    <row r="120" spans="1:8" x14ac:dyDescent="0.2">
      <c r="A120">
        <v>118</v>
      </c>
      <c r="B120" t="s">
        <v>187</v>
      </c>
      <c r="C120" t="s">
        <v>11</v>
      </c>
      <c r="D120">
        <v>2020</v>
      </c>
      <c r="E120">
        <v>0</v>
      </c>
      <c r="F120">
        <v>0</v>
      </c>
      <c r="H120">
        <v>19</v>
      </c>
    </row>
    <row r="121" spans="1:8" x14ac:dyDescent="0.2">
      <c r="A121">
        <v>119</v>
      </c>
      <c r="B121" t="s">
        <v>187</v>
      </c>
      <c r="C121" t="s">
        <v>11</v>
      </c>
      <c r="D121">
        <v>2021</v>
      </c>
      <c r="E121">
        <v>0</v>
      </c>
      <c r="F121">
        <v>0</v>
      </c>
      <c r="H121">
        <v>19</v>
      </c>
    </row>
    <row r="122" spans="1:8" x14ac:dyDescent="0.2">
      <c r="A122">
        <v>120</v>
      </c>
      <c r="B122" t="s">
        <v>187</v>
      </c>
      <c r="C122" t="s">
        <v>13</v>
      </c>
      <c r="D122">
        <v>2017</v>
      </c>
      <c r="E122">
        <v>0</v>
      </c>
      <c r="F122">
        <v>0</v>
      </c>
      <c r="H122">
        <v>19</v>
      </c>
    </row>
    <row r="123" spans="1:8" x14ac:dyDescent="0.2">
      <c r="A123">
        <v>121</v>
      </c>
      <c r="B123" t="s">
        <v>187</v>
      </c>
      <c r="C123" t="s">
        <v>13</v>
      </c>
      <c r="D123">
        <v>2018</v>
      </c>
      <c r="E123">
        <v>0</v>
      </c>
      <c r="F123">
        <v>0</v>
      </c>
      <c r="H123">
        <v>19</v>
      </c>
    </row>
    <row r="124" spans="1:8" x14ac:dyDescent="0.2">
      <c r="A124">
        <v>122</v>
      </c>
      <c r="B124" t="s">
        <v>187</v>
      </c>
      <c r="C124" t="s">
        <v>13</v>
      </c>
      <c r="D124">
        <v>2019</v>
      </c>
      <c r="E124">
        <v>18</v>
      </c>
      <c r="F124">
        <v>0</v>
      </c>
      <c r="G124" t="s">
        <v>92</v>
      </c>
      <c r="H124">
        <v>19</v>
      </c>
    </row>
    <row r="125" spans="1:8" x14ac:dyDescent="0.2">
      <c r="A125">
        <v>123</v>
      </c>
      <c r="B125" t="s">
        <v>187</v>
      </c>
      <c r="C125" t="s">
        <v>13</v>
      </c>
      <c r="D125">
        <v>2020</v>
      </c>
      <c r="E125">
        <v>0</v>
      </c>
      <c r="F125">
        <v>0</v>
      </c>
      <c r="H125">
        <v>19</v>
      </c>
    </row>
    <row r="126" spans="1:8" x14ac:dyDescent="0.2">
      <c r="A126">
        <v>124</v>
      </c>
      <c r="B126" t="s">
        <v>187</v>
      </c>
      <c r="C126" t="s">
        <v>13</v>
      </c>
      <c r="D126">
        <v>2021</v>
      </c>
      <c r="E126">
        <v>27</v>
      </c>
      <c r="F126">
        <v>0</v>
      </c>
      <c r="G126" t="s">
        <v>92</v>
      </c>
      <c r="H126">
        <v>19</v>
      </c>
    </row>
    <row r="127" spans="1:8" x14ac:dyDescent="0.2">
      <c r="A127">
        <v>125</v>
      </c>
      <c r="B127" t="s">
        <v>36</v>
      </c>
      <c r="C127" t="s">
        <v>5</v>
      </c>
      <c r="D127">
        <v>2017</v>
      </c>
      <c r="E127">
        <v>415</v>
      </c>
      <c r="F127">
        <v>415</v>
      </c>
      <c r="G127">
        <v>1</v>
      </c>
      <c r="H127">
        <v>3</v>
      </c>
    </row>
    <row r="128" spans="1:8" x14ac:dyDescent="0.2">
      <c r="A128">
        <v>126</v>
      </c>
      <c r="B128" t="s">
        <v>36</v>
      </c>
      <c r="C128" t="s">
        <v>5</v>
      </c>
      <c r="D128">
        <v>2018</v>
      </c>
      <c r="E128">
        <v>481</v>
      </c>
      <c r="F128">
        <v>415</v>
      </c>
      <c r="G128">
        <v>1.1590361445783099</v>
      </c>
      <c r="H128">
        <v>3</v>
      </c>
    </row>
    <row r="129" spans="1:8" x14ac:dyDescent="0.2">
      <c r="A129">
        <v>127</v>
      </c>
      <c r="B129" t="s">
        <v>36</v>
      </c>
      <c r="C129" t="s">
        <v>5</v>
      </c>
      <c r="D129">
        <v>2019</v>
      </c>
      <c r="E129">
        <v>595</v>
      </c>
      <c r="F129">
        <v>415</v>
      </c>
      <c r="G129">
        <v>1.43373493975903</v>
      </c>
      <c r="H129">
        <v>3</v>
      </c>
    </row>
    <row r="130" spans="1:8" x14ac:dyDescent="0.2">
      <c r="A130">
        <v>128</v>
      </c>
      <c r="B130" t="s">
        <v>36</v>
      </c>
      <c r="C130" t="s">
        <v>5</v>
      </c>
      <c r="D130">
        <v>2020</v>
      </c>
      <c r="E130">
        <v>951</v>
      </c>
      <c r="F130">
        <v>415</v>
      </c>
      <c r="G130">
        <v>2.29156626506024</v>
      </c>
      <c r="H130">
        <v>3</v>
      </c>
    </row>
    <row r="131" spans="1:8" x14ac:dyDescent="0.2">
      <c r="A131">
        <v>129</v>
      </c>
      <c r="B131" t="s">
        <v>36</v>
      </c>
      <c r="C131" t="s">
        <v>5</v>
      </c>
      <c r="D131">
        <v>2021</v>
      </c>
      <c r="E131">
        <v>940</v>
      </c>
      <c r="F131">
        <v>415</v>
      </c>
      <c r="G131">
        <v>2.2650602409638498</v>
      </c>
      <c r="H131">
        <v>3</v>
      </c>
    </row>
    <row r="132" spans="1:8" x14ac:dyDescent="0.2">
      <c r="A132">
        <v>130</v>
      </c>
      <c r="B132" t="s">
        <v>36</v>
      </c>
      <c r="C132" t="s">
        <v>6</v>
      </c>
      <c r="D132">
        <v>2017</v>
      </c>
      <c r="E132">
        <v>95</v>
      </c>
      <c r="F132">
        <v>95</v>
      </c>
      <c r="G132">
        <v>1</v>
      </c>
      <c r="H132">
        <v>3</v>
      </c>
    </row>
    <row r="133" spans="1:8" x14ac:dyDescent="0.2">
      <c r="A133">
        <v>131</v>
      </c>
      <c r="B133" t="s">
        <v>36</v>
      </c>
      <c r="C133" t="s">
        <v>6</v>
      </c>
      <c r="D133">
        <v>2018</v>
      </c>
      <c r="E133">
        <v>156</v>
      </c>
      <c r="F133">
        <v>95</v>
      </c>
      <c r="G133">
        <v>1.6421052631578901</v>
      </c>
      <c r="H133">
        <v>3</v>
      </c>
    </row>
    <row r="134" spans="1:8" x14ac:dyDescent="0.2">
      <c r="A134">
        <v>132</v>
      </c>
      <c r="B134" t="s">
        <v>36</v>
      </c>
      <c r="C134" t="s">
        <v>6</v>
      </c>
      <c r="D134">
        <v>2019</v>
      </c>
      <c r="E134">
        <v>189</v>
      </c>
      <c r="F134">
        <v>95</v>
      </c>
      <c r="G134">
        <v>1.9894736842105201</v>
      </c>
      <c r="H134">
        <v>3</v>
      </c>
    </row>
    <row r="135" spans="1:8" x14ac:dyDescent="0.2">
      <c r="A135">
        <v>133</v>
      </c>
      <c r="B135" t="s">
        <v>36</v>
      </c>
      <c r="C135" t="s">
        <v>6</v>
      </c>
      <c r="D135">
        <v>2020</v>
      </c>
      <c r="E135">
        <v>463</v>
      </c>
      <c r="F135">
        <v>95</v>
      </c>
      <c r="G135">
        <v>4.8736842105263101</v>
      </c>
      <c r="H135">
        <v>3</v>
      </c>
    </row>
    <row r="136" spans="1:8" x14ac:dyDescent="0.2">
      <c r="A136">
        <v>134</v>
      </c>
      <c r="B136" t="s">
        <v>36</v>
      </c>
      <c r="C136" t="s">
        <v>6</v>
      </c>
      <c r="D136">
        <v>2021</v>
      </c>
      <c r="E136">
        <v>406</v>
      </c>
      <c r="F136">
        <v>95</v>
      </c>
      <c r="G136">
        <v>4.2736842105263104</v>
      </c>
      <c r="H136">
        <v>3</v>
      </c>
    </row>
    <row r="137" spans="1:8" x14ac:dyDescent="0.2">
      <c r="A137">
        <v>135</v>
      </c>
      <c r="B137" t="s">
        <v>36</v>
      </c>
      <c r="C137" t="s">
        <v>8</v>
      </c>
      <c r="D137">
        <v>2017</v>
      </c>
      <c r="E137">
        <v>336</v>
      </c>
      <c r="F137">
        <v>336</v>
      </c>
      <c r="G137">
        <v>1</v>
      </c>
      <c r="H137">
        <v>3</v>
      </c>
    </row>
    <row r="138" spans="1:8" x14ac:dyDescent="0.2">
      <c r="A138">
        <v>136</v>
      </c>
      <c r="B138" t="s">
        <v>36</v>
      </c>
      <c r="C138" t="s">
        <v>8</v>
      </c>
      <c r="D138">
        <v>2018</v>
      </c>
      <c r="E138">
        <v>414</v>
      </c>
      <c r="F138">
        <v>336</v>
      </c>
      <c r="G138">
        <v>1.2321428571428501</v>
      </c>
      <c r="H138">
        <v>3</v>
      </c>
    </row>
    <row r="139" spans="1:8" x14ac:dyDescent="0.2">
      <c r="A139">
        <v>137</v>
      </c>
      <c r="B139" t="s">
        <v>36</v>
      </c>
      <c r="C139" t="s">
        <v>8</v>
      </c>
      <c r="D139">
        <v>2019</v>
      </c>
      <c r="E139">
        <v>518</v>
      </c>
      <c r="F139">
        <v>336</v>
      </c>
      <c r="G139">
        <v>1.5416666666666601</v>
      </c>
      <c r="H139">
        <v>3</v>
      </c>
    </row>
    <row r="140" spans="1:8" x14ac:dyDescent="0.2">
      <c r="A140">
        <v>138</v>
      </c>
      <c r="B140" t="s">
        <v>36</v>
      </c>
      <c r="C140" t="s">
        <v>8</v>
      </c>
      <c r="D140">
        <v>2020</v>
      </c>
      <c r="E140">
        <v>738</v>
      </c>
      <c r="F140">
        <v>336</v>
      </c>
      <c r="G140">
        <v>2.1964285714285698</v>
      </c>
      <c r="H140">
        <v>3</v>
      </c>
    </row>
    <row r="141" spans="1:8" x14ac:dyDescent="0.2">
      <c r="A141">
        <v>139</v>
      </c>
      <c r="B141" t="s">
        <v>36</v>
      </c>
      <c r="C141" t="s">
        <v>8</v>
      </c>
      <c r="D141">
        <v>2021</v>
      </c>
      <c r="E141">
        <v>650</v>
      </c>
      <c r="F141">
        <v>336</v>
      </c>
      <c r="G141">
        <v>1.9345238095238</v>
      </c>
      <c r="H141">
        <v>3</v>
      </c>
    </row>
    <row r="142" spans="1:8" x14ac:dyDescent="0.2">
      <c r="A142">
        <v>140</v>
      </c>
      <c r="B142" t="s">
        <v>36</v>
      </c>
      <c r="C142" t="s">
        <v>11</v>
      </c>
      <c r="D142">
        <v>2017</v>
      </c>
      <c r="E142">
        <v>360</v>
      </c>
      <c r="F142">
        <v>360</v>
      </c>
      <c r="G142">
        <v>1</v>
      </c>
      <c r="H142">
        <v>3</v>
      </c>
    </row>
    <row r="143" spans="1:8" x14ac:dyDescent="0.2">
      <c r="A143">
        <v>141</v>
      </c>
      <c r="B143" t="s">
        <v>36</v>
      </c>
      <c r="C143" t="s">
        <v>11</v>
      </c>
      <c r="D143">
        <v>2018</v>
      </c>
      <c r="E143">
        <v>323</v>
      </c>
      <c r="F143">
        <v>360</v>
      </c>
      <c r="G143">
        <v>0.89722222222222203</v>
      </c>
      <c r="H143">
        <v>3</v>
      </c>
    </row>
    <row r="144" spans="1:8" x14ac:dyDescent="0.2">
      <c r="A144">
        <v>142</v>
      </c>
      <c r="B144" t="s">
        <v>36</v>
      </c>
      <c r="C144" t="s">
        <v>11</v>
      </c>
      <c r="D144">
        <v>2019</v>
      </c>
      <c r="E144">
        <v>413</v>
      </c>
      <c r="F144">
        <v>360</v>
      </c>
      <c r="G144">
        <v>1.1472222222222199</v>
      </c>
      <c r="H144">
        <v>3</v>
      </c>
    </row>
    <row r="145" spans="1:8" x14ac:dyDescent="0.2">
      <c r="A145">
        <v>143</v>
      </c>
      <c r="B145" t="s">
        <v>36</v>
      </c>
      <c r="C145" t="s">
        <v>11</v>
      </c>
      <c r="D145">
        <v>2020</v>
      </c>
      <c r="E145">
        <v>646</v>
      </c>
      <c r="F145">
        <v>360</v>
      </c>
      <c r="G145">
        <v>1.7944444444444401</v>
      </c>
      <c r="H145">
        <v>3</v>
      </c>
    </row>
    <row r="146" spans="1:8" x14ac:dyDescent="0.2">
      <c r="A146">
        <v>144</v>
      </c>
      <c r="B146" t="s">
        <v>36</v>
      </c>
      <c r="C146" t="s">
        <v>11</v>
      </c>
      <c r="D146">
        <v>2021</v>
      </c>
      <c r="E146">
        <v>632</v>
      </c>
      <c r="F146">
        <v>360</v>
      </c>
      <c r="G146">
        <v>1.75555555555555</v>
      </c>
      <c r="H146">
        <v>3</v>
      </c>
    </row>
    <row r="147" spans="1:8" x14ac:dyDescent="0.2">
      <c r="A147">
        <v>145</v>
      </c>
      <c r="B147" t="s">
        <v>36</v>
      </c>
      <c r="C147" t="s">
        <v>13</v>
      </c>
      <c r="D147">
        <v>2017</v>
      </c>
      <c r="E147">
        <v>146</v>
      </c>
      <c r="F147">
        <v>146</v>
      </c>
      <c r="G147">
        <v>1</v>
      </c>
      <c r="H147">
        <v>3</v>
      </c>
    </row>
    <row r="148" spans="1:8" x14ac:dyDescent="0.2">
      <c r="A148">
        <v>146</v>
      </c>
      <c r="B148" t="s">
        <v>36</v>
      </c>
      <c r="C148" t="s">
        <v>13</v>
      </c>
      <c r="D148">
        <v>2018</v>
      </c>
      <c r="E148">
        <v>100</v>
      </c>
      <c r="F148">
        <v>146</v>
      </c>
      <c r="G148">
        <v>0.68493150684931503</v>
      </c>
      <c r="H148">
        <v>3</v>
      </c>
    </row>
    <row r="149" spans="1:8" x14ac:dyDescent="0.2">
      <c r="A149">
        <v>147</v>
      </c>
      <c r="B149" t="s">
        <v>36</v>
      </c>
      <c r="C149" t="s">
        <v>13</v>
      </c>
      <c r="D149">
        <v>2019</v>
      </c>
      <c r="E149">
        <v>355</v>
      </c>
      <c r="F149">
        <v>146</v>
      </c>
      <c r="G149">
        <v>2.4315068493150598</v>
      </c>
      <c r="H149">
        <v>3</v>
      </c>
    </row>
    <row r="150" spans="1:8" x14ac:dyDescent="0.2">
      <c r="A150">
        <v>148</v>
      </c>
      <c r="B150" t="s">
        <v>36</v>
      </c>
      <c r="C150" t="s">
        <v>13</v>
      </c>
      <c r="D150">
        <v>2020</v>
      </c>
      <c r="E150">
        <v>474</v>
      </c>
      <c r="F150">
        <v>146</v>
      </c>
      <c r="G150">
        <v>3.24657534246575</v>
      </c>
      <c r="H150">
        <v>3</v>
      </c>
    </row>
    <row r="151" spans="1:8" x14ac:dyDescent="0.2">
      <c r="A151">
        <v>149</v>
      </c>
      <c r="B151" t="s">
        <v>36</v>
      </c>
      <c r="C151" t="s">
        <v>13</v>
      </c>
      <c r="D151">
        <v>2021</v>
      </c>
      <c r="E151">
        <v>480</v>
      </c>
      <c r="F151">
        <v>146</v>
      </c>
      <c r="G151">
        <v>3.2876712328767099</v>
      </c>
      <c r="H151">
        <v>3</v>
      </c>
    </row>
    <row r="152" spans="1:8" x14ac:dyDescent="0.2">
      <c r="A152">
        <v>150</v>
      </c>
      <c r="B152" t="s">
        <v>37</v>
      </c>
      <c r="C152" t="s">
        <v>5</v>
      </c>
      <c r="D152">
        <v>2017</v>
      </c>
      <c r="E152">
        <v>258</v>
      </c>
      <c r="F152">
        <v>258</v>
      </c>
      <c r="G152">
        <v>1</v>
      </c>
      <c r="H152">
        <v>6</v>
      </c>
    </row>
    <row r="153" spans="1:8" x14ac:dyDescent="0.2">
      <c r="A153">
        <v>151</v>
      </c>
      <c r="B153" t="s">
        <v>37</v>
      </c>
      <c r="C153" t="s">
        <v>5</v>
      </c>
      <c r="D153">
        <v>2018</v>
      </c>
      <c r="E153">
        <v>290</v>
      </c>
      <c r="F153">
        <v>258</v>
      </c>
      <c r="G153">
        <v>1.12403100775193</v>
      </c>
      <c r="H153">
        <v>6</v>
      </c>
    </row>
    <row r="154" spans="1:8" x14ac:dyDescent="0.2">
      <c r="A154">
        <v>152</v>
      </c>
      <c r="B154" t="s">
        <v>37</v>
      </c>
      <c r="C154" t="s">
        <v>5</v>
      </c>
      <c r="D154">
        <v>2019</v>
      </c>
      <c r="E154">
        <v>345</v>
      </c>
      <c r="F154">
        <v>258</v>
      </c>
      <c r="G154">
        <v>1.33720930232558</v>
      </c>
      <c r="H154">
        <v>6</v>
      </c>
    </row>
    <row r="155" spans="1:8" x14ac:dyDescent="0.2">
      <c r="A155">
        <v>153</v>
      </c>
      <c r="B155" t="s">
        <v>37</v>
      </c>
      <c r="C155" t="s">
        <v>5</v>
      </c>
      <c r="D155">
        <v>2020</v>
      </c>
      <c r="E155">
        <v>350</v>
      </c>
      <c r="F155">
        <v>258</v>
      </c>
      <c r="G155">
        <v>1.3565891472868199</v>
      </c>
      <c r="H155">
        <v>6</v>
      </c>
    </row>
    <row r="156" spans="1:8" x14ac:dyDescent="0.2">
      <c r="A156">
        <v>154</v>
      </c>
      <c r="B156" t="s">
        <v>37</v>
      </c>
      <c r="C156" t="s">
        <v>5</v>
      </c>
      <c r="D156">
        <v>2021</v>
      </c>
      <c r="E156">
        <v>324</v>
      </c>
      <c r="F156">
        <v>258</v>
      </c>
      <c r="G156">
        <v>1.2558139534883701</v>
      </c>
      <c r="H156">
        <v>6</v>
      </c>
    </row>
    <row r="157" spans="1:8" x14ac:dyDescent="0.2">
      <c r="A157">
        <v>155</v>
      </c>
      <c r="B157" t="s">
        <v>37</v>
      </c>
      <c r="C157" t="s">
        <v>6</v>
      </c>
      <c r="D157">
        <v>2017</v>
      </c>
      <c r="E157">
        <v>96</v>
      </c>
      <c r="F157">
        <v>96</v>
      </c>
      <c r="G157">
        <v>1</v>
      </c>
      <c r="H157">
        <v>6</v>
      </c>
    </row>
    <row r="158" spans="1:8" x14ac:dyDescent="0.2">
      <c r="A158">
        <v>156</v>
      </c>
      <c r="B158" t="s">
        <v>37</v>
      </c>
      <c r="C158" t="s">
        <v>6</v>
      </c>
      <c r="D158">
        <v>2018</v>
      </c>
      <c r="E158">
        <v>77</v>
      </c>
      <c r="F158">
        <v>96</v>
      </c>
      <c r="G158">
        <v>0.80208333333333304</v>
      </c>
      <c r="H158">
        <v>6</v>
      </c>
    </row>
    <row r="159" spans="1:8" x14ac:dyDescent="0.2">
      <c r="A159">
        <v>157</v>
      </c>
      <c r="B159" t="s">
        <v>37</v>
      </c>
      <c r="C159" t="s">
        <v>6</v>
      </c>
      <c r="D159">
        <v>2019</v>
      </c>
      <c r="E159">
        <v>77</v>
      </c>
      <c r="F159">
        <v>96</v>
      </c>
      <c r="G159">
        <v>0.80208333333333304</v>
      </c>
      <c r="H159">
        <v>6</v>
      </c>
    </row>
    <row r="160" spans="1:8" x14ac:dyDescent="0.2">
      <c r="A160">
        <v>158</v>
      </c>
      <c r="B160" t="s">
        <v>37</v>
      </c>
      <c r="C160" t="s">
        <v>6</v>
      </c>
      <c r="D160">
        <v>2020</v>
      </c>
      <c r="E160">
        <v>111</v>
      </c>
      <c r="F160">
        <v>96</v>
      </c>
      <c r="G160">
        <v>1.15625</v>
      </c>
      <c r="H160">
        <v>6</v>
      </c>
    </row>
    <row r="161" spans="1:8" x14ac:dyDescent="0.2">
      <c r="A161">
        <v>159</v>
      </c>
      <c r="B161" t="s">
        <v>37</v>
      </c>
      <c r="C161" t="s">
        <v>6</v>
      </c>
      <c r="D161">
        <v>2021</v>
      </c>
      <c r="E161">
        <v>55</v>
      </c>
      <c r="F161">
        <v>96</v>
      </c>
      <c r="G161">
        <v>0.57291666666666596</v>
      </c>
      <c r="H161">
        <v>6</v>
      </c>
    </row>
    <row r="162" spans="1:8" x14ac:dyDescent="0.2">
      <c r="A162">
        <v>160</v>
      </c>
      <c r="B162" t="s">
        <v>37</v>
      </c>
      <c r="C162" t="s">
        <v>8</v>
      </c>
      <c r="D162">
        <v>2017</v>
      </c>
      <c r="E162">
        <v>209</v>
      </c>
      <c r="F162">
        <v>209</v>
      </c>
      <c r="G162">
        <v>1</v>
      </c>
      <c r="H162">
        <v>6</v>
      </c>
    </row>
    <row r="163" spans="1:8" x14ac:dyDescent="0.2">
      <c r="A163">
        <v>161</v>
      </c>
      <c r="B163" t="s">
        <v>37</v>
      </c>
      <c r="C163" t="s">
        <v>8</v>
      </c>
      <c r="D163">
        <v>2018</v>
      </c>
      <c r="E163">
        <v>271</v>
      </c>
      <c r="F163">
        <v>209</v>
      </c>
      <c r="G163">
        <v>1.29665071770334</v>
      </c>
      <c r="H163">
        <v>6</v>
      </c>
    </row>
    <row r="164" spans="1:8" x14ac:dyDescent="0.2">
      <c r="A164">
        <v>162</v>
      </c>
      <c r="B164" t="s">
        <v>37</v>
      </c>
      <c r="C164" t="s">
        <v>8</v>
      </c>
      <c r="D164">
        <v>2019</v>
      </c>
      <c r="E164">
        <v>342</v>
      </c>
      <c r="F164">
        <v>209</v>
      </c>
      <c r="G164">
        <v>1.63636363636363</v>
      </c>
      <c r="H164">
        <v>6</v>
      </c>
    </row>
    <row r="165" spans="1:8" x14ac:dyDescent="0.2">
      <c r="A165">
        <v>163</v>
      </c>
      <c r="B165" t="s">
        <v>37</v>
      </c>
      <c r="C165" t="s">
        <v>8</v>
      </c>
      <c r="D165">
        <v>2020</v>
      </c>
      <c r="E165">
        <v>358</v>
      </c>
      <c r="F165">
        <v>209</v>
      </c>
      <c r="G165">
        <v>1.7129186602870801</v>
      </c>
      <c r="H165">
        <v>6</v>
      </c>
    </row>
    <row r="166" spans="1:8" x14ac:dyDescent="0.2">
      <c r="A166">
        <v>164</v>
      </c>
      <c r="B166" t="s">
        <v>37</v>
      </c>
      <c r="C166" t="s">
        <v>8</v>
      </c>
      <c r="D166">
        <v>2021</v>
      </c>
      <c r="E166">
        <v>310</v>
      </c>
      <c r="F166">
        <v>209</v>
      </c>
      <c r="G166">
        <v>1.4832535885167399</v>
      </c>
      <c r="H166">
        <v>6</v>
      </c>
    </row>
    <row r="167" spans="1:8" x14ac:dyDescent="0.2">
      <c r="A167">
        <v>165</v>
      </c>
      <c r="B167" t="s">
        <v>37</v>
      </c>
      <c r="C167" t="s">
        <v>11</v>
      </c>
      <c r="D167">
        <v>2017</v>
      </c>
      <c r="E167">
        <v>105</v>
      </c>
      <c r="F167">
        <v>105</v>
      </c>
      <c r="G167">
        <v>1</v>
      </c>
      <c r="H167">
        <v>6</v>
      </c>
    </row>
    <row r="168" spans="1:8" x14ac:dyDescent="0.2">
      <c r="A168">
        <v>166</v>
      </c>
      <c r="B168" t="s">
        <v>37</v>
      </c>
      <c r="C168" t="s">
        <v>11</v>
      </c>
      <c r="D168">
        <v>2018</v>
      </c>
      <c r="E168">
        <v>159</v>
      </c>
      <c r="F168">
        <v>105</v>
      </c>
      <c r="G168">
        <v>1.51428571428571</v>
      </c>
      <c r="H168">
        <v>6</v>
      </c>
    </row>
    <row r="169" spans="1:8" x14ac:dyDescent="0.2">
      <c r="A169">
        <v>167</v>
      </c>
      <c r="B169" t="s">
        <v>37</v>
      </c>
      <c r="C169" t="s">
        <v>11</v>
      </c>
      <c r="D169">
        <v>2019</v>
      </c>
      <c r="E169">
        <v>137</v>
      </c>
      <c r="F169">
        <v>105</v>
      </c>
      <c r="G169">
        <v>1.3047619047618999</v>
      </c>
      <c r="H169">
        <v>6</v>
      </c>
    </row>
    <row r="170" spans="1:8" x14ac:dyDescent="0.2">
      <c r="A170">
        <v>168</v>
      </c>
      <c r="B170" t="s">
        <v>37</v>
      </c>
      <c r="C170" t="s">
        <v>11</v>
      </c>
      <c r="D170">
        <v>2020</v>
      </c>
      <c r="E170">
        <v>214</v>
      </c>
      <c r="F170">
        <v>105</v>
      </c>
      <c r="G170">
        <v>2.03809523809523</v>
      </c>
      <c r="H170">
        <v>6</v>
      </c>
    </row>
    <row r="171" spans="1:8" x14ac:dyDescent="0.2">
      <c r="A171">
        <v>169</v>
      </c>
      <c r="B171" t="s">
        <v>37</v>
      </c>
      <c r="C171" t="s">
        <v>11</v>
      </c>
      <c r="D171">
        <v>2021</v>
      </c>
      <c r="E171">
        <v>173</v>
      </c>
      <c r="F171">
        <v>105</v>
      </c>
      <c r="G171">
        <v>1.64761904761904</v>
      </c>
      <c r="H171">
        <v>6</v>
      </c>
    </row>
    <row r="172" spans="1:8" x14ac:dyDescent="0.2">
      <c r="A172">
        <v>170</v>
      </c>
      <c r="B172" t="s">
        <v>37</v>
      </c>
      <c r="C172" t="s">
        <v>13</v>
      </c>
      <c r="D172">
        <v>2017</v>
      </c>
      <c r="E172">
        <v>225</v>
      </c>
      <c r="F172">
        <v>225</v>
      </c>
      <c r="G172">
        <v>1</v>
      </c>
      <c r="H172">
        <v>6</v>
      </c>
    </row>
    <row r="173" spans="1:8" x14ac:dyDescent="0.2">
      <c r="A173">
        <v>171</v>
      </c>
      <c r="B173" t="s">
        <v>37</v>
      </c>
      <c r="C173" t="s">
        <v>13</v>
      </c>
      <c r="D173">
        <v>2018</v>
      </c>
      <c r="E173">
        <v>248</v>
      </c>
      <c r="F173">
        <v>225</v>
      </c>
      <c r="G173">
        <v>1.10222222222222</v>
      </c>
      <c r="H173">
        <v>6</v>
      </c>
    </row>
    <row r="174" spans="1:8" x14ac:dyDescent="0.2">
      <c r="A174">
        <v>172</v>
      </c>
      <c r="B174" t="s">
        <v>37</v>
      </c>
      <c r="C174" t="s">
        <v>13</v>
      </c>
      <c r="D174">
        <v>2019</v>
      </c>
      <c r="E174">
        <v>288</v>
      </c>
      <c r="F174">
        <v>225</v>
      </c>
      <c r="G174">
        <v>1.28</v>
      </c>
      <c r="H174">
        <v>6</v>
      </c>
    </row>
    <row r="175" spans="1:8" x14ac:dyDescent="0.2">
      <c r="A175">
        <v>173</v>
      </c>
      <c r="B175" t="s">
        <v>37</v>
      </c>
      <c r="C175" t="s">
        <v>13</v>
      </c>
      <c r="D175">
        <v>2020</v>
      </c>
      <c r="E175">
        <v>350</v>
      </c>
      <c r="F175">
        <v>225</v>
      </c>
      <c r="G175">
        <v>1.55555555555555</v>
      </c>
      <c r="H175">
        <v>6</v>
      </c>
    </row>
    <row r="176" spans="1:8" x14ac:dyDescent="0.2">
      <c r="A176">
        <v>174</v>
      </c>
      <c r="B176" t="s">
        <v>37</v>
      </c>
      <c r="C176" t="s">
        <v>13</v>
      </c>
      <c r="D176">
        <v>2021</v>
      </c>
      <c r="E176">
        <v>347</v>
      </c>
      <c r="F176">
        <v>225</v>
      </c>
      <c r="G176">
        <v>1.5422222222222199</v>
      </c>
      <c r="H176">
        <v>6</v>
      </c>
    </row>
    <row r="177" spans="1:8" x14ac:dyDescent="0.2">
      <c r="A177">
        <v>175</v>
      </c>
      <c r="B177" t="s">
        <v>188</v>
      </c>
      <c r="C177" t="s">
        <v>5</v>
      </c>
      <c r="D177">
        <v>2017</v>
      </c>
      <c r="E177">
        <v>31</v>
      </c>
      <c r="F177">
        <v>31</v>
      </c>
      <c r="G177">
        <v>1</v>
      </c>
      <c r="H177">
        <v>14</v>
      </c>
    </row>
    <row r="178" spans="1:8" x14ac:dyDescent="0.2">
      <c r="A178">
        <v>176</v>
      </c>
      <c r="B178" t="s">
        <v>188</v>
      </c>
      <c r="C178" t="s">
        <v>5</v>
      </c>
      <c r="D178">
        <v>2018</v>
      </c>
      <c r="E178">
        <v>64</v>
      </c>
      <c r="F178">
        <v>31</v>
      </c>
      <c r="G178">
        <v>2.06451612903225</v>
      </c>
      <c r="H178">
        <v>14</v>
      </c>
    </row>
    <row r="179" spans="1:8" x14ac:dyDescent="0.2">
      <c r="A179">
        <v>177</v>
      </c>
      <c r="B179" t="s">
        <v>188</v>
      </c>
      <c r="C179" t="s">
        <v>5</v>
      </c>
      <c r="D179">
        <v>2019</v>
      </c>
      <c r="E179">
        <v>34</v>
      </c>
      <c r="F179">
        <v>31</v>
      </c>
      <c r="G179">
        <v>1.0967741935483799</v>
      </c>
      <c r="H179">
        <v>14</v>
      </c>
    </row>
    <row r="180" spans="1:8" x14ac:dyDescent="0.2">
      <c r="A180">
        <v>178</v>
      </c>
      <c r="B180" t="s">
        <v>188</v>
      </c>
      <c r="C180" t="s">
        <v>5</v>
      </c>
      <c r="D180">
        <v>2020</v>
      </c>
      <c r="E180">
        <v>71</v>
      </c>
      <c r="F180">
        <v>31</v>
      </c>
      <c r="G180">
        <v>2.2903225806451601</v>
      </c>
      <c r="H180">
        <v>14</v>
      </c>
    </row>
    <row r="181" spans="1:8" x14ac:dyDescent="0.2">
      <c r="A181">
        <v>179</v>
      </c>
      <c r="B181" t="s">
        <v>188</v>
      </c>
      <c r="C181" t="s">
        <v>5</v>
      </c>
      <c r="D181">
        <v>2021</v>
      </c>
      <c r="E181">
        <v>47</v>
      </c>
      <c r="F181">
        <v>31</v>
      </c>
      <c r="G181">
        <v>1.5161290322580601</v>
      </c>
      <c r="H181">
        <v>14</v>
      </c>
    </row>
    <row r="182" spans="1:8" x14ac:dyDescent="0.2">
      <c r="A182">
        <v>180</v>
      </c>
      <c r="B182" t="s">
        <v>188</v>
      </c>
      <c r="C182" t="s">
        <v>6</v>
      </c>
      <c r="D182">
        <v>2017</v>
      </c>
      <c r="E182">
        <v>0</v>
      </c>
      <c r="F182">
        <v>0</v>
      </c>
      <c r="H182">
        <v>14</v>
      </c>
    </row>
    <row r="183" spans="1:8" x14ac:dyDescent="0.2">
      <c r="A183">
        <v>181</v>
      </c>
      <c r="B183" t="s">
        <v>188</v>
      </c>
      <c r="C183" t="s">
        <v>6</v>
      </c>
      <c r="D183">
        <v>2018</v>
      </c>
      <c r="E183">
        <v>0</v>
      </c>
      <c r="F183">
        <v>0</v>
      </c>
      <c r="H183">
        <v>14</v>
      </c>
    </row>
    <row r="184" spans="1:8" x14ac:dyDescent="0.2">
      <c r="A184">
        <v>182</v>
      </c>
      <c r="B184" t="s">
        <v>188</v>
      </c>
      <c r="C184" t="s">
        <v>6</v>
      </c>
      <c r="D184">
        <v>2019</v>
      </c>
      <c r="E184">
        <v>0</v>
      </c>
      <c r="F184">
        <v>0</v>
      </c>
      <c r="H184">
        <v>14</v>
      </c>
    </row>
    <row r="185" spans="1:8" x14ac:dyDescent="0.2">
      <c r="A185">
        <v>183</v>
      </c>
      <c r="B185" t="s">
        <v>188</v>
      </c>
      <c r="C185" t="s">
        <v>6</v>
      </c>
      <c r="D185">
        <v>2020</v>
      </c>
      <c r="E185">
        <v>0</v>
      </c>
      <c r="F185">
        <v>0</v>
      </c>
      <c r="H185">
        <v>14</v>
      </c>
    </row>
    <row r="186" spans="1:8" x14ac:dyDescent="0.2">
      <c r="A186">
        <v>184</v>
      </c>
      <c r="B186" t="s">
        <v>188</v>
      </c>
      <c r="C186" t="s">
        <v>6</v>
      </c>
      <c r="D186">
        <v>2021</v>
      </c>
      <c r="E186">
        <v>0</v>
      </c>
      <c r="F186">
        <v>0</v>
      </c>
      <c r="H186">
        <v>14</v>
      </c>
    </row>
    <row r="187" spans="1:8" x14ac:dyDescent="0.2">
      <c r="A187">
        <v>185</v>
      </c>
      <c r="B187" t="s">
        <v>188</v>
      </c>
      <c r="C187" t="s">
        <v>8</v>
      </c>
      <c r="D187">
        <v>2017</v>
      </c>
      <c r="E187">
        <v>61</v>
      </c>
      <c r="F187">
        <v>61</v>
      </c>
      <c r="G187">
        <v>1</v>
      </c>
      <c r="H187">
        <v>14</v>
      </c>
    </row>
    <row r="188" spans="1:8" x14ac:dyDescent="0.2">
      <c r="A188">
        <v>186</v>
      </c>
      <c r="B188" t="s">
        <v>188</v>
      </c>
      <c r="C188" t="s">
        <v>8</v>
      </c>
      <c r="D188">
        <v>2018</v>
      </c>
      <c r="E188">
        <v>96</v>
      </c>
      <c r="F188">
        <v>61</v>
      </c>
      <c r="G188">
        <v>1.57377049180327</v>
      </c>
      <c r="H188">
        <v>14</v>
      </c>
    </row>
    <row r="189" spans="1:8" x14ac:dyDescent="0.2">
      <c r="A189">
        <v>187</v>
      </c>
      <c r="B189" t="s">
        <v>188</v>
      </c>
      <c r="C189" t="s">
        <v>8</v>
      </c>
      <c r="D189">
        <v>2019</v>
      </c>
      <c r="E189">
        <v>72</v>
      </c>
      <c r="F189">
        <v>61</v>
      </c>
      <c r="G189">
        <v>1.1803278688524499</v>
      </c>
      <c r="H189">
        <v>14</v>
      </c>
    </row>
    <row r="190" spans="1:8" x14ac:dyDescent="0.2">
      <c r="A190">
        <v>188</v>
      </c>
      <c r="B190" t="s">
        <v>188</v>
      </c>
      <c r="C190" t="s">
        <v>8</v>
      </c>
      <c r="D190">
        <v>2020</v>
      </c>
      <c r="E190">
        <v>110</v>
      </c>
      <c r="F190">
        <v>61</v>
      </c>
      <c r="G190">
        <v>1.8032786885245899</v>
      </c>
      <c r="H190">
        <v>14</v>
      </c>
    </row>
    <row r="191" spans="1:8" x14ac:dyDescent="0.2">
      <c r="A191">
        <v>189</v>
      </c>
      <c r="B191" t="s">
        <v>188</v>
      </c>
      <c r="C191" t="s">
        <v>8</v>
      </c>
      <c r="D191">
        <v>2021</v>
      </c>
      <c r="E191">
        <v>86</v>
      </c>
      <c r="F191">
        <v>61</v>
      </c>
      <c r="G191">
        <v>1.4098360655737701</v>
      </c>
      <c r="H191">
        <v>14</v>
      </c>
    </row>
    <row r="192" spans="1:8" x14ac:dyDescent="0.2">
      <c r="A192">
        <v>190</v>
      </c>
      <c r="B192" t="s">
        <v>188</v>
      </c>
      <c r="C192" t="s">
        <v>11</v>
      </c>
      <c r="D192">
        <v>2017</v>
      </c>
      <c r="E192">
        <v>0</v>
      </c>
      <c r="F192">
        <v>0</v>
      </c>
      <c r="H192">
        <v>14</v>
      </c>
    </row>
    <row r="193" spans="1:8" x14ac:dyDescent="0.2">
      <c r="A193">
        <v>191</v>
      </c>
      <c r="B193" t="s">
        <v>188</v>
      </c>
      <c r="C193" t="s">
        <v>11</v>
      </c>
      <c r="D193">
        <v>2018</v>
      </c>
      <c r="E193">
        <v>0</v>
      </c>
      <c r="F193">
        <v>0</v>
      </c>
      <c r="H193">
        <v>14</v>
      </c>
    </row>
    <row r="194" spans="1:8" x14ac:dyDescent="0.2">
      <c r="A194">
        <v>192</v>
      </c>
      <c r="B194" t="s">
        <v>188</v>
      </c>
      <c r="C194" t="s">
        <v>11</v>
      </c>
      <c r="D194">
        <v>2019</v>
      </c>
      <c r="E194">
        <v>0</v>
      </c>
      <c r="F194">
        <v>0</v>
      </c>
      <c r="H194">
        <v>14</v>
      </c>
    </row>
    <row r="195" spans="1:8" x14ac:dyDescent="0.2">
      <c r="A195">
        <v>193</v>
      </c>
      <c r="B195" t="s">
        <v>188</v>
      </c>
      <c r="C195" t="s">
        <v>11</v>
      </c>
      <c r="D195">
        <v>2020</v>
      </c>
      <c r="E195">
        <v>0</v>
      </c>
      <c r="F195">
        <v>0</v>
      </c>
      <c r="H195">
        <v>14</v>
      </c>
    </row>
    <row r="196" spans="1:8" x14ac:dyDescent="0.2">
      <c r="A196">
        <v>194</v>
      </c>
      <c r="B196" t="s">
        <v>188</v>
      </c>
      <c r="C196" t="s">
        <v>11</v>
      </c>
      <c r="D196">
        <v>2021</v>
      </c>
      <c r="E196">
        <v>0</v>
      </c>
      <c r="F196">
        <v>0</v>
      </c>
      <c r="H196">
        <v>14</v>
      </c>
    </row>
    <row r="197" spans="1:8" x14ac:dyDescent="0.2">
      <c r="A197">
        <v>195</v>
      </c>
      <c r="B197" t="s">
        <v>188</v>
      </c>
      <c r="C197" t="s">
        <v>13</v>
      </c>
      <c r="D197">
        <v>2017</v>
      </c>
      <c r="E197">
        <v>0</v>
      </c>
      <c r="F197">
        <v>0</v>
      </c>
      <c r="H197">
        <v>14</v>
      </c>
    </row>
    <row r="198" spans="1:8" x14ac:dyDescent="0.2">
      <c r="A198">
        <v>196</v>
      </c>
      <c r="B198" t="s">
        <v>188</v>
      </c>
      <c r="C198" t="s">
        <v>13</v>
      </c>
      <c r="D198">
        <v>2018</v>
      </c>
      <c r="E198">
        <v>0</v>
      </c>
      <c r="F198">
        <v>0</v>
      </c>
      <c r="H198">
        <v>14</v>
      </c>
    </row>
    <row r="199" spans="1:8" x14ac:dyDescent="0.2">
      <c r="A199">
        <v>197</v>
      </c>
      <c r="B199" t="s">
        <v>188</v>
      </c>
      <c r="C199" t="s">
        <v>13</v>
      </c>
      <c r="D199">
        <v>2019</v>
      </c>
      <c r="E199">
        <v>0</v>
      </c>
      <c r="F199">
        <v>0</v>
      </c>
      <c r="H199">
        <v>14</v>
      </c>
    </row>
    <row r="200" spans="1:8" x14ac:dyDescent="0.2">
      <c r="A200">
        <v>198</v>
      </c>
      <c r="B200" t="s">
        <v>188</v>
      </c>
      <c r="C200" t="s">
        <v>13</v>
      </c>
      <c r="D200">
        <v>2020</v>
      </c>
      <c r="E200">
        <v>0</v>
      </c>
      <c r="F200">
        <v>0</v>
      </c>
      <c r="H200">
        <v>14</v>
      </c>
    </row>
    <row r="201" spans="1:8" x14ac:dyDescent="0.2">
      <c r="A201">
        <v>199</v>
      </c>
      <c r="B201" t="s">
        <v>188</v>
      </c>
      <c r="C201" t="s">
        <v>13</v>
      </c>
      <c r="D201">
        <v>2021</v>
      </c>
      <c r="E201">
        <v>0</v>
      </c>
      <c r="F201">
        <v>0</v>
      </c>
      <c r="H201">
        <v>14</v>
      </c>
    </row>
    <row r="202" spans="1:8" x14ac:dyDescent="0.2">
      <c r="A202">
        <v>200</v>
      </c>
      <c r="B202" t="s">
        <v>38</v>
      </c>
      <c r="C202" t="s">
        <v>5</v>
      </c>
      <c r="D202">
        <v>2017</v>
      </c>
      <c r="E202">
        <v>38</v>
      </c>
      <c r="F202">
        <v>38</v>
      </c>
      <c r="G202">
        <v>1</v>
      </c>
      <c r="H202">
        <v>15</v>
      </c>
    </row>
    <row r="203" spans="1:8" x14ac:dyDescent="0.2">
      <c r="A203">
        <v>201</v>
      </c>
      <c r="B203" t="s">
        <v>38</v>
      </c>
      <c r="C203" t="s">
        <v>5</v>
      </c>
      <c r="D203">
        <v>2018</v>
      </c>
      <c r="E203">
        <v>40</v>
      </c>
      <c r="F203">
        <v>38</v>
      </c>
      <c r="G203">
        <v>1.0526315789473599</v>
      </c>
      <c r="H203">
        <v>15</v>
      </c>
    </row>
    <row r="204" spans="1:8" x14ac:dyDescent="0.2">
      <c r="A204">
        <v>202</v>
      </c>
      <c r="B204" t="s">
        <v>38</v>
      </c>
      <c r="C204" t="s">
        <v>5</v>
      </c>
      <c r="D204">
        <v>2019</v>
      </c>
      <c r="E204">
        <v>34</v>
      </c>
      <c r="F204">
        <v>38</v>
      </c>
      <c r="G204">
        <v>0.89473684210526305</v>
      </c>
      <c r="H204">
        <v>15</v>
      </c>
    </row>
    <row r="205" spans="1:8" x14ac:dyDescent="0.2">
      <c r="A205">
        <v>203</v>
      </c>
      <c r="B205" t="s">
        <v>38</v>
      </c>
      <c r="C205" t="s">
        <v>5</v>
      </c>
      <c r="D205">
        <v>2020</v>
      </c>
      <c r="E205">
        <v>36</v>
      </c>
      <c r="F205">
        <v>38</v>
      </c>
      <c r="G205">
        <v>0.94736842105263097</v>
      </c>
      <c r="H205">
        <v>15</v>
      </c>
    </row>
    <row r="206" spans="1:8" x14ac:dyDescent="0.2">
      <c r="A206">
        <v>204</v>
      </c>
      <c r="B206" t="s">
        <v>38</v>
      </c>
      <c r="C206" t="s">
        <v>5</v>
      </c>
      <c r="D206">
        <v>2021</v>
      </c>
      <c r="E206">
        <v>27</v>
      </c>
      <c r="F206">
        <v>38</v>
      </c>
      <c r="G206">
        <v>0.71052631578947301</v>
      </c>
      <c r="H206">
        <v>15</v>
      </c>
    </row>
    <row r="207" spans="1:8" x14ac:dyDescent="0.2">
      <c r="A207">
        <v>205</v>
      </c>
      <c r="B207" t="s">
        <v>38</v>
      </c>
      <c r="C207" t="s">
        <v>6</v>
      </c>
      <c r="D207">
        <v>2017</v>
      </c>
      <c r="E207">
        <v>38</v>
      </c>
      <c r="F207">
        <v>38</v>
      </c>
      <c r="G207">
        <v>1</v>
      </c>
      <c r="H207">
        <v>15</v>
      </c>
    </row>
    <row r="208" spans="1:8" x14ac:dyDescent="0.2">
      <c r="A208">
        <v>206</v>
      </c>
      <c r="B208" t="s">
        <v>38</v>
      </c>
      <c r="C208" t="s">
        <v>6</v>
      </c>
      <c r="D208">
        <v>2018</v>
      </c>
      <c r="E208">
        <v>0</v>
      </c>
      <c r="F208">
        <v>38</v>
      </c>
      <c r="G208">
        <v>0</v>
      </c>
      <c r="H208">
        <v>15</v>
      </c>
    </row>
    <row r="209" spans="1:8" x14ac:dyDescent="0.2">
      <c r="A209">
        <v>207</v>
      </c>
      <c r="B209" t="s">
        <v>38</v>
      </c>
      <c r="C209" t="s">
        <v>6</v>
      </c>
      <c r="D209">
        <v>2019</v>
      </c>
      <c r="E209">
        <v>13</v>
      </c>
      <c r="F209">
        <v>38</v>
      </c>
      <c r="G209">
        <v>0.34210526315789402</v>
      </c>
      <c r="H209">
        <v>15</v>
      </c>
    </row>
    <row r="210" spans="1:8" x14ac:dyDescent="0.2">
      <c r="A210">
        <v>208</v>
      </c>
      <c r="B210" t="s">
        <v>38</v>
      </c>
      <c r="C210" t="s">
        <v>6</v>
      </c>
      <c r="D210">
        <v>2020</v>
      </c>
      <c r="E210">
        <v>0</v>
      </c>
      <c r="F210">
        <v>38</v>
      </c>
      <c r="G210">
        <v>0</v>
      </c>
      <c r="H210">
        <v>15</v>
      </c>
    </row>
    <row r="211" spans="1:8" x14ac:dyDescent="0.2">
      <c r="A211">
        <v>209</v>
      </c>
      <c r="B211" t="s">
        <v>38</v>
      </c>
      <c r="C211" t="s">
        <v>6</v>
      </c>
      <c r="D211">
        <v>2021</v>
      </c>
      <c r="E211">
        <v>8</v>
      </c>
      <c r="F211">
        <v>38</v>
      </c>
      <c r="G211">
        <v>0.21052631578947301</v>
      </c>
      <c r="H211">
        <v>15</v>
      </c>
    </row>
    <row r="212" spans="1:8" x14ac:dyDescent="0.2">
      <c r="A212">
        <v>210</v>
      </c>
      <c r="B212" t="s">
        <v>38</v>
      </c>
      <c r="C212" t="s">
        <v>8</v>
      </c>
      <c r="D212">
        <v>2017</v>
      </c>
      <c r="E212">
        <v>43</v>
      </c>
      <c r="F212">
        <v>43</v>
      </c>
      <c r="G212">
        <v>1</v>
      </c>
      <c r="H212">
        <v>15</v>
      </c>
    </row>
    <row r="213" spans="1:8" x14ac:dyDescent="0.2">
      <c r="A213">
        <v>211</v>
      </c>
      <c r="B213" t="s">
        <v>38</v>
      </c>
      <c r="C213" t="s">
        <v>8</v>
      </c>
      <c r="D213">
        <v>2018</v>
      </c>
      <c r="E213">
        <v>42</v>
      </c>
      <c r="F213">
        <v>43</v>
      </c>
      <c r="G213">
        <v>0.97674418604651103</v>
      </c>
      <c r="H213">
        <v>15</v>
      </c>
    </row>
    <row r="214" spans="1:8" x14ac:dyDescent="0.2">
      <c r="A214">
        <v>212</v>
      </c>
      <c r="B214" t="s">
        <v>38</v>
      </c>
      <c r="C214" t="s">
        <v>8</v>
      </c>
      <c r="D214">
        <v>2019</v>
      </c>
      <c r="E214">
        <v>25</v>
      </c>
      <c r="F214">
        <v>43</v>
      </c>
      <c r="G214">
        <v>0.581395348837209</v>
      </c>
      <c r="H214">
        <v>15</v>
      </c>
    </row>
    <row r="215" spans="1:8" x14ac:dyDescent="0.2">
      <c r="A215">
        <v>213</v>
      </c>
      <c r="B215" t="s">
        <v>38</v>
      </c>
      <c r="C215" t="s">
        <v>8</v>
      </c>
      <c r="D215">
        <v>2020</v>
      </c>
      <c r="E215">
        <v>32</v>
      </c>
      <c r="F215">
        <v>43</v>
      </c>
      <c r="G215">
        <v>0.74418604651162701</v>
      </c>
      <c r="H215">
        <v>15</v>
      </c>
    </row>
    <row r="216" spans="1:8" x14ac:dyDescent="0.2">
      <c r="A216">
        <v>214</v>
      </c>
      <c r="B216" t="s">
        <v>38</v>
      </c>
      <c r="C216" t="s">
        <v>8</v>
      </c>
      <c r="D216">
        <v>2021</v>
      </c>
      <c r="E216">
        <v>45</v>
      </c>
      <c r="F216">
        <v>43</v>
      </c>
      <c r="G216">
        <v>1.0465116279069699</v>
      </c>
      <c r="H216">
        <v>15</v>
      </c>
    </row>
    <row r="217" spans="1:8" x14ac:dyDescent="0.2">
      <c r="A217">
        <v>215</v>
      </c>
      <c r="B217" t="s">
        <v>38</v>
      </c>
      <c r="C217" t="s">
        <v>11</v>
      </c>
      <c r="D217">
        <v>2017</v>
      </c>
      <c r="E217">
        <v>0</v>
      </c>
      <c r="F217">
        <v>0</v>
      </c>
      <c r="H217">
        <v>15</v>
      </c>
    </row>
    <row r="218" spans="1:8" x14ac:dyDescent="0.2">
      <c r="A218">
        <v>216</v>
      </c>
      <c r="B218" t="s">
        <v>38</v>
      </c>
      <c r="C218" t="s">
        <v>11</v>
      </c>
      <c r="D218">
        <v>2018</v>
      </c>
      <c r="E218">
        <v>19</v>
      </c>
      <c r="F218">
        <v>0</v>
      </c>
      <c r="G218" t="s">
        <v>92</v>
      </c>
      <c r="H218">
        <v>15</v>
      </c>
    </row>
    <row r="219" spans="1:8" x14ac:dyDescent="0.2">
      <c r="A219">
        <v>217</v>
      </c>
      <c r="B219" t="s">
        <v>38</v>
      </c>
      <c r="C219" t="s">
        <v>11</v>
      </c>
      <c r="D219">
        <v>2019</v>
      </c>
      <c r="E219">
        <v>15</v>
      </c>
      <c r="F219">
        <v>0</v>
      </c>
      <c r="G219" t="s">
        <v>92</v>
      </c>
      <c r="H219">
        <v>15</v>
      </c>
    </row>
    <row r="220" spans="1:8" x14ac:dyDescent="0.2">
      <c r="A220">
        <v>218</v>
      </c>
      <c r="B220" t="s">
        <v>38</v>
      </c>
      <c r="C220" t="s">
        <v>11</v>
      </c>
      <c r="D220">
        <v>2020</v>
      </c>
      <c r="E220">
        <v>28</v>
      </c>
      <c r="F220">
        <v>0</v>
      </c>
      <c r="G220" t="s">
        <v>92</v>
      </c>
      <c r="H220">
        <v>15</v>
      </c>
    </row>
    <row r="221" spans="1:8" x14ac:dyDescent="0.2">
      <c r="A221">
        <v>219</v>
      </c>
      <c r="B221" t="s">
        <v>38</v>
      </c>
      <c r="C221" t="s">
        <v>11</v>
      </c>
      <c r="D221">
        <v>2021</v>
      </c>
      <c r="E221">
        <v>5</v>
      </c>
      <c r="F221">
        <v>0</v>
      </c>
      <c r="G221" t="s">
        <v>92</v>
      </c>
      <c r="H221">
        <v>15</v>
      </c>
    </row>
    <row r="222" spans="1:8" x14ac:dyDescent="0.2">
      <c r="A222">
        <v>220</v>
      </c>
      <c r="B222" t="s">
        <v>38</v>
      </c>
      <c r="C222" t="s">
        <v>13</v>
      </c>
      <c r="D222">
        <v>2017</v>
      </c>
      <c r="E222">
        <v>28</v>
      </c>
      <c r="F222">
        <v>28</v>
      </c>
      <c r="G222">
        <v>1</v>
      </c>
      <c r="H222">
        <v>15</v>
      </c>
    </row>
    <row r="223" spans="1:8" x14ac:dyDescent="0.2">
      <c r="A223">
        <v>221</v>
      </c>
      <c r="B223" t="s">
        <v>38</v>
      </c>
      <c r="C223" t="s">
        <v>13</v>
      </c>
      <c r="D223">
        <v>2018</v>
      </c>
      <c r="E223">
        <v>28</v>
      </c>
      <c r="F223">
        <v>28</v>
      </c>
      <c r="G223">
        <v>1</v>
      </c>
      <c r="H223">
        <v>15</v>
      </c>
    </row>
    <row r="224" spans="1:8" x14ac:dyDescent="0.2">
      <c r="A224">
        <v>222</v>
      </c>
      <c r="B224" t="s">
        <v>38</v>
      </c>
      <c r="C224" t="s">
        <v>13</v>
      </c>
      <c r="D224">
        <v>2019</v>
      </c>
      <c r="E224">
        <v>24</v>
      </c>
      <c r="F224">
        <v>28</v>
      </c>
      <c r="G224">
        <v>0.85714285714285698</v>
      </c>
      <c r="H224">
        <v>15</v>
      </c>
    </row>
    <row r="225" spans="1:8" x14ac:dyDescent="0.2">
      <c r="A225">
        <v>223</v>
      </c>
      <c r="B225" t="s">
        <v>38</v>
      </c>
      <c r="C225" t="s">
        <v>13</v>
      </c>
      <c r="D225">
        <v>2020</v>
      </c>
      <c r="E225">
        <v>37</v>
      </c>
      <c r="F225">
        <v>28</v>
      </c>
      <c r="G225">
        <v>1.3214285714285701</v>
      </c>
      <c r="H225">
        <v>15</v>
      </c>
    </row>
    <row r="226" spans="1:8" x14ac:dyDescent="0.2">
      <c r="A226">
        <v>224</v>
      </c>
      <c r="B226" t="s">
        <v>38</v>
      </c>
      <c r="C226" t="s">
        <v>13</v>
      </c>
      <c r="D226">
        <v>2021</v>
      </c>
      <c r="E226">
        <v>30</v>
      </c>
      <c r="F226">
        <v>28</v>
      </c>
      <c r="G226">
        <v>1.0714285714285701</v>
      </c>
      <c r="H226">
        <v>15</v>
      </c>
    </row>
    <row r="227" spans="1:8" x14ac:dyDescent="0.2">
      <c r="A227">
        <v>225</v>
      </c>
      <c r="B227" t="s">
        <v>189</v>
      </c>
      <c r="C227" t="s">
        <v>5</v>
      </c>
      <c r="D227">
        <v>2017</v>
      </c>
      <c r="E227">
        <v>584</v>
      </c>
      <c r="F227">
        <v>584</v>
      </c>
      <c r="G227">
        <v>1</v>
      </c>
      <c r="H227">
        <v>2</v>
      </c>
    </row>
    <row r="228" spans="1:8" x14ac:dyDescent="0.2">
      <c r="A228">
        <v>226</v>
      </c>
      <c r="B228" t="s">
        <v>189</v>
      </c>
      <c r="C228" t="s">
        <v>5</v>
      </c>
      <c r="D228">
        <v>2018</v>
      </c>
      <c r="E228">
        <v>709</v>
      </c>
      <c r="F228">
        <v>584</v>
      </c>
      <c r="G228">
        <v>1.21404109589041</v>
      </c>
      <c r="H228">
        <v>2</v>
      </c>
    </row>
    <row r="229" spans="1:8" x14ac:dyDescent="0.2">
      <c r="A229">
        <v>227</v>
      </c>
      <c r="B229" t="s">
        <v>189</v>
      </c>
      <c r="C229" t="s">
        <v>5</v>
      </c>
      <c r="D229">
        <v>2019</v>
      </c>
      <c r="E229">
        <v>708</v>
      </c>
      <c r="F229">
        <v>584</v>
      </c>
      <c r="G229">
        <v>1.2123287671232801</v>
      </c>
      <c r="H229">
        <v>2</v>
      </c>
    </row>
    <row r="230" spans="1:8" x14ac:dyDescent="0.2">
      <c r="A230">
        <v>228</v>
      </c>
      <c r="B230" t="s">
        <v>189</v>
      </c>
      <c r="C230" t="s">
        <v>5</v>
      </c>
      <c r="D230">
        <v>2020</v>
      </c>
      <c r="E230">
        <v>874</v>
      </c>
      <c r="F230">
        <v>584</v>
      </c>
      <c r="G230">
        <v>1.49657534246575</v>
      </c>
      <c r="H230">
        <v>2</v>
      </c>
    </row>
    <row r="231" spans="1:8" x14ac:dyDescent="0.2">
      <c r="A231">
        <v>229</v>
      </c>
      <c r="B231" t="s">
        <v>189</v>
      </c>
      <c r="C231" t="s">
        <v>5</v>
      </c>
      <c r="D231">
        <v>2021</v>
      </c>
      <c r="E231">
        <v>855</v>
      </c>
      <c r="F231">
        <v>584</v>
      </c>
      <c r="G231">
        <v>1.46404109589041</v>
      </c>
      <c r="H231">
        <v>2</v>
      </c>
    </row>
    <row r="232" spans="1:8" x14ac:dyDescent="0.2">
      <c r="A232">
        <v>230</v>
      </c>
      <c r="B232" t="s">
        <v>189</v>
      </c>
      <c r="C232" t="s">
        <v>6</v>
      </c>
      <c r="D232">
        <v>2017</v>
      </c>
      <c r="E232">
        <v>151</v>
      </c>
      <c r="F232">
        <v>151</v>
      </c>
      <c r="G232">
        <v>1</v>
      </c>
      <c r="H232">
        <v>2</v>
      </c>
    </row>
    <row r="233" spans="1:8" x14ac:dyDescent="0.2">
      <c r="A233">
        <v>231</v>
      </c>
      <c r="B233" t="s">
        <v>189</v>
      </c>
      <c r="C233" t="s">
        <v>6</v>
      </c>
      <c r="D233">
        <v>2018</v>
      </c>
      <c r="E233">
        <v>277</v>
      </c>
      <c r="F233">
        <v>151</v>
      </c>
      <c r="G233">
        <v>1.8344370860927099</v>
      </c>
      <c r="H233">
        <v>2</v>
      </c>
    </row>
    <row r="234" spans="1:8" x14ac:dyDescent="0.2">
      <c r="A234">
        <v>232</v>
      </c>
      <c r="B234" t="s">
        <v>189</v>
      </c>
      <c r="C234" t="s">
        <v>6</v>
      </c>
      <c r="D234">
        <v>2019</v>
      </c>
      <c r="E234">
        <v>338</v>
      </c>
      <c r="F234">
        <v>151</v>
      </c>
      <c r="G234">
        <v>2.23841059602649</v>
      </c>
      <c r="H234">
        <v>2</v>
      </c>
    </row>
    <row r="235" spans="1:8" x14ac:dyDescent="0.2">
      <c r="A235">
        <v>233</v>
      </c>
      <c r="B235" t="s">
        <v>189</v>
      </c>
      <c r="C235" t="s">
        <v>6</v>
      </c>
      <c r="D235">
        <v>2020</v>
      </c>
      <c r="E235">
        <v>364</v>
      </c>
      <c r="F235">
        <v>151</v>
      </c>
      <c r="G235">
        <v>2.4105960264900599</v>
      </c>
      <c r="H235">
        <v>2</v>
      </c>
    </row>
    <row r="236" spans="1:8" x14ac:dyDescent="0.2">
      <c r="A236">
        <v>234</v>
      </c>
      <c r="B236" t="s">
        <v>189</v>
      </c>
      <c r="C236" t="s">
        <v>6</v>
      </c>
      <c r="D236">
        <v>2021</v>
      </c>
      <c r="E236">
        <v>434</v>
      </c>
      <c r="F236">
        <v>151</v>
      </c>
      <c r="G236">
        <v>2.87417218543046</v>
      </c>
      <c r="H236">
        <v>2</v>
      </c>
    </row>
    <row r="237" spans="1:8" x14ac:dyDescent="0.2">
      <c r="A237">
        <v>235</v>
      </c>
      <c r="B237" t="s">
        <v>189</v>
      </c>
      <c r="C237" t="s">
        <v>8</v>
      </c>
      <c r="D237">
        <v>2017</v>
      </c>
      <c r="E237">
        <v>499</v>
      </c>
      <c r="F237">
        <v>499</v>
      </c>
      <c r="G237">
        <v>1</v>
      </c>
      <c r="H237">
        <v>2</v>
      </c>
    </row>
    <row r="238" spans="1:8" x14ac:dyDescent="0.2">
      <c r="A238">
        <v>236</v>
      </c>
      <c r="B238" t="s">
        <v>189</v>
      </c>
      <c r="C238" t="s">
        <v>8</v>
      </c>
      <c r="D238">
        <v>2018</v>
      </c>
      <c r="E238">
        <v>588</v>
      </c>
      <c r="F238">
        <v>499</v>
      </c>
      <c r="G238">
        <v>1.17835671342685</v>
      </c>
      <c r="H238">
        <v>2</v>
      </c>
    </row>
    <row r="239" spans="1:8" x14ac:dyDescent="0.2">
      <c r="A239">
        <v>237</v>
      </c>
      <c r="B239" t="s">
        <v>189</v>
      </c>
      <c r="C239" t="s">
        <v>8</v>
      </c>
      <c r="D239">
        <v>2019</v>
      </c>
      <c r="E239">
        <v>545</v>
      </c>
      <c r="F239">
        <v>499</v>
      </c>
      <c r="G239">
        <v>1.0921843687374699</v>
      </c>
      <c r="H239">
        <v>2</v>
      </c>
    </row>
    <row r="240" spans="1:8" x14ac:dyDescent="0.2">
      <c r="A240">
        <v>238</v>
      </c>
      <c r="B240" t="s">
        <v>189</v>
      </c>
      <c r="C240" t="s">
        <v>8</v>
      </c>
      <c r="D240">
        <v>2020</v>
      </c>
      <c r="E240">
        <v>699</v>
      </c>
      <c r="F240">
        <v>499</v>
      </c>
      <c r="G240">
        <v>1.4008016032064099</v>
      </c>
      <c r="H240">
        <v>2</v>
      </c>
    </row>
    <row r="241" spans="1:8" x14ac:dyDescent="0.2">
      <c r="A241">
        <v>239</v>
      </c>
      <c r="B241" t="s">
        <v>189</v>
      </c>
      <c r="C241" t="s">
        <v>8</v>
      </c>
      <c r="D241">
        <v>2021</v>
      </c>
      <c r="E241">
        <v>603</v>
      </c>
      <c r="F241">
        <v>499</v>
      </c>
      <c r="G241">
        <v>1.20841683366733</v>
      </c>
      <c r="H241">
        <v>2</v>
      </c>
    </row>
    <row r="242" spans="1:8" x14ac:dyDescent="0.2">
      <c r="A242">
        <v>240</v>
      </c>
      <c r="B242" t="s">
        <v>189</v>
      </c>
      <c r="C242" t="s">
        <v>11</v>
      </c>
      <c r="D242">
        <v>2017</v>
      </c>
      <c r="E242">
        <v>421</v>
      </c>
      <c r="F242">
        <v>421</v>
      </c>
      <c r="G242">
        <v>1</v>
      </c>
      <c r="H242">
        <v>2</v>
      </c>
    </row>
    <row r="243" spans="1:8" x14ac:dyDescent="0.2">
      <c r="A243">
        <v>241</v>
      </c>
      <c r="B243" t="s">
        <v>189</v>
      </c>
      <c r="C243" t="s">
        <v>11</v>
      </c>
      <c r="D243">
        <v>2018</v>
      </c>
      <c r="E243">
        <v>416</v>
      </c>
      <c r="F243">
        <v>421</v>
      </c>
      <c r="G243">
        <v>0.988123515439429</v>
      </c>
      <c r="H243">
        <v>2</v>
      </c>
    </row>
    <row r="244" spans="1:8" x14ac:dyDescent="0.2">
      <c r="A244">
        <v>242</v>
      </c>
      <c r="B244" t="s">
        <v>189</v>
      </c>
      <c r="C244" t="s">
        <v>11</v>
      </c>
      <c r="D244">
        <v>2019</v>
      </c>
      <c r="E244">
        <v>465</v>
      </c>
      <c r="F244">
        <v>421</v>
      </c>
      <c r="G244">
        <v>1.1045130641330101</v>
      </c>
      <c r="H244">
        <v>2</v>
      </c>
    </row>
    <row r="245" spans="1:8" x14ac:dyDescent="0.2">
      <c r="A245">
        <v>243</v>
      </c>
      <c r="B245" t="s">
        <v>189</v>
      </c>
      <c r="C245" t="s">
        <v>11</v>
      </c>
      <c r="D245">
        <v>2020</v>
      </c>
      <c r="E245">
        <v>655</v>
      </c>
      <c r="F245">
        <v>421</v>
      </c>
      <c r="G245">
        <v>1.5558194774346701</v>
      </c>
      <c r="H245">
        <v>2</v>
      </c>
    </row>
    <row r="246" spans="1:8" x14ac:dyDescent="0.2">
      <c r="A246">
        <v>244</v>
      </c>
      <c r="B246" t="s">
        <v>189</v>
      </c>
      <c r="C246" t="s">
        <v>11</v>
      </c>
      <c r="D246">
        <v>2021</v>
      </c>
      <c r="E246">
        <v>528</v>
      </c>
      <c r="F246">
        <v>421</v>
      </c>
      <c r="G246">
        <v>1.2541567695961899</v>
      </c>
      <c r="H246">
        <v>2</v>
      </c>
    </row>
    <row r="247" spans="1:8" x14ac:dyDescent="0.2">
      <c r="A247">
        <v>245</v>
      </c>
      <c r="B247" t="s">
        <v>189</v>
      </c>
      <c r="C247" t="s">
        <v>13</v>
      </c>
      <c r="D247">
        <v>2017</v>
      </c>
      <c r="E247">
        <v>471</v>
      </c>
      <c r="F247">
        <v>471</v>
      </c>
      <c r="G247">
        <v>1</v>
      </c>
      <c r="H247">
        <v>2</v>
      </c>
    </row>
    <row r="248" spans="1:8" x14ac:dyDescent="0.2">
      <c r="A248">
        <v>246</v>
      </c>
      <c r="B248" t="s">
        <v>189</v>
      </c>
      <c r="C248" t="s">
        <v>13</v>
      </c>
      <c r="D248">
        <v>2018</v>
      </c>
      <c r="E248">
        <v>542</v>
      </c>
      <c r="F248">
        <v>471</v>
      </c>
      <c r="G248">
        <v>1.15074309978768</v>
      </c>
      <c r="H248">
        <v>2</v>
      </c>
    </row>
    <row r="249" spans="1:8" x14ac:dyDescent="0.2">
      <c r="A249">
        <v>247</v>
      </c>
      <c r="B249" t="s">
        <v>189</v>
      </c>
      <c r="C249" t="s">
        <v>13</v>
      </c>
      <c r="D249">
        <v>2019</v>
      </c>
      <c r="E249">
        <v>674</v>
      </c>
      <c r="F249">
        <v>471</v>
      </c>
      <c r="G249">
        <v>1.43099787685774</v>
      </c>
      <c r="H249">
        <v>2</v>
      </c>
    </row>
    <row r="250" spans="1:8" x14ac:dyDescent="0.2">
      <c r="A250">
        <v>248</v>
      </c>
      <c r="B250" t="s">
        <v>189</v>
      </c>
      <c r="C250" t="s">
        <v>13</v>
      </c>
      <c r="D250">
        <v>2020</v>
      </c>
      <c r="E250">
        <v>823</v>
      </c>
      <c r="F250">
        <v>471</v>
      </c>
      <c r="G250">
        <v>1.7473460721868299</v>
      </c>
      <c r="H250">
        <v>2</v>
      </c>
    </row>
    <row r="251" spans="1:8" x14ac:dyDescent="0.2">
      <c r="A251">
        <v>249</v>
      </c>
      <c r="B251" t="s">
        <v>189</v>
      </c>
      <c r="C251" t="s">
        <v>13</v>
      </c>
      <c r="D251">
        <v>2021</v>
      </c>
      <c r="E251">
        <v>840</v>
      </c>
      <c r="F251">
        <v>471</v>
      </c>
      <c r="G251">
        <v>1.7834394904458599</v>
      </c>
      <c r="H251">
        <v>2</v>
      </c>
    </row>
    <row r="252" spans="1:8" x14ac:dyDescent="0.2">
      <c r="A252">
        <v>250</v>
      </c>
      <c r="B252" t="s">
        <v>39</v>
      </c>
      <c r="C252" t="s">
        <v>5</v>
      </c>
      <c r="D252">
        <v>2017</v>
      </c>
      <c r="E252">
        <v>409</v>
      </c>
      <c r="F252">
        <v>409</v>
      </c>
      <c r="G252">
        <v>1</v>
      </c>
      <c r="H252">
        <v>4</v>
      </c>
    </row>
    <row r="253" spans="1:8" x14ac:dyDescent="0.2">
      <c r="A253">
        <v>251</v>
      </c>
      <c r="B253" t="s">
        <v>39</v>
      </c>
      <c r="C253" t="s">
        <v>5</v>
      </c>
      <c r="D253">
        <v>2018</v>
      </c>
      <c r="E253">
        <v>400</v>
      </c>
      <c r="F253">
        <v>409</v>
      </c>
      <c r="G253">
        <v>0.97799511002444905</v>
      </c>
      <c r="H253">
        <v>4</v>
      </c>
    </row>
    <row r="254" spans="1:8" x14ac:dyDescent="0.2">
      <c r="A254">
        <v>252</v>
      </c>
      <c r="B254" t="s">
        <v>39</v>
      </c>
      <c r="C254" t="s">
        <v>5</v>
      </c>
      <c r="D254">
        <v>2019</v>
      </c>
      <c r="E254">
        <v>505</v>
      </c>
      <c r="F254">
        <v>409</v>
      </c>
      <c r="G254">
        <v>1.2347188264058599</v>
      </c>
      <c r="H254">
        <v>4</v>
      </c>
    </row>
    <row r="255" spans="1:8" x14ac:dyDescent="0.2">
      <c r="A255">
        <v>253</v>
      </c>
      <c r="B255" t="s">
        <v>39</v>
      </c>
      <c r="C255" t="s">
        <v>5</v>
      </c>
      <c r="D255">
        <v>2020</v>
      </c>
      <c r="E255">
        <v>692</v>
      </c>
      <c r="F255">
        <v>409</v>
      </c>
      <c r="G255">
        <v>1.6919315403422901</v>
      </c>
      <c r="H255">
        <v>4</v>
      </c>
    </row>
    <row r="256" spans="1:8" x14ac:dyDescent="0.2">
      <c r="A256">
        <v>254</v>
      </c>
      <c r="B256" t="s">
        <v>39</v>
      </c>
      <c r="C256" t="s">
        <v>5</v>
      </c>
      <c r="D256">
        <v>2021</v>
      </c>
      <c r="E256">
        <v>643</v>
      </c>
      <c r="F256">
        <v>409</v>
      </c>
      <c r="G256">
        <v>1.5721271393642999</v>
      </c>
      <c r="H256">
        <v>4</v>
      </c>
    </row>
    <row r="257" spans="1:8" x14ac:dyDescent="0.2">
      <c r="A257">
        <v>255</v>
      </c>
      <c r="B257" t="s">
        <v>39</v>
      </c>
      <c r="C257" t="s">
        <v>6</v>
      </c>
      <c r="D257">
        <v>2017</v>
      </c>
      <c r="E257">
        <v>150</v>
      </c>
      <c r="F257">
        <v>150</v>
      </c>
      <c r="G257">
        <v>1</v>
      </c>
      <c r="H257">
        <v>4</v>
      </c>
    </row>
    <row r="258" spans="1:8" x14ac:dyDescent="0.2">
      <c r="A258">
        <v>256</v>
      </c>
      <c r="B258" t="s">
        <v>39</v>
      </c>
      <c r="C258" t="s">
        <v>6</v>
      </c>
      <c r="D258">
        <v>2018</v>
      </c>
      <c r="E258">
        <v>184</v>
      </c>
      <c r="F258">
        <v>150</v>
      </c>
      <c r="G258">
        <v>1.2266666666666599</v>
      </c>
      <c r="H258">
        <v>4</v>
      </c>
    </row>
    <row r="259" spans="1:8" x14ac:dyDescent="0.2">
      <c r="A259">
        <v>257</v>
      </c>
      <c r="B259" t="s">
        <v>39</v>
      </c>
      <c r="C259" t="s">
        <v>6</v>
      </c>
      <c r="D259">
        <v>2019</v>
      </c>
      <c r="E259">
        <v>303</v>
      </c>
      <c r="F259">
        <v>150</v>
      </c>
      <c r="G259">
        <v>2.02</v>
      </c>
      <c r="H259">
        <v>4</v>
      </c>
    </row>
    <row r="260" spans="1:8" x14ac:dyDescent="0.2">
      <c r="A260">
        <v>258</v>
      </c>
      <c r="B260" t="s">
        <v>39</v>
      </c>
      <c r="C260" t="s">
        <v>6</v>
      </c>
      <c r="D260">
        <v>2020</v>
      </c>
      <c r="E260">
        <v>341</v>
      </c>
      <c r="F260">
        <v>150</v>
      </c>
      <c r="G260">
        <v>2.2733333333333299</v>
      </c>
      <c r="H260">
        <v>4</v>
      </c>
    </row>
    <row r="261" spans="1:8" x14ac:dyDescent="0.2">
      <c r="A261">
        <v>259</v>
      </c>
      <c r="B261" t="s">
        <v>39</v>
      </c>
      <c r="C261" t="s">
        <v>6</v>
      </c>
      <c r="D261">
        <v>2021</v>
      </c>
      <c r="E261">
        <v>290</v>
      </c>
      <c r="F261">
        <v>150</v>
      </c>
      <c r="G261">
        <v>1.93333333333333</v>
      </c>
      <c r="H261">
        <v>4</v>
      </c>
    </row>
    <row r="262" spans="1:8" x14ac:dyDescent="0.2">
      <c r="A262">
        <v>260</v>
      </c>
      <c r="B262" t="s">
        <v>39</v>
      </c>
      <c r="C262" t="s">
        <v>8</v>
      </c>
      <c r="D262">
        <v>2017</v>
      </c>
      <c r="E262">
        <v>298</v>
      </c>
      <c r="F262">
        <v>298</v>
      </c>
      <c r="G262">
        <v>1</v>
      </c>
      <c r="H262">
        <v>4</v>
      </c>
    </row>
    <row r="263" spans="1:8" x14ac:dyDescent="0.2">
      <c r="A263">
        <v>261</v>
      </c>
      <c r="B263" t="s">
        <v>39</v>
      </c>
      <c r="C263" t="s">
        <v>8</v>
      </c>
      <c r="D263">
        <v>2018</v>
      </c>
      <c r="E263">
        <v>269</v>
      </c>
      <c r="F263">
        <v>298</v>
      </c>
      <c r="G263">
        <v>0.90268456375838901</v>
      </c>
      <c r="H263">
        <v>4</v>
      </c>
    </row>
    <row r="264" spans="1:8" x14ac:dyDescent="0.2">
      <c r="A264">
        <v>262</v>
      </c>
      <c r="B264" t="s">
        <v>39</v>
      </c>
      <c r="C264" t="s">
        <v>8</v>
      </c>
      <c r="D264">
        <v>2019</v>
      </c>
      <c r="E264">
        <v>335</v>
      </c>
      <c r="F264">
        <v>298</v>
      </c>
      <c r="G264">
        <v>1.1241610738254999</v>
      </c>
      <c r="H264">
        <v>4</v>
      </c>
    </row>
    <row r="265" spans="1:8" x14ac:dyDescent="0.2">
      <c r="A265">
        <v>263</v>
      </c>
      <c r="B265" t="s">
        <v>39</v>
      </c>
      <c r="C265" t="s">
        <v>8</v>
      </c>
      <c r="D265">
        <v>2020</v>
      </c>
      <c r="E265">
        <v>457</v>
      </c>
      <c r="F265">
        <v>298</v>
      </c>
      <c r="G265">
        <v>1.5335570469798601</v>
      </c>
      <c r="H265">
        <v>4</v>
      </c>
    </row>
    <row r="266" spans="1:8" x14ac:dyDescent="0.2">
      <c r="A266">
        <v>264</v>
      </c>
      <c r="B266" t="s">
        <v>39</v>
      </c>
      <c r="C266" t="s">
        <v>8</v>
      </c>
      <c r="D266">
        <v>2021</v>
      </c>
      <c r="E266">
        <v>448</v>
      </c>
      <c r="F266">
        <v>298</v>
      </c>
      <c r="G266">
        <v>1.50335570469798</v>
      </c>
      <c r="H266">
        <v>4</v>
      </c>
    </row>
    <row r="267" spans="1:8" x14ac:dyDescent="0.2">
      <c r="A267">
        <v>265</v>
      </c>
      <c r="B267" t="s">
        <v>39</v>
      </c>
      <c r="C267" t="s">
        <v>11</v>
      </c>
      <c r="D267">
        <v>2017</v>
      </c>
      <c r="E267">
        <v>286</v>
      </c>
      <c r="F267">
        <v>286</v>
      </c>
      <c r="G267">
        <v>1</v>
      </c>
      <c r="H267">
        <v>4</v>
      </c>
    </row>
    <row r="268" spans="1:8" x14ac:dyDescent="0.2">
      <c r="A268">
        <v>266</v>
      </c>
      <c r="B268" t="s">
        <v>39</v>
      </c>
      <c r="C268" t="s">
        <v>11</v>
      </c>
      <c r="D268">
        <v>2018</v>
      </c>
      <c r="E268">
        <v>177</v>
      </c>
      <c r="F268">
        <v>286</v>
      </c>
      <c r="G268">
        <v>0.61888111888111796</v>
      </c>
      <c r="H268">
        <v>4</v>
      </c>
    </row>
    <row r="269" spans="1:8" x14ac:dyDescent="0.2">
      <c r="A269">
        <v>267</v>
      </c>
      <c r="B269" t="s">
        <v>39</v>
      </c>
      <c r="C269" t="s">
        <v>11</v>
      </c>
      <c r="D269">
        <v>2019</v>
      </c>
      <c r="E269">
        <v>293</v>
      </c>
      <c r="F269">
        <v>286</v>
      </c>
      <c r="G269">
        <v>1.0244755244755199</v>
      </c>
      <c r="H269">
        <v>4</v>
      </c>
    </row>
    <row r="270" spans="1:8" x14ac:dyDescent="0.2">
      <c r="A270">
        <v>268</v>
      </c>
      <c r="B270" t="s">
        <v>39</v>
      </c>
      <c r="C270" t="s">
        <v>11</v>
      </c>
      <c r="D270">
        <v>2020</v>
      </c>
      <c r="E270">
        <v>433</v>
      </c>
      <c r="F270">
        <v>286</v>
      </c>
      <c r="G270">
        <v>1.51398601398601</v>
      </c>
      <c r="H270">
        <v>4</v>
      </c>
    </row>
    <row r="271" spans="1:8" x14ac:dyDescent="0.2">
      <c r="A271">
        <v>269</v>
      </c>
      <c r="B271" t="s">
        <v>39</v>
      </c>
      <c r="C271" t="s">
        <v>11</v>
      </c>
      <c r="D271">
        <v>2021</v>
      </c>
      <c r="E271">
        <v>380</v>
      </c>
      <c r="F271">
        <v>286</v>
      </c>
      <c r="G271">
        <v>1.3286713286713201</v>
      </c>
      <c r="H271">
        <v>4</v>
      </c>
    </row>
    <row r="272" spans="1:8" x14ac:dyDescent="0.2">
      <c r="A272">
        <v>270</v>
      </c>
      <c r="B272" t="s">
        <v>39</v>
      </c>
      <c r="C272" t="s">
        <v>13</v>
      </c>
      <c r="D272">
        <v>2017</v>
      </c>
      <c r="E272">
        <v>416</v>
      </c>
      <c r="F272">
        <v>416</v>
      </c>
      <c r="G272">
        <v>1</v>
      </c>
      <c r="H272">
        <v>4</v>
      </c>
    </row>
    <row r="273" spans="1:8" x14ac:dyDescent="0.2">
      <c r="A273">
        <v>271</v>
      </c>
      <c r="B273" t="s">
        <v>39</v>
      </c>
      <c r="C273" t="s">
        <v>13</v>
      </c>
      <c r="D273">
        <v>2018</v>
      </c>
      <c r="E273">
        <v>392</v>
      </c>
      <c r="F273">
        <v>416</v>
      </c>
      <c r="G273">
        <v>0.94230769230769196</v>
      </c>
      <c r="H273">
        <v>4</v>
      </c>
    </row>
    <row r="274" spans="1:8" x14ac:dyDescent="0.2">
      <c r="A274">
        <v>272</v>
      </c>
      <c r="B274" t="s">
        <v>39</v>
      </c>
      <c r="C274" t="s">
        <v>13</v>
      </c>
      <c r="D274">
        <v>2019</v>
      </c>
      <c r="E274">
        <v>428</v>
      </c>
      <c r="F274">
        <v>416</v>
      </c>
      <c r="G274">
        <v>1.02884615384615</v>
      </c>
      <c r="H274">
        <v>4</v>
      </c>
    </row>
    <row r="275" spans="1:8" x14ac:dyDescent="0.2">
      <c r="A275">
        <v>273</v>
      </c>
      <c r="B275" t="s">
        <v>39</v>
      </c>
      <c r="C275" t="s">
        <v>13</v>
      </c>
      <c r="D275">
        <v>2020</v>
      </c>
      <c r="E275">
        <v>602</v>
      </c>
      <c r="F275">
        <v>416</v>
      </c>
      <c r="G275">
        <v>1.4471153846153799</v>
      </c>
      <c r="H275">
        <v>4</v>
      </c>
    </row>
    <row r="276" spans="1:8" x14ac:dyDescent="0.2">
      <c r="A276">
        <v>274</v>
      </c>
      <c r="B276" t="s">
        <v>39</v>
      </c>
      <c r="C276" t="s">
        <v>13</v>
      </c>
      <c r="D276">
        <v>2021</v>
      </c>
      <c r="E276">
        <v>608</v>
      </c>
      <c r="F276">
        <v>416</v>
      </c>
      <c r="G276">
        <v>1.4615384615384599</v>
      </c>
      <c r="H276">
        <v>4</v>
      </c>
    </row>
    <row r="277" spans="1:8" x14ac:dyDescent="0.2">
      <c r="A277">
        <v>275</v>
      </c>
      <c r="B277" t="s">
        <v>40</v>
      </c>
      <c r="C277" t="s">
        <v>5</v>
      </c>
      <c r="D277">
        <v>2017</v>
      </c>
      <c r="E277">
        <v>8</v>
      </c>
      <c r="F277">
        <v>8</v>
      </c>
      <c r="G277">
        <v>1</v>
      </c>
      <c r="H277">
        <v>20</v>
      </c>
    </row>
    <row r="278" spans="1:8" x14ac:dyDescent="0.2">
      <c r="A278">
        <v>276</v>
      </c>
      <c r="B278" t="s">
        <v>40</v>
      </c>
      <c r="C278" t="s">
        <v>5</v>
      </c>
      <c r="D278">
        <v>2018</v>
      </c>
      <c r="E278">
        <v>8</v>
      </c>
      <c r="F278">
        <v>8</v>
      </c>
      <c r="G278">
        <v>1</v>
      </c>
      <c r="H278">
        <v>20</v>
      </c>
    </row>
    <row r="279" spans="1:8" x14ac:dyDescent="0.2">
      <c r="A279">
        <v>277</v>
      </c>
      <c r="B279" t="s">
        <v>40</v>
      </c>
      <c r="C279" t="s">
        <v>5</v>
      </c>
      <c r="D279">
        <v>2019</v>
      </c>
      <c r="E279">
        <v>14</v>
      </c>
      <c r="F279">
        <v>8</v>
      </c>
      <c r="G279">
        <v>1.75</v>
      </c>
      <c r="H279">
        <v>20</v>
      </c>
    </row>
    <row r="280" spans="1:8" x14ac:dyDescent="0.2">
      <c r="A280">
        <v>278</v>
      </c>
      <c r="B280" t="s">
        <v>40</v>
      </c>
      <c r="C280" t="s">
        <v>5</v>
      </c>
      <c r="D280">
        <v>2020</v>
      </c>
      <c r="E280">
        <v>11</v>
      </c>
      <c r="F280">
        <v>8</v>
      </c>
      <c r="G280">
        <v>1.375</v>
      </c>
      <c r="H280">
        <v>20</v>
      </c>
    </row>
    <row r="281" spans="1:8" x14ac:dyDescent="0.2">
      <c r="A281">
        <v>279</v>
      </c>
      <c r="B281" t="s">
        <v>40</v>
      </c>
      <c r="C281" t="s">
        <v>5</v>
      </c>
      <c r="D281">
        <v>2021</v>
      </c>
      <c r="E281">
        <v>5</v>
      </c>
      <c r="F281">
        <v>8</v>
      </c>
      <c r="G281">
        <v>0.625</v>
      </c>
      <c r="H281">
        <v>20</v>
      </c>
    </row>
    <row r="282" spans="1:8" x14ac:dyDescent="0.2">
      <c r="A282">
        <v>280</v>
      </c>
      <c r="B282" t="s">
        <v>40</v>
      </c>
      <c r="C282" t="s">
        <v>6</v>
      </c>
      <c r="D282">
        <v>2017</v>
      </c>
      <c r="E282">
        <v>0</v>
      </c>
      <c r="F282">
        <v>0</v>
      </c>
      <c r="H282">
        <v>20</v>
      </c>
    </row>
    <row r="283" spans="1:8" x14ac:dyDescent="0.2">
      <c r="A283">
        <v>281</v>
      </c>
      <c r="B283" t="s">
        <v>40</v>
      </c>
      <c r="C283" t="s">
        <v>6</v>
      </c>
      <c r="D283">
        <v>2018</v>
      </c>
      <c r="E283">
        <v>0</v>
      </c>
      <c r="F283">
        <v>0</v>
      </c>
      <c r="H283">
        <v>20</v>
      </c>
    </row>
    <row r="284" spans="1:8" x14ac:dyDescent="0.2">
      <c r="A284">
        <v>282</v>
      </c>
      <c r="B284" t="s">
        <v>40</v>
      </c>
      <c r="C284" t="s">
        <v>6</v>
      </c>
      <c r="D284">
        <v>2019</v>
      </c>
      <c r="E284">
        <v>0</v>
      </c>
      <c r="F284">
        <v>0</v>
      </c>
      <c r="H284">
        <v>20</v>
      </c>
    </row>
    <row r="285" spans="1:8" x14ac:dyDescent="0.2">
      <c r="A285">
        <v>283</v>
      </c>
      <c r="B285" t="s">
        <v>40</v>
      </c>
      <c r="C285" t="s">
        <v>6</v>
      </c>
      <c r="D285">
        <v>2020</v>
      </c>
      <c r="E285">
        <v>0</v>
      </c>
      <c r="F285">
        <v>0</v>
      </c>
      <c r="H285">
        <v>20</v>
      </c>
    </row>
    <row r="286" spans="1:8" x14ac:dyDescent="0.2">
      <c r="A286">
        <v>284</v>
      </c>
      <c r="B286" t="s">
        <v>40</v>
      </c>
      <c r="C286" t="s">
        <v>6</v>
      </c>
      <c r="D286">
        <v>2021</v>
      </c>
      <c r="E286">
        <v>0</v>
      </c>
      <c r="F286">
        <v>0</v>
      </c>
      <c r="H286">
        <v>20</v>
      </c>
    </row>
    <row r="287" spans="1:8" x14ac:dyDescent="0.2">
      <c r="A287">
        <v>285</v>
      </c>
      <c r="B287" t="s">
        <v>40</v>
      </c>
      <c r="C287" t="s">
        <v>8</v>
      </c>
      <c r="D287">
        <v>2017</v>
      </c>
      <c r="E287">
        <v>0</v>
      </c>
      <c r="F287">
        <v>0</v>
      </c>
      <c r="H287">
        <v>20</v>
      </c>
    </row>
    <row r="288" spans="1:8" x14ac:dyDescent="0.2">
      <c r="A288">
        <v>286</v>
      </c>
      <c r="B288" t="s">
        <v>40</v>
      </c>
      <c r="C288" t="s">
        <v>8</v>
      </c>
      <c r="D288">
        <v>2018</v>
      </c>
      <c r="E288">
        <v>0</v>
      </c>
      <c r="F288">
        <v>0</v>
      </c>
      <c r="H288">
        <v>20</v>
      </c>
    </row>
    <row r="289" spans="1:8" x14ac:dyDescent="0.2">
      <c r="A289">
        <v>287</v>
      </c>
      <c r="B289" t="s">
        <v>40</v>
      </c>
      <c r="C289" t="s">
        <v>8</v>
      </c>
      <c r="D289">
        <v>2019</v>
      </c>
      <c r="E289">
        <v>0</v>
      </c>
      <c r="F289">
        <v>0</v>
      </c>
      <c r="H289">
        <v>20</v>
      </c>
    </row>
    <row r="290" spans="1:8" x14ac:dyDescent="0.2">
      <c r="A290">
        <v>288</v>
      </c>
      <c r="B290" t="s">
        <v>40</v>
      </c>
      <c r="C290" t="s">
        <v>8</v>
      </c>
      <c r="D290">
        <v>2020</v>
      </c>
      <c r="E290">
        <v>0</v>
      </c>
      <c r="F290">
        <v>0</v>
      </c>
      <c r="H290">
        <v>20</v>
      </c>
    </row>
    <row r="291" spans="1:8" x14ac:dyDescent="0.2">
      <c r="A291">
        <v>289</v>
      </c>
      <c r="B291" t="s">
        <v>40</v>
      </c>
      <c r="C291" t="s">
        <v>8</v>
      </c>
      <c r="D291">
        <v>2021</v>
      </c>
      <c r="E291">
        <v>0</v>
      </c>
      <c r="F291">
        <v>0</v>
      </c>
      <c r="H291">
        <v>20</v>
      </c>
    </row>
    <row r="292" spans="1:8" x14ac:dyDescent="0.2">
      <c r="A292">
        <v>290</v>
      </c>
      <c r="B292" t="s">
        <v>40</v>
      </c>
      <c r="C292" t="s">
        <v>11</v>
      </c>
      <c r="D292">
        <v>2017</v>
      </c>
      <c r="E292">
        <v>0</v>
      </c>
      <c r="F292">
        <v>0</v>
      </c>
      <c r="H292">
        <v>20</v>
      </c>
    </row>
    <row r="293" spans="1:8" x14ac:dyDescent="0.2">
      <c r="A293">
        <v>291</v>
      </c>
      <c r="B293" t="s">
        <v>40</v>
      </c>
      <c r="C293" t="s">
        <v>11</v>
      </c>
      <c r="D293">
        <v>2018</v>
      </c>
      <c r="E293">
        <v>0</v>
      </c>
      <c r="F293">
        <v>0</v>
      </c>
      <c r="H293">
        <v>20</v>
      </c>
    </row>
    <row r="294" spans="1:8" x14ac:dyDescent="0.2">
      <c r="A294">
        <v>292</v>
      </c>
      <c r="B294" t="s">
        <v>40</v>
      </c>
      <c r="C294" t="s">
        <v>11</v>
      </c>
      <c r="D294">
        <v>2019</v>
      </c>
      <c r="E294">
        <v>0</v>
      </c>
      <c r="F294">
        <v>0</v>
      </c>
      <c r="H294">
        <v>20</v>
      </c>
    </row>
    <row r="295" spans="1:8" x14ac:dyDescent="0.2">
      <c r="A295">
        <v>293</v>
      </c>
      <c r="B295" t="s">
        <v>40</v>
      </c>
      <c r="C295" t="s">
        <v>11</v>
      </c>
      <c r="D295">
        <v>2020</v>
      </c>
      <c r="E295">
        <v>0</v>
      </c>
      <c r="F295">
        <v>0</v>
      </c>
      <c r="H295">
        <v>20</v>
      </c>
    </row>
    <row r="296" spans="1:8" x14ac:dyDescent="0.2">
      <c r="A296">
        <v>294</v>
      </c>
      <c r="B296" t="s">
        <v>40</v>
      </c>
      <c r="C296" t="s">
        <v>11</v>
      </c>
      <c r="D296">
        <v>2021</v>
      </c>
      <c r="E296">
        <v>0</v>
      </c>
      <c r="F296">
        <v>0</v>
      </c>
      <c r="H296">
        <v>20</v>
      </c>
    </row>
    <row r="297" spans="1:8" x14ac:dyDescent="0.2">
      <c r="A297">
        <v>295</v>
      </c>
      <c r="B297" t="s">
        <v>40</v>
      </c>
      <c r="C297" t="s">
        <v>13</v>
      </c>
      <c r="D297">
        <v>2017</v>
      </c>
      <c r="E297">
        <v>0</v>
      </c>
      <c r="F297">
        <v>0</v>
      </c>
      <c r="H297">
        <v>20</v>
      </c>
    </row>
    <row r="298" spans="1:8" x14ac:dyDescent="0.2">
      <c r="A298">
        <v>296</v>
      </c>
      <c r="B298" t="s">
        <v>40</v>
      </c>
      <c r="C298" t="s">
        <v>13</v>
      </c>
      <c r="D298">
        <v>2018</v>
      </c>
      <c r="E298">
        <v>0</v>
      </c>
      <c r="F298">
        <v>0</v>
      </c>
      <c r="H298">
        <v>20</v>
      </c>
    </row>
    <row r="299" spans="1:8" x14ac:dyDescent="0.2">
      <c r="A299">
        <v>297</v>
      </c>
      <c r="B299" t="s">
        <v>40</v>
      </c>
      <c r="C299" t="s">
        <v>13</v>
      </c>
      <c r="D299">
        <v>2019</v>
      </c>
      <c r="E299">
        <v>0</v>
      </c>
      <c r="F299">
        <v>0</v>
      </c>
      <c r="H299">
        <v>20</v>
      </c>
    </row>
    <row r="300" spans="1:8" x14ac:dyDescent="0.2">
      <c r="A300">
        <v>298</v>
      </c>
      <c r="B300" t="s">
        <v>40</v>
      </c>
      <c r="C300" t="s">
        <v>13</v>
      </c>
      <c r="D300">
        <v>2020</v>
      </c>
      <c r="E300">
        <v>0</v>
      </c>
      <c r="F300">
        <v>0</v>
      </c>
      <c r="H300">
        <v>20</v>
      </c>
    </row>
    <row r="301" spans="1:8" x14ac:dyDescent="0.2">
      <c r="A301">
        <v>299</v>
      </c>
      <c r="B301" t="s">
        <v>40</v>
      </c>
      <c r="C301" t="s">
        <v>13</v>
      </c>
      <c r="D301">
        <v>2021</v>
      </c>
      <c r="E301">
        <v>0</v>
      </c>
      <c r="F301">
        <v>0</v>
      </c>
      <c r="H301">
        <v>20</v>
      </c>
    </row>
    <row r="302" spans="1:8" x14ac:dyDescent="0.2">
      <c r="A302">
        <v>300</v>
      </c>
      <c r="B302" t="s">
        <v>41</v>
      </c>
      <c r="C302" t="s">
        <v>5</v>
      </c>
      <c r="D302">
        <v>2017</v>
      </c>
      <c r="E302">
        <v>116</v>
      </c>
      <c r="F302">
        <v>116</v>
      </c>
      <c r="G302">
        <v>1</v>
      </c>
      <c r="H302">
        <v>5</v>
      </c>
    </row>
    <row r="303" spans="1:8" x14ac:dyDescent="0.2">
      <c r="A303">
        <v>301</v>
      </c>
      <c r="B303" t="s">
        <v>41</v>
      </c>
      <c r="C303" t="s">
        <v>5</v>
      </c>
      <c r="D303">
        <v>2018</v>
      </c>
      <c r="E303">
        <v>201</v>
      </c>
      <c r="F303">
        <v>116</v>
      </c>
      <c r="G303">
        <v>1.7327586206896499</v>
      </c>
      <c r="H303">
        <v>5</v>
      </c>
    </row>
    <row r="304" spans="1:8" x14ac:dyDescent="0.2">
      <c r="A304">
        <v>302</v>
      </c>
      <c r="B304" t="s">
        <v>41</v>
      </c>
      <c r="C304" t="s">
        <v>5</v>
      </c>
      <c r="D304">
        <v>2019</v>
      </c>
      <c r="E304">
        <v>363</v>
      </c>
      <c r="F304">
        <v>116</v>
      </c>
      <c r="G304">
        <v>3.1293103448275801</v>
      </c>
      <c r="H304">
        <v>5</v>
      </c>
    </row>
    <row r="305" spans="1:8" x14ac:dyDescent="0.2">
      <c r="A305">
        <v>303</v>
      </c>
      <c r="B305" t="s">
        <v>41</v>
      </c>
      <c r="C305" t="s">
        <v>5</v>
      </c>
      <c r="D305">
        <v>2020</v>
      </c>
      <c r="E305">
        <v>454</v>
      </c>
      <c r="F305">
        <v>116</v>
      </c>
      <c r="G305">
        <v>3.91379310344827</v>
      </c>
      <c r="H305">
        <v>5</v>
      </c>
    </row>
    <row r="306" spans="1:8" x14ac:dyDescent="0.2">
      <c r="A306">
        <v>304</v>
      </c>
      <c r="B306" t="s">
        <v>41</v>
      </c>
      <c r="C306" t="s">
        <v>5</v>
      </c>
      <c r="D306">
        <v>2021</v>
      </c>
      <c r="E306">
        <v>374</v>
      </c>
      <c r="F306">
        <v>116</v>
      </c>
      <c r="G306">
        <v>3.22413793103448</v>
      </c>
      <c r="H306">
        <v>5</v>
      </c>
    </row>
    <row r="307" spans="1:8" x14ac:dyDescent="0.2">
      <c r="A307">
        <v>305</v>
      </c>
      <c r="B307" t="s">
        <v>41</v>
      </c>
      <c r="C307" t="s">
        <v>6</v>
      </c>
      <c r="D307">
        <v>2017</v>
      </c>
      <c r="E307">
        <v>19</v>
      </c>
      <c r="F307">
        <v>19</v>
      </c>
      <c r="G307">
        <v>1</v>
      </c>
      <c r="H307">
        <v>5</v>
      </c>
    </row>
    <row r="308" spans="1:8" x14ac:dyDescent="0.2">
      <c r="A308">
        <v>306</v>
      </c>
      <c r="B308" t="s">
        <v>41</v>
      </c>
      <c r="C308" t="s">
        <v>6</v>
      </c>
      <c r="D308">
        <v>2018</v>
      </c>
      <c r="E308">
        <v>50</v>
      </c>
      <c r="F308">
        <v>19</v>
      </c>
      <c r="G308">
        <v>2.6315789473684199</v>
      </c>
      <c r="H308">
        <v>5</v>
      </c>
    </row>
    <row r="309" spans="1:8" x14ac:dyDescent="0.2">
      <c r="A309">
        <v>307</v>
      </c>
      <c r="B309" t="s">
        <v>41</v>
      </c>
      <c r="C309" t="s">
        <v>6</v>
      </c>
      <c r="D309">
        <v>2019</v>
      </c>
      <c r="E309">
        <v>119</v>
      </c>
      <c r="F309">
        <v>19</v>
      </c>
      <c r="G309">
        <v>6.2631578947368398</v>
      </c>
      <c r="H309">
        <v>5</v>
      </c>
    </row>
    <row r="310" spans="1:8" x14ac:dyDescent="0.2">
      <c r="A310">
        <v>308</v>
      </c>
      <c r="B310" t="s">
        <v>41</v>
      </c>
      <c r="C310" t="s">
        <v>6</v>
      </c>
      <c r="D310">
        <v>2020</v>
      </c>
      <c r="E310">
        <v>128</v>
      </c>
      <c r="F310">
        <v>19</v>
      </c>
      <c r="G310">
        <v>6.7368421052631504</v>
      </c>
      <c r="H310">
        <v>5</v>
      </c>
    </row>
    <row r="311" spans="1:8" x14ac:dyDescent="0.2">
      <c r="A311">
        <v>309</v>
      </c>
      <c r="B311" t="s">
        <v>41</v>
      </c>
      <c r="C311" t="s">
        <v>6</v>
      </c>
      <c r="D311">
        <v>2021</v>
      </c>
      <c r="E311">
        <v>148</v>
      </c>
      <c r="F311">
        <v>19</v>
      </c>
      <c r="G311">
        <v>7.7894736842105203</v>
      </c>
      <c r="H311">
        <v>5</v>
      </c>
    </row>
    <row r="312" spans="1:8" x14ac:dyDescent="0.2">
      <c r="A312">
        <v>310</v>
      </c>
      <c r="B312" t="s">
        <v>41</v>
      </c>
      <c r="C312" t="s">
        <v>8</v>
      </c>
      <c r="D312">
        <v>2017</v>
      </c>
      <c r="E312">
        <v>85</v>
      </c>
      <c r="F312">
        <v>85</v>
      </c>
      <c r="G312">
        <v>1</v>
      </c>
      <c r="H312">
        <v>5</v>
      </c>
    </row>
    <row r="313" spans="1:8" x14ac:dyDescent="0.2">
      <c r="A313">
        <v>311</v>
      </c>
      <c r="B313" t="s">
        <v>41</v>
      </c>
      <c r="C313" t="s">
        <v>8</v>
      </c>
      <c r="D313">
        <v>2018</v>
      </c>
      <c r="E313">
        <v>172</v>
      </c>
      <c r="F313">
        <v>85</v>
      </c>
      <c r="G313">
        <v>2.0235294117647</v>
      </c>
      <c r="H313">
        <v>5</v>
      </c>
    </row>
    <row r="314" spans="1:8" x14ac:dyDescent="0.2">
      <c r="A314">
        <v>312</v>
      </c>
      <c r="B314" t="s">
        <v>41</v>
      </c>
      <c r="C314" t="s">
        <v>8</v>
      </c>
      <c r="D314">
        <v>2019</v>
      </c>
      <c r="E314">
        <v>333</v>
      </c>
      <c r="F314">
        <v>85</v>
      </c>
      <c r="G314">
        <v>3.9176470588235199</v>
      </c>
      <c r="H314">
        <v>5</v>
      </c>
    </row>
    <row r="315" spans="1:8" x14ac:dyDescent="0.2">
      <c r="A315">
        <v>313</v>
      </c>
      <c r="B315" t="s">
        <v>41</v>
      </c>
      <c r="C315" t="s">
        <v>8</v>
      </c>
      <c r="D315">
        <v>2020</v>
      </c>
      <c r="E315">
        <v>442</v>
      </c>
      <c r="F315">
        <v>85</v>
      </c>
      <c r="G315">
        <v>5.2</v>
      </c>
      <c r="H315">
        <v>5</v>
      </c>
    </row>
    <row r="316" spans="1:8" x14ac:dyDescent="0.2">
      <c r="A316">
        <v>314</v>
      </c>
      <c r="B316" t="s">
        <v>41</v>
      </c>
      <c r="C316" t="s">
        <v>8</v>
      </c>
      <c r="D316">
        <v>2021</v>
      </c>
      <c r="E316">
        <v>371</v>
      </c>
      <c r="F316">
        <v>85</v>
      </c>
      <c r="G316">
        <v>4.3647058823529399</v>
      </c>
      <c r="H316">
        <v>5</v>
      </c>
    </row>
    <row r="317" spans="1:8" x14ac:dyDescent="0.2">
      <c r="A317">
        <v>315</v>
      </c>
      <c r="B317" t="s">
        <v>41</v>
      </c>
      <c r="C317" t="s">
        <v>11</v>
      </c>
      <c r="D317">
        <v>2017</v>
      </c>
      <c r="E317">
        <v>90</v>
      </c>
      <c r="F317">
        <v>90</v>
      </c>
      <c r="G317">
        <v>1</v>
      </c>
      <c r="H317">
        <v>5</v>
      </c>
    </row>
    <row r="318" spans="1:8" x14ac:dyDescent="0.2">
      <c r="A318">
        <v>316</v>
      </c>
      <c r="B318" t="s">
        <v>41</v>
      </c>
      <c r="C318" t="s">
        <v>11</v>
      </c>
      <c r="D318">
        <v>2018</v>
      </c>
      <c r="E318">
        <v>133</v>
      </c>
      <c r="F318">
        <v>90</v>
      </c>
      <c r="G318">
        <v>1.4777777777777701</v>
      </c>
      <c r="H318">
        <v>5</v>
      </c>
    </row>
    <row r="319" spans="1:8" x14ac:dyDescent="0.2">
      <c r="A319">
        <v>317</v>
      </c>
      <c r="B319" t="s">
        <v>41</v>
      </c>
      <c r="C319" t="s">
        <v>11</v>
      </c>
      <c r="D319">
        <v>2019</v>
      </c>
      <c r="E319">
        <v>170</v>
      </c>
      <c r="F319">
        <v>90</v>
      </c>
      <c r="G319">
        <v>1.88888888888888</v>
      </c>
      <c r="H319">
        <v>5</v>
      </c>
    </row>
    <row r="320" spans="1:8" x14ac:dyDescent="0.2">
      <c r="A320">
        <v>318</v>
      </c>
      <c r="B320" t="s">
        <v>41</v>
      </c>
      <c r="C320" t="s">
        <v>11</v>
      </c>
      <c r="D320">
        <v>2020</v>
      </c>
      <c r="E320">
        <v>188</v>
      </c>
      <c r="F320">
        <v>90</v>
      </c>
      <c r="G320">
        <v>2.0888888888888801</v>
      </c>
      <c r="H320">
        <v>5</v>
      </c>
    </row>
    <row r="321" spans="1:8" x14ac:dyDescent="0.2">
      <c r="A321">
        <v>319</v>
      </c>
      <c r="B321" t="s">
        <v>41</v>
      </c>
      <c r="C321" t="s">
        <v>11</v>
      </c>
      <c r="D321">
        <v>2021</v>
      </c>
      <c r="E321">
        <v>148</v>
      </c>
      <c r="F321">
        <v>90</v>
      </c>
      <c r="G321">
        <v>1.6444444444444399</v>
      </c>
      <c r="H321">
        <v>5</v>
      </c>
    </row>
    <row r="322" spans="1:8" x14ac:dyDescent="0.2">
      <c r="A322">
        <v>320</v>
      </c>
      <c r="B322" t="s">
        <v>41</v>
      </c>
      <c r="C322" t="s">
        <v>13</v>
      </c>
      <c r="D322">
        <v>2017</v>
      </c>
      <c r="E322">
        <v>79</v>
      </c>
      <c r="F322">
        <v>79</v>
      </c>
      <c r="G322">
        <v>1</v>
      </c>
      <c r="H322">
        <v>5</v>
      </c>
    </row>
    <row r="323" spans="1:8" x14ac:dyDescent="0.2">
      <c r="A323">
        <v>321</v>
      </c>
      <c r="B323" t="s">
        <v>41</v>
      </c>
      <c r="C323" t="s">
        <v>13</v>
      </c>
      <c r="D323">
        <v>2018</v>
      </c>
      <c r="E323">
        <v>216</v>
      </c>
      <c r="F323">
        <v>79</v>
      </c>
      <c r="G323">
        <v>2.7341772151898698</v>
      </c>
      <c r="H323">
        <v>5</v>
      </c>
    </row>
    <row r="324" spans="1:8" x14ac:dyDescent="0.2">
      <c r="A324">
        <v>322</v>
      </c>
      <c r="B324" t="s">
        <v>41</v>
      </c>
      <c r="C324" t="s">
        <v>13</v>
      </c>
      <c r="D324">
        <v>2019</v>
      </c>
      <c r="E324">
        <v>358</v>
      </c>
      <c r="F324">
        <v>79</v>
      </c>
      <c r="G324">
        <v>4.5316455696202498</v>
      </c>
      <c r="H324">
        <v>5</v>
      </c>
    </row>
    <row r="325" spans="1:8" x14ac:dyDescent="0.2">
      <c r="A325">
        <v>323</v>
      </c>
      <c r="B325" t="s">
        <v>41</v>
      </c>
      <c r="C325" t="s">
        <v>13</v>
      </c>
      <c r="D325">
        <v>2020</v>
      </c>
      <c r="E325">
        <v>545</v>
      </c>
      <c r="F325">
        <v>79</v>
      </c>
      <c r="G325">
        <v>6.8987341772151902</v>
      </c>
      <c r="H325">
        <v>5</v>
      </c>
    </row>
    <row r="326" spans="1:8" x14ac:dyDescent="0.2">
      <c r="A326">
        <v>324</v>
      </c>
      <c r="B326" t="s">
        <v>41</v>
      </c>
      <c r="C326" t="s">
        <v>13</v>
      </c>
      <c r="D326">
        <v>2021</v>
      </c>
      <c r="E326">
        <v>457</v>
      </c>
      <c r="F326">
        <v>79</v>
      </c>
      <c r="G326">
        <v>5.7848101265822702</v>
      </c>
      <c r="H326">
        <v>5</v>
      </c>
    </row>
    <row r="327" spans="1:8" x14ac:dyDescent="0.2">
      <c r="A327">
        <v>325</v>
      </c>
      <c r="B327" t="s">
        <v>42</v>
      </c>
      <c r="C327" t="s">
        <v>5</v>
      </c>
      <c r="D327">
        <v>2017</v>
      </c>
      <c r="E327">
        <v>963</v>
      </c>
      <c r="F327">
        <v>963</v>
      </c>
      <c r="G327">
        <v>1</v>
      </c>
      <c r="H327">
        <v>1</v>
      </c>
    </row>
    <row r="328" spans="1:8" x14ac:dyDescent="0.2">
      <c r="A328">
        <v>326</v>
      </c>
      <c r="B328" t="s">
        <v>42</v>
      </c>
      <c r="C328" t="s">
        <v>5</v>
      </c>
      <c r="D328">
        <v>2018</v>
      </c>
      <c r="E328">
        <v>1146</v>
      </c>
      <c r="F328">
        <v>963</v>
      </c>
      <c r="G328">
        <v>1.1900311526479701</v>
      </c>
      <c r="H328">
        <v>1</v>
      </c>
    </row>
    <row r="329" spans="1:8" x14ac:dyDescent="0.2">
      <c r="A329">
        <v>327</v>
      </c>
      <c r="B329" t="s">
        <v>42</v>
      </c>
      <c r="C329" t="s">
        <v>5</v>
      </c>
      <c r="D329">
        <v>2019</v>
      </c>
      <c r="E329">
        <v>1344</v>
      </c>
      <c r="F329">
        <v>963</v>
      </c>
      <c r="G329">
        <v>1.3956386292834799</v>
      </c>
      <c r="H329">
        <v>1</v>
      </c>
    </row>
    <row r="330" spans="1:8" x14ac:dyDescent="0.2">
      <c r="A330">
        <v>328</v>
      </c>
      <c r="B330" t="s">
        <v>42</v>
      </c>
      <c r="C330" t="s">
        <v>5</v>
      </c>
      <c r="D330">
        <v>2020</v>
      </c>
      <c r="E330">
        <v>1949</v>
      </c>
      <c r="F330">
        <v>963</v>
      </c>
      <c r="G330">
        <v>2.02388369678089</v>
      </c>
      <c r="H330">
        <v>1</v>
      </c>
    </row>
    <row r="331" spans="1:8" x14ac:dyDescent="0.2">
      <c r="A331">
        <v>329</v>
      </c>
      <c r="B331" t="s">
        <v>42</v>
      </c>
      <c r="C331" t="s">
        <v>5</v>
      </c>
      <c r="D331">
        <v>2021</v>
      </c>
      <c r="E331">
        <v>1693</v>
      </c>
      <c r="F331">
        <v>963</v>
      </c>
      <c r="G331">
        <v>1.7580477673935599</v>
      </c>
      <c r="H331">
        <v>1</v>
      </c>
    </row>
    <row r="332" spans="1:8" x14ac:dyDescent="0.2">
      <c r="A332">
        <v>330</v>
      </c>
      <c r="B332" t="s">
        <v>42</v>
      </c>
      <c r="C332" t="s">
        <v>6</v>
      </c>
      <c r="D332">
        <v>2017</v>
      </c>
      <c r="E332">
        <v>469</v>
      </c>
      <c r="F332">
        <v>469</v>
      </c>
      <c r="G332">
        <v>1</v>
      </c>
      <c r="H332">
        <v>1</v>
      </c>
    </row>
    <row r="333" spans="1:8" x14ac:dyDescent="0.2">
      <c r="A333">
        <v>331</v>
      </c>
      <c r="B333" t="s">
        <v>42</v>
      </c>
      <c r="C333" t="s">
        <v>6</v>
      </c>
      <c r="D333">
        <v>2018</v>
      </c>
      <c r="E333">
        <v>530</v>
      </c>
      <c r="F333">
        <v>469</v>
      </c>
      <c r="G333">
        <v>1.1300639658848599</v>
      </c>
      <c r="H333">
        <v>1</v>
      </c>
    </row>
    <row r="334" spans="1:8" x14ac:dyDescent="0.2">
      <c r="A334">
        <v>332</v>
      </c>
      <c r="B334" t="s">
        <v>42</v>
      </c>
      <c r="C334" t="s">
        <v>6</v>
      </c>
      <c r="D334">
        <v>2019</v>
      </c>
      <c r="E334">
        <v>778</v>
      </c>
      <c r="F334">
        <v>469</v>
      </c>
      <c r="G334">
        <v>1.6588486140724901</v>
      </c>
      <c r="H334">
        <v>1</v>
      </c>
    </row>
    <row r="335" spans="1:8" x14ac:dyDescent="0.2">
      <c r="A335">
        <v>333</v>
      </c>
      <c r="B335" t="s">
        <v>42</v>
      </c>
      <c r="C335" t="s">
        <v>6</v>
      </c>
      <c r="D335">
        <v>2020</v>
      </c>
      <c r="E335">
        <v>1102</v>
      </c>
      <c r="F335">
        <v>469</v>
      </c>
      <c r="G335">
        <v>2.3496801705756898</v>
      </c>
      <c r="H335">
        <v>1</v>
      </c>
    </row>
    <row r="336" spans="1:8" x14ac:dyDescent="0.2">
      <c r="A336">
        <v>334</v>
      </c>
      <c r="B336" t="s">
        <v>42</v>
      </c>
      <c r="C336" t="s">
        <v>6</v>
      </c>
      <c r="D336">
        <v>2021</v>
      </c>
      <c r="E336">
        <v>925</v>
      </c>
      <c r="F336">
        <v>469</v>
      </c>
      <c r="G336">
        <v>1.97228144989339</v>
      </c>
      <c r="H336">
        <v>1</v>
      </c>
    </row>
    <row r="337" spans="1:8" x14ac:dyDescent="0.2">
      <c r="A337">
        <v>335</v>
      </c>
      <c r="B337" t="s">
        <v>42</v>
      </c>
      <c r="C337" t="s">
        <v>8</v>
      </c>
      <c r="D337">
        <v>2017</v>
      </c>
      <c r="E337">
        <v>745</v>
      </c>
      <c r="F337">
        <v>745</v>
      </c>
      <c r="G337">
        <v>1</v>
      </c>
      <c r="H337">
        <v>1</v>
      </c>
    </row>
    <row r="338" spans="1:8" x14ac:dyDescent="0.2">
      <c r="A338">
        <v>336</v>
      </c>
      <c r="B338" t="s">
        <v>42</v>
      </c>
      <c r="C338" t="s">
        <v>8</v>
      </c>
      <c r="D338">
        <v>2018</v>
      </c>
      <c r="E338">
        <v>951</v>
      </c>
      <c r="F338">
        <v>745</v>
      </c>
      <c r="G338">
        <v>1.2765100671140901</v>
      </c>
      <c r="H338">
        <v>1</v>
      </c>
    </row>
    <row r="339" spans="1:8" x14ac:dyDescent="0.2">
      <c r="A339">
        <v>337</v>
      </c>
      <c r="B339" t="s">
        <v>42</v>
      </c>
      <c r="C339" t="s">
        <v>8</v>
      </c>
      <c r="D339">
        <v>2019</v>
      </c>
      <c r="E339">
        <v>1027</v>
      </c>
      <c r="F339">
        <v>745</v>
      </c>
      <c r="G339">
        <v>1.37852348993288</v>
      </c>
      <c r="H339">
        <v>1</v>
      </c>
    </row>
    <row r="340" spans="1:8" x14ac:dyDescent="0.2">
      <c r="A340">
        <v>338</v>
      </c>
      <c r="B340" t="s">
        <v>42</v>
      </c>
      <c r="C340" t="s">
        <v>8</v>
      </c>
      <c r="D340">
        <v>2020</v>
      </c>
      <c r="E340">
        <v>1482</v>
      </c>
      <c r="F340">
        <v>745</v>
      </c>
      <c r="G340">
        <v>1.98926174496644</v>
      </c>
      <c r="H340">
        <v>1</v>
      </c>
    </row>
    <row r="341" spans="1:8" x14ac:dyDescent="0.2">
      <c r="A341">
        <v>339</v>
      </c>
      <c r="B341" t="s">
        <v>42</v>
      </c>
      <c r="C341" t="s">
        <v>8</v>
      </c>
      <c r="D341">
        <v>2021</v>
      </c>
      <c r="E341">
        <v>1251</v>
      </c>
      <c r="F341">
        <v>745</v>
      </c>
      <c r="G341">
        <v>1.6791946308724801</v>
      </c>
      <c r="H341">
        <v>1</v>
      </c>
    </row>
    <row r="342" spans="1:8" x14ac:dyDescent="0.2">
      <c r="A342">
        <v>340</v>
      </c>
      <c r="B342" t="s">
        <v>42</v>
      </c>
      <c r="C342" t="s">
        <v>11</v>
      </c>
      <c r="D342">
        <v>2017</v>
      </c>
      <c r="E342">
        <v>515</v>
      </c>
      <c r="F342">
        <v>515</v>
      </c>
      <c r="G342">
        <v>1</v>
      </c>
      <c r="H342">
        <v>1</v>
      </c>
    </row>
    <row r="343" spans="1:8" x14ac:dyDescent="0.2">
      <c r="A343">
        <v>341</v>
      </c>
      <c r="B343" t="s">
        <v>42</v>
      </c>
      <c r="C343" t="s">
        <v>11</v>
      </c>
      <c r="D343">
        <v>2018</v>
      </c>
      <c r="E343">
        <v>616</v>
      </c>
      <c r="F343">
        <v>515</v>
      </c>
      <c r="G343">
        <v>1.1961165048543601</v>
      </c>
      <c r="H343">
        <v>1</v>
      </c>
    </row>
    <row r="344" spans="1:8" x14ac:dyDescent="0.2">
      <c r="A344">
        <v>342</v>
      </c>
      <c r="B344" t="s">
        <v>42</v>
      </c>
      <c r="C344" t="s">
        <v>11</v>
      </c>
      <c r="D344">
        <v>2019</v>
      </c>
      <c r="E344">
        <v>744</v>
      </c>
      <c r="F344">
        <v>515</v>
      </c>
      <c r="G344">
        <v>1.4446601941747499</v>
      </c>
      <c r="H344">
        <v>1</v>
      </c>
    </row>
    <row r="345" spans="1:8" x14ac:dyDescent="0.2">
      <c r="A345">
        <v>343</v>
      </c>
      <c r="B345" t="s">
        <v>42</v>
      </c>
      <c r="C345" t="s">
        <v>11</v>
      </c>
      <c r="D345">
        <v>2020</v>
      </c>
      <c r="E345">
        <v>1169</v>
      </c>
      <c r="F345">
        <v>515</v>
      </c>
      <c r="G345">
        <v>2.2699029126213501</v>
      </c>
      <c r="H345">
        <v>1</v>
      </c>
    </row>
    <row r="346" spans="1:8" x14ac:dyDescent="0.2">
      <c r="A346">
        <v>344</v>
      </c>
      <c r="B346" t="s">
        <v>42</v>
      </c>
      <c r="C346" t="s">
        <v>11</v>
      </c>
      <c r="D346">
        <v>2021</v>
      </c>
      <c r="E346">
        <v>1106</v>
      </c>
      <c r="F346">
        <v>515</v>
      </c>
      <c r="G346">
        <v>2.1475728155339802</v>
      </c>
      <c r="H346">
        <v>1</v>
      </c>
    </row>
    <row r="347" spans="1:8" x14ac:dyDescent="0.2">
      <c r="A347">
        <v>345</v>
      </c>
      <c r="B347" t="s">
        <v>42</v>
      </c>
      <c r="C347" t="s">
        <v>13</v>
      </c>
      <c r="D347">
        <v>2017</v>
      </c>
      <c r="E347">
        <v>959</v>
      </c>
      <c r="F347">
        <v>959</v>
      </c>
      <c r="G347">
        <v>1</v>
      </c>
      <c r="H347">
        <v>1</v>
      </c>
    </row>
    <row r="348" spans="1:8" x14ac:dyDescent="0.2">
      <c r="A348">
        <v>346</v>
      </c>
      <c r="B348" t="s">
        <v>42</v>
      </c>
      <c r="C348" t="s">
        <v>13</v>
      </c>
      <c r="D348">
        <v>2018</v>
      </c>
      <c r="E348">
        <v>1050</v>
      </c>
      <c r="F348">
        <v>959</v>
      </c>
      <c r="G348">
        <v>1.0948905109489</v>
      </c>
      <c r="H348">
        <v>1</v>
      </c>
    </row>
    <row r="349" spans="1:8" x14ac:dyDescent="0.2">
      <c r="A349">
        <v>347</v>
      </c>
      <c r="B349" t="s">
        <v>42</v>
      </c>
      <c r="C349" t="s">
        <v>13</v>
      </c>
      <c r="D349">
        <v>2019</v>
      </c>
      <c r="E349">
        <v>1365</v>
      </c>
      <c r="F349">
        <v>959</v>
      </c>
      <c r="G349">
        <v>1.4233576642335699</v>
      </c>
      <c r="H349">
        <v>1</v>
      </c>
    </row>
    <row r="350" spans="1:8" x14ac:dyDescent="0.2">
      <c r="A350">
        <v>348</v>
      </c>
      <c r="B350" t="s">
        <v>42</v>
      </c>
      <c r="C350" t="s">
        <v>13</v>
      </c>
      <c r="D350">
        <v>2020</v>
      </c>
      <c r="E350">
        <v>1715</v>
      </c>
      <c r="F350">
        <v>959</v>
      </c>
      <c r="G350">
        <v>1.78832116788321</v>
      </c>
      <c r="H350">
        <v>1</v>
      </c>
    </row>
    <row r="351" spans="1:8" x14ac:dyDescent="0.2">
      <c r="A351">
        <v>349</v>
      </c>
      <c r="B351" t="s">
        <v>42</v>
      </c>
      <c r="C351" t="s">
        <v>13</v>
      </c>
      <c r="D351">
        <v>2021</v>
      </c>
      <c r="E351">
        <v>1585</v>
      </c>
      <c r="F351">
        <v>959</v>
      </c>
      <c r="G351">
        <v>1.6527632950990601</v>
      </c>
      <c r="H351">
        <v>1</v>
      </c>
    </row>
    <row r="352" spans="1:8" x14ac:dyDescent="0.2">
      <c r="A352">
        <v>350</v>
      </c>
      <c r="B352" t="s">
        <v>43</v>
      </c>
      <c r="C352" t="s">
        <v>5</v>
      </c>
      <c r="D352">
        <v>2017</v>
      </c>
      <c r="E352">
        <v>189</v>
      </c>
      <c r="F352">
        <v>189</v>
      </c>
      <c r="G352">
        <v>1</v>
      </c>
      <c r="H352">
        <v>9</v>
      </c>
    </row>
    <row r="353" spans="1:8" x14ac:dyDescent="0.2">
      <c r="A353">
        <v>351</v>
      </c>
      <c r="B353" t="s">
        <v>43</v>
      </c>
      <c r="C353" t="s">
        <v>5</v>
      </c>
      <c r="D353">
        <v>2018</v>
      </c>
      <c r="E353">
        <v>258</v>
      </c>
      <c r="F353">
        <v>189</v>
      </c>
      <c r="G353">
        <v>1.36507936507936</v>
      </c>
      <c r="H353">
        <v>9</v>
      </c>
    </row>
    <row r="354" spans="1:8" x14ac:dyDescent="0.2">
      <c r="A354">
        <v>352</v>
      </c>
      <c r="B354" t="s">
        <v>43</v>
      </c>
      <c r="C354" t="s">
        <v>5</v>
      </c>
      <c r="D354">
        <v>2019</v>
      </c>
      <c r="E354">
        <v>259</v>
      </c>
      <c r="F354">
        <v>189</v>
      </c>
      <c r="G354">
        <v>1.37037037037037</v>
      </c>
      <c r="H354">
        <v>9</v>
      </c>
    </row>
    <row r="355" spans="1:8" x14ac:dyDescent="0.2">
      <c r="A355">
        <v>353</v>
      </c>
      <c r="B355" t="s">
        <v>43</v>
      </c>
      <c r="C355" t="s">
        <v>5</v>
      </c>
      <c r="D355">
        <v>2020</v>
      </c>
      <c r="E355">
        <v>492</v>
      </c>
      <c r="F355">
        <v>189</v>
      </c>
      <c r="G355">
        <v>2.6031746031746001</v>
      </c>
      <c r="H355">
        <v>9</v>
      </c>
    </row>
    <row r="356" spans="1:8" x14ac:dyDescent="0.2">
      <c r="A356">
        <v>354</v>
      </c>
      <c r="B356" t="s">
        <v>43</v>
      </c>
      <c r="C356" t="s">
        <v>5</v>
      </c>
      <c r="D356">
        <v>2021</v>
      </c>
      <c r="E356">
        <v>395</v>
      </c>
      <c r="F356">
        <v>189</v>
      </c>
      <c r="G356">
        <v>2.08994708994708</v>
      </c>
      <c r="H356">
        <v>9</v>
      </c>
    </row>
    <row r="357" spans="1:8" x14ac:dyDescent="0.2">
      <c r="A357">
        <v>355</v>
      </c>
      <c r="B357" t="s">
        <v>43</v>
      </c>
      <c r="C357" t="s">
        <v>6</v>
      </c>
      <c r="D357">
        <v>2017</v>
      </c>
      <c r="E357">
        <v>0</v>
      </c>
      <c r="F357">
        <v>0</v>
      </c>
      <c r="H357">
        <v>9</v>
      </c>
    </row>
    <row r="358" spans="1:8" x14ac:dyDescent="0.2">
      <c r="A358">
        <v>356</v>
      </c>
      <c r="B358" t="s">
        <v>43</v>
      </c>
      <c r="C358" t="s">
        <v>6</v>
      </c>
      <c r="D358">
        <v>2018</v>
      </c>
      <c r="E358">
        <v>16</v>
      </c>
      <c r="F358">
        <v>0</v>
      </c>
      <c r="G358" t="s">
        <v>92</v>
      </c>
      <c r="H358">
        <v>9</v>
      </c>
    </row>
    <row r="359" spans="1:8" x14ac:dyDescent="0.2">
      <c r="A359">
        <v>357</v>
      </c>
      <c r="B359" t="s">
        <v>43</v>
      </c>
      <c r="C359" t="s">
        <v>6</v>
      </c>
      <c r="D359">
        <v>2019</v>
      </c>
      <c r="E359">
        <v>64</v>
      </c>
      <c r="F359">
        <v>0</v>
      </c>
      <c r="G359" t="s">
        <v>92</v>
      </c>
      <c r="H359">
        <v>9</v>
      </c>
    </row>
    <row r="360" spans="1:8" x14ac:dyDescent="0.2">
      <c r="A360">
        <v>358</v>
      </c>
      <c r="B360" t="s">
        <v>43</v>
      </c>
      <c r="C360" t="s">
        <v>6</v>
      </c>
      <c r="D360">
        <v>2020</v>
      </c>
      <c r="E360">
        <v>109</v>
      </c>
      <c r="F360">
        <v>0</v>
      </c>
      <c r="G360" t="s">
        <v>92</v>
      </c>
      <c r="H360">
        <v>9</v>
      </c>
    </row>
    <row r="361" spans="1:8" x14ac:dyDescent="0.2">
      <c r="A361">
        <v>359</v>
      </c>
      <c r="B361" t="s">
        <v>43</v>
      </c>
      <c r="C361" t="s">
        <v>6</v>
      </c>
      <c r="D361">
        <v>2021</v>
      </c>
      <c r="E361">
        <v>38</v>
      </c>
      <c r="F361">
        <v>0</v>
      </c>
      <c r="G361" t="s">
        <v>92</v>
      </c>
      <c r="H361">
        <v>9</v>
      </c>
    </row>
    <row r="362" spans="1:8" x14ac:dyDescent="0.2">
      <c r="A362">
        <v>360</v>
      </c>
      <c r="B362" t="s">
        <v>43</v>
      </c>
      <c r="C362" t="s">
        <v>8</v>
      </c>
      <c r="D362">
        <v>2017</v>
      </c>
      <c r="E362">
        <v>231</v>
      </c>
      <c r="F362">
        <v>231</v>
      </c>
      <c r="G362">
        <v>1</v>
      </c>
      <c r="H362">
        <v>9</v>
      </c>
    </row>
    <row r="363" spans="1:8" x14ac:dyDescent="0.2">
      <c r="A363">
        <v>361</v>
      </c>
      <c r="B363" t="s">
        <v>43</v>
      </c>
      <c r="C363" t="s">
        <v>8</v>
      </c>
      <c r="D363">
        <v>2018</v>
      </c>
      <c r="E363">
        <v>264</v>
      </c>
      <c r="F363">
        <v>231</v>
      </c>
      <c r="G363">
        <v>1.1428571428571399</v>
      </c>
      <c r="H363">
        <v>9</v>
      </c>
    </row>
    <row r="364" spans="1:8" x14ac:dyDescent="0.2">
      <c r="A364">
        <v>362</v>
      </c>
      <c r="B364" t="s">
        <v>43</v>
      </c>
      <c r="C364" t="s">
        <v>8</v>
      </c>
      <c r="D364">
        <v>2019</v>
      </c>
      <c r="E364">
        <v>295</v>
      </c>
      <c r="F364">
        <v>231</v>
      </c>
      <c r="G364">
        <v>1.2770562770562699</v>
      </c>
      <c r="H364">
        <v>9</v>
      </c>
    </row>
    <row r="365" spans="1:8" x14ac:dyDescent="0.2">
      <c r="A365">
        <v>363</v>
      </c>
      <c r="B365" t="s">
        <v>43</v>
      </c>
      <c r="C365" t="s">
        <v>8</v>
      </c>
      <c r="D365">
        <v>2020</v>
      </c>
      <c r="E365">
        <v>514</v>
      </c>
      <c r="F365">
        <v>231</v>
      </c>
      <c r="G365">
        <v>2.2251082251082202</v>
      </c>
      <c r="H365">
        <v>9</v>
      </c>
    </row>
    <row r="366" spans="1:8" x14ac:dyDescent="0.2">
      <c r="A366">
        <v>364</v>
      </c>
      <c r="B366" t="s">
        <v>43</v>
      </c>
      <c r="C366" t="s">
        <v>8</v>
      </c>
      <c r="D366">
        <v>2021</v>
      </c>
      <c r="E366">
        <v>473</v>
      </c>
      <c r="F366">
        <v>231</v>
      </c>
      <c r="G366">
        <v>2.0476190476190399</v>
      </c>
      <c r="H366">
        <v>9</v>
      </c>
    </row>
    <row r="367" spans="1:8" x14ac:dyDescent="0.2">
      <c r="A367">
        <v>365</v>
      </c>
      <c r="B367" t="s">
        <v>43</v>
      </c>
      <c r="C367" t="s">
        <v>11</v>
      </c>
      <c r="D367">
        <v>2017</v>
      </c>
      <c r="E367">
        <v>22</v>
      </c>
      <c r="F367">
        <v>22</v>
      </c>
      <c r="G367">
        <v>1</v>
      </c>
      <c r="H367">
        <v>9</v>
      </c>
    </row>
    <row r="368" spans="1:8" x14ac:dyDescent="0.2">
      <c r="A368">
        <v>366</v>
      </c>
      <c r="B368" t="s">
        <v>43</v>
      </c>
      <c r="C368" t="s">
        <v>11</v>
      </c>
      <c r="D368">
        <v>2018</v>
      </c>
      <c r="E368">
        <v>39</v>
      </c>
      <c r="F368">
        <v>22</v>
      </c>
      <c r="G368">
        <v>1.77272727272727</v>
      </c>
      <c r="H368">
        <v>9</v>
      </c>
    </row>
    <row r="369" spans="1:8" x14ac:dyDescent="0.2">
      <c r="A369">
        <v>367</v>
      </c>
      <c r="B369" t="s">
        <v>43</v>
      </c>
      <c r="C369" t="s">
        <v>11</v>
      </c>
      <c r="D369">
        <v>2019</v>
      </c>
      <c r="E369">
        <v>106</v>
      </c>
      <c r="F369">
        <v>22</v>
      </c>
      <c r="G369">
        <v>4.8181818181818103</v>
      </c>
      <c r="H369">
        <v>9</v>
      </c>
    </row>
    <row r="370" spans="1:8" x14ac:dyDescent="0.2">
      <c r="A370">
        <v>368</v>
      </c>
      <c r="B370" t="s">
        <v>43</v>
      </c>
      <c r="C370" t="s">
        <v>11</v>
      </c>
      <c r="D370">
        <v>2020</v>
      </c>
      <c r="E370">
        <v>217</v>
      </c>
      <c r="F370">
        <v>22</v>
      </c>
      <c r="G370">
        <v>9.8636363636363598</v>
      </c>
      <c r="H370">
        <v>9</v>
      </c>
    </row>
    <row r="371" spans="1:8" x14ac:dyDescent="0.2">
      <c r="A371">
        <v>369</v>
      </c>
      <c r="B371" t="s">
        <v>43</v>
      </c>
      <c r="C371" t="s">
        <v>11</v>
      </c>
      <c r="D371">
        <v>2021</v>
      </c>
      <c r="E371">
        <v>130</v>
      </c>
      <c r="F371">
        <v>22</v>
      </c>
      <c r="G371">
        <v>5.9090909090909003</v>
      </c>
      <c r="H371">
        <v>9</v>
      </c>
    </row>
    <row r="372" spans="1:8" x14ac:dyDescent="0.2">
      <c r="A372">
        <v>370</v>
      </c>
      <c r="B372" t="s">
        <v>43</v>
      </c>
      <c r="C372" t="s">
        <v>13</v>
      </c>
      <c r="D372">
        <v>2017</v>
      </c>
      <c r="E372">
        <v>29</v>
      </c>
      <c r="F372">
        <v>29</v>
      </c>
      <c r="G372">
        <v>1</v>
      </c>
      <c r="H372">
        <v>9</v>
      </c>
    </row>
    <row r="373" spans="1:8" x14ac:dyDescent="0.2">
      <c r="A373">
        <v>371</v>
      </c>
      <c r="B373" t="s">
        <v>43</v>
      </c>
      <c r="C373" t="s">
        <v>13</v>
      </c>
      <c r="D373">
        <v>2018</v>
      </c>
      <c r="E373">
        <v>36</v>
      </c>
      <c r="F373">
        <v>29</v>
      </c>
      <c r="G373">
        <v>1.2413793103448201</v>
      </c>
      <c r="H373">
        <v>9</v>
      </c>
    </row>
    <row r="374" spans="1:8" x14ac:dyDescent="0.2">
      <c r="A374">
        <v>372</v>
      </c>
      <c r="B374" t="s">
        <v>43</v>
      </c>
      <c r="C374" t="s">
        <v>13</v>
      </c>
      <c r="D374">
        <v>2019</v>
      </c>
      <c r="E374">
        <v>25</v>
      </c>
      <c r="F374">
        <v>29</v>
      </c>
      <c r="G374">
        <v>0.86206896551724099</v>
      </c>
      <c r="H374">
        <v>9</v>
      </c>
    </row>
    <row r="375" spans="1:8" x14ac:dyDescent="0.2">
      <c r="A375">
        <v>373</v>
      </c>
      <c r="B375" t="s">
        <v>43</v>
      </c>
      <c r="C375" t="s">
        <v>13</v>
      </c>
      <c r="D375">
        <v>2020</v>
      </c>
      <c r="E375">
        <v>81</v>
      </c>
      <c r="F375">
        <v>29</v>
      </c>
      <c r="G375">
        <v>2.7931034482758599</v>
      </c>
      <c r="H375">
        <v>9</v>
      </c>
    </row>
    <row r="376" spans="1:8" x14ac:dyDescent="0.2">
      <c r="A376">
        <v>374</v>
      </c>
      <c r="B376" t="s">
        <v>43</v>
      </c>
      <c r="C376" t="s">
        <v>13</v>
      </c>
      <c r="D376">
        <v>2021</v>
      </c>
      <c r="E376">
        <v>94</v>
      </c>
      <c r="F376">
        <v>29</v>
      </c>
      <c r="G376">
        <v>3.2413793103448199</v>
      </c>
      <c r="H376">
        <v>9</v>
      </c>
    </row>
    <row r="377" spans="1:8" x14ac:dyDescent="0.2">
      <c r="A377">
        <v>375</v>
      </c>
      <c r="B377" t="s">
        <v>44</v>
      </c>
      <c r="C377" t="s">
        <v>5</v>
      </c>
      <c r="D377">
        <v>2017</v>
      </c>
      <c r="E377">
        <v>136</v>
      </c>
      <c r="F377">
        <v>136</v>
      </c>
      <c r="G377">
        <v>1</v>
      </c>
      <c r="H377">
        <v>8</v>
      </c>
    </row>
    <row r="378" spans="1:8" x14ac:dyDescent="0.2">
      <c r="A378">
        <v>376</v>
      </c>
      <c r="B378" t="s">
        <v>44</v>
      </c>
      <c r="C378" t="s">
        <v>5</v>
      </c>
      <c r="D378">
        <v>2018</v>
      </c>
      <c r="E378">
        <v>220</v>
      </c>
      <c r="F378">
        <v>136</v>
      </c>
      <c r="G378">
        <v>1.6176470588235199</v>
      </c>
      <c r="H378">
        <v>8</v>
      </c>
    </row>
    <row r="379" spans="1:8" x14ac:dyDescent="0.2">
      <c r="A379">
        <v>377</v>
      </c>
      <c r="B379" t="s">
        <v>44</v>
      </c>
      <c r="C379" t="s">
        <v>5</v>
      </c>
      <c r="D379">
        <v>2019</v>
      </c>
      <c r="E379">
        <v>215</v>
      </c>
      <c r="F379">
        <v>136</v>
      </c>
      <c r="G379">
        <v>1.58088235294117</v>
      </c>
      <c r="H379">
        <v>8</v>
      </c>
    </row>
    <row r="380" spans="1:8" x14ac:dyDescent="0.2">
      <c r="A380">
        <v>378</v>
      </c>
      <c r="B380" t="s">
        <v>44</v>
      </c>
      <c r="C380" t="s">
        <v>5</v>
      </c>
      <c r="D380">
        <v>2020</v>
      </c>
      <c r="E380">
        <v>465</v>
      </c>
      <c r="F380">
        <v>136</v>
      </c>
      <c r="G380">
        <v>3.4191176470588198</v>
      </c>
      <c r="H380">
        <v>8</v>
      </c>
    </row>
    <row r="381" spans="1:8" x14ac:dyDescent="0.2">
      <c r="A381">
        <v>379</v>
      </c>
      <c r="B381" t="s">
        <v>44</v>
      </c>
      <c r="C381" t="s">
        <v>5</v>
      </c>
      <c r="D381">
        <v>2021</v>
      </c>
      <c r="E381">
        <v>471</v>
      </c>
      <c r="F381">
        <v>136</v>
      </c>
      <c r="G381">
        <v>3.4632352941176401</v>
      </c>
      <c r="H381">
        <v>8</v>
      </c>
    </row>
    <row r="382" spans="1:8" x14ac:dyDescent="0.2">
      <c r="A382">
        <v>380</v>
      </c>
      <c r="B382" t="s">
        <v>44</v>
      </c>
      <c r="C382" t="s">
        <v>6</v>
      </c>
      <c r="D382">
        <v>2017</v>
      </c>
      <c r="E382">
        <v>73</v>
      </c>
      <c r="F382">
        <v>73</v>
      </c>
      <c r="G382">
        <v>1</v>
      </c>
      <c r="H382">
        <v>8</v>
      </c>
    </row>
    <row r="383" spans="1:8" x14ac:dyDescent="0.2">
      <c r="A383">
        <v>381</v>
      </c>
      <c r="B383" t="s">
        <v>44</v>
      </c>
      <c r="C383" t="s">
        <v>6</v>
      </c>
      <c r="D383">
        <v>2018</v>
      </c>
      <c r="E383">
        <v>93</v>
      </c>
      <c r="F383">
        <v>73</v>
      </c>
      <c r="G383">
        <v>1.27397260273972</v>
      </c>
      <c r="H383">
        <v>8</v>
      </c>
    </row>
    <row r="384" spans="1:8" x14ac:dyDescent="0.2">
      <c r="A384">
        <v>382</v>
      </c>
      <c r="B384" t="s">
        <v>44</v>
      </c>
      <c r="C384" t="s">
        <v>6</v>
      </c>
      <c r="D384">
        <v>2019</v>
      </c>
      <c r="E384">
        <v>90</v>
      </c>
      <c r="F384">
        <v>73</v>
      </c>
      <c r="G384">
        <v>1.2328767123287601</v>
      </c>
      <c r="H384">
        <v>8</v>
      </c>
    </row>
    <row r="385" spans="1:8" x14ac:dyDescent="0.2">
      <c r="A385">
        <v>383</v>
      </c>
      <c r="B385" t="s">
        <v>44</v>
      </c>
      <c r="C385" t="s">
        <v>6</v>
      </c>
      <c r="D385">
        <v>2020</v>
      </c>
      <c r="E385">
        <v>232</v>
      </c>
      <c r="F385">
        <v>73</v>
      </c>
      <c r="G385">
        <v>3.17808219178082</v>
      </c>
      <c r="H385">
        <v>8</v>
      </c>
    </row>
    <row r="386" spans="1:8" x14ac:dyDescent="0.2">
      <c r="A386">
        <v>384</v>
      </c>
      <c r="B386" t="s">
        <v>44</v>
      </c>
      <c r="C386" t="s">
        <v>6</v>
      </c>
      <c r="D386">
        <v>2021</v>
      </c>
      <c r="E386">
        <v>168</v>
      </c>
      <c r="F386">
        <v>73</v>
      </c>
      <c r="G386">
        <v>2.3013698630136901</v>
      </c>
      <c r="H386">
        <v>8</v>
      </c>
    </row>
    <row r="387" spans="1:8" x14ac:dyDescent="0.2">
      <c r="A387">
        <v>385</v>
      </c>
      <c r="B387" t="s">
        <v>44</v>
      </c>
      <c r="C387" t="s">
        <v>8</v>
      </c>
      <c r="D387">
        <v>2017</v>
      </c>
      <c r="E387">
        <v>73</v>
      </c>
      <c r="F387">
        <v>73</v>
      </c>
      <c r="G387">
        <v>1</v>
      </c>
      <c r="H387">
        <v>8</v>
      </c>
    </row>
    <row r="388" spans="1:8" x14ac:dyDescent="0.2">
      <c r="A388">
        <v>386</v>
      </c>
      <c r="B388" t="s">
        <v>44</v>
      </c>
      <c r="C388" t="s">
        <v>8</v>
      </c>
      <c r="D388">
        <v>2018</v>
      </c>
      <c r="E388">
        <v>181</v>
      </c>
      <c r="F388">
        <v>73</v>
      </c>
      <c r="G388">
        <v>2.4794520547945198</v>
      </c>
      <c r="H388">
        <v>8</v>
      </c>
    </row>
    <row r="389" spans="1:8" x14ac:dyDescent="0.2">
      <c r="A389">
        <v>387</v>
      </c>
      <c r="B389" t="s">
        <v>44</v>
      </c>
      <c r="C389" t="s">
        <v>8</v>
      </c>
      <c r="D389">
        <v>2019</v>
      </c>
      <c r="E389">
        <v>203</v>
      </c>
      <c r="F389">
        <v>73</v>
      </c>
      <c r="G389">
        <v>2.7808219178082099</v>
      </c>
      <c r="H389">
        <v>8</v>
      </c>
    </row>
    <row r="390" spans="1:8" x14ac:dyDescent="0.2">
      <c r="A390">
        <v>388</v>
      </c>
      <c r="B390" t="s">
        <v>44</v>
      </c>
      <c r="C390" t="s">
        <v>8</v>
      </c>
      <c r="D390">
        <v>2020</v>
      </c>
      <c r="E390">
        <v>382</v>
      </c>
      <c r="F390">
        <v>73</v>
      </c>
      <c r="G390">
        <v>5.2328767123287596</v>
      </c>
      <c r="H390">
        <v>8</v>
      </c>
    </row>
    <row r="391" spans="1:8" x14ac:dyDescent="0.2">
      <c r="A391">
        <v>389</v>
      </c>
      <c r="B391" t="s">
        <v>44</v>
      </c>
      <c r="C391" t="s">
        <v>8</v>
      </c>
      <c r="D391">
        <v>2021</v>
      </c>
      <c r="E391">
        <v>340</v>
      </c>
      <c r="F391">
        <v>73</v>
      </c>
      <c r="G391">
        <v>4.6575342465753398</v>
      </c>
      <c r="H391">
        <v>8</v>
      </c>
    </row>
    <row r="392" spans="1:8" x14ac:dyDescent="0.2">
      <c r="A392">
        <v>390</v>
      </c>
      <c r="B392" t="s">
        <v>44</v>
      </c>
      <c r="C392" t="s">
        <v>11</v>
      </c>
      <c r="D392">
        <v>2017</v>
      </c>
      <c r="E392">
        <v>104</v>
      </c>
      <c r="F392">
        <v>104</v>
      </c>
      <c r="G392">
        <v>1</v>
      </c>
      <c r="H392">
        <v>8</v>
      </c>
    </row>
    <row r="393" spans="1:8" x14ac:dyDescent="0.2">
      <c r="A393">
        <v>391</v>
      </c>
      <c r="B393" t="s">
        <v>44</v>
      </c>
      <c r="C393" t="s">
        <v>11</v>
      </c>
      <c r="D393">
        <v>2018</v>
      </c>
      <c r="E393">
        <v>144</v>
      </c>
      <c r="F393">
        <v>104</v>
      </c>
      <c r="G393">
        <v>1.3846153846153799</v>
      </c>
      <c r="H393">
        <v>8</v>
      </c>
    </row>
    <row r="394" spans="1:8" x14ac:dyDescent="0.2">
      <c r="A394">
        <v>392</v>
      </c>
      <c r="B394" t="s">
        <v>44</v>
      </c>
      <c r="C394" t="s">
        <v>11</v>
      </c>
      <c r="D394">
        <v>2019</v>
      </c>
      <c r="E394">
        <v>147</v>
      </c>
      <c r="F394">
        <v>104</v>
      </c>
      <c r="G394">
        <v>1.4134615384615301</v>
      </c>
      <c r="H394">
        <v>8</v>
      </c>
    </row>
    <row r="395" spans="1:8" x14ac:dyDescent="0.2">
      <c r="A395">
        <v>393</v>
      </c>
      <c r="B395" t="s">
        <v>44</v>
      </c>
      <c r="C395" t="s">
        <v>11</v>
      </c>
      <c r="D395">
        <v>2020</v>
      </c>
      <c r="E395">
        <v>326</v>
      </c>
      <c r="F395">
        <v>104</v>
      </c>
      <c r="G395">
        <v>3.1346153846153801</v>
      </c>
      <c r="H395">
        <v>8</v>
      </c>
    </row>
    <row r="396" spans="1:8" x14ac:dyDescent="0.2">
      <c r="A396">
        <v>394</v>
      </c>
      <c r="B396" t="s">
        <v>44</v>
      </c>
      <c r="C396" t="s">
        <v>11</v>
      </c>
      <c r="D396">
        <v>2021</v>
      </c>
      <c r="E396">
        <v>274</v>
      </c>
      <c r="F396">
        <v>104</v>
      </c>
      <c r="G396">
        <v>2.6346153846153801</v>
      </c>
      <c r="H396">
        <v>8</v>
      </c>
    </row>
    <row r="397" spans="1:8" x14ac:dyDescent="0.2">
      <c r="A397">
        <v>395</v>
      </c>
      <c r="B397" t="s">
        <v>44</v>
      </c>
      <c r="C397" t="s">
        <v>13</v>
      </c>
      <c r="D397">
        <v>2017</v>
      </c>
      <c r="E397">
        <v>135</v>
      </c>
      <c r="F397">
        <v>135</v>
      </c>
      <c r="G397">
        <v>1</v>
      </c>
      <c r="H397">
        <v>8</v>
      </c>
    </row>
    <row r="398" spans="1:8" x14ac:dyDescent="0.2">
      <c r="A398">
        <v>396</v>
      </c>
      <c r="B398" t="s">
        <v>44</v>
      </c>
      <c r="C398" t="s">
        <v>13</v>
      </c>
      <c r="D398">
        <v>2018</v>
      </c>
      <c r="E398">
        <v>129</v>
      </c>
      <c r="F398">
        <v>135</v>
      </c>
      <c r="G398">
        <v>0.95555555555555505</v>
      </c>
      <c r="H398">
        <v>8</v>
      </c>
    </row>
    <row r="399" spans="1:8" x14ac:dyDescent="0.2">
      <c r="A399">
        <v>397</v>
      </c>
      <c r="B399" t="s">
        <v>44</v>
      </c>
      <c r="C399" t="s">
        <v>13</v>
      </c>
      <c r="D399">
        <v>2019</v>
      </c>
      <c r="E399">
        <v>227</v>
      </c>
      <c r="F399">
        <v>135</v>
      </c>
      <c r="G399">
        <v>1.68148148148148</v>
      </c>
      <c r="H399">
        <v>8</v>
      </c>
    </row>
    <row r="400" spans="1:8" x14ac:dyDescent="0.2">
      <c r="A400">
        <v>398</v>
      </c>
      <c r="B400" t="s">
        <v>44</v>
      </c>
      <c r="C400" t="s">
        <v>13</v>
      </c>
      <c r="D400">
        <v>2020</v>
      </c>
      <c r="E400">
        <v>333</v>
      </c>
      <c r="F400">
        <v>135</v>
      </c>
      <c r="G400">
        <v>2.4666666666666601</v>
      </c>
      <c r="H400">
        <v>8</v>
      </c>
    </row>
    <row r="401" spans="1:8" x14ac:dyDescent="0.2">
      <c r="A401">
        <v>399</v>
      </c>
      <c r="B401" t="s">
        <v>44</v>
      </c>
      <c r="C401" t="s">
        <v>13</v>
      </c>
      <c r="D401">
        <v>2021</v>
      </c>
      <c r="E401">
        <v>360</v>
      </c>
      <c r="F401">
        <v>135</v>
      </c>
      <c r="G401">
        <v>2.6666666666666599</v>
      </c>
      <c r="H401">
        <v>8</v>
      </c>
    </row>
    <row r="402" spans="1:8" x14ac:dyDescent="0.2">
      <c r="A402">
        <v>400</v>
      </c>
      <c r="B402" t="s">
        <v>45</v>
      </c>
      <c r="C402" t="s">
        <v>5</v>
      </c>
      <c r="D402">
        <v>2017</v>
      </c>
      <c r="E402">
        <v>76</v>
      </c>
      <c r="F402">
        <v>76</v>
      </c>
      <c r="G402">
        <v>1</v>
      </c>
      <c r="H402">
        <v>10</v>
      </c>
    </row>
    <row r="403" spans="1:8" x14ac:dyDescent="0.2">
      <c r="A403">
        <v>401</v>
      </c>
      <c r="B403" t="s">
        <v>45</v>
      </c>
      <c r="C403" t="s">
        <v>5</v>
      </c>
      <c r="D403">
        <v>2018</v>
      </c>
      <c r="E403">
        <v>100</v>
      </c>
      <c r="F403">
        <v>76</v>
      </c>
      <c r="G403">
        <v>1.31578947368421</v>
      </c>
      <c r="H403">
        <v>10</v>
      </c>
    </row>
    <row r="404" spans="1:8" x14ac:dyDescent="0.2">
      <c r="A404">
        <v>402</v>
      </c>
      <c r="B404" t="s">
        <v>45</v>
      </c>
      <c r="C404" t="s">
        <v>5</v>
      </c>
      <c r="D404">
        <v>2019</v>
      </c>
      <c r="E404">
        <v>166</v>
      </c>
      <c r="F404">
        <v>76</v>
      </c>
      <c r="G404">
        <v>2.1842105263157801</v>
      </c>
      <c r="H404">
        <v>10</v>
      </c>
    </row>
    <row r="405" spans="1:8" x14ac:dyDescent="0.2">
      <c r="A405">
        <v>403</v>
      </c>
      <c r="B405" t="s">
        <v>45</v>
      </c>
      <c r="C405" t="s">
        <v>5</v>
      </c>
      <c r="D405">
        <v>2020</v>
      </c>
      <c r="E405">
        <v>305</v>
      </c>
      <c r="F405">
        <v>76</v>
      </c>
      <c r="G405">
        <v>4.0131578947368398</v>
      </c>
      <c r="H405">
        <v>10</v>
      </c>
    </row>
    <row r="406" spans="1:8" x14ac:dyDescent="0.2">
      <c r="A406">
        <v>404</v>
      </c>
      <c r="B406" t="s">
        <v>45</v>
      </c>
      <c r="C406" t="s">
        <v>5</v>
      </c>
      <c r="D406">
        <v>2021</v>
      </c>
      <c r="E406">
        <v>269</v>
      </c>
      <c r="F406">
        <v>76</v>
      </c>
      <c r="G406">
        <v>3.5394736842105199</v>
      </c>
      <c r="H406">
        <v>10</v>
      </c>
    </row>
    <row r="407" spans="1:8" x14ac:dyDescent="0.2">
      <c r="A407">
        <v>405</v>
      </c>
      <c r="B407" t="s">
        <v>45</v>
      </c>
      <c r="C407" t="s">
        <v>6</v>
      </c>
      <c r="D407">
        <v>2017</v>
      </c>
      <c r="E407">
        <v>0</v>
      </c>
      <c r="F407">
        <v>0</v>
      </c>
      <c r="H407">
        <v>10</v>
      </c>
    </row>
    <row r="408" spans="1:8" x14ac:dyDescent="0.2">
      <c r="A408">
        <v>406</v>
      </c>
      <c r="B408" t="s">
        <v>45</v>
      </c>
      <c r="C408" t="s">
        <v>6</v>
      </c>
      <c r="D408">
        <v>2018</v>
      </c>
      <c r="E408">
        <v>30</v>
      </c>
      <c r="F408">
        <v>0</v>
      </c>
      <c r="G408" t="s">
        <v>92</v>
      </c>
      <c r="H408">
        <v>10</v>
      </c>
    </row>
    <row r="409" spans="1:8" x14ac:dyDescent="0.2">
      <c r="A409">
        <v>407</v>
      </c>
      <c r="B409" t="s">
        <v>45</v>
      </c>
      <c r="C409" t="s">
        <v>6</v>
      </c>
      <c r="D409">
        <v>2019</v>
      </c>
      <c r="E409">
        <v>62</v>
      </c>
      <c r="F409">
        <v>0</v>
      </c>
      <c r="G409" t="s">
        <v>92</v>
      </c>
      <c r="H409">
        <v>10</v>
      </c>
    </row>
    <row r="410" spans="1:8" x14ac:dyDescent="0.2">
      <c r="A410">
        <v>408</v>
      </c>
      <c r="B410" t="s">
        <v>45</v>
      </c>
      <c r="C410" t="s">
        <v>6</v>
      </c>
      <c r="D410">
        <v>2020</v>
      </c>
      <c r="E410">
        <v>123</v>
      </c>
      <c r="F410">
        <v>0</v>
      </c>
      <c r="G410" t="s">
        <v>92</v>
      </c>
      <c r="H410">
        <v>10</v>
      </c>
    </row>
    <row r="411" spans="1:8" x14ac:dyDescent="0.2">
      <c r="A411">
        <v>409</v>
      </c>
      <c r="B411" t="s">
        <v>45</v>
      </c>
      <c r="C411" t="s">
        <v>6</v>
      </c>
      <c r="D411">
        <v>2021</v>
      </c>
      <c r="E411">
        <v>85</v>
      </c>
      <c r="F411">
        <v>0</v>
      </c>
      <c r="G411" t="s">
        <v>92</v>
      </c>
      <c r="H411">
        <v>10</v>
      </c>
    </row>
    <row r="412" spans="1:8" x14ac:dyDescent="0.2">
      <c r="A412">
        <v>410</v>
      </c>
      <c r="B412" t="s">
        <v>45</v>
      </c>
      <c r="C412" t="s">
        <v>8</v>
      </c>
      <c r="D412">
        <v>2017</v>
      </c>
      <c r="E412">
        <v>58</v>
      </c>
      <c r="F412">
        <v>58</v>
      </c>
      <c r="G412">
        <v>1</v>
      </c>
      <c r="H412">
        <v>10</v>
      </c>
    </row>
    <row r="413" spans="1:8" x14ac:dyDescent="0.2">
      <c r="A413">
        <v>411</v>
      </c>
      <c r="B413" t="s">
        <v>45</v>
      </c>
      <c r="C413" t="s">
        <v>8</v>
      </c>
      <c r="D413">
        <v>2018</v>
      </c>
      <c r="E413">
        <v>80</v>
      </c>
      <c r="F413">
        <v>58</v>
      </c>
      <c r="G413">
        <v>1.3793103448275801</v>
      </c>
      <c r="H413">
        <v>10</v>
      </c>
    </row>
    <row r="414" spans="1:8" x14ac:dyDescent="0.2">
      <c r="A414">
        <v>412</v>
      </c>
      <c r="B414" t="s">
        <v>45</v>
      </c>
      <c r="C414" t="s">
        <v>8</v>
      </c>
      <c r="D414">
        <v>2019</v>
      </c>
      <c r="E414">
        <v>156</v>
      </c>
      <c r="F414">
        <v>58</v>
      </c>
      <c r="G414">
        <v>2.68965517241379</v>
      </c>
      <c r="H414">
        <v>10</v>
      </c>
    </row>
    <row r="415" spans="1:8" x14ac:dyDescent="0.2">
      <c r="A415">
        <v>413</v>
      </c>
      <c r="B415" t="s">
        <v>45</v>
      </c>
      <c r="C415" t="s">
        <v>8</v>
      </c>
      <c r="D415">
        <v>2020</v>
      </c>
      <c r="E415">
        <v>297</v>
      </c>
      <c r="F415">
        <v>58</v>
      </c>
      <c r="G415">
        <v>5.1206896551724101</v>
      </c>
      <c r="H415">
        <v>10</v>
      </c>
    </row>
    <row r="416" spans="1:8" x14ac:dyDescent="0.2">
      <c r="A416">
        <v>414</v>
      </c>
      <c r="B416" t="s">
        <v>45</v>
      </c>
      <c r="C416" t="s">
        <v>8</v>
      </c>
      <c r="D416">
        <v>2021</v>
      </c>
      <c r="E416">
        <v>276</v>
      </c>
      <c r="F416">
        <v>58</v>
      </c>
      <c r="G416">
        <v>4.7586206896551699</v>
      </c>
      <c r="H416">
        <v>10</v>
      </c>
    </row>
    <row r="417" spans="1:8" x14ac:dyDescent="0.2">
      <c r="A417">
        <v>415</v>
      </c>
      <c r="B417" t="s">
        <v>45</v>
      </c>
      <c r="C417" t="s">
        <v>11</v>
      </c>
      <c r="D417">
        <v>2017</v>
      </c>
      <c r="E417">
        <v>51</v>
      </c>
      <c r="F417">
        <v>51</v>
      </c>
      <c r="G417">
        <v>1</v>
      </c>
      <c r="H417">
        <v>10</v>
      </c>
    </row>
    <row r="418" spans="1:8" x14ac:dyDescent="0.2">
      <c r="A418">
        <v>416</v>
      </c>
      <c r="B418" t="s">
        <v>45</v>
      </c>
      <c r="C418" t="s">
        <v>11</v>
      </c>
      <c r="D418">
        <v>2018</v>
      </c>
      <c r="E418">
        <v>37</v>
      </c>
      <c r="F418">
        <v>51</v>
      </c>
      <c r="G418">
        <v>0.72549019607843102</v>
      </c>
      <c r="H418">
        <v>10</v>
      </c>
    </row>
    <row r="419" spans="1:8" x14ac:dyDescent="0.2">
      <c r="A419">
        <v>417</v>
      </c>
      <c r="B419" t="s">
        <v>45</v>
      </c>
      <c r="C419" t="s">
        <v>11</v>
      </c>
      <c r="D419">
        <v>2019</v>
      </c>
      <c r="E419">
        <v>30</v>
      </c>
      <c r="F419">
        <v>51</v>
      </c>
      <c r="G419">
        <v>0.58823529411764697</v>
      </c>
      <c r="H419">
        <v>10</v>
      </c>
    </row>
    <row r="420" spans="1:8" x14ac:dyDescent="0.2">
      <c r="A420">
        <v>418</v>
      </c>
      <c r="B420" t="s">
        <v>45</v>
      </c>
      <c r="C420" t="s">
        <v>11</v>
      </c>
      <c r="D420">
        <v>2020</v>
      </c>
      <c r="E420">
        <v>180</v>
      </c>
      <c r="F420">
        <v>51</v>
      </c>
      <c r="G420">
        <v>3.52941176470588</v>
      </c>
      <c r="H420">
        <v>10</v>
      </c>
    </row>
    <row r="421" spans="1:8" x14ac:dyDescent="0.2">
      <c r="A421">
        <v>419</v>
      </c>
      <c r="B421" t="s">
        <v>45</v>
      </c>
      <c r="C421" t="s">
        <v>11</v>
      </c>
      <c r="D421">
        <v>2021</v>
      </c>
      <c r="E421">
        <v>201</v>
      </c>
      <c r="F421">
        <v>51</v>
      </c>
      <c r="G421">
        <v>3.9411764705882302</v>
      </c>
      <c r="H421">
        <v>10</v>
      </c>
    </row>
    <row r="422" spans="1:8" x14ac:dyDescent="0.2">
      <c r="A422">
        <v>420</v>
      </c>
      <c r="B422" t="s">
        <v>45</v>
      </c>
      <c r="C422" t="s">
        <v>13</v>
      </c>
      <c r="D422">
        <v>2017</v>
      </c>
      <c r="E422">
        <v>65</v>
      </c>
      <c r="F422">
        <v>65</v>
      </c>
      <c r="G422">
        <v>1</v>
      </c>
      <c r="H422">
        <v>10</v>
      </c>
    </row>
    <row r="423" spans="1:8" x14ac:dyDescent="0.2">
      <c r="A423">
        <v>421</v>
      </c>
      <c r="B423" t="s">
        <v>45</v>
      </c>
      <c r="C423" t="s">
        <v>13</v>
      </c>
      <c r="D423">
        <v>2018</v>
      </c>
      <c r="E423">
        <v>19</v>
      </c>
      <c r="F423">
        <v>65</v>
      </c>
      <c r="G423">
        <v>0.29230769230769199</v>
      </c>
      <c r="H423">
        <v>10</v>
      </c>
    </row>
    <row r="424" spans="1:8" x14ac:dyDescent="0.2">
      <c r="A424">
        <v>422</v>
      </c>
      <c r="B424" t="s">
        <v>45</v>
      </c>
      <c r="C424" t="s">
        <v>13</v>
      </c>
      <c r="D424">
        <v>2019</v>
      </c>
      <c r="E424">
        <v>99</v>
      </c>
      <c r="F424">
        <v>65</v>
      </c>
      <c r="G424">
        <v>1.5230769230769201</v>
      </c>
      <c r="H424">
        <v>10</v>
      </c>
    </row>
    <row r="425" spans="1:8" x14ac:dyDescent="0.2">
      <c r="A425">
        <v>423</v>
      </c>
      <c r="B425" t="s">
        <v>45</v>
      </c>
      <c r="C425" t="s">
        <v>13</v>
      </c>
      <c r="D425">
        <v>2020</v>
      </c>
      <c r="E425">
        <v>156</v>
      </c>
      <c r="F425">
        <v>65</v>
      </c>
      <c r="G425">
        <v>2.4</v>
      </c>
      <c r="H425">
        <v>10</v>
      </c>
    </row>
    <row r="426" spans="1:8" x14ac:dyDescent="0.2">
      <c r="A426">
        <v>424</v>
      </c>
      <c r="B426" t="s">
        <v>45</v>
      </c>
      <c r="C426" t="s">
        <v>13</v>
      </c>
      <c r="D426">
        <v>2021</v>
      </c>
      <c r="E426">
        <v>139</v>
      </c>
      <c r="F426">
        <v>65</v>
      </c>
      <c r="G426">
        <v>2.13846153846153</v>
      </c>
      <c r="H426">
        <v>10</v>
      </c>
    </row>
    <row r="427" spans="1:8" x14ac:dyDescent="0.2">
      <c r="A427">
        <v>425</v>
      </c>
      <c r="B427" t="s">
        <v>46</v>
      </c>
      <c r="C427" t="s">
        <v>5</v>
      </c>
      <c r="D427">
        <v>2017</v>
      </c>
      <c r="E427">
        <v>175</v>
      </c>
      <c r="F427">
        <v>175</v>
      </c>
      <c r="G427">
        <v>1</v>
      </c>
      <c r="H427">
        <v>7</v>
      </c>
    </row>
    <row r="428" spans="1:8" x14ac:dyDescent="0.2">
      <c r="A428">
        <v>426</v>
      </c>
      <c r="B428" t="s">
        <v>46</v>
      </c>
      <c r="C428" t="s">
        <v>5</v>
      </c>
      <c r="D428">
        <v>2018</v>
      </c>
      <c r="E428">
        <v>182</v>
      </c>
      <c r="F428">
        <v>175</v>
      </c>
      <c r="G428">
        <v>1.04</v>
      </c>
      <c r="H428">
        <v>7</v>
      </c>
    </row>
    <row r="429" spans="1:8" x14ac:dyDescent="0.2">
      <c r="A429">
        <v>427</v>
      </c>
      <c r="B429" t="s">
        <v>46</v>
      </c>
      <c r="C429" t="s">
        <v>5</v>
      </c>
      <c r="D429">
        <v>2019</v>
      </c>
      <c r="E429">
        <v>205</v>
      </c>
      <c r="F429">
        <v>175</v>
      </c>
      <c r="G429">
        <v>1.1714285714285699</v>
      </c>
      <c r="H429">
        <v>7</v>
      </c>
    </row>
    <row r="430" spans="1:8" x14ac:dyDescent="0.2">
      <c r="A430">
        <v>428</v>
      </c>
      <c r="B430" t="s">
        <v>46</v>
      </c>
      <c r="C430" t="s">
        <v>5</v>
      </c>
      <c r="D430">
        <v>2020</v>
      </c>
      <c r="E430">
        <v>214</v>
      </c>
      <c r="F430">
        <v>175</v>
      </c>
      <c r="G430">
        <v>1.22285714285714</v>
      </c>
      <c r="H430">
        <v>7</v>
      </c>
    </row>
    <row r="431" spans="1:8" x14ac:dyDescent="0.2">
      <c r="A431">
        <v>429</v>
      </c>
      <c r="B431" t="s">
        <v>46</v>
      </c>
      <c r="C431" t="s">
        <v>5</v>
      </c>
      <c r="D431">
        <v>2021</v>
      </c>
      <c r="E431">
        <v>212</v>
      </c>
      <c r="F431">
        <v>175</v>
      </c>
      <c r="G431">
        <v>1.21142857142857</v>
      </c>
      <c r="H431">
        <v>7</v>
      </c>
    </row>
    <row r="432" spans="1:8" x14ac:dyDescent="0.2">
      <c r="A432">
        <v>430</v>
      </c>
      <c r="B432" t="s">
        <v>46</v>
      </c>
      <c r="C432" t="s">
        <v>6</v>
      </c>
      <c r="D432">
        <v>2017</v>
      </c>
      <c r="E432">
        <v>35</v>
      </c>
      <c r="F432">
        <v>35</v>
      </c>
      <c r="G432">
        <v>1</v>
      </c>
      <c r="H432">
        <v>7</v>
      </c>
    </row>
    <row r="433" spans="1:8" x14ac:dyDescent="0.2">
      <c r="A433">
        <v>431</v>
      </c>
      <c r="B433" t="s">
        <v>46</v>
      </c>
      <c r="C433" t="s">
        <v>6</v>
      </c>
      <c r="D433">
        <v>2018</v>
      </c>
      <c r="E433">
        <v>15</v>
      </c>
      <c r="F433">
        <v>35</v>
      </c>
      <c r="G433">
        <v>0.42857142857142799</v>
      </c>
      <c r="H433">
        <v>7</v>
      </c>
    </row>
    <row r="434" spans="1:8" x14ac:dyDescent="0.2">
      <c r="A434">
        <v>432</v>
      </c>
      <c r="B434" t="s">
        <v>46</v>
      </c>
      <c r="C434" t="s">
        <v>6</v>
      </c>
      <c r="D434">
        <v>2019</v>
      </c>
      <c r="E434">
        <v>0</v>
      </c>
      <c r="F434">
        <v>35</v>
      </c>
      <c r="G434">
        <v>0</v>
      </c>
      <c r="H434">
        <v>7</v>
      </c>
    </row>
    <row r="435" spans="1:8" x14ac:dyDescent="0.2">
      <c r="A435">
        <v>433</v>
      </c>
      <c r="B435" t="s">
        <v>46</v>
      </c>
      <c r="C435" t="s">
        <v>6</v>
      </c>
      <c r="D435">
        <v>2020</v>
      </c>
      <c r="E435">
        <v>0</v>
      </c>
      <c r="F435">
        <v>35</v>
      </c>
      <c r="G435">
        <v>0</v>
      </c>
      <c r="H435">
        <v>7</v>
      </c>
    </row>
    <row r="436" spans="1:8" x14ac:dyDescent="0.2">
      <c r="A436">
        <v>434</v>
      </c>
      <c r="B436" t="s">
        <v>46</v>
      </c>
      <c r="C436" t="s">
        <v>6</v>
      </c>
      <c r="D436">
        <v>2021</v>
      </c>
      <c r="E436">
        <v>0</v>
      </c>
      <c r="F436">
        <v>35</v>
      </c>
      <c r="G436">
        <v>0</v>
      </c>
      <c r="H436">
        <v>7</v>
      </c>
    </row>
    <row r="437" spans="1:8" x14ac:dyDescent="0.2">
      <c r="A437">
        <v>435</v>
      </c>
      <c r="B437" t="s">
        <v>46</v>
      </c>
      <c r="C437" t="s">
        <v>8</v>
      </c>
      <c r="D437">
        <v>2017</v>
      </c>
      <c r="E437">
        <v>35</v>
      </c>
      <c r="F437">
        <v>35</v>
      </c>
      <c r="G437">
        <v>1</v>
      </c>
      <c r="H437">
        <v>7</v>
      </c>
    </row>
    <row r="438" spans="1:8" x14ac:dyDescent="0.2">
      <c r="A438">
        <v>436</v>
      </c>
      <c r="B438" t="s">
        <v>46</v>
      </c>
      <c r="C438" t="s">
        <v>8</v>
      </c>
      <c r="D438">
        <v>2018</v>
      </c>
      <c r="E438">
        <v>31</v>
      </c>
      <c r="F438">
        <v>35</v>
      </c>
      <c r="G438">
        <v>0.88571428571428501</v>
      </c>
      <c r="H438">
        <v>7</v>
      </c>
    </row>
    <row r="439" spans="1:8" x14ac:dyDescent="0.2">
      <c r="A439">
        <v>437</v>
      </c>
      <c r="B439" t="s">
        <v>46</v>
      </c>
      <c r="C439" t="s">
        <v>8</v>
      </c>
      <c r="D439">
        <v>2019</v>
      </c>
      <c r="E439">
        <v>21</v>
      </c>
      <c r="F439">
        <v>35</v>
      </c>
      <c r="G439">
        <v>0.6</v>
      </c>
      <c r="H439">
        <v>7</v>
      </c>
    </row>
    <row r="440" spans="1:8" x14ac:dyDescent="0.2">
      <c r="A440">
        <v>438</v>
      </c>
      <c r="B440" t="s">
        <v>46</v>
      </c>
      <c r="C440" t="s">
        <v>8</v>
      </c>
      <c r="D440">
        <v>2020</v>
      </c>
      <c r="E440">
        <v>48</v>
      </c>
      <c r="F440">
        <v>35</v>
      </c>
      <c r="G440">
        <v>1.3714285714285701</v>
      </c>
      <c r="H440">
        <v>7</v>
      </c>
    </row>
    <row r="441" spans="1:8" x14ac:dyDescent="0.2">
      <c r="A441">
        <v>439</v>
      </c>
      <c r="B441" t="s">
        <v>46</v>
      </c>
      <c r="C441" t="s">
        <v>8</v>
      </c>
      <c r="D441">
        <v>2021</v>
      </c>
      <c r="E441">
        <v>27</v>
      </c>
      <c r="F441">
        <v>35</v>
      </c>
      <c r="G441">
        <v>0.77142857142857102</v>
      </c>
      <c r="H441">
        <v>7</v>
      </c>
    </row>
    <row r="442" spans="1:8" x14ac:dyDescent="0.2">
      <c r="A442">
        <v>440</v>
      </c>
      <c r="B442" t="s">
        <v>46</v>
      </c>
      <c r="C442" t="s">
        <v>11</v>
      </c>
      <c r="D442">
        <v>2017</v>
      </c>
      <c r="E442">
        <v>0</v>
      </c>
      <c r="F442">
        <v>0</v>
      </c>
      <c r="H442">
        <v>7</v>
      </c>
    </row>
    <row r="443" spans="1:8" x14ac:dyDescent="0.2">
      <c r="A443">
        <v>441</v>
      </c>
      <c r="B443" t="s">
        <v>46</v>
      </c>
      <c r="C443" t="s">
        <v>11</v>
      </c>
      <c r="D443">
        <v>2018</v>
      </c>
      <c r="E443">
        <v>0</v>
      </c>
      <c r="F443">
        <v>0</v>
      </c>
      <c r="H443">
        <v>7</v>
      </c>
    </row>
    <row r="444" spans="1:8" x14ac:dyDescent="0.2">
      <c r="A444">
        <v>442</v>
      </c>
      <c r="B444" t="s">
        <v>46</v>
      </c>
      <c r="C444" t="s">
        <v>11</v>
      </c>
      <c r="D444">
        <v>2019</v>
      </c>
      <c r="E444">
        <v>18</v>
      </c>
      <c r="F444">
        <v>0</v>
      </c>
      <c r="G444" t="s">
        <v>92</v>
      </c>
      <c r="H444">
        <v>7</v>
      </c>
    </row>
    <row r="445" spans="1:8" x14ac:dyDescent="0.2">
      <c r="A445">
        <v>443</v>
      </c>
      <c r="B445" t="s">
        <v>46</v>
      </c>
      <c r="C445" t="s">
        <v>11</v>
      </c>
      <c r="D445">
        <v>2020</v>
      </c>
      <c r="E445">
        <v>21</v>
      </c>
      <c r="F445">
        <v>0</v>
      </c>
      <c r="G445" t="s">
        <v>92</v>
      </c>
      <c r="H445">
        <v>7</v>
      </c>
    </row>
    <row r="446" spans="1:8" x14ac:dyDescent="0.2">
      <c r="A446">
        <v>444</v>
      </c>
      <c r="B446" t="s">
        <v>46</v>
      </c>
      <c r="C446" t="s">
        <v>11</v>
      </c>
      <c r="D446">
        <v>2021</v>
      </c>
      <c r="E446">
        <v>12</v>
      </c>
      <c r="F446">
        <v>0</v>
      </c>
      <c r="G446" t="s">
        <v>92</v>
      </c>
      <c r="H446">
        <v>7</v>
      </c>
    </row>
    <row r="447" spans="1:8" x14ac:dyDescent="0.2">
      <c r="A447">
        <v>445</v>
      </c>
      <c r="B447" t="s">
        <v>46</v>
      </c>
      <c r="C447" t="s">
        <v>13</v>
      </c>
      <c r="D447">
        <v>2017</v>
      </c>
      <c r="E447">
        <v>696</v>
      </c>
      <c r="F447">
        <v>696</v>
      </c>
      <c r="G447">
        <v>1</v>
      </c>
      <c r="H447">
        <v>7</v>
      </c>
    </row>
    <row r="448" spans="1:8" x14ac:dyDescent="0.2">
      <c r="A448">
        <v>446</v>
      </c>
      <c r="B448" t="s">
        <v>46</v>
      </c>
      <c r="C448" t="s">
        <v>13</v>
      </c>
      <c r="D448">
        <v>2018</v>
      </c>
      <c r="E448">
        <v>734</v>
      </c>
      <c r="F448">
        <v>696</v>
      </c>
      <c r="G448">
        <v>1.0545977011494201</v>
      </c>
      <c r="H448">
        <v>7</v>
      </c>
    </row>
    <row r="449" spans="1:8" x14ac:dyDescent="0.2">
      <c r="A449">
        <v>447</v>
      </c>
      <c r="B449" t="s">
        <v>46</v>
      </c>
      <c r="C449" t="s">
        <v>13</v>
      </c>
      <c r="D449">
        <v>2019</v>
      </c>
      <c r="E449">
        <v>909</v>
      </c>
      <c r="F449">
        <v>696</v>
      </c>
      <c r="G449">
        <v>1.3060344827586201</v>
      </c>
      <c r="H449">
        <v>7</v>
      </c>
    </row>
    <row r="450" spans="1:8" x14ac:dyDescent="0.2">
      <c r="A450">
        <v>448</v>
      </c>
      <c r="B450" t="s">
        <v>46</v>
      </c>
      <c r="C450" t="s">
        <v>13</v>
      </c>
      <c r="D450">
        <v>2020</v>
      </c>
      <c r="E450">
        <v>1086</v>
      </c>
      <c r="F450">
        <v>696</v>
      </c>
      <c r="G450">
        <v>1.5603448275862</v>
      </c>
      <c r="H450">
        <v>7</v>
      </c>
    </row>
    <row r="451" spans="1:8" x14ac:dyDescent="0.2">
      <c r="A451">
        <v>449</v>
      </c>
      <c r="B451" t="s">
        <v>46</v>
      </c>
      <c r="C451" t="s">
        <v>13</v>
      </c>
      <c r="D451">
        <v>2021</v>
      </c>
      <c r="E451">
        <v>989</v>
      </c>
      <c r="F451">
        <v>696</v>
      </c>
      <c r="G451">
        <v>1.4209770114942499</v>
      </c>
      <c r="H451">
        <v>7</v>
      </c>
    </row>
    <row r="452" spans="1:8" x14ac:dyDescent="0.2">
      <c r="A452">
        <v>450</v>
      </c>
      <c r="B452" t="s">
        <v>47</v>
      </c>
      <c r="C452" t="s">
        <v>5</v>
      </c>
      <c r="D452">
        <v>2017</v>
      </c>
      <c r="E452">
        <v>22</v>
      </c>
      <c r="F452">
        <v>22</v>
      </c>
      <c r="G452">
        <v>1</v>
      </c>
      <c r="H452">
        <v>17</v>
      </c>
    </row>
    <row r="453" spans="1:8" x14ac:dyDescent="0.2">
      <c r="A453">
        <v>451</v>
      </c>
      <c r="B453" t="s">
        <v>47</v>
      </c>
      <c r="C453" t="s">
        <v>5</v>
      </c>
      <c r="D453">
        <v>2018</v>
      </c>
      <c r="E453">
        <v>20</v>
      </c>
      <c r="F453">
        <v>22</v>
      </c>
      <c r="G453">
        <v>0.90909090909090895</v>
      </c>
      <c r="H453">
        <v>17</v>
      </c>
    </row>
    <row r="454" spans="1:8" x14ac:dyDescent="0.2">
      <c r="A454">
        <v>452</v>
      </c>
      <c r="B454" t="s">
        <v>47</v>
      </c>
      <c r="C454" t="s">
        <v>5</v>
      </c>
      <c r="D454">
        <v>2019</v>
      </c>
      <c r="E454">
        <v>16</v>
      </c>
      <c r="F454">
        <v>22</v>
      </c>
      <c r="G454">
        <v>0.72727272727272696</v>
      </c>
      <c r="H454">
        <v>17</v>
      </c>
    </row>
    <row r="455" spans="1:8" x14ac:dyDescent="0.2">
      <c r="A455">
        <v>453</v>
      </c>
      <c r="B455" t="s">
        <v>47</v>
      </c>
      <c r="C455" t="s">
        <v>5</v>
      </c>
      <c r="D455">
        <v>2020</v>
      </c>
      <c r="E455">
        <v>20</v>
      </c>
      <c r="F455">
        <v>22</v>
      </c>
      <c r="G455">
        <v>0.90909090909090895</v>
      </c>
      <c r="H455">
        <v>17</v>
      </c>
    </row>
    <row r="456" spans="1:8" x14ac:dyDescent="0.2">
      <c r="A456">
        <v>454</v>
      </c>
      <c r="B456" t="s">
        <v>47</v>
      </c>
      <c r="C456" t="s">
        <v>5</v>
      </c>
      <c r="D456">
        <v>2021</v>
      </c>
      <c r="E456">
        <v>23</v>
      </c>
      <c r="F456">
        <v>22</v>
      </c>
      <c r="G456">
        <v>1.0454545454545401</v>
      </c>
      <c r="H456">
        <v>17</v>
      </c>
    </row>
    <row r="457" spans="1:8" x14ac:dyDescent="0.2">
      <c r="A457">
        <v>455</v>
      </c>
      <c r="B457" t="s">
        <v>47</v>
      </c>
      <c r="C457" t="s">
        <v>6</v>
      </c>
      <c r="D457">
        <v>2017</v>
      </c>
      <c r="E457">
        <v>0</v>
      </c>
      <c r="F457">
        <v>0</v>
      </c>
      <c r="H457">
        <v>17</v>
      </c>
    </row>
    <row r="458" spans="1:8" x14ac:dyDescent="0.2">
      <c r="A458">
        <v>456</v>
      </c>
      <c r="B458" t="s">
        <v>47</v>
      </c>
      <c r="C458" t="s">
        <v>6</v>
      </c>
      <c r="D458">
        <v>2018</v>
      </c>
      <c r="E458">
        <v>0</v>
      </c>
      <c r="F458">
        <v>0</v>
      </c>
      <c r="H458">
        <v>17</v>
      </c>
    </row>
    <row r="459" spans="1:8" x14ac:dyDescent="0.2">
      <c r="A459">
        <v>457</v>
      </c>
      <c r="B459" t="s">
        <v>47</v>
      </c>
      <c r="C459" t="s">
        <v>6</v>
      </c>
      <c r="D459">
        <v>2019</v>
      </c>
      <c r="E459">
        <v>0</v>
      </c>
      <c r="F459">
        <v>0</v>
      </c>
      <c r="H459">
        <v>17</v>
      </c>
    </row>
    <row r="460" spans="1:8" x14ac:dyDescent="0.2">
      <c r="A460">
        <v>458</v>
      </c>
      <c r="B460" t="s">
        <v>47</v>
      </c>
      <c r="C460" t="s">
        <v>6</v>
      </c>
      <c r="D460">
        <v>2020</v>
      </c>
      <c r="E460">
        <v>0</v>
      </c>
      <c r="F460">
        <v>0</v>
      </c>
      <c r="H460">
        <v>17</v>
      </c>
    </row>
    <row r="461" spans="1:8" x14ac:dyDescent="0.2">
      <c r="A461">
        <v>459</v>
      </c>
      <c r="B461" t="s">
        <v>47</v>
      </c>
      <c r="C461" t="s">
        <v>6</v>
      </c>
      <c r="D461">
        <v>2021</v>
      </c>
      <c r="E461">
        <v>0</v>
      </c>
      <c r="F461">
        <v>0</v>
      </c>
      <c r="H461">
        <v>17</v>
      </c>
    </row>
    <row r="462" spans="1:8" x14ac:dyDescent="0.2">
      <c r="A462">
        <v>460</v>
      </c>
      <c r="B462" t="s">
        <v>47</v>
      </c>
      <c r="C462" t="s">
        <v>8</v>
      </c>
      <c r="D462">
        <v>2017</v>
      </c>
      <c r="E462">
        <v>3</v>
      </c>
      <c r="F462">
        <v>3</v>
      </c>
      <c r="G462">
        <v>1</v>
      </c>
      <c r="H462">
        <v>17</v>
      </c>
    </row>
    <row r="463" spans="1:8" x14ac:dyDescent="0.2">
      <c r="A463">
        <v>461</v>
      </c>
      <c r="B463" t="s">
        <v>47</v>
      </c>
      <c r="C463" t="s">
        <v>8</v>
      </c>
      <c r="D463">
        <v>2018</v>
      </c>
      <c r="E463">
        <v>6</v>
      </c>
      <c r="F463">
        <v>3</v>
      </c>
      <c r="G463">
        <v>2</v>
      </c>
      <c r="H463">
        <v>17</v>
      </c>
    </row>
    <row r="464" spans="1:8" x14ac:dyDescent="0.2">
      <c r="A464">
        <v>462</v>
      </c>
      <c r="B464" t="s">
        <v>47</v>
      </c>
      <c r="C464" t="s">
        <v>8</v>
      </c>
      <c r="D464">
        <v>2019</v>
      </c>
      <c r="E464">
        <v>0</v>
      </c>
      <c r="F464">
        <v>3</v>
      </c>
      <c r="G464">
        <v>0</v>
      </c>
      <c r="H464">
        <v>17</v>
      </c>
    </row>
    <row r="465" spans="1:8" x14ac:dyDescent="0.2">
      <c r="A465">
        <v>463</v>
      </c>
      <c r="B465" t="s">
        <v>47</v>
      </c>
      <c r="C465" t="s">
        <v>8</v>
      </c>
      <c r="D465">
        <v>2020</v>
      </c>
      <c r="E465">
        <v>14</v>
      </c>
      <c r="F465">
        <v>3</v>
      </c>
      <c r="G465">
        <v>4.6666666666666599</v>
      </c>
      <c r="H465">
        <v>17</v>
      </c>
    </row>
    <row r="466" spans="1:8" x14ac:dyDescent="0.2">
      <c r="A466">
        <v>464</v>
      </c>
      <c r="B466" t="s">
        <v>47</v>
      </c>
      <c r="C466" t="s">
        <v>8</v>
      </c>
      <c r="D466">
        <v>2021</v>
      </c>
      <c r="E466">
        <v>16</v>
      </c>
      <c r="F466">
        <v>3</v>
      </c>
      <c r="G466">
        <v>5.3333333333333304</v>
      </c>
      <c r="H466">
        <v>17</v>
      </c>
    </row>
    <row r="467" spans="1:8" x14ac:dyDescent="0.2">
      <c r="A467">
        <v>465</v>
      </c>
      <c r="B467" t="s">
        <v>47</v>
      </c>
      <c r="C467" t="s">
        <v>11</v>
      </c>
      <c r="D467">
        <v>2017</v>
      </c>
      <c r="E467">
        <v>0</v>
      </c>
      <c r="F467">
        <v>0</v>
      </c>
      <c r="H467">
        <v>17</v>
      </c>
    </row>
    <row r="468" spans="1:8" x14ac:dyDescent="0.2">
      <c r="A468">
        <v>466</v>
      </c>
      <c r="B468" t="s">
        <v>47</v>
      </c>
      <c r="C468" t="s">
        <v>11</v>
      </c>
      <c r="D468">
        <v>2018</v>
      </c>
      <c r="E468">
        <v>0</v>
      </c>
      <c r="F468">
        <v>0</v>
      </c>
      <c r="H468">
        <v>17</v>
      </c>
    </row>
    <row r="469" spans="1:8" x14ac:dyDescent="0.2">
      <c r="A469">
        <v>467</v>
      </c>
      <c r="B469" t="s">
        <v>47</v>
      </c>
      <c r="C469" t="s">
        <v>11</v>
      </c>
      <c r="D469">
        <v>2019</v>
      </c>
      <c r="E469">
        <v>0</v>
      </c>
      <c r="F469">
        <v>0</v>
      </c>
      <c r="H469">
        <v>17</v>
      </c>
    </row>
    <row r="470" spans="1:8" x14ac:dyDescent="0.2">
      <c r="A470">
        <v>468</v>
      </c>
      <c r="B470" t="s">
        <v>47</v>
      </c>
      <c r="C470" t="s">
        <v>11</v>
      </c>
      <c r="D470">
        <v>2020</v>
      </c>
      <c r="E470">
        <v>0</v>
      </c>
      <c r="F470">
        <v>0</v>
      </c>
      <c r="H470">
        <v>17</v>
      </c>
    </row>
    <row r="471" spans="1:8" x14ac:dyDescent="0.2">
      <c r="A471">
        <v>469</v>
      </c>
      <c r="B471" t="s">
        <v>47</v>
      </c>
      <c r="C471" t="s">
        <v>11</v>
      </c>
      <c r="D471">
        <v>2021</v>
      </c>
      <c r="E471">
        <v>0</v>
      </c>
      <c r="F471">
        <v>0</v>
      </c>
      <c r="H471">
        <v>17</v>
      </c>
    </row>
    <row r="472" spans="1:8" x14ac:dyDescent="0.2">
      <c r="A472">
        <v>470</v>
      </c>
      <c r="B472" t="s">
        <v>47</v>
      </c>
      <c r="C472" t="s">
        <v>13</v>
      </c>
      <c r="D472">
        <v>2017</v>
      </c>
      <c r="E472">
        <v>47</v>
      </c>
      <c r="F472">
        <v>47</v>
      </c>
      <c r="G472">
        <v>1</v>
      </c>
      <c r="H472">
        <v>17</v>
      </c>
    </row>
    <row r="473" spans="1:8" x14ac:dyDescent="0.2">
      <c r="A473">
        <v>471</v>
      </c>
      <c r="B473" t="s">
        <v>47</v>
      </c>
      <c r="C473" t="s">
        <v>13</v>
      </c>
      <c r="D473">
        <v>2018</v>
      </c>
      <c r="E473">
        <v>64</v>
      </c>
      <c r="F473">
        <v>47</v>
      </c>
      <c r="G473">
        <v>1.36170212765957</v>
      </c>
      <c r="H473">
        <v>17</v>
      </c>
    </row>
    <row r="474" spans="1:8" x14ac:dyDescent="0.2">
      <c r="A474">
        <v>472</v>
      </c>
      <c r="B474" t="s">
        <v>47</v>
      </c>
      <c r="C474" t="s">
        <v>13</v>
      </c>
      <c r="D474">
        <v>2019</v>
      </c>
      <c r="E474">
        <v>83</v>
      </c>
      <c r="F474">
        <v>47</v>
      </c>
      <c r="G474">
        <v>1.76595744680851</v>
      </c>
      <c r="H474">
        <v>17</v>
      </c>
    </row>
    <row r="475" spans="1:8" x14ac:dyDescent="0.2">
      <c r="A475">
        <v>473</v>
      </c>
      <c r="B475" t="s">
        <v>47</v>
      </c>
      <c r="C475" t="s">
        <v>13</v>
      </c>
      <c r="D475">
        <v>2020</v>
      </c>
      <c r="E475">
        <v>52</v>
      </c>
      <c r="F475">
        <v>47</v>
      </c>
      <c r="G475">
        <v>1.1063829787234001</v>
      </c>
      <c r="H475">
        <v>17</v>
      </c>
    </row>
    <row r="476" spans="1:8" x14ac:dyDescent="0.2">
      <c r="A476">
        <v>474</v>
      </c>
      <c r="B476" t="s">
        <v>47</v>
      </c>
      <c r="C476" t="s">
        <v>13</v>
      </c>
      <c r="D476">
        <v>2021</v>
      </c>
      <c r="E476">
        <v>29</v>
      </c>
      <c r="F476">
        <v>47</v>
      </c>
      <c r="G476">
        <v>0.61702127659574402</v>
      </c>
      <c r="H476">
        <v>17</v>
      </c>
    </row>
    <row r="477" spans="1:8" x14ac:dyDescent="0.2">
      <c r="A477">
        <v>475</v>
      </c>
      <c r="B477" t="s">
        <v>48</v>
      </c>
      <c r="C477" t="s">
        <v>5</v>
      </c>
      <c r="D477">
        <v>2017</v>
      </c>
      <c r="E477">
        <v>161</v>
      </c>
      <c r="F477">
        <v>161</v>
      </c>
      <c r="G477">
        <v>1</v>
      </c>
      <c r="H477">
        <v>11</v>
      </c>
    </row>
    <row r="478" spans="1:8" x14ac:dyDescent="0.2">
      <c r="A478">
        <v>476</v>
      </c>
      <c r="B478" t="s">
        <v>48</v>
      </c>
      <c r="C478" t="s">
        <v>5</v>
      </c>
      <c r="D478">
        <v>2018</v>
      </c>
      <c r="E478">
        <v>146</v>
      </c>
      <c r="F478">
        <v>161</v>
      </c>
      <c r="G478">
        <v>0.90683229813664601</v>
      </c>
      <c r="H478">
        <v>11</v>
      </c>
    </row>
    <row r="479" spans="1:8" x14ac:dyDescent="0.2">
      <c r="A479">
        <v>477</v>
      </c>
      <c r="B479" t="s">
        <v>48</v>
      </c>
      <c r="C479" t="s">
        <v>5</v>
      </c>
      <c r="D479">
        <v>2019</v>
      </c>
      <c r="E479">
        <v>148</v>
      </c>
      <c r="F479">
        <v>161</v>
      </c>
      <c r="G479">
        <v>0.91925465838509302</v>
      </c>
      <c r="H479">
        <v>11</v>
      </c>
    </row>
    <row r="480" spans="1:8" x14ac:dyDescent="0.2">
      <c r="A480">
        <v>478</v>
      </c>
      <c r="B480" t="s">
        <v>48</v>
      </c>
      <c r="C480" t="s">
        <v>5</v>
      </c>
      <c r="D480">
        <v>2020</v>
      </c>
      <c r="E480">
        <v>144</v>
      </c>
      <c r="F480">
        <v>161</v>
      </c>
      <c r="G480">
        <v>0.894409937888198</v>
      </c>
      <c r="H480">
        <v>11</v>
      </c>
    </row>
    <row r="481" spans="1:8" x14ac:dyDescent="0.2">
      <c r="A481">
        <v>479</v>
      </c>
      <c r="B481" t="s">
        <v>48</v>
      </c>
      <c r="C481" t="s">
        <v>5</v>
      </c>
      <c r="D481">
        <v>2021</v>
      </c>
      <c r="E481">
        <v>137</v>
      </c>
      <c r="F481">
        <v>161</v>
      </c>
      <c r="G481">
        <v>0.85093167701863304</v>
      </c>
      <c r="H481">
        <v>11</v>
      </c>
    </row>
    <row r="482" spans="1:8" x14ac:dyDescent="0.2">
      <c r="A482">
        <v>480</v>
      </c>
      <c r="B482" t="s">
        <v>48</v>
      </c>
      <c r="C482" t="s">
        <v>6</v>
      </c>
      <c r="D482">
        <v>2017</v>
      </c>
      <c r="E482">
        <v>0</v>
      </c>
      <c r="F482">
        <v>0</v>
      </c>
      <c r="H482">
        <v>11</v>
      </c>
    </row>
    <row r="483" spans="1:8" x14ac:dyDescent="0.2">
      <c r="A483">
        <v>481</v>
      </c>
      <c r="B483" t="s">
        <v>48</v>
      </c>
      <c r="C483" t="s">
        <v>6</v>
      </c>
      <c r="D483">
        <v>2018</v>
      </c>
      <c r="E483">
        <v>0</v>
      </c>
      <c r="F483">
        <v>0</v>
      </c>
      <c r="H483">
        <v>11</v>
      </c>
    </row>
    <row r="484" spans="1:8" x14ac:dyDescent="0.2">
      <c r="A484">
        <v>482</v>
      </c>
      <c r="B484" t="s">
        <v>48</v>
      </c>
      <c r="C484" t="s">
        <v>6</v>
      </c>
      <c r="D484">
        <v>2019</v>
      </c>
      <c r="E484">
        <v>0</v>
      </c>
      <c r="F484">
        <v>0</v>
      </c>
      <c r="H484">
        <v>11</v>
      </c>
    </row>
    <row r="485" spans="1:8" x14ac:dyDescent="0.2">
      <c r="A485">
        <v>483</v>
      </c>
      <c r="B485" t="s">
        <v>48</v>
      </c>
      <c r="C485" t="s">
        <v>6</v>
      </c>
      <c r="D485">
        <v>2020</v>
      </c>
      <c r="E485">
        <v>0</v>
      </c>
      <c r="F485">
        <v>0</v>
      </c>
      <c r="H485">
        <v>11</v>
      </c>
    </row>
    <row r="486" spans="1:8" x14ac:dyDescent="0.2">
      <c r="A486">
        <v>484</v>
      </c>
      <c r="B486" t="s">
        <v>48</v>
      </c>
      <c r="C486" t="s">
        <v>6</v>
      </c>
      <c r="D486">
        <v>2021</v>
      </c>
      <c r="E486">
        <v>0</v>
      </c>
      <c r="F486">
        <v>0</v>
      </c>
      <c r="H486">
        <v>11</v>
      </c>
    </row>
    <row r="487" spans="1:8" x14ac:dyDescent="0.2">
      <c r="A487">
        <v>485</v>
      </c>
      <c r="B487" t="s">
        <v>48</v>
      </c>
      <c r="C487" t="s">
        <v>8</v>
      </c>
      <c r="D487">
        <v>2017</v>
      </c>
      <c r="E487">
        <v>120</v>
      </c>
      <c r="F487">
        <v>120</v>
      </c>
      <c r="G487">
        <v>1</v>
      </c>
      <c r="H487">
        <v>11</v>
      </c>
    </row>
    <row r="488" spans="1:8" x14ac:dyDescent="0.2">
      <c r="A488">
        <v>486</v>
      </c>
      <c r="B488" t="s">
        <v>48</v>
      </c>
      <c r="C488" t="s">
        <v>8</v>
      </c>
      <c r="D488">
        <v>2018</v>
      </c>
      <c r="E488">
        <v>105</v>
      </c>
      <c r="F488">
        <v>120</v>
      </c>
      <c r="G488">
        <v>0.875</v>
      </c>
      <c r="H488">
        <v>11</v>
      </c>
    </row>
    <row r="489" spans="1:8" x14ac:dyDescent="0.2">
      <c r="A489">
        <v>487</v>
      </c>
      <c r="B489" t="s">
        <v>48</v>
      </c>
      <c r="C489" t="s">
        <v>8</v>
      </c>
      <c r="D489">
        <v>2019</v>
      </c>
      <c r="E489">
        <v>141</v>
      </c>
      <c r="F489">
        <v>120</v>
      </c>
      <c r="G489">
        <v>1.175</v>
      </c>
      <c r="H489">
        <v>11</v>
      </c>
    </row>
    <row r="490" spans="1:8" x14ac:dyDescent="0.2">
      <c r="A490">
        <v>488</v>
      </c>
      <c r="B490" t="s">
        <v>48</v>
      </c>
      <c r="C490" t="s">
        <v>8</v>
      </c>
      <c r="D490">
        <v>2020</v>
      </c>
      <c r="E490">
        <v>152</v>
      </c>
      <c r="F490">
        <v>120</v>
      </c>
      <c r="G490">
        <v>1.2666666666666599</v>
      </c>
      <c r="H490">
        <v>11</v>
      </c>
    </row>
    <row r="491" spans="1:8" x14ac:dyDescent="0.2">
      <c r="A491">
        <v>489</v>
      </c>
      <c r="B491" t="s">
        <v>48</v>
      </c>
      <c r="C491" t="s">
        <v>8</v>
      </c>
      <c r="D491">
        <v>2021</v>
      </c>
      <c r="E491">
        <v>149</v>
      </c>
      <c r="F491">
        <v>120</v>
      </c>
      <c r="G491">
        <v>1.24166666666666</v>
      </c>
      <c r="H491">
        <v>11</v>
      </c>
    </row>
    <row r="492" spans="1:8" x14ac:dyDescent="0.2">
      <c r="A492">
        <v>490</v>
      </c>
      <c r="B492" t="s">
        <v>48</v>
      </c>
      <c r="C492" t="s">
        <v>11</v>
      </c>
      <c r="D492">
        <v>2017</v>
      </c>
      <c r="E492">
        <v>82</v>
      </c>
      <c r="F492">
        <v>82</v>
      </c>
      <c r="G492">
        <v>1</v>
      </c>
      <c r="H492">
        <v>11</v>
      </c>
    </row>
    <row r="493" spans="1:8" x14ac:dyDescent="0.2">
      <c r="A493">
        <v>491</v>
      </c>
      <c r="B493" t="s">
        <v>48</v>
      </c>
      <c r="C493" t="s">
        <v>11</v>
      </c>
      <c r="D493">
        <v>2018</v>
      </c>
      <c r="E493">
        <v>55</v>
      </c>
      <c r="F493">
        <v>82</v>
      </c>
      <c r="G493">
        <v>0.67073170731707299</v>
      </c>
      <c r="H493">
        <v>11</v>
      </c>
    </row>
    <row r="494" spans="1:8" x14ac:dyDescent="0.2">
      <c r="A494">
        <v>492</v>
      </c>
      <c r="B494" t="s">
        <v>48</v>
      </c>
      <c r="C494" t="s">
        <v>11</v>
      </c>
      <c r="D494">
        <v>2019</v>
      </c>
      <c r="E494">
        <v>77</v>
      </c>
      <c r="F494">
        <v>82</v>
      </c>
      <c r="G494">
        <v>0.93902439024390205</v>
      </c>
      <c r="H494">
        <v>11</v>
      </c>
    </row>
    <row r="495" spans="1:8" x14ac:dyDescent="0.2">
      <c r="A495">
        <v>493</v>
      </c>
      <c r="B495" t="s">
        <v>48</v>
      </c>
      <c r="C495" t="s">
        <v>11</v>
      </c>
      <c r="D495">
        <v>2020</v>
      </c>
      <c r="E495">
        <v>79</v>
      </c>
      <c r="F495">
        <v>82</v>
      </c>
      <c r="G495">
        <v>0.96341463414634099</v>
      </c>
      <c r="H495">
        <v>11</v>
      </c>
    </row>
    <row r="496" spans="1:8" x14ac:dyDescent="0.2">
      <c r="A496">
        <v>494</v>
      </c>
      <c r="B496" t="s">
        <v>48</v>
      </c>
      <c r="C496" t="s">
        <v>11</v>
      </c>
      <c r="D496">
        <v>2021</v>
      </c>
      <c r="E496">
        <v>45</v>
      </c>
      <c r="F496">
        <v>82</v>
      </c>
      <c r="G496">
        <v>0.54878048780487798</v>
      </c>
      <c r="H496">
        <v>11</v>
      </c>
    </row>
    <row r="497" spans="1:8" x14ac:dyDescent="0.2">
      <c r="A497">
        <v>495</v>
      </c>
      <c r="B497" t="s">
        <v>48</v>
      </c>
      <c r="C497" t="s">
        <v>13</v>
      </c>
      <c r="D497">
        <v>2017</v>
      </c>
      <c r="E497">
        <v>41</v>
      </c>
      <c r="F497">
        <v>41</v>
      </c>
      <c r="G497">
        <v>1</v>
      </c>
      <c r="H497">
        <v>11</v>
      </c>
    </row>
    <row r="498" spans="1:8" x14ac:dyDescent="0.2">
      <c r="A498">
        <v>496</v>
      </c>
      <c r="B498" t="s">
        <v>48</v>
      </c>
      <c r="C498" t="s">
        <v>13</v>
      </c>
      <c r="D498">
        <v>2018</v>
      </c>
      <c r="E498">
        <v>83</v>
      </c>
      <c r="F498">
        <v>41</v>
      </c>
      <c r="G498">
        <v>2.0243902439024302</v>
      </c>
      <c r="H498">
        <v>11</v>
      </c>
    </row>
    <row r="499" spans="1:8" x14ac:dyDescent="0.2">
      <c r="A499">
        <v>497</v>
      </c>
      <c r="B499" t="s">
        <v>48</v>
      </c>
      <c r="C499" t="s">
        <v>13</v>
      </c>
      <c r="D499">
        <v>2019</v>
      </c>
      <c r="E499">
        <v>43</v>
      </c>
      <c r="F499">
        <v>41</v>
      </c>
      <c r="G499">
        <v>1.0487804878048701</v>
      </c>
      <c r="H499">
        <v>11</v>
      </c>
    </row>
    <row r="500" spans="1:8" x14ac:dyDescent="0.2">
      <c r="A500">
        <v>498</v>
      </c>
      <c r="B500" t="s">
        <v>48</v>
      </c>
      <c r="C500" t="s">
        <v>13</v>
      </c>
      <c r="D500">
        <v>2020</v>
      </c>
      <c r="E500">
        <v>60</v>
      </c>
      <c r="F500">
        <v>41</v>
      </c>
      <c r="G500">
        <v>1.4634146341463401</v>
      </c>
      <c r="H500">
        <v>11</v>
      </c>
    </row>
    <row r="501" spans="1:8" x14ac:dyDescent="0.2">
      <c r="A501">
        <v>499</v>
      </c>
      <c r="B501" t="s">
        <v>48</v>
      </c>
      <c r="C501" t="s">
        <v>13</v>
      </c>
      <c r="D501">
        <v>2021</v>
      </c>
      <c r="E501">
        <v>64</v>
      </c>
      <c r="F501">
        <v>41</v>
      </c>
      <c r="G501">
        <v>1.5609756097560901</v>
      </c>
      <c r="H501">
        <v>11</v>
      </c>
    </row>
    <row r="502" spans="1:8" x14ac:dyDescent="0.2">
      <c r="A502">
        <v>500</v>
      </c>
      <c r="B502" t="s">
        <v>49</v>
      </c>
      <c r="C502" t="s">
        <v>5</v>
      </c>
      <c r="D502">
        <v>2017</v>
      </c>
      <c r="E502">
        <v>28</v>
      </c>
      <c r="F502">
        <v>28</v>
      </c>
      <c r="G502">
        <v>1</v>
      </c>
      <c r="H502">
        <v>18</v>
      </c>
    </row>
    <row r="503" spans="1:8" x14ac:dyDescent="0.2">
      <c r="A503">
        <v>501</v>
      </c>
      <c r="B503" t="s">
        <v>49</v>
      </c>
      <c r="C503" t="s">
        <v>5</v>
      </c>
      <c r="D503">
        <v>2018</v>
      </c>
      <c r="E503">
        <v>25</v>
      </c>
      <c r="F503">
        <v>28</v>
      </c>
      <c r="G503">
        <v>0.89285714285714202</v>
      </c>
      <c r="H503">
        <v>18</v>
      </c>
    </row>
    <row r="504" spans="1:8" x14ac:dyDescent="0.2">
      <c r="A504">
        <v>502</v>
      </c>
      <c r="B504" t="s">
        <v>49</v>
      </c>
      <c r="C504" t="s">
        <v>5</v>
      </c>
      <c r="D504">
        <v>2019</v>
      </c>
      <c r="E504">
        <v>33</v>
      </c>
      <c r="F504">
        <v>28</v>
      </c>
      <c r="G504">
        <v>1.1785714285714199</v>
      </c>
      <c r="H504">
        <v>18</v>
      </c>
    </row>
    <row r="505" spans="1:8" x14ac:dyDescent="0.2">
      <c r="A505">
        <v>503</v>
      </c>
      <c r="B505" t="s">
        <v>49</v>
      </c>
      <c r="C505" t="s">
        <v>5</v>
      </c>
      <c r="D505">
        <v>2020</v>
      </c>
      <c r="E505">
        <v>25</v>
      </c>
      <c r="F505">
        <v>28</v>
      </c>
      <c r="G505">
        <v>0.89285714285714202</v>
      </c>
      <c r="H505">
        <v>18</v>
      </c>
    </row>
    <row r="506" spans="1:8" x14ac:dyDescent="0.2">
      <c r="A506">
        <v>504</v>
      </c>
      <c r="B506" t="s">
        <v>49</v>
      </c>
      <c r="C506" t="s">
        <v>5</v>
      </c>
      <c r="D506">
        <v>2021</v>
      </c>
      <c r="E506">
        <v>16</v>
      </c>
      <c r="F506">
        <v>28</v>
      </c>
      <c r="G506">
        <v>0.57142857142857095</v>
      </c>
      <c r="H506">
        <v>18</v>
      </c>
    </row>
    <row r="507" spans="1:8" x14ac:dyDescent="0.2">
      <c r="A507">
        <v>505</v>
      </c>
      <c r="B507" t="s">
        <v>49</v>
      </c>
      <c r="C507" t="s">
        <v>6</v>
      </c>
      <c r="D507">
        <v>2017</v>
      </c>
      <c r="E507">
        <v>0</v>
      </c>
      <c r="F507">
        <v>0</v>
      </c>
      <c r="H507">
        <v>18</v>
      </c>
    </row>
    <row r="508" spans="1:8" x14ac:dyDescent="0.2">
      <c r="A508">
        <v>506</v>
      </c>
      <c r="B508" t="s">
        <v>49</v>
      </c>
      <c r="C508" t="s">
        <v>6</v>
      </c>
      <c r="D508">
        <v>2018</v>
      </c>
      <c r="E508">
        <v>0</v>
      </c>
      <c r="F508">
        <v>0</v>
      </c>
      <c r="H508">
        <v>18</v>
      </c>
    </row>
    <row r="509" spans="1:8" x14ac:dyDescent="0.2">
      <c r="A509">
        <v>507</v>
      </c>
      <c r="B509" t="s">
        <v>49</v>
      </c>
      <c r="C509" t="s">
        <v>6</v>
      </c>
      <c r="D509">
        <v>2019</v>
      </c>
      <c r="E509">
        <v>0</v>
      </c>
      <c r="F509">
        <v>0</v>
      </c>
      <c r="H509">
        <v>18</v>
      </c>
    </row>
    <row r="510" spans="1:8" x14ac:dyDescent="0.2">
      <c r="A510">
        <v>508</v>
      </c>
      <c r="B510" t="s">
        <v>49</v>
      </c>
      <c r="C510" t="s">
        <v>6</v>
      </c>
      <c r="D510">
        <v>2020</v>
      </c>
      <c r="E510">
        <v>0</v>
      </c>
      <c r="F510">
        <v>0</v>
      </c>
      <c r="H510">
        <v>18</v>
      </c>
    </row>
    <row r="511" spans="1:8" x14ac:dyDescent="0.2">
      <c r="A511">
        <v>509</v>
      </c>
      <c r="B511" t="s">
        <v>49</v>
      </c>
      <c r="C511" t="s">
        <v>6</v>
      </c>
      <c r="D511">
        <v>2021</v>
      </c>
      <c r="E511">
        <v>0</v>
      </c>
      <c r="F511">
        <v>0</v>
      </c>
      <c r="H511">
        <v>18</v>
      </c>
    </row>
    <row r="512" spans="1:8" x14ac:dyDescent="0.2">
      <c r="A512">
        <v>510</v>
      </c>
      <c r="B512" t="s">
        <v>49</v>
      </c>
      <c r="C512" t="s">
        <v>8</v>
      </c>
      <c r="D512">
        <v>2017</v>
      </c>
      <c r="E512">
        <v>0</v>
      </c>
      <c r="F512">
        <v>0</v>
      </c>
      <c r="H512">
        <v>18</v>
      </c>
    </row>
    <row r="513" spans="1:8" x14ac:dyDescent="0.2">
      <c r="A513">
        <v>511</v>
      </c>
      <c r="B513" t="s">
        <v>49</v>
      </c>
      <c r="C513" t="s">
        <v>8</v>
      </c>
      <c r="D513">
        <v>2018</v>
      </c>
      <c r="E513">
        <v>0</v>
      </c>
      <c r="F513">
        <v>0</v>
      </c>
      <c r="H513">
        <v>18</v>
      </c>
    </row>
    <row r="514" spans="1:8" x14ac:dyDescent="0.2">
      <c r="A514">
        <v>512</v>
      </c>
      <c r="B514" t="s">
        <v>49</v>
      </c>
      <c r="C514" t="s">
        <v>8</v>
      </c>
      <c r="D514">
        <v>2019</v>
      </c>
      <c r="E514">
        <v>0</v>
      </c>
      <c r="F514">
        <v>0</v>
      </c>
      <c r="H514">
        <v>18</v>
      </c>
    </row>
    <row r="515" spans="1:8" x14ac:dyDescent="0.2">
      <c r="A515">
        <v>513</v>
      </c>
      <c r="B515" t="s">
        <v>49</v>
      </c>
      <c r="C515" t="s">
        <v>8</v>
      </c>
      <c r="D515">
        <v>2020</v>
      </c>
      <c r="E515">
        <v>0</v>
      </c>
      <c r="F515">
        <v>0</v>
      </c>
      <c r="H515">
        <v>18</v>
      </c>
    </row>
    <row r="516" spans="1:8" x14ac:dyDescent="0.2">
      <c r="A516">
        <v>514</v>
      </c>
      <c r="B516" t="s">
        <v>49</v>
      </c>
      <c r="C516" t="s">
        <v>8</v>
      </c>
      <c r="D516">
        <v>2021</v>
      </c>
      <c r="E516">
        <v>0</v>
      </c>
      <c r="F516">
        <v>0</v>
      </c>
      <c r="H516">
        <v>18</v>
      </c>
    </row>
    <row r="517" spans="1:8" x14ac:dyDescent="0.2">
      <c r="A517">
        <v>515</v>
      </c>
      <c r="B517" t="s">
        <v>49</v>
      </c>
      <c r="C517" t="s">
        <v>11</v>
      </c>
      <c r="D517">
        <v>2017</v>
      </c>
      <c r="E517">
        <v>41</v>
      </c>
      <c r="F517">
        <v>41</v>
      </c>
      <c r="G517">
        <v>1</v>
      </c>
      <c r="H517">
        <v>18</v>
      </c>
    </row>
    <row r="518" spans="1:8" x14ac:dyDescent="0.2">
      <c r="A518">
        <v>516</v>
      </c>
      <c r="B518" t="s">
        <v>49</v>
      </c>
      <c r="C518" t="s">
        <v>11</v>
      </c>
      <c r="D518">
        <v>2018</v>
      </c>
      <c r="E518">
        <v>91</v>
      </c>
      <c r="F518">
        <v>41</v>
      </c>
      <c r="G518">
        <v>2.2195121951219501</v>
      </c>
      <c r="H518">
        <v>18</v>
      </c>
    </row>
    <row r="519" spans="1:8" x14ac:dyDescent="0.2">
      <c r="A519">
        <v>517</v>
      </c>
      <c r="B519" t="s">
        <v>49</v>
      </c>
      <c r="C519" t="s">
        <v>11</v>
      </c>
      <c r="D519">
        <v>2019</v>
      </c>
      <c r="E519">
        <v>57</v>
      </c>
      <c r="F519">
        <v>41</v>
      </c>
      <c r="G519">
        <v>1.3902439024390201</v>
      </c>
      <c r="H519">
        <v>18</v>
      </c>
    </row>
    <row r="520" spans="1:8" x14ac:dyDescent="0.2">
      <c r="A520">
        <v>518</v>
      </c>
      <c r="B520" t="s">
        <v>49</v>
      </c>
      <c r="C520" t="s">
        <v>11</v>
      </c>
      <c r="D520">
        <v>2020</v>
      </c>
      <c r="E520">
        <v>42</v>
      </c>
      <c r="F520">
        <v>41</v>
      </c>
      <c r="G520">
        <v>1.0243902439024299</v>
      </c>
      <c r="H520">
        <v>18</v>
      </c>
    </row>
    <row r="521" spans="1:8" x14ac:dyDescent="0.2">
      <c r="A521">
        <v>519</v>
      </c>
      <c r="B521" t="s">
        <v>49</v>
      </c>
      <c r="C521" t="s">
        <v>11</v>
      </c>
      <c r="D521">
        <v>2021</v>
      </c>
      <c r="E521">
        <v>47</v>
      </c>
      <c r="F521">
        <v>41</v>
      </c>
      <c r="G521">
        <v>1.1463414634146301</v>
      </c>
      <c r="H521">
        <v>18</v>
      </c>
    </row>
    <row r="522" spans="1:8" x14ac:dyDescent="0.2">
      <c r="A522">
        <v>520</v>
      </c>
      <c r="B522" t="s">
        <v>49</v>
      </c>
      <c r="C522" t="s">
        <v>13</v>
      </c>
      <c r="D522">
        <v>2017</v>
      </c>
      <c r="E522">
        <v>0</v>
      </c>
      <c r="F522">
        <v>0</v>
      </c>
      <c r="H522">
        <v>18</v>
      </c>
    </row>
    <row r="523" spans="1:8" x14ac:dyDescent="0.2">
      <c r="A523">
        <v>521</v>
      </c>
      <c r="B523" t="s">
        <v>49</v>
      </c>
      <c r="C523" t="s">
        <v>13</v>
      </c>
      <c r="D523">
        <v>2018</v>
      </c>
      <c r="E523">
        <v>0</v>
      </c>
      <c r="F523">
        <v>0</v>
      </c>
      <c r="H523">
        <v>18</v>
      </c>
    </row>
    <row r="524" spans="1:8" x14ac:dyDescent="0.2">
      <c r="A524">
        <v>522</v>
      </c>
      <c r="B524" t="s">
        <v>49</v>
      </c>
      <c r="C524" t="s">
        <v>13</v>
      </c>
      <c r="D524">
        <v>2019</v>
      </c>
      <c r="E524">
        <v>0</v>
      </c>
      <c r="F524">
        <v>0</v>
      </c>
      <c r="H524">
        <v>18</v>
      </c>
    </row>
    <row r="525" spans="1:8" x14ac:dyDescent="0.2">
      <c r="A525">
        <v>523</v>
      </c>
      <c r="B525" t="s">
        <v>49</v>
      </c>
      <c r="C525" t="s">
        <v>13</v>
      </c>
      <c r="D525">
        <v>2020</v>
      </c>
      <c r="E525">
        <v>0</v>
      </c>
      <c r="F525">
        <v>0</v>
      </c>
      <c r="H525">
        <v>18</v>
      </c>
    </row>
    <row r="526" spans="1:8" x14ac:dyDescent="0.2">
      <c r="A526">
        <v>524</v>
      </c>
      <c r="B526" t="s">
        <v>49</v>
      </c>
      <c r="C526" t="s">
        <v>13</v>
      </c>
      <c r="D526">
        <v>2021</v>
      </c>
      <c r="E526">
        <v>0</v>
      </c>
      <c r="F526">
        <v>0</v>
      </c>
      <c r="H526">
        <v>18</v>
      </c>
    </row>
  </sheetData>
  <autoFilter ref="R84:X88" xr:uid="{58928F7F-BC85-DD41-8E0D-D0C31382EDCC}">
    <sortState xmlns:xlrd2="http://schemas.microsoft.com/office/spreadsheetml/2017/richdata2" ref="R85:X88">
      <sortCondition ref="R84:R88"/>
    </sortState>
  </autoFilter>
  <pageMargins left="0.7" right="0.7" top="0.75" bottom="0.75" header="0.3" footer="0.3"/>
  <ignoredErrors>
    <ignoredError sqref="AH33" formula="1"/>
  </ignoredError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B2EF6-A012-764F-87B5-72DEBA8A2898}">
  <dimension ref="B1:P6"/>
  <sheetViews>
    <sheetView zoomScaleNormal="100" workbookViewId="0">
      <selection activeCell="Q12" sqref="Q12"/>
    </sheetView>
  </sheetViews>
  <sheetFormatPr baseColWidth="10" defaultRowHeight="16" x14ac:dyDescent="0.2"/>
  <sheetData>
    <row r="1" spans="2:16" x14ac:dyDescent="0.2">
      <c r="B1" t="s">
        <v>0</v>
      </c>
      <c r="C1" t="s">
        <v>30</v>
      </c>
      <c r="D1" t="s">
        <v>28</v>
      </c>
      <c r="E1" t="s">
        <v>209</v>
      </c>
      <c r="F1" t="s">
        <v>210</v>
      </c>
      <c r="G1" t="s">
        <v>20</v>
      </c>
      <c r="O1" t="str">
        <f>C1</f>
        <v>mattress</v>
      </c>
      <c r="P1" t="str">
        <f>D1</f>
        <v>bed</v>
      </c>
    </row>
    <row r="2" spans="2:16" x14ac:dyDescent="0.2">
      <c r="B2">
        <v>2017</v>
      </c>
      <c r="C2">
        <v>793</v>
      </c>
      <c r="D2">
        <v>2247</v>
      </c>
      <c r="E2">
        <v>96</v>
      </c>
      <c r="F2">
        <f>C2+D2</f>
        <v>3040</v>
      </c>
      <c r="G2" s="29">
        <f>F2/$F$2</f>
        <v>1</v>
      </c>
      <c r="O2">
        <f>C3/E3</f>
        <v>7.6865671641791042</v>
      </c>
      <c r="P2">
        <f>D3/E3</f>
        <v>19.753731343283583</v>
      </c>
    </row>
    <row r="3" spans="2:16" x14ac:dyDescent="0.2">
      <c r="B3">
        <v>2018</v>
      </c>
      <c r="C3">
        <v>1030</v>
      </c>
      <c r="D3">
        <v>2647</v>
      </c>
      <c r="E3">
        <v>134</v>
      </c>
      <c r="F3">
        <f t="shared" ref="F3:F6" si="0">C3+D3</f>
        <v>3677</v>
      </c>
      <c r="G3" s="29">
        <f t="shared" ref="G3:G6" si="1">F3/$F$2</f>
        <v>1.2095394736842104</v>
      </c>
      <c r="I3" s="6">
        <f>G3/G2-1</f>
        <v>0.20953947368421044</v>
      </c>
      <c r="O3">
        <f>C4/E4</f>
        <v>8.1764705882352935</v>
      </c>
      <c r="P3">
        <f>D4/E4</f>
        <v>18.77124183006536</v>
      </c>
    </row>
    <row r="4" spans="2:16" x14ac:dyDescent="0.2">
      <c r="B4">
        <v>2019</v>
      </c>
      <c r="C4">
        <v>1251</v>
      </c>
      <c r="D4">
        <v>2872</v>
      </c>
      <c r="E4">
        <v>153</v>
      </c>
      <c r="F4">
        <f t="shared" si="0"/>
        <v>4123</v>
      </c>
      <c r="G4" s="29">
        <f t="shared" si="1"/>
        <v>1.35625</v>
      </c>
      <c r="I4" s="6">
        <f t="shared" ref="I4:I6" si="2">G4/G3-1</f>
        <v>0.12129453358716358</v>
      </c>
      <c r="O4">
        <f>C5/E5</f>
        <v>7.354166666666667</v>
      </c>
      <c r="P4">
        <f>D5/E5</f>
        <v>17.828125</v>
      </c>
    </row>
    <row r="5" spans="2:16" x14ac:dyDescent="0.2">
      <c r="B5">
        <v>2020</v>
      </c>
      <c r="C5">
        <v>1412</v>
      </c>
      <c r="D5">
        <v>3423</v>
      </c>
      <c r="E5">
        <v>192</v>
      </c>
      <c r="F5">
        <f t="shared" si="0"/>
        <v>4835</v>
      </c>
      <c r="G5" s="29">
        <f t="shared" si="1"/>
        <v>1.5904605263157894</v>
      </c>
      <c r="I5" s="6">
        <f t="shared" si="2"/>
        <v>0.17268978898860055</v>
      </c>
      <c r="O5">
        <f>C6/E6</f>
        <v>7.2107843137254903</v>
      </c>
      <c r="P5">
        <f>D6/E6</f>
        <v>16.073529411764707</v>
      </c>
    </row>
    <row r="6" spans="2:16" x14ac:dyDescent="0.2">
      <c r="B6">
        <v>2021</v>
      </c>
      <c r="C6">
        <v>1471</v>
      </c>
      <c r="D6">
        <v>3279</v>
      </c>
      <c r="E6">
        <v>204</v>
      </c>
      <c r="F6">
        <f t="shared" si="0"/>
        <v>4750</v>
      </c>
      <c r="G6" s="29">
        <f t="shared" si="1"/>
        <v>1.5625</v>
      </c>
      <c r="I6" s="6">
        <f t="shared" si="2"/>
        <v>-1.7580144777662787E-2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5B13-A464-F84E-81B2-E8BB03887DF6}">
  <dimension ref="A1:U55"/>
  <sheetViews>
    <sheetView zoomScale="135" workbookViewId="0">
      <selection activeCell="X18" sqref="X18"/>
    </sheetView>
  </sheetViews>
  <sheetFormatPr baseColWidth="10" defaultRowHeight="16" x14ac:dyDescent="0.2"/>
  <cols>
    <col min="1" max="1" width="3.1640625" bestFit="1" customWidth="1"/>
    <col min="2" max="2" width="5.1640625" bestFit="1" customWidth="1"/>
    <col min="3" max="3" width="7.1640625" bestFit="1" customWidth="1"/>
    <col min="4" max="4" width="6.1640625" bestFit="1" customWidth="1"/>
    <col min="5" max="5" width="6.6640625" bestFit="1" customWidth="1"/>
    <col min="6" max="6" width="19.83203125" bestFit="1" customWidth="1"/>
    <col min="8" max="8" width="26.33203125" bestFit="1" customWidth="1"/>
    <col min="9" max="9" width="7.33203125" bestFit="1" customWidth="1"/>
    <col min="10" max="12" width="12.1640625" bestFit="1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21" x14ac:dyDescent="0.2">
      <c r="A2">
        <v>0</v>
      </c>
      <c r="B2">
        <v>2019</v>
      </c>
      <c r="C2" t="s">
        <v>5</v>
      </c>
      <c r="D2" t="b">
        <v>0</v>
      </c>
      <c r="E2">
        <v>10</v>
      </c>
      <c r="F2">
        <v>0.20022042615723701</v>
      </c>
    </row>
    <row r="3" spans="1:21" x14ac:dyDescent="0.2">
      <c r="A3">
        <v>18</v>
      </c>
      <c r="B3">
        <v>2020</v>
      </c>
      <c r="C3" t="s">
        <v>5</v>
      </c>
      <c r="D3" t="b">
        <v>0</v>
      </c>
      <c r="E3">
        <v>10</v>
      </c>
      <c r="F3">
        <v>0.173518653986832</v>
      </c>
      <c r="Q3" s="1" t="s">
        <v>14</v>
      </c>
      <c r="S3" s="1" t="s">
        <v>0</v>
      </c>
    </row>
    <row r="4" spans="1:21" x14ac:dyDescent="0.2">
      <c r="A4">
        <v>36</v>
      </c>
      <c r="B4">
        <v>2021</v>
      </c>
      <c r="C4" t="s">
        <v>5</v>
      </c>
      <c r="D4" t="b">
        <v>0</v>
      </c>
      <c r="E4">
        <v>10</v>
      </c>
      <c r="F4">
        <v>0.16661422278162299</v>
      </c>
      <c r="Q4" s="1" t="s">
        <v>2</v>
      </c>
      <c r="R4" s="1" t="s">
        <v>1</v>
      </c>
      <c r="S4">
        <v>2019</v>
      </c>
      <c r="T4">
        <v>2020</v>
      </c>
      <c r="U4">
        <v>2021</v>
      </c>
    </row>
    <row r="5" spans="1:21" x14ac:dyDescent="0.2">
      <c r="A5">
        <v>2</v>
      </c>
      <c r="B5">
        <v>2019</v>
      </c>
      <c r="C5" t="s">
        <v>6</v>
      </c>
      <c r="D5" t="b">
        <v>0</v>
      </c>
      <c r="E5">
        <v>10</v>
      </c>
      <c r="F5">
        <v>0.21743810548977299</v>
      </c>
      <c r="Q5" t="s">
        <v>15</v>
      </c>
      <c r="R5" t="s">
        <v>5</v>
      </c>
      <c r="S5" s="3">
        <v>0.20022042615723701</v>
      </c>
      <c r="T5" s="3">
        <v>0.173518653986832</v>
      </c>
      <c r="U5" s="3">
        <v>0.16661422278162299</v>
      </c>
    </row>
    <row r="6" spans="1:21" x14ac:dyDescent="0.2">
      <c r="A6">
        <v>20</v>
      </c>
      <c r="B6">
        <v>2020</v>
      </c>
      <c r="C6" t="s">
        <v>6</v>
      </c>
      <c r="D6" t="b">
        <v>0</v>
      </c>
      <c r="E6">
        <v>10</v>
      </c>
      <c r="F6">
        <v>3.74123148869836E-2</v>
      </c>
      <c r="Q6" t="s">
        <v>15</v>
      </c>
      <c r="R6" t="s">
        <v>6</v>
      </c>
      <c r="S6" s="3">
        <v>0.21743810548977299</v>
      </c>
      <c r="T6" s="3">
        <v>3.74123148869836E-2</v>
      </c>
      <c r="U6" s="3">
        <v>0.15293118096856401</v>
      </c>
    </row>
    <row r="7" spans="1:21" x14ac:dyDescent="0.2">
      <c r="A7">
        <v>38</v>
      </c>
      <c r="B7">
        <v>2021</v>
      </c>
      <c r="C7" t="s">
        <v>6</v>
      </c>
      <c r="D7" t="b">
        <v>0</v>
      </c>
      <c r="E7">
        <v>10</v>
      </c>
      <c r="F7">
        <v>0.15293118096856401</v>
      </c>
      <c r="Q7" t="s">
        <v>15</v>
      </c>
      <c r="R7" t="s">
        <v>7</v>
      </c>
      <c r="S7" s="3">
        <v>0</v>
      </c>
      <c r="T7" s="3">
        <v>0</v>
      </c>
      <c r="U7" s="3">
        <v>0</v>
      </c>
    </row>
    <row r="8" spans="1:21" x14ac:dyDescent="0.2">
      <c r="A8">
        <v>4</v>
      </c>
      <c r="B8">
        <v>2019</v>
      </c>
      <c r="C8" t="s">
        <v>7</v>
      </c>
      <c r="D8" t="b">
        <v>0</v>
      </c>
      <c r="E8">
        <v>10</v>
      </c>
      <c r="F8">
        <v>0</v>
      </c>
      <c r="Q8" t="s">
        <v>15</v>
      </c>
      <c r="R8" t="s">
        <v>8</v>
      </c>
      <c r="S8" s="3">
        <v>0.20533578656853699</v>
      </c>
      <c r="T8" s="3">
        <v>0.15063492063492001</v>
      </c>
      <c r="U8" s="3">
        <v>0.16965373238211201</v>
      </c>
    </row>
    <row r="9" spans="1:21" x14ac:dyDescent="0.2">
      <c r="A9">
        <v>22</v>
      </c>
      <c r="B9">
        <v>2020</v>
      </c>
      <c r="C9" t="s">
        <v>7</v>
      </c>
      <c r="D9" t="b">
        <v>0</v>
      </c>
      <c r="E9">
        <v>10</v>
      </c>
      <c r="F9">
        <v>0</v>
      </c>
      <c r="Q9" t="s">
        <v>15</v>
      </c>
      <c r="R9" t="s">
        <v>9</v>
      </c>
      <c r="S9" s="3">
        <v>0</v>
      </c>
      <c r="T9" s="3">
        <v>0</v>
      </c>
      <c r="U9" s="3">
        <v>0</v>
      </c>
    </row>
    <row r="10" spans="1:21" x14ac:dyDescent="0.2">
      <c r="A10">
        <v>40</v>
      </c>
      <c r="B10">
        <v>2021</v>
      </c>
      <c r="C10" t="s">
        <v>7</v>
      </c>
      <c r="D10" t="b">
        <v>0</v>
      </c>
      <c r="E10">
        <v>10</v>
      </c>
      <c r="F10">
        <v>0</v>
      </c>
      <c r="Q10" t="s">
        <v>15</v>
      </c>
      <c r="R10" t="s">
        <v>10</v>
      </c>
      <c r="S10" s="3">
        <v>0</v>
      </c>
      <c r="T10" s="3">
        <v>0</v>
      </c>
      <c r="U10" s="3">
        <v>0</v>
      </c>
    </row>
    <row r="11" spans="1:21" x14ac:dyDescent="0.2">
      <c r="A11">
        <v>6</v>
      </c>
      <c r="B11">
        <v>2019</v>
      </c>
      <c r="C11" t="s">
        <v>8</v>
      </c>
      <c r="D11" t="b">
        <v>0</v>
      </c>
      <c r="E11">
        <v>10</v>
      </c>
      <c r="F11">
        <v>0.20533578656853699</v>
      </c>
      <c r="Q11" t="s">
        <v>15</v>
      </c>
      <c r="R11" t="s">
        <v>11</v>
      </c>
      <c r="S11" s="3">
        <v>0.165367965367965</v>
      </c>
      <c r="T11" s="3">
        <v>0.149357798165137</v>
      </c>
      <c r="U11" s="3">
        <v>0.17043399638336301</v>
      </c>
    </row>
    <row r="12" spans="1:21" x14ac:dyDescent="0.2">
      <c r="A12">
        <v>24</v>
      </c>
      <c r="B12">
        <v>2020</v>
      </c>
      <c r="C12" t="s">
        <v>8</v>
      </c>
      <c r="D12" t="b">
        <v>0</v>
      </c>
      <c r="E12">
        <v>10</v>
      </c>
      <c r="F12">
        <v>0.15063492063492001</v>
      </c>
      <c r="Q12" t="s">
        <v>15</v>
      </c>
      <c r="R12" t="s">
        <v>12</v>
      </c>
      <c r="S12" s="3">
        <v>0</v>
      </c>
      <c r="T12" s="3">
        <v>0</v>
      </c>
      <c r="U12" s="3">
        <v>0</v>
      </c>
    </row>
    <row r="13" spans="1:21" x14ac:dyDescent="0.2">
      <c r="A13">
        <v>42</v>
      </c>
      <c r="B13">
        <v>2021</v>
      </c>
      <c r="C13" t="s">
        <v>8</v>
      </c>
      <c r="D13" t="b">
        <v>0</v>
      </c>
      <c r="E13">
        <v>10</v>
      </c>
      <c r="F13">
        <v>0.16965373238211201</v>
      </c>
      <c r="Q13" t="s">
        <v>15</v>
      </c>
      <c r="R13" t="s">
        <v>13</v>
      </c>
      <c r="S13" s="3">
        <v>8.9611872146118696E-2</v>
      </c>
      <c r="T13" s="3">
        <v>0.149805447470817</v>
      </c>
      <c r="U13" s="3">
        <v>0.113721302722904</v>
      </c>
    </row>
    <row r="14" spans="1:21" x14ac:dyDescent="0.2">
      <c r="A14">
        <v>8</v>
      </c>
      <c r="B14">
        <v>2019</v>
      </c>
      <c r="C14" t="s">
        <v>9</v>
      </c>
      <c r="D14" t="b">
        <v>0</v>
      </c>
      <c r="E14">
        <v>10</v>
      </c>
      <c r="F14">
        <v>0</v>
      </c>
      <c r="Q14" t="s">
        <v>16</v>
      </c>
      <c r="R14" t="s">
        <v>5</v>
      </c>
      <c r="S14" s="3">
        <v>0.79977957384276199</v>
      </c>
      <c r="T14" s="3">
        <v>0.82648134601316703</v>
      </c>
      <c r="U14" s="3">
        <v>0.83338577721837603</v>
      </c>
    </row>
    <row r="15" spans="1:21" x14ac:dyDescent="0.2">
      <c r="A15">
        <v>26</v>
      </c>
      <c r="B15">
        <v>2020</v>
      </c>
      <c r="C15" t="s">
        <v>9</v>
      </c>
      <c r="D15" t="b">
        <v>0</v>
      </c>
      <c r="E15">
        <v>10</v>
      </c>
      <c r="F15">
        <v>0</v>
      </c>
      <c r="Q15" t="s">
        <v>16</v>
      </c>
      <c r="R15" t="s">
        <v>6</v>
      </c>
      <c r="S15" s="3">
        <v>0.78256189451022595</v>
      </c>
      <c r="T15" s="3">
        <v>0.96258768511301596</v>
      </c>
      <c r="U15" s="3">
        <v>0.84706881903143505</v>
      </c>
    </row>
    <row r="16" spans="1:21" x14ac:dyDescent="0.2">
      <c r="A16">
        <v>44</v>
      </c>
      <c r="B16">
        <v>2021</v>
      </c>
      <c r="C16" t="s">
        <v>9</v>
      </c>
      <c r="D16" t="b">
        <v>0</v>
      </c>
      <c r="E16">
        <v>10</v>
      </c>
      <c r="F16">
        <v>0</v>
      </c>
      <c r="Q16" t="s">
        <v>16</v>
      </c>
      <c r="R16" t="s">
        <v>7</v>
      </c>
      <c r="S16" s="3">
        <v>1</v>
      </c>
      <c r="T16" s="3">
        <v>1</v>
      </c>
      <c r="U16" s="3">
        <v>1</v>
      </c>
    </row>
    <row r="17" spans="1:21" x14ac:dyDescent="0.2">
      <c r="A17">
        <v>10</v>
      </c>
      <c r="B17">
        <v>2019</v>
      </c>
      <c r="C17" t="s">
        <v>10</v>
      </c>
      <c r="D17" t="b">
        <v>0</v>
      </c>
      <c r="E17">
        <v>10</v>
      </c>
      <c r="F17">
        <v>0</v>
      </c>
      <c r="Q17" t="s">
        <v>16</v>
      </c>
      <c r="R17" t="s">
        <v>8</v>
      </c>
      <c r="S17" s="3">
        <v>0.79466421343146199</v>
      </c>
      <c r="T17" s="3">
        <v>0.84936507936507899</v>
      </c>
      <c r="U17" s="3">
        <v>0.83034626761788699</v>
      </c>
    </row>
    <row r="18" spans="1:21" x14ac:dyDescent="0.2">
      <c r="A18">
        <v>28</v>
      </c>
      <c r="B18">
        <v>2020</v>
      </c>
      <c r="C18" t="s">
        <v>10</v>
      </c>
      <c r="D18" t="b">
        <v>0</v>
      </c>
      <c r="E18">
        <v>10</v>
      </c>
      <c r="F18">
        <v>0</v>
      </c>
      <c r="Q18" t="s">
        <v>16</v>
      </c>
      <c r="R18" t="s">
        <v>9</v>
      </c>
      <c r="S18" s="3">
        <v>1</v>
      </c>
      <c r="T18" s="3">
        <v>1</v>
      </c>
      <c r="U18" s="3">
        <v>1</v>
      </c>
    </row>
    <row r="19" spans="1:21" x14ac:dyDescent="0.2">
      <c r="A19">
        <v>46</v>
      </c>
      <c r="B19">
        <v>2021</v>
      </c>
      <c r="C19" t="s">
        <v>10</v>
      </c>
      <c r="D19" t="b">
        <v>0</v>
      </c>
      <c r="E19">
        <v>10</v>
      </c>
      <c r="F19">
        <v>0</v>
      </c>
      <c r="Q19" t="s">
        <v>16</v>
      </c>
      <c r="R19" t="s">
        <v>10</v>
      </c>
      <c r="S19" s="3">
        <v>1</v>
      </c>
      <c r="T19" s="3">
        <v>1</v>
      </c>
      <c r="U19" s="3">
        <v>1</v>
      </c>
    </row>
    <row r="20" spans="1:21" x14ac:dyDescent="0.2">
      <c r="A20">
        <v>12</v>
      </c>
      <c r="B20">
        <v>2019</v>
      </c>
      <c r="C20" t="s">
        <v>11</v>
      </c>
      <c r="D20" t="b">
        <v>0</v>
      </c>
      <c r="E20">
        <v>10</v>
      </c>
      <c r="F20">
        <v>0.165367965367965</v>
      </c>
      <c r="Q20" t="s">
        <v>16</v>
      </c>
      <c r="R20" t="s">
        <v>11</v>
      </c>
      <c r="S20" s="3">
        <v>0.83463203463203395</v>
      </c>
      <c r="T20" s="3">
        <v>0.85064220183486206</v>
      </c>
      <c r="U20" s="3">
        <v>0.82956600361663602</v>
      </c>
    </row>
    <row r="21" spans="1:21" x14ac:dyDescent="0.2">
      <c r="A21">
        <v>30</v>
      </c>
      <c r="B21">
        <v>2020</v>
      </c>
      <c r="C21" t="s">
        <v>11</v>
      </c>
      <c r="D21" t="b">
        <v>0</v>
      </c>
      <c r="E21">
        <v>10</v>
      </c>
      <c r="F21">
        <v>0.149357798165137</v>
      </c>
      <c r="Q21" t="s">
        <v>16</v>
      </c>
      <c r="R21" t="s">
        <v>12</v>
      </c>
      <c r="S21" s="3">
        <v>1</v>
      </c>
      <c r="T21" s="3">
        <v>1</v>
      </c>
      <c r="U21" s="3">
        <v>1</v>
      </c>
    </row>
    <row r="22" spans="1:21" x14ac:dyDescent="0.2">
      <c r="A22">
        <v>48</v>
      </c>
      <c r="B22">
        <v>2021</v>
      </c>
      <c r="C22" t="s">
        <v>11</v>
      </c>
      <c r="D22" t="b">
        <v>0</v>
      </c>
      <c r="E22">
        <v>10</v>
      </c>
      <c r="F22">
        <v>0.17043399638336301</v>
      </c>
      <c r="Q22" t="s">
        <v>16</v>
      </c>
      <c r="R22" t="s">
        <v>13</v>
      </c>
      <c r="S22" s="3">
        <v>0.91038812785388101</v>
      </c>
      <c r="T22" s="3">
        <v>0.85019455252918197</v>
      </c>
      <c r="U22" s="3">
        <v>0.88627869727709496</v>
      </c>
    </row>
    <row r="23" spans="1:21" x14ac:dyDescent="0.2">
      <c r="A23">
        <v>14</v>
      </c>
      <c r="B23">
        <v>2019</v>
      </c>
      <c r="C23" t="s">
        <v>12</v>
      </c>
      <c r="D23" t="b">
        <v>0</v>
      </c>
      <c r="E23">
        <v>10</v>
      </c>
      <c r="F23">
        <v>0</v>
      </c>
    </row>
    <row r="24" spans="1:21" x14ac:dyDescent="0.2">
      <c r="A24">
        <v>32</v>
      </c>
      <c r="B24">
        <v>2020</v>
      </c>
      <c r="C24" t="s">
        <v>12</v>
      </c>
      <c r="D24" t="b">
        <v>0</v>
      </c>
      <c r="E24">
        <v>10</v>
      </c>
      <c r="F24">
        <v>0</v>
      </c>
    </row>
    <row r="25" spans="1:21" x14ac:dyDescent="0.2">
      <c r="A25">
        <v>50</v>
      </c>
      <c r="B25">
        <v>2021</v>
      </c>
      <c r="C25" t="s">
        <v>12</v>
      </c>
      <c r="D25" t="b">
        <v>0</v>
      </c>
      <c r="E25">
        <v>10</v>
      </c>
      <c r="F25">
        <v>0</v>
      </c>
    </row>
    <row r="26" spans="1:21" x14ac:dyDescent="0.2">
      <c r="A26">
        <v>16</v>
      </c>
      <c r="B26">
        <v>2019</v>
      </c>
      <c r="C26" t="s">
        <v>13</v>
      </c>
      <c r="D26" t="b">
        <v>0</v>
      </c>
      <c r="E26">
        <v>10</v>
      </c>
      <c r="F26">
        <v>8.9611872146118696E-2</v>
      </c>
    </row>
    <row r="27" spans="1:21" x14ac:dyDescent="0.2">
      <c r="A27">
        <v>34</v>
      </c>
      <c r="B27">
        <v>2020</v>
      </c>
      <c r="C27" t="s">
        <v>13</v>
      </c>
      <c r="D27" t="b">
        <v>0</v>
      </c>
      <c r="E27">
        <v>10</v>
      </c>
      <c r="F27">
        <v>0.149805447470817</v>
      </c>
    </row>
    <row r="28" spans="1:21" x14ac:dyDescent="0.2">
      <c r="A28">
        <v>52</v>
      </c>
      <c r="B28">
        <v>2021</v>
      </c>
      <c r="C28" t="s">
        <v>13</v>
      </c>
      <c r="D28" t="b">
        <v>0</v>
      </c>
      <c r="E28">
        <v>10</v>
      </c>
      <c r="F28">
        <v>0.113721302722904</v>
      </c>
    </row>
    <row r="29" spans="1:21" x14ac:dyDescent="0.2">
      <c r="A29">
        <v>1</v>
      </c>
      <c r="B29">
        <v>2019</v>
      </c>
      <c r="C29" t="s">
        <v>5</v>
      </c>
      <c r="D29" t="b">
        <v>1</v>
      </c>
      <c r="E29">
        <v>6</v>
      </c>
      <c r="F29">
        <v>0.79977957384276199</v>
      </c>
    </row>
    <row r="30" spans="1:21" x14ac:dyDescent="0.2">
      <c r="A30">
        <v>19</v>
      </c>
      <c r="B30">
        <v>2020</v>
      </c>
      <c r="C30" t="s">
        <v>5</v>
      </c>
      <c r="D30" t="b">
        <v>1</v>
      </c>
      <c r="E30">
        <v>6</v>
      </c>
      <c r="F30">
        <v>0.82648134601316703</v>
      </c>
    </row>
    <row r="31" spans="1:21" x14ac:dyDescent="0.2">
      <c r="A31">
        <v>37</v>
      </c>
      <c r="B31">
        <v>2021</v>
      </c>
      <c r="C31" t="s">
        <v>5</v>
      </c>
      <c r="D31" t="b">
        <v>1</v>
      </c>
      <c r="E31">
        <v>6</v>
      </c>
      <c r="F31">
        <v>0.83338577721837603</v>
      </c>
    </row>
    <row r="32" spans="1:21" x14ac:dyDescent="0.2">
      <c r="A32">
        <v>3</v>
      </c>
      <c r="B32">
        <v>2019</v>
      </c>
      <c r="C32" t="s">
        <v>6</v>
      </c>
      <c r="D32" t="b">
        <v>1</v>
      </c>
      <c r="E32">
        <v>6</v>
      </c>
      <c r="F32">
        <v>0.78256189451022595</v>
      </c>
    </row>
    <row r="33" spans="1:6" x14ac:dyDescent="0.2">
      <c r="A33">
        <v>21</v>
      </c>
      <c r="B33">
        <v>2020</v>
      </c>
      <c r="C33" t="s">
        <v>6</v>
      </c>
      <c r="D33" t="b">
        <v>1</v>
      </c>
      <c r="E33">
        <v>6</v>
      </c>
      <c r="F33">
        <v>0.96258768511301596</v>
      </c>
    </row>
    <row r="34" spans="1:6" x14ac:dyDescent="0.2">
      <c r="A34">
        <v>39</v>
      </c>
      <c r="B34">
        <v>2021</v>
      </c>
      <c r="C34" t="s">
        <v>6</v>
      </c>
      <c r="D34" t="b">
        <v>1</v>
      </c>
      <c r="E34">
        <v>6</v>
      </c>
      <c r="F34">
        <v>0.84706881903143505</v>
      </c>
    </row>
    <row r="35" spans="1:6" x14ac:dyDescent="0.2">
      <c r="A35">
        <v>5</v>
      </c>
      <c r="B35">
        <v>2019</v>
      </c>
      <c r="C35" t="s">
        <v>7</v>
      </c>
      <c r="D35" t="b">
        <v>1</v>
      </c>
      <c r="E35">
        <v>6</v>
      </c>
      <c r="F35">
        <v>1</v>
      </c>
    </row>
    <row r="36" spans="1:6" x14ac:dyDescent="0.2">
      <c r="A36">
        <v>23</v>
      </c>
      <c r="B36">
        <v>2020</v>
      </c>
      <c r="C36" t="s">
        <v>7</v>
      </c>
      <c r="D36" t="b">
        <v>1</v>
      </c>
      <c r="E36">
        <v>6</v>
      </c>
      <c r="F36">
        <v>1</v>
      </c>
    </row>
    <row r="37" spans="1:6" x14ac:dyDescent="0.2">
      <c r="A37">
        <v>41</v>
      </c>
      <c r="B37">
        <v>2021</v>
      </c>
      <c r="C37" t="s">
        <v>7</v>
      </c>
      <c r="D37" t="b">
        <v>1</v>
      </c>
      <c r="E37">
        <v>6</v>
      </c>
      <c r="F37">
        <v>1</v>
      </c>
    </row>
    <row r="38" spans="1:6" x14ac:dyDescent="0.2">
      <c r="A38">
        <v>7</v>
      </c>
      <c r="B38">
        <v>2019</v>
      </c>
      <c r="C38" t="s">
        <v>8</v>
      </c>
      <c r="D38" t="b">
        <v>1</v>
      </c>
      <c r="E38">
        <v>6</v>
      </c>
      <c r="F38">
        <v>0.79466421343146199</v>
      </c>
    </row>
    <row r="39" spans="1:6" x14ac:dyDescent="0.2">
      <c r="A39">
        <v>25</v>
      </c>
      <c r="B39">
        <v>2020</v>
      </c>
      <c r="C39" t="s">
        <v>8</v>
      </c>
      <c r="D39" t="b">
        <v>1</v>
      </c>
      <c r="E39">
        <v>6</v>
      </c>
      <c r="F39">
        <v>0.84936507936507899</v>
      </c>
    </row>
    <row r="40" spans="1:6" x14ac:dyDescent="0.2">
      <c r="A40">
        <v>43</v>
      </c>
      <c r="B40">
        <v>2021</v>
      </c>
      <c r="C40" t="s">
        <v>8</v>
      </c>
      <c r="D40" t="b">
        <v>1</v>
      </c>
      <c r="E40">
        <v>6</v>
      </c>
      <c r="F40">
        <v>0.83034626761788699</v>
      </c>
    </row>
    <row r="41" spans="1:6" x14ac:dyDescent="0.2">
      <c r="A41">
        <v>9</v>
      </c>
      <c r="B41">
        <v>2019</v>
      </c>
      <c r="C41" t="s">
        <v>9</v>
      </c>
      <c r="D41" t="b">
        <v>1</v>
      </c>
      <c r="E41">
        <v>6</v>
      </c>
      <c r="F41">
        <v>1</v>
      </c>
    </row>
    <row r="42" spans="1:6" x14ac:dyDescent="0.2">
      <c r="A42">
        <v>27</v>
      </c>
      <c r="B42">
        <v>2020</v>
      </c>
      <c r="C42" t="s">
        <v>9</v>
      </c>
      <c r="D42" t="b">
        <v>1</v>
      </c>
      <c r="E42">
        <v>6</v>
      </c>
      <c r="F42">
        <v>1</v>
      </c>
    </row>
    <row r="43" spans="1:6" x14ac:dyDescent="0.2">
      <c r="A43">
        <v>45</v>
      </c>
      <c r="B43">
        <v>2021</v>
      </c>
      <c r="C43" t="s">
        <v>9</v>
      </c>
      <c r="D43" t="b">
        <v>1</v>
      </c>
      <c r="E43">
        <v>6</v>
      </c>
      <c r="F43">
        <v>1</v>
      </c>
    </row>
    <row r="44" spans="1:6" x14ac:dyDescent="0.2">
      <c r="A44">
        <v>11</v>
      </c>
      <c r="B44">
        <v>2019</v>
      </c>
      <c r="C44" t="s">
        <v>10</v>
      </c>
      <c r="D44" t="b">
        <v>1</v>
      </c>
      <c r="E44">
        <v>6</v>
      </c>
      <c r="F44">
        <v>1</v>
      </c>
    </row>
    <row r="45" spans="1:6" x14ac:dyDescent="0.2">
      <c r="A45">
        <v>29</v>
      </c>
      <c r="B45">
        <v>2020</v>
      </c>
      <c r="C45" t="s">
        <v>10</v>
      </c>
      <c r="D45" t="b">
        <v>1</v>
      </c>
      <c r="E45">
        <v>6</v>
      </c>
      <c r="F45">
        <v>1</v>
      </c>
    </row>
    <row r="46" spans="1:6" x14ac:dyDescent="0.2">
      <c r="A46">
        <v>47</v>
      </c>
      <c r="B46">
        <v>2021</v>
      </c>
      <c r="C46" t="s">
        <v>10</v>
      </c>
      <c r="D46" t="b">
        <v>1</v>
      </c>
      <c r="E46">
        <v>6</v>
      </c>
      <c r="F46">
        <v>1</v>
      </c>
    </row>
    <row r="47" spans="1:6" x14ac:dyDescent="0.2">
      <c r="A47">
        <v>13</v>
      </c>
      <c r="B47">
        <v>2019</v>
      </c>
      <c r="C47" t="s">
        <v>11</v>
      </c>
      <c r="D47" t="b">
        <v>1</v>
      </c>
      <c r="E47">
        <v>6</v>
      </c>
      <c r="F47">
        <v>0.83463203463203395</v>
      </c>
    </row>
    <row r="48" spans="1:6" x14ac:dyDescent="0.2">
      <c r="A48">
        <v>31</v>
      </c>
      <c r="B48">
        <v>2020</v>
      </c>
      <c r="C48" t="s">
        <v>11</v>
      </c>
      <c r="D48" t="b">
        <v>1</v>
      </c>
      <c r="E48">
        <v>6</v>
      </c>
      <c r="F48">
        <v>0.85064220183486206</v>
      </c>
    </row>
    <row r="49" spans="1:6" x14ac:dyDescent="0.2">
      <c r="A49">
        <v>49</v>
      </c>
      <c r="B49">
        <v>2021</v>
      </c>
      <c r="C49" t="s">
        <v>11</v>
      </c>
      <c r="D49" t="b">
        <v>1</v>
      </c>
      <c r="E49">
        <v>6</v>
      </c>
      <c r="F49">
        <v>0.82956600361663602</v>
      </c>
    </row>
    <row r="50" spans="1:6" x14ac:dyDescent="0.2">
      <c r="A50">
        <v>15</v>
      </c>
      <c r="B50">
        <v>2019</v>
      </c>
      <c r="C50" t="s">
        <v>12</v>
      </c>
      <c r="D50" t="b">
        <v>1</v>
      </c>
      <c r="E50">
        <v>6</v>
      </c>
      <c r="F50">
        <v>1</v>
      </c>
    </row>
    <row r="51" spans="1:6" x14ac:dyDescent="0.2">
      <c r="A51">
        <v>33</v>
      </c>
      <c r="B51">
        <v>2020</v>
      </c>
      <c r="C51" t="s">
        <v>12</v>
      </c>
      <c r="D51" t="b">
        <v>1</v>
      </c>
      <c r="E51">
        <v>6</v>
      </c>
      <c r="F51">
        <v>1</v>
      </c>
    </row>
    <row r="52" spans="1:6" x14ac:dyDescent="0.2">
      <c r="A52">
        <v>51</v>
      </c>
      <c r="B52">
        <v>2021</v>
      </c>
      <c r="C52" t="s">
        <v>12</v>
      </c>
      <c r="D52" t="b">
        <v>1</v>
      </c>
      <c r="E52">
        <v>6</v>
      </c>
      <c r="F52">
        <v>1</v>
      </c>
    </row>
    <row r="53" spans="1:6" x14ac:dyDescent="0.2">
      <c r="A53">
        <v>17</v>
      </c>
      <c r="B53">
        <v>2019</v>
      </c>
      <c r="C53" t="s">
        <v>13</v>
      </c>
      <c r="D53" t="b">
        <v>1</v>
      </c>
      <c r="E53">
        <v>6</v>
      </c>
      <c r="F53">
        <v>0.91038812785388101</v>
      </c>
    </row>
    <row r="54" spans="1:6" x14ac:dyDescent="0.2">
      <c r="A54">
        <v>35</v>
      </c>
      <c r="B54">
        <v>2020</v>
      </c>
      <c r="C54" t="s">
        <v>13</v>
      </c>
      <c r="D54" t="b">
        <v>1</v>
      </c>
      <c r="E54">
        <v>6</v>
      </c>
      <c r="F54">
        <v>0.85019455252918197</v>
      </c>
    </row>
    <row r="55" spans="1:6" x14ac:dyDescent="0.2">
      <c r="A55">
        <v>53</v>
      </c>
      <c r="B55">
        <v>2021</v>
      </c>
      <c r="C55" t="s">
        <v>13</v>
      </c>
      <c r="D55" t="b">
        <v>1</v>
      </c>
      <c r="E55">
        <v>6</v>
      </c>
      <c r="F55">
        <v>0.88627869727709496</v>
      </c>
    </row>
  </sheetData>
  <pageMargins left="0.7" right="0.7" top="0.75" bottom="0.75" header="0.3" footer="0.3"/>
  <headerFooter>
    <oddFooter>&amp;C_x000D_&amp;1#&amp;"Calibri"&amp;10&amp;K000000 Classification: Public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3A1D-98AA-0546-B48B-0D1EF3EAFB1E}">
  <dimension ref="A1:T85"/>
  <sheetViews>
    <sheetView topLeftCell="E16" zoomScale="116" zoomScaleNormal="100" workbookViewId="0">
      <selection activeCell="I28" sqref="I28:K28"/>
    </sheetView>
  </sheetViews>
  <sheetFormatPr baseColWidth="10" defaultRowHeight="16" x14ac:dyDescent="0.2"/>
  <cols>
    <col min="8" max="8" width="27.6640625" bestFit="1" customWidth="1"/>
    <col min="9" max="17" width="12.1640625" bestFit="1" customWidth="1"/>
    <col min="19" max="19" width="22.5" bestFit="1" customWidth="1"/>
  </cols>
  <sheetData>
    <row r="1" spans="1:12" x14ac:dyDescent="0.2">
      <c r="B1" t="s">
        <v>0</v>
      </c>
      <c r="C1" t="s">
        <v>1</v>
      </c>
      <c r="D1" t="s">
        <v>17</v>
      </c>
      <c r="E1" t="s">
        <v>3</v>
      </c>
      <c r="F1" t="s">
        <v>4</v>
      </c>
    </row>
    <row r="2" spans="1:12" x14ac:dyDescent="0.2">
      <c r="A2">
        <v>0</v>
      </c>
      <c r="B2">
        <v>2019</v>
      </c>
      <c r="C2" t="s">
        <v>5</v>
      </c>
      <c r="D2" t="b">
        <v>0</v>
      </c>
      <c r="E2">
        <v>12</v>
      </c>
      <c r="F2">
        <v>0.61425422483467995</v>
      </c>
    </row>
    <row r="3" spans="1:12" x14ac:dyDescent="0.2">
      <c r="A3">
        <v>18</v>
      </c>
      <c r="B3">
        <v>2020</v>
      </c>
      <c r="C3" t="s">
        <v>5</v>
      </c>
      <c r="D3" t="b">
        <v>0</v>
      </c>
      <c r="E3">
        <v>12</v>
      </c>
      <c r="F3">
        <v>0.61419166057059205</v>
      </c>
      <c r="H3" s="1" t="s">
        <v>14</v>
      </c>
      <c r="J3" s="1" t="s">
        <v>0</v>
      </c>
    </row>
    <row r="4" spans="1:12" x14ac:dyDescent="0.2">
      <c r="A4">
        <v>36</v>
      </c>
      <c r="B4">
        <v>2021</v>
      </c>
      <c r="C4" t="s">
        <v>5</v>
      </c>
      <c r="D4" t="b">
        <v>0</v>
      </c>
      <c r="E4">
        <v>12</v>
      </c>
      <c r="F4">
        <v>0.59628697293895505</v>
      </c>
      <c r="H4" s="1" t="s">
        <v>17</v>
      </c>
      <c r="I4" s="1" t="s">
        <v>1</v>
      </c>
      <c r="J4">
        <v>2019</v>
      </c>
      <c r="K4">
        <v>2020</v>
      </c>
      <c r="L4">
        <v>2021</v>
      </c>
    </row>
    <row r="5" spans="1:12" x14ac:dyDescent="0.2">
      <c r="A5">
        <v>2</v>
      </c>
      <c r="B5">
        <v>2019</v>
      </c>
      <c r="C5" t="s">
        <v>6</v>
      </c>
      <c r="D5" t="b">
        <v>0</v>
      </c>
      <c r="E5">
        <v>12</v>
      </c>
      <c r="F5">
        <v>0.41550053821313199</v>
      </c>
      <c r="H5" t="s">
        <v>15</v>
      </c>
      <c r="I5" t="s">
        <v>5</v>
      </c>
      <c r="J5" s="3">
        <v>0.61425422483467995</v>
      </c>
      <c r="K5" s="3">
        <v>0.61419166057059205</v>
      </c>
      <c r="L5" s="3">
        <v>0.59628697293895505</v>
      </c>
    </row>
    <row r="6" spans="1:12" x14ac:dyDescent="0.2">
      <c r="A6">
        <v>20</v>
      </c>
      <c r="B6">
        <v>2020</v>
      </c>
      <c r="C6" t="s">
        <v>6</v>
      </c>
      <c r="D6" t="b">
        <v>0</v>
      </c>
      <c r="E6">
        <v>12</v>
      </c>
      <c r="F6">
        <v>0.68589243959469903</v>
      </c>
      <c r="H6" t="s">
        <v>15</v>
      </c>
      <c r="I6" t="s">
        <v>6</v>
      </c>
      <c r="J6" s="3">
        <v>0.41550053821313199</v>
      </c>
      <c r="K6" s="3">
        <v>0.68589243959469903</v>
      </c>
      <c r="L6" s="3">
        <v>0.52846219201359301</v>
      </c>
    </row>
    <row r="7" spans="1:12" x14ac:dyDescent="0.2">
      <c r="A7">
        <v>38</v>
      </c>
      <c r="B7">
        <v>2021</v>
      </c>
      <c r="C7" t="s">
        <v>6</v>
      </c>
      <c r="D7" t="b">
        <v>0</v>
      </c>
      <c r="E7">
        <v>12</v>
      </c>
      <c r="F7">
        <v>0.52846219201359301</v>
      </c>
      <c r="H7" t="s">
        <v>15</v>
      </c>
      <c r="I7" t="s">
        <v>7</v>
      </c>
      <c r="J7" s="3">
        <v>0.66555183946488194</v>
      </c>
      <c r="K7" s="3">
        <v>0.39447236180904499</v>
      </c>
      <c r="L7" s="3">
        <v>0.42443729903536898</v>
      </c>
    </row>
    <row r="8" spans="1:12" x14ac:dyDescent="0.2">
      <c r="A8">
        <v>4</v>
      </c>
      <c r="B8">
        <v>2019</v>
      </c>
      <c r="C8" t="s">
        <v>7</v>
      </c>
      <c r="D8" t="b">
        <v>0</v>
      </c>
      <c r="E8">
        <v>12</v>
      </c>
      <c r="F8">
        <v>0.66555183946488194</v>
      </c>
      <c r="H8" t="s">
        <v>15</v>
      </c>
      <c r="I8" t="s">
        <v>8</v>
      </c>
      <c r="J8" s="3">
        <v>0.58215271389144396</v>
      </c>
      <c r="K8" s="3">
        <v>0.61936507936507901</v>
      </c>
      <c r="L8" s="3">
        <v>0.60031320689055101</v>
      </c>
    </row>
    <row r="9" spans="1:12" x14ac:dyDescent="0.2">
      <c r="A9">
        <v>22</v>
      </c>
      <c r="B9">
        <v>2020</v>
      </c>
      <c r="C9" t="s">
        <v>7</v>
      </c>
      <c r="D9" t="b">
        <v>0</v>
      </c>
      <c r="E9">
        <v>12</v>
      </c>
      <c r="F9">
        <v>0.39447236180904499</v>
      </c>
      <c r="H9" t="s">
        <v>15</v>
      </c>
      <c r="I9" t="s">
        <v>9</v>
      </c>
      <c r="J9" s="3">
        <v>0.49640287769784103</v>
      </c>
      <c r="K9" s="3">
        <v>0.77039274924471302</v>
      </c>
      <c r="L9" s="3">
        <v>0.57160493827160497</v>
      </c>
    </row>
    <row r="10" spans="1:12" x14ac:dyDescent="0.2">
      <c r="A10">
        <v>40</v>
      </c>
      <c r="B10">
        <v>2021</v>
      </c>
      <c r="C10" t="s">
        <v>7</v>
      </c>
      <c r="D10" t="b">
        <v>0</v>
      </c>
      <c r="E10">
        <v>12</v>
      </c>
      <c r="F10">
        <v>0.42443729903536898</v>
      </c>
      <c r="H10" t="s">
        <v>15</v>
      </c>
      <c r="I10" t="s">
        <v>10</v>
      </c>
      <c r="J10" s="3">
        <v>0.37585421412300601</v>
      </c>
      <c r="K10" s="3">
        <v>0.37313432835820898</v>
      </c>
      <c r="L10" s="3">
        <v>0.83333333333333304</v>
      </c>
    </row>
    <row r="11" spans="1:12" x14ac:dyDescent="0.2">
      <c r="A11">
        <v>6</v>
      </c>
      <c r="B11">
        <v>2019</v>
      </c>
      <c r="C11" t="s">
        <v>8</v>
      </c>
      <c r="D11" t="b">
        <v>0</v>
      </c>
      <c r="E11">
        <v>12</v>
      </c>
      <c r="F11">
        <v>0.58215271389144396</v>
      </c>
      <c r="H11" t="s">
        <v>15</v>
      </c>
      <c r="I11" t="s">
        <v>11</v>
      </c>
      <c r="J11" s="3">
        <v>0.67186147186147105</v>
      </c>
      <c r="K11" s="3">
        <v>0.52990825688073395</v>
      </c>
      <c r="L11" s="3">
        <v>0.60895117540687105</v>
      </c>
    </row>
    <row r="12" spans="1:12" x14ac:dyDescent="0.2">
      <c r="A12">
        <v>24</v>
      </c>
      <c r="B12">
        <v>2020</v>
      </c>
      <c r="C12" t="s">
        <v>8</v>
      </c>
      <c r="D12" t="b">
        <v>0</v>
      </c>
      <c r="E12">
        <v>12</v>
      </c>
      <c r="F12">
        <v>0.61936507936507901</v>
      </c>
      <c r="H12" t="s">
        <v>15</v>
      </c>
      <c r="I12" t="s">
        <v>12</v>
      </c>
      <c r="J12" s="3">
        <v>0.60904255319148903</v>
      </c>
      <c r="K12" s="3">
        <v>0.57703081232492903</v>
      </c>
      <c r="L12" s="3">
        <v>0.36962025316455599</v>
      </c>
    </row>
    <row r="13" spans="1:12" x14ac:dyDescent="0.2">
      <c r="A13">
        <v>42</v>
      </c>
      <c r="B13">
        <v>2021</v>
      </c>
      <c r="C13" t="s">
        <v>8</v>
      </c>
      <c r="D13" t="b">
        <v>0</v>
      </c>
      <c r="E13">
        <v>12</v>
      </c>
      <c r="F13">
        <v>0.60031320689055101</v>
      </c>
      <c r="H13" t="s">
        <v>15</v>
      </c>
      <c r="I13" t="s">
        <v>13</v>
      </c>
      <c r="J13" s="3">
        <v>0.77140410958904104</v>
      </c>
      <c r="K13" s="3">
        <v>0.65491245136186704</v>
      </c>
      <c r="L13" s="3">
        <v>0.60464495461825896</v>
      </c>
    </row>
    <row r="14" spans="1:12" x14ac:dyDescent="0.2">
      <c r="A14">
        <v>8</v>
      </c>
      <c r="B14">
        <v>2019</v>
      </c>
      <c r="C14" t="s">
        <v>9</v>
      </c>
      <c r="D14" t="b">
        <v>0</v>
      </c>
      <c r="E14">
        <v>12</v>
      </c>
      <c r="F14">
        <v>0.49640287769784103</v>
      </c>
      <c r="H14" t="s">
        <v>16</v>
      </c>
      <c r="I14" t="s">
        <v>5</v>
      </c>
      <c r="J14" s="3">
        <v>0.38574577516531899</v>
      </c>
      <c r="K14" s="3">
        <v>0.38580833942940701</v>
      </c>
      <c r="L14" s="3">
        <v>0.40371302706104401</v>
      </c>
    </row>
    <row r="15" spans="1:12" x14ac:dyDescent="0.2">
      <c r="A15">
        <v>26</v>
      </c>
      <c r="B15">
        <v>2020</v>
      </c>
      <c r="C15" t="s">
        <v>9</v>
      </c>
      <c r="D15" t="b">
        <v>0</v>
      </c>
      <c r="E15">
        <v>12</v>
      </c>
      <c r="F15">
        <v>0.77039274924471302</v>
      </c>
      <c r="H15" t="s">
        <v>16</v>
      </c>
      <c r="I15" t="s">
        <v>6</v>
      </c>
      <c r="J15" s="3">
        <v>0.58449946178686696</v>
      </c>
      <c r="K15" s="3">
        <v>0.31410756040530002</v>
      </c>
      <c r="L15" s="3">
        <v>0.47153780798640599</v>
      </c>
    </row>
    <row r="16" spans="1:12" x14ac:dyDescent="0.2">
      <c r="A16">
        <v>44</v>
      </c>
      <c r="B16">
        <v>2021</v>
      </c>
      <c r="C16" t="s">
        <v>9</v>
      </c>
      <c r="D16" t="b">
        <v>0</v>
      </c>
      <c r="E16">
        <v>12</v>
      </c>
      <c r="F16">
        <v>0.57160493827160497</v>
      </c>
      <c r="H16" t="s">
        <v>16</v>
      </c>
      <c r="I16" t="s">
        <v>7</v>
      </c>
      <c r="J16" s="3">
        <v>0.334448160535117</v>
      </c>
      <c r="K16" s="3">
        <v>0.60552763819095401</v>
      </c>
      <c r="L16" s="3">
        <v>0.57556270096463003</v>
      </c>
    </row>
    <row r="17" spans="1:20" x14ac:dyDescent="0.2">
      <c r="A17">
        <v>10</v>
      </c>
      <c r="B17">
        <v>2019</v>
      </c>
      <c r="C17" t="s">
        <v>10</v>
      </c>
      <c r="D17" t="b">
        <v>0</v>
      </c>
      <c r="E17">
        <v>12</v>
      </c>
      <c r="F17">
        <v>0.37585421412300601</v>
      </c>
      <c r="H17" t="s">
        <v>16</v>
      </c>
      <c r="I17" t="s">
        <v>8</v>
      </c>
      <c r="J17" s="3">
        <v>0.41784728610855498</v>
      </c>
      <c r="K17" s="3">
        <v>0.38063492063491999</v>
      </c>
      <c r="L17" s="3">
        <v>0.39968679310944799</v>
      </c>
    </row>
    <row r="18" spans="1:20" x14ac:dyDescent="0.2">
      <c r="A18">
        <v>28</v>
      </c>
      <c r="B18">
        <v>2020</v>
      </c>
      <c r="C18" t="s">
        <v>10</v>
      </c>
      <c r="D18" t="b">
        <v>0</v>
      </c>
      <c r="E18">
        <v>12</v>
      </c>
      <c r="F18">
        <v>0.37313432835820898</v>
      </c>
      <c r="H18" t="s">
        <v>16</v>
      </c>
      <c r="I18" t="s">
        <v>9</v>
      </c>
      <c r="J18" s="3">
        <v>0.50359712230215803</v>
      </c>
      <c r="K18" s="3">
        <v>0.22960725075528701</v>
      </c>
      <c r="L18" s="3">
        <v>0.42839506172839498</v>
      </c>
    </row>
    <row r="19" spans="1:20" x14ac:dyDescent="0.2">
      <c r="A19">
        <v>46</v>
      </c>
      <c r="B19">
        <v>2021</v>
      </c>
      <c r="C19" t="s">
        <v>10</v>
      </c>
      <c r="D19" t="b">
        <v>0</v>
      </c>
      <c r="E19">
        <v>12</v>
      </c>
      <c r="F19">
        <v>0.83333333333333304</v>
      </c>
      <c r="H19" t="s">
        <v>16</v>
      </c>
      <c r="I19" t="s">
        <v>10</v>
      </c>
      <c r="J19" s="3">
        <v>0.62414578587699299</v>
      </c>
      <c r="K19" s="3">
        <v>0.62686567164179097</v>
      </c>
      <c r="L19" s="3">
        <v>0.16666666666666599</v>
      </c>
    </row>
    <row r="20" spans="1:20" x14ac:dyDescent="0.2">
      <c r="A20">
        <v>12</v>
      </c>
      <c r="B20">
        <v>2019</v>
      </c>
      <c r="C20" t="s">
        <v>11</v>
      </c>
      <c r="D20" t="b">
        <v>0</v>
      </c>
      <c r="E20">
        <v>12</v>
      </c>
      <c r="F20">
        <v>0.67186147186147105</v>
      </c>
      <c r="H20" t="s">
        <v>16</v>
      </c>
      <c r="I20" t="s">
        <v>11</v>
      </c>
      <c r="J20" s="3">
        <v>0.32813852813852801</v>
      </c>
      <c r="K20" s="3">
        <v>0.47009174311926599</v>
      </c>
      <c r="L20" s="3">
        <v>0.39104882459312801</v>
      </c>
    </row>
    <row r="21" spans="1:20" x14ac:dyDescent="0.2">
      <c r="A21">
        <v>30</v>
      </c>
      <c r="B21">
        <v>2020</v>
      </c>
      <c r="C21" t="s">
        <v>11</v>
      </c>
      <c r="D21" t="b">
        <v>0</v>
      </c>
      <c r="E21">
        <v>12</v>
      </c>
      <c r="F21">
        <v>0.52990825688073395</v>
      </c>
      <c r="H21" t="s">
        <v>16</v>
      </c>
      <c r="I21" t="s">
        <v>12</v>
      </c>
      <c r="J21" s="3">
        <v>0.39095744680851002</v>
      </c>
      <c r="K21" s="3">
        <v>0.42296918767507002</v>
      </c>
      <c r="L21" s="3">
        <v>0.63037974683544296</v>
      </c>
    </row>
    <row r="22" spans="1:20" x14ac:dyDescent="0.2">
      <c r="A22">
        <v>48</v>
      </c>
      <c r="B22">
        <v>2021</v>
      </c>
      <c r="C22" t="s">
        <v>11</v>
      </c>
      <c r="D22" t="b">
        <v>0</v>
      </c>
      <c r="E22">
        <v>12</v>
      </c>
      <c r="F22">
        <v>0.60895117540687105</v>
      </c>
      <c r="H22" t="s">
        <v>16</v>
      </c>
      <c r="I22" t="s">
        <v>13</v>
      </c>
      <c r="J22" s="3">
        <v>0.22859589041095801</v>
      </c>
      <c r="K22" s="3">
        <v>0.34508754863813201</v>
      </c>
      <c r="L22" s="3">
        <v>0.39535504538173999</v>
      </c>
    </row>
    <row r="23" spans="1:20" x14ac:dyDescent="0.2">
      <c r="A23">
        <v>14</v>
      </c>
      <c r="B23">
        <v>2019</v>
      </c>
      <c r="C23" t="s">
        <v>12</v>
      </c>
      <c r="D23" t="b">
        <v>0</v>
      </c>
      <c r="E23">
        <v>12</v>
      </c>
      <c r="F23">
        <v>0.60904255319148903</v>
      </c>
    </row>
    <row r="24" spans="1:20" x14ac:dyDescent="0.2">
      <c r="A24">
        <v>32</v>
      </c>
      <c r="B24">
        <v>2020</v>
      </c>
      <c r="C24" t="s">
        <v>12</v>
      </c>
      <c r="D24" t="b">
        <v>0</v>
      </c>
      <c r="E24">
        <v>12</v>
      </c>
      <c r="F24">
        <v>0.57703081232492903</v>
      </c>
      <c r="H24" s="1" t="s">
        <v>1</v>
      </c>
      <c r="I24" t="s">
        <v>5</v>
      </c>
    </row>
    <row r="25" spans="1:20" x14ac:dyDescent="0.2">
      <c r="A25">
        <v>50</v>
      </c>
      <c r="B25">
        <v>2021</v>
      </c>
      <c r="C25" t="s">
        <v>12</v>
      </c>
      <c r="D25" t="b">
        <v>0</v>
      </c>
      <c r="E25">
        <v>12</v>
      </c>
      <c r="F25">
        <v>0.36962025316455599</v>
      </c>
    </row>
    <row r="26" spans="1:20" x14ac:dyDescent="0.2">
      <c r="A26">
        <v>16</v>
      </c>
      <c r="B26">
        <v>2019</v>
      </c>
      <c r="C26" t="s">
        <v>13</v>
      </c>
      <c r="D26" t="b">
        <v>0</v>
      </c>
      <c r="E26">
        <v>12</v>
      </c>
      <c r="F26">
        <v>0.77140410958904104</v>
      </c>
      <c r="H26" s="1" t="s">
        <v>14</v>
      </c>
      <c r="I26" s="1" t="s">
        <v>0</v>
      </c>
    </row>
    <row r="27" spans="1:20" x14ac:dyDescent="0.2">
      <c r="A27">
        <v>34</v>
      </c>
      <c r="B27">
        <v>2020</v>
      </c>
      <c r="C27" t="s">
        <v>13</v>
      </c>
      <c r="D27" t="b">
        <v>0</v>
      </c>
      <c r="E27">
        <v>12</v>
      </c>
      <c r="F27">
        <v>0.65491245136186704</v>
      </c>
      <c r="H27" s="1" t="s">
        <v>17</v>
      </c>
      <c r="I27">
        <v>2019</v>
      </c>
      <c r="J27">
        <v>2020</v>
      </c>
      <c r="K27">
        <v>2021</v>
      </c>
      <c r="N27">
        <f>I27</f>
        <v>2019</v>
      </c>
      <c r="O27">
        <f t="shared" ref="O27:P27" si="0">J27</f>
        <v>2020</v>
      </c>
      <c r="P27">
        <f t="shared" si="0"/>
        <v>2021</v>
      </c>
      <c r="S27" t="str">
        <f>_xlfn.CONCAT(N27, " to ", O27)</f>
        <v>2019 to 2020</v>
      </c>
      <c r="T27" t="str">
        <f>_xlfn.CONCAT(O27, " to ", P27)</f>
        <v>2020 to 2021</v>
      </c>
    </row>
    <row r="28" spans="1:20" x14ac:dyDescent="0.2">
      <c r="A28">
        <v>52</v>
      </c>
      <c r="B28">
        <v>2021</v>
      </c>
      <c r="C28" t="s">
        <v>13</v>
      </c>
      <c r="D28" t="b">
        <v>0</v>
      </c>
      <c r="E28">
        <v>12</v>
      </c>
      <c r="F28">
        <v>0.60464495461825896</v>
      </c>
      <c r="H28" t="s">
        <v>16</v>
      </c>
      <c r="I28" s="3">
        <v>0.38574577516531899</v>
      </c>
      <c r="J28" s="3">
        <v>0.38580833942940701</v>
      </c>
      <c r="K28" s="3">
        <v>0.40371302706104401</v>
      </c>
      <c r="M28" t="s">
        <v>19</v>
      </c>
      <c r="N28" s="6">
        <f>I28</f>
        <v>0.38574577516531899</v>
      </c>
      <c r="O28" s="6">
        <f t="shared" ref="O28:P28" si="1">J28</f>
        <v>0.38580833942940701</v>
      </c>
      <c r="P28" s="6">
        <f t="shared" si="1"/>
        <v>0.40371302706104401</v>
      </c>
      <c r="S28" s="18">
        <f>O28/N28-1</f>
        <v>1.6219040652143413E-4</v>
      </c>
      <c r="T28" s="18">
        <f>P28/O28-1</f>
        <v>4.6408244202593485E-2</v>
      </c>
    </row>
    <row r="29" spans="1:20" x14ac:dyDescent="0.2">
      <c r="A29">
        <v>1</v>
      </c>
      <c r="B29">
        <v>2019</v>
      </c>
      <c r="C29" t="s">
        <v>5</v>
      </c>
      <c r="D29" t="b">
        <v>1</v>
      </c>
      <c r="E29">
        <v>4</v>
      </c>
      <c r="F29">
        <v>0.38574577516531899</v>
      </c>
      <c r="H29" t="s">
        <v>15</v>
      </c>
      <c r="I29" s="3">
        <v>0.61425422483467995</v>
      </c>
      <c r="J29" s="3">
        <v>0.61419166057059205</v>
      </c>
      <c r="K29" s="3">
        <v>0.59628697293895505</v>
      </c>
      <c r="M29" t="s">
        <v>56</v>
      </c>
      <c r="N29" s="6">
        <f>I29</f>
        <v>0.61425422483467995</v>
      </c>
      <c r="O29" s="6">
        <f t="shared" ref="O29" si="2">J29</f>
        <v>0.61419166057059205</v>
      </c>
      <c r="P29" s="6">
        <f t="shared" ref="P29" si="3">K29</f>
        <v>0.59628697293895505</v>
      </c>
    </row>
    <row r="30" spans="1:20" x14ac:dyDescent="0.2">
      <c r="A30">
        <v>19</v>
      </c>
      <c r="B30">
        <v>2020</v>
      </c>
      <c r="C30" t="s">
        <v>5</v>
      </c>
      <c r="D30" t="b">
        <v>1</v>
      </c>
      <c r="E30">
        <v>4</v>
      </c>
      <c r="F30">
        <v>0.38580833942940701</v>
      </c>
      <c r="M30" s="7"/>
      <c r="N30" s="7"/>
      <c r="O30" s="7"/>
      <c r="P30" s="7"/>
      <c r="Q30" s="7"/>
      <c r="R30" s="7"/>
      <c r="S30" s="7"/>
      <c r="T30" s="7"/>
    </row>
    <row r="31" spans="1:20" x14ac:dyDescent="0.2">
      <c r="A31">
        <v>37</v>
      </c>
      <c r="B31">
        <v>2021</v>
      </c>
      <c r="C31" t="s">
        <v>5</v>
      </c>
      <c r="D31" t="b">
        <v>1</v>
      </c>
      <c r="E31">
        <v>4</v>
      </c>
      <c r="F31">
        <v>0.40371302706104401</v>
      </c>
      <c r="M31" s="7"/>
      <c r="N31" s="7"/>
      <c r="O31" s="7"/>
      <c r="P31" s="7"/>
      <c r="Q31" s="7"/>
      <c r="R31" s="7"/>
      <c r="S31" s="7"/>
      <c r="T31" s="7"/>
    </row>
    <row r="32" spans="1:20" x14ac:dyDescent="0.2">
      <c r="A32">
        <v>3</v>
      </c>
      <c r="B32">
        <v>2019</v>
      </c>
      <c r="C32" t="s">
        <v>6</v>
      </c>
      <c r="D32" t="b">
        <v>1</v>
      </c>
      <c r="E32">
        <v>4</v>
      </c>
      <c r="F32">
        <v>0.58449946178686696</v>
      </c>
      <c r="M32" s="7"/>
      <c r="N32" s="7"/>
      <c r="O32" s="7"/>
      <c r="P32" s="7"/>
      <c r="Q32" s="7"/>
      <c r="R32" s="7"/>
      <c r="S32" s="7"/>
      <c r="T32" s="7"/>
    </row>
    <row r="33" spans="1:20" x14ac:dyDescent="0.2">
      <c r="A33">
        <v>21</v>
      </c>
      <c r="B33">
        <v>2020</v>
      </c>
      <c r="C33" t="s">
        <v>6</v>
      </c>
      <c r="D33" t="b">
        <v>1</v>
      </c>
      <c r="E33">
        <v>4</v>
      </c>
      <c r="F33">
        <v>0.31410756040530002</v>
      </c>
      <c r="M33" s="7"/>
      <c r="N33" s="7"/>
      <c r="O33" s="7"/>
      <c r="P33" s="7"/>
      <c r="Q33" s="7"/>
      <c r="R33" s="7"/>
      <c r="S33" s="7"/>
      <c r="T33" s="7"/>
    </row>
    <row r="34" spans="1:20" x14ac:dyDescent="0.2">
      <c r="A34">
        <v>39</v>
      </c>
      <c r="B34">
        <v>2021</v>
      </c>
      <c r="C34" t="s">
        <v>6</v>
      </c>
      <c r="D34" t="b">
        <v>1</v>
      </c>
      <c r="E34">
        <v>4</v>
      </c>
      <c r="F34">
        <v>0.47153780798640599</v>
      </c>
      <c r="M34" s="7"/>
      <c r="N34" s="7"/>
      <c r="O34" s="7"/>
      <c r="P34" s="7"/>
      <c r="Q34" s="7"/>
      <c r="R34" s="7"/>
      <c r="S34" s="7"/>
      <c r="T34" s="7"/>
    </row>
    <row r="35" spans="1:20" x14ac:dyDescent="0.2">
      <c r="A35">
        <v>5</v>
      </c>
      <c r="B35">
        <v>2019</v>
      </c>
      <c r="C35" t="s">
        <v>7</v>
      </c>
      <c r="D35" t="b">
        <v>1</v>
      </c>
      <c r="E35">
        <v>4</v>
      </c>
      <c r="F35">
        <v>0.334448160535117</v>
      </c>
      <c r="M35" s="7"/>
      <c r="N35" s="7"/>
      <c r="O35" s="7"/>
      <c r="P35" s="7"/>
      <c r="Q35" s="7"/>
      <c r="R35" s="7"/>
      <c r="S35" s="7"/>
      <c r="T35" s="7"/>
    </row>
    <row r="36" spans="1:20" x14ac:dyDescent="0.2">
      <c r="A36">
        <v>23</v>
      </c>
      <c r="B36">
        <v>2020</v>
      </c>
      <c r="C36" t="s">
        <v>7</v>
      </c>
      <c r="D36" t="b">
        <v>1</v>
      </c>
      <c r="E36">
        <v>4</v>
      </c>
      <c r="F36">
        <v>0.60552763819095401</v>
      </c>
      <c r="M36" s="7"/>
      <c r="N36" s="7"/>
      <c r="O36" s="7"/>
      <c r="P36" s="7"/>
      <c r="Q36" s="7"/>
      <c r="R36" s="7"/>
      <c r="S36" s="7"/>
      <c r="T36" s="7"/>
    </row>
    <row r="37" spans="1:20" x14ac:dyDescent="0.2">
      <c r="A37">
        <v>41</v>
      </c>
      <c r="B37">
        <v>2021</v>
      </c>
      <c r="C37" t="s">
        <v>7</v>
      </c>
      <c r="D37" t="b">
        <v>1</v>
      </c>
      <c r="E37">
        <v>4</v>
      </c>
      <c r="F37">
        <v>0.57556270096463003</v>
      </c>
      <c r="M37" s="7"/>
      <c r="N37" s="7"/>
      <c r="O37" s="7"/>
      <c r="P37" s="7"/>
      <c r="Q37" s="7"/>
      <c r="R37" s="7"/>
      <c r="S37" s="7"/>
      <c r="T37" s="7"/>
    </row>
    <row r="38" spans="1:20" x14ac:dyDescent="0.2">
      <c r="A38">
        <v>7</v>
      </c>
      <c r="B38">
        <v>2019</v>
      </c>
      <c r="C38" t="s">
        <v>8</v>
      </c>
      <c r="D38" t="b">
        <v>1</v>
      </c>
      <c r="E38">
        <v>4</v>
      </c>
      <c r="F38">
        <v>0.41784728610855498</v>
      </c>
      <c r="M38" s="7"/>
      <c r="N38" s="7"/>
      <c r="O38" s="7"/>
      <c r="P38" s="7"/>
      <c r="Q38" s="7"/>
      <c r="R38" s="7"/>
      <c r="S38" s="7"/>
      <c r="T38" s="7"/>
    </row>
    <row r="39" spans="1:20" x14ac:dyDescent="0.2">
      <c r="A39">
        <v>25</v>
      </c>
      <c r="B39">
        <v>2020</v>
      </c>
      <c r="C39" t="s">
        <v>8</v>
      </c>
      <c r="D39" t="b">
        <v>1</v>
      </c>
      <c r="E39">
        <v>4</v>
      </c>
      <c r="F39">
        <v>0.38063492063491999</v>
      </c>
      <c r="M39" s="7"/>
      <c r="N39" s="7"/>
      <c r="O39" s="7"/>
      <c r="P39" s="7"/>
      <c r="Q39" s="7"/>
      <c r="R39" s="7"/>
      <c r="S39" s="7"/>
      <c r="T39" s="7"/>
    </row>
    <row r="40" spans="1:20" x14ac:dyDescent="0.2">
      <c r="A40">
        <v>43</v>
      </c>
      <c r="B40">
        <v>2021</v>
      </c>
      <c r="C40" t="s">
        <v>8</v>
      </c>
      <c r="D40" t="b">
        <v>1</v>
      </c>
      <c r="E40">
        <v>4</v>
      </c>
      <c r="F40">
        <v>0.39968679310944799</v>
      </c>
      <c r="M40" s="7"/>
      <c r="N40" s="7"/>
      <c r="O40" s="7"/>
      <c r="P40" s="7"/>
      <c r="Q40" s="7"/>
      <c r="R40" s="7"/>
      <c r="S40" s="7"/>
      <c r="T40" s="7"/>
    </row>
    <row r="41" spans="1:20" x14ac:dyDescent="0.2">
      <c r="A41">
        <v>9</v>
      </c>
      <c r="B41">
        <v>2019</v>
      </c>
      <c r="C41" t="s">
        <v>9</v>
      </c>
      <c r="D41" t="b">
        <v>1</v>
      </c>
      <c r="E41">
        <v>4</v>
      </c>
      <c r="F41">
        <v>0.50359712230215803</v>
      </c>
      <c r="M41" s="7"/>
      <c r="N41" s="7"/>
      <c r="O41" s="7"/>
      <c r="P41" s="7"/>
      <c r="Q41" s="7"/>
      <c r="R41" s="7"/>
      <c r="S41" s="7"/>
      <c r="T41" s="7"/>
    </row>
    <row r="42" spans="1:20" x14ac:dyDescent="0.2">
      <c r="A42">
        <v>27</v>
      </c>
      <c r="B42">
        <v>2020</v>
      </c>
      <c r="C42" t="s">
        <v>9</v>
      </c>
      <c r="D42" t="b">
        <v>1</v>
      </c>
      <c r="E42">
        <v>4</v>
      </c>
      <c r="F42">
        <v>0.22960725075528701</v>
      </c>
      <c r="M42" s="7"/>
      <c r="N42" s="7"/>
      <c r="O42" s="7"/>
      <c r="P42" s="7"/>
      <c r="Q42" s="7"/>
      <c r="R42" s="7"/>
      <c r="S42" s="7"/>
      <c r="T42" s="7"/>
    </row>
    <row r="43" spans="1:20" x14ac:dyDescent="0.2">
      <c r="A43">
        <v>45</v>
      </c>
      <c r="B43">
        <v>2021</v>
      </c>
      <c r="C43" t="s">
        <v>9</v>
      </c>
      <c r="D43" t="b">
        <v>1</v>
      </c>
      <c r="E43">
        <v>4</v>
      </c>
      <c r="F43">
        <v>0.42839506172839498</v>
      </c>
      <c r="M43" s="7"/>
      <c r="N43" s="7"/>
      <c r="O43" s="7"/>
      <c r="P43" s="7"/>
      <c r="Q43" s="7"/>
      <c r="R43" s="7"/>
      <c r="S43" s="7"/>
      <c r="T43" s="7"/>
    </row>
    <row r="44" spans="1:20" x14ac:dyDescent="0.2">
      <c r="A44">
        <v>11</v>
      </c>
      <c r="B44">
        <v>2019</v>
      </c>
      <c r="C44" t="s">
        <v>10</v>
      </c>
      <c r="D44" t="b">
        <v>1</v>
      </c>
      <c r="E44">
        <v>4</v>
      </c>
      <c r="F44">
        <v>0.62414578587699299</v>
      </c>
      <c r="M44" s="7"/>
      <c r="N44" s="7"/>
      <c r="O44" s="7"/>
      <c r="P44" s="7"/>
      <c r="Q44" s="7"/>
      <c r="R44" s="7"/>
      <c r="S44" s="7"/>
      <c r="T44" s="7"/>
    </row>
    <row r="45" spans="1:20" x14ac:dyDescent="0.2">
      <c r="A45">
        <v>29</v>
      </c>
      <c r="B45">
        <v>2020</v>
      </c>
      <c r="C45" t="s">
        <v>10</v>
      </c>
      <c r="D45" t="b">
        <v>1</v>
      </c>
      <c r="E45">
        <v>4</v>
      </c>
      <c r="F45">
        <v>0.62686567164179097</v>
      </c>
      <c r="M45" s="7"/>
      <c r="N45" s="7"/>
      <c r="O45" s="7"/>
      <c r="P45" s="7"/>
      <c r="Q45" s="7"/>
      <c r="R45" s="7"/>
      <c r="S45" s="7"/>
      <c r="T45" s="7"/>
    </row>
    <row r="46" spans="1:20" x14ac:dyDescent="0.2">
      <c r="A46">
        <v>47</v>
      </c>
      <c r="B46">
        <v>2021</v>
      </c>
      <c r="C46" t="s">
        <v>10</v>
      </c>
      <c r="D46" t="b">
        <v>1</v>
      </c>
      <c r="E46">
        <v>4</v>
      </c>
      <c r="F46">
        <v>0.16666666666666599</v>
      </c>
      <c r="M46" s="7"/>
      <c r="N46" s="7"/>
      <c r="O46" s="7"/>
      <c r="P46" s="7"/>
      <c r="Q46" s="7"/>
      <c r="R46" s="7"/>
      <c r="S46" s="7"/>
      <c r="T46" s="7"/>
    </row>
    <row r="47" spans="1:20" x14ac:dyDescent="0.2">
      <c r="A47">
        <v>13</v>
      </c>
      <c r="B47">
        <v>2019</v>
      </c>
      <c r="C47" t="s">
        <v>11</v>
      </c>
      <c r="D47" t="b">
        <v>1</v>
      </c>
      <c r="E47">
        <v>4</v>
      </c>
      <c r="F47">
        <v>0.32813852813852801</v>
      </c>
      <c r="M47" s="7"/>
      <c r="N47" s="7"/>
      <c r="O47" s="7"/>
      <c r="P47" s="7"/>
      <c r="Q47" s="7"/>
      <c r="R47" s="7"/>
      <c r="S47" s="7"/>
      <c r="T47" s="7"/>
    </row>
    <row r="48" spans="1:20" x14ac:dyDescent="0.2">
      <c r="A48">
        <v>31</v>
      </c>
      <c r="B48">
        <v>2020</v>
      </c>
      <c r="C48" t="s">
        <v>11</v>
      </c>
      <c r="D48" t="b">
        <v>1</v>
      </c>
      <c r="E48">
        <v>4</v>
      </c>
      <c r="F48">
        <v>0.47009174311926599</v>
      </c>
      <c r="M48" s="7"/>
      <c r="N48" s="7"/>
      <c r="O48" s="7"/>
      <c r="P48" s="7"/>
      <c r="Q48" s="7"/>
      <c r="R48" s="7"/>
      <c r="S48" s="7"/>
      <c r="T48" s="7"/>
    </row>
    <row r="49" spans="1:16" x14ac:dyDescent="0.2">
      <c r="A49">
        <v>49</v>
      </c>
      <c r="B49">
        <v>2021</v>
      </c>
      <c r="C49" t="s">
        <v>11</v>
      </c>
      <c r="D49" t="b">
        <v>1</v>
      </c>
      <c r="E49">
        <v>4</v>
      </c>
      <c r="F49">
        <v>0.39104882459312801</v>
      </c>
    </row>
    <row r="50" spans="1:16" x14ac:dyDescent="0.2">
      <c r="A50">
        <v>15</v>
      </c>
      <c r="B50">
        <v>2019</v>
      </c>
      <c r="C50" t="s">
        <v>12</v>
      </c>
      <c r="D50" t="b">
        <v>1</v>
      </c>
      <c r="E50">
        <v>4</v>
      </c>
      <c r="F50">
        <v>0.39095744680851002</v>
      </c>
    </row>
    <row r="51" spans="1:16" x14ac:dyDescent="0.2">
      <c r="A51">
        <v>33</v>
      </c>
      <c r="B51">
        <v>2020</v>
      </c>
      <c r="C51" t="s">
        <v>12</v>
      </c>
      <c r="D51" t="b">
        <v>1</v>
      </c>
      <c r="E51">
        <v>4</v>
      </c>
      <c r="F51">
        <v>0.42296918767507002</v>
      </c>
      <c r="H51" s="1" t="s">
        <v>0</v>
      </c>
      <c r="I51" s="2">
        <v>2021</v>
      </c>
    </row>
    <row r="52" spans="1:16" x14ac:dyDescent="0.2">
      <c r="A52">
        <v>51</v>
      </c>
      <c r="B52">
        <v>2021</v>
      </c>
      <c r="C52" t="s">
        <v>12</v>
      </c>
      <c r="D52" t="b">
        <v>1</v>
      </c>
      <c r="E52">
        <v>4</v>
      </c>
      <c r="F52">
        <v>0.63037974683544296</v>
      </c>
    </row>
    <row r="53" spans="1:16" x14ac:dyDescent="0.2">
      <c r="A53">
        <v>17</v>
      </c>
      <c r="B53">
        <v>2019</v>
      </c>
      <c r="C53" t="s">
        <v>13</v>
      </c>
      <c r="D53" t="b">
        <v>1</v>
      </c>
      <c r="E53">
        <v>4</v>
      </c>
      <c r="F53">
        <v>0.22859589041095801</v>
      </c>
      <c r="H53" s="1" t="s">
        <v>14</v>
      </c>
      <c r="I53" s="1" t="s">
        <v>17</v>
      </c>
    </row>
    <row r="54" spans="1:16" x14ac:dyDescent="0.2">
      <c r="A54">
        <v>35</v>
      </c>
      <c r="B54">
        <v>2020</v>
      </c>
      <c r="C54" t="s">
        <v>13</v>
      </c>
      <c r="D54" t="b">
        <v>1</v>
      </c>
      <c r="E54">
        <v>4</v>
      </c>
      <c r="F54">
        <v>0.34508754863813201</v>
      </c>
      <c r="H54" s="1" t="s">
        <v>1</v>
      </c>
      <c r="I54" t="s">
        <v>16</v>
      </c>
      <c r="J54" t="s">
        <v>15</v>
      </c>
      <c r="N54" t="s">
        <v>19</v>
      </c>
      <c r="O54" t="s">
        <v>18</v>
      </c>
      <c r="P54" t="s">
        <v>20</v>
      </c>
    </row>
    <row r="55" spans="1:16" x14ac:dyDescent="0.2">
      <c r="A55">
        <v>53</v>
      </c>
      <c r="B55">
        <v>2021</v>
      </c>
      <c r="C55" t="s">
        <v>13</v>
      </c>
      <c r="D55" t="b">
        <v>1</v>
      </c>
      <c r="E55">
        <v>4</v>
      </c>
      <c r="F55">
        <v>0.39535504538173999</v>
      </c>
      <c r="H55" t="s">
        <v>5</v>
      </c>
      <c r="I55" s="3">
        <v>0.40371302706104401</v>
      </c>
      <c r="J55" s="3">
        <v>0.59628697293895505</v>
      </c>
      <c r="M55" t="str">
        <f>H55</f>
        <v>ZA</v>
      </c>
      <c r="N55" s="5">
        <f t="shared" ref="N55:O63" si="4">I55</f>
        <v>0.40371302706104401</v>
      </c>
      <c r="O55" s="5">
        <f t="shared" si="4"/>
        <v>0.59628697293895505</v>
      </c>
      <c r="P55" s="8">
        <f>N55/$N$55</f>
        <v>1</v>
      </c>
    </row>
    <row r="56" spans="1:16" x14ac:dyDescent="0.2">
      <c r="H56" t="s">
        <v>6</v>
      </c>
      <c r="I56" s="3">
        <v>0.47153780798640599</v>
      </c>
      <c r="J56" s="3">
        <v>0.52846219201359301</v>
      </c>
      <c r="M56" t="str">
        <f t="shared" ref="M56:M63" si="5">H56</f>
        <v>ZA-EC</v>
      </c>
      <c r="N56" s="5">
        <f t="shared" si="4"/>
        <v>0.47153780798640599</v>
      </c>
      <c r="O56" s="5">
        <f t="shared" si="4"/>
        <v>0.52846219201359301</v>
      </c>
      <c r="P56" s="8">
        <f t="shared" ref="P56:P63" si="6">N56/$N$55</f>
        <v>1.1680024581300084</v>
      </c>
    </row>
    <row r="57" spans="1:16" x14ac:dyDescent="0.2">
      <c r="H57" t="s">
        <v>7</v>
      </c>
      <c r="I57" s="3">
        <v>0.57556270096463003</v>
      </c>
      <c r="J57" s="3">
        <v>0.42443729903536898</v>
      </c>
      <c r="M57" t="str">
        <f t="shared" si="5"/>
        <v>ZA-FS</v>
      </c>
      <c r="N57" s="5">
        <f t="shared" si="4"/>
        <v>0.57556270096463003</v>
      </c>
      <c r="O57" s="5">
        <f t="shared" si="4"/>
        <v>0.42443729903536898</v>
      </c>
      <c r="P57" s="8">
        <f t="shared" si="6"/>
        <v>1.4256728477518295</v>
      </c>
    </row>
    <row r="58" spans="1:16" x14ac:dyDescent="0.2">
      <c r="H58" t="s">
        <v>8</v>
      </c>
      <c r="I58" s="3">
        <v>0.39968679310944799</v>
      </c>
      <c r="J58" s="3">
        <v>0.60031320689055101</v>
      </c>
      <c r="M58" t="str">
        <f t="shared" si="5"/>
        <v>ZA-GT</v>
      </c>
      <c r="N58" s="5">
        <f t="shared" si="4"/>
        <v>0.39968679310944799</v>
      </c>
      <c r="O58" s="5">
        <f t="shared" si="4"/>
        <v>0.60031320689055101</v>
      </c>
      <c r="P58" s="8">
        <f t="shared" si="6"/>
        <v>0.99002699025863428</v>
      </c>
    </row>
    <row r="59" spans="1:16" x14ac:dyDescent="0.2">
      <c r="H59" t="s">
        <v>9</v>
      </c>
      <c r="I59" s="3">
        <v>0.42839506172839498</v>
      </c>
      <c r="J59" s="3">
        <v>0.57160493827160497</v>
      </c>
      <c r="M59" t="str">
        <f t="shared" si="5"/>
        <v>ZA-LP</v>
      </c>
      <c r="N59" s="5">
        <f t="shared" si="4"/>
        <v>0.42839506172839498</v>
      </c>
      <c r="O59" s="5">
        <f t="shared" si="4"/>
        <v>0.57160493827160497</v>
      </c>
      <c r="P59" s="8">
        <f t="shared" si="6"/>
        <v>1.0611375730107884</v>
      </c>
    </row>
    <row r="60" spans="1:16" x14ac:dyDescent="0.2">
      <c r="H60" t="s">
        <v>10</v>
      </c>
      <c r="I60" s="3">
        <v>0.16666666666666599</v>
      </c>
      <c r="J60" s="3">
        <v>0.83333333333333304</v>
      </c>
      <c r="M60" t="str">
        <f t="shared" si="5"/>
        <v>ZA-MP</v>
      </c>
      <c r="N60" s="5">
        <f t="shared" si="4"/>
        <v>0.16666666666666599</v>
      </c>
      <c r="O60" s="5">
        <f t="shared" si="4"/>
        <v>0.83333333333333304</v>
      </c>
      <c r="P60" s="8">
        <f t="shared" si="6"/>
        <v>0.41283450246817255</v>
      </c>
    </row>
    <row r="61" spans="1:16" x14ac:dyDescent="0.2">
      <c r="H61" t="s">
        <v>11</v>
      </c>
      <c r="I61" s="3">
        <v>0.39104882459312801</v>
      </c>
      <c r="J61" s="3">
        <v>0.60895117540687105</v>
      </c>
      <c r="M61" t="str">
        <f t="shared" si="5"/>
        <v>ZA-NL</v>
      </c>
      <c r="N61" s="5">
        <f t="shared" si="4"/>
        <v>0.39104882459312801</v>
      </c>
      <c r="O61" s="5">
        <f t="shared" si="4"/>
        <v>0.60895117540687105</v>
      </c>
      <c r="P61" s="8">
        <f t="shared" si="6"/>
        <v>0.96863068165001009</v>
      </c>
    </row>
    <row r="62" spans="1:16" x14ac:dyDescent="0.2">
      <c r="H62" t="s">
        <v>12</v>
      </c>
      <c r="I62" s="3">
        <v>0.63037974683544296</v>
      </c>
      <c r="J62" s="3">
        <v>0.36962025316455599</v>
      </c>
      <c r="M62" t="str">
        <f t="shared" si="5"/>
        <v>ZA-NW</v>
      </c>
      <c r="N62" s="5">
        <f t="shared" si="4"/>
        <v>0.63037974683544296</v>
      </c>
      <c r="O62" s="5">
        <f t="shared" si="4"/>
        <v>0.36962025316455599</v>
      </c>
      <c r="P62" s="8">
        <f t="shared" si="6"/>
        <v>1.5614550549049424</v>
      </c>
    </row>
    <row r="63" spans="1:16" x14ac:dyDescent="0.2">
      <c r="H63" t="s">
        <v>13</v>
      </c>
      <c r="I63" s="3">
        <v>0.39535504538173999</v>
      </c>
      <c r="J63" s="3">
        <v>0.60464495461825896</v>
      </c>
      <c r="M63" t="str">
        <f t="shared" si="5"/>
        <v>ZA-WC</v>
      </c>
      <c r="N63" s="5">
        <f t="shared" si="4"/>
        <v>0.39535504538173999</v>
      </c>
      <c r="O63" s="5">
        <f t="shared" si="4"/>
        <v>0.60464495461825896</v>
      </c>
      <c r="P63" s="8">
        <f t="shared" si="6"/>
        <v>0.97929722075071846</v>
      </c>
    </row>
    <row r="73" spans="8:16" x14ac:dyDescent="0.2">
      <c r="H73" s="1" t="s">
        <v>17</v>
      </c>
      <c r="I73" t="s">
        <v>16</v>
      </c>
    </row>
    <row r="75" spans="8:16" x14ac:dyDescent="0.2">
      <c r="H75" s="1" t="s">
        <v>14</v>
      </c>
      <c r="I75" s="1" t="s">
        <v>0</v>
      </c>
    </row>
    <row r="76" spans="8:16" x14ac:dyDescent="0.2">
      <c r="H76" s="1" t="s">
        <v>1</v>
      </c>
      <c r="I76">
        <v>2019</v>
      </c>
      <c r="J76">
        <v>2020</v>
      </c>
      <c r="K76">
        <v>2021</v>
      </c>
      <c r="M76" t="str">
        <f>H76</f>
        <v>area</v>
      </c>
      <c r="N76" t="str">
        <f>_xlfn.CONCAT(I76, "")</f>
        <v>2019</v>
      </c>
      <c r="O76" t="str">
        <f t="shared" ref="O76:P76" si="7">_xlfn.CONCAT(J76, "")</f>
        <v>2020</v>
      </c>
      <c r="P76" t="str">
        <f t="shared" si="7"/>
        <v>2021</v>
      </c>
    </row>
    <row r="77" spans="8:16" x14ac:dyDescent="0.2">
      <c r="H77" t="s">
        <v>6</v>
      </c>
      <c r="I77" s="3">
        <v>0.58449946178686696</v>
      </c>
      <c r="J77" s="3">
        <v>0.31410756040530002</v>
      </c>
      <c r="K77" s="3">
        <v>0.47153780798640599</v>
      </c>
      <c r="M77" t="str">
        <f t="shared" ref="M77" si="8">H77</f>
        <v>ZA-EC</v>
      </c>
      <c r="N77" s="5">
        <f t="shared" ref="N77" si="9">I77</f>
        <v>0.58449946178686696</v>
      </c>
      <c r="O77" s="5">
        <f t="shared" ref="O77:P77" si="10">J77</f>
        <v>0.31410756040530002</v>
      </c>
      <c r="P77" s="5">
        <f t="shared" si="10"/>
        <v>0.47153780798640599</v>
      </c>
    </row>
    <row r="78" spans="8:16" x14ac:dyDescent="0.2">
      <c r="H78" t="s">
        <v>7</v>
      </c>
      <c r="I78" s="3">
        <v>0.334448160535117</v>
      </c>
      <c r="J78" s="3">
        <v>0.60552763819095401</v>
      </c>
      <c r="K78" s="3">
        <v>0.57556270096463003</v>
      </c>
      <c r="M78" t="str">
        <f t="shared" ref="M78:M84" si="11">H78</f>
        <v>ZA-FS</v>
      </c>
      <c r="N78" s="5">
        <f t="shared" ref="N78:N84" si="12">I78</f>
        <v>0.334448160535117</v>
      </c>
      <c r="O78" s="5">
        <f t="shared" ref="O78:P84" si="13">J78</f>
        <v>0.60552763819095401</v>
      </c>
      <c r="P78" s="5">
        <f t="shared" si="13"/>
        <v>0.57556270096463003</v>
      </c>
    </row>
    <row r="79" spans="8:16" x14ac:dyDescent="0.2">
      <c r="H79" t="s">
        <v>8</v>
      </c>
      <c r="I79" s="3">
        <v>0.41784728610855498</v>
      </c>
      <c r="J79" s="3">
        <v>0.38063492063491999</v>
      </c>
      <c r="K79" s="3">
        <v>0.39968679310944799</v>
      </c>
      <c r="M79" t="str">
        <f t="shared" si="11"/>
        <v>ZA-GT</v>
      </c>
      <c r="N79" s="5">
        <f t="shared" si="12"/>
        <v>0.41784728610855498</v>
      </c>
      <c r="O79" s="5">
        <f t="shared" si="13"/>
        <v>0.38063492063491999</v>
      </c>
      <c r="P79" s="5">
        <f t="shared" si="13"/>
        <v>0.39968679310944799</v>
      </c>
    </row>
    <row r="80" spans="8:16" x14ac:dyDescent="0.2">
      <c r="H80" t="s">
        <v>9</v>
      </c>
      <c r="I80" s="3">
        <v>0.50359712230215803</v>
      </c>
      <c r="J80" s="3">
        <v>0.22960725075528701</v>
      </c>
      <c r="K80" s="3">
        <v>0.42839506172839498</v>
      </c>
      <c r="M80" t="str">
        <f t="shared" si="11"/>
        <v>ZA-LP</v>
      </c>
      <c r="N80" s="5">
        <f t="shared" si="12"/>
        <v>0.50359712230215803</v>
      </c>
      <c r="O80" s="5">
        <f t="shared" si="13"/>
        <v>0.22960725075528701</v>
      </c>
      <c r="P80" s="5">
        <f t="shared" si="13"/>
        <v>0.42839506172839498</v>
      </c>
    </row>
    <row r="81" spans="8:16" x14ac:dyDescent="0.2">
      <c r="H81" t="s">
        <v>10</v>
      </c>
      <c r="I81" s="3">
        <v>0.62414578587699299</v>
      </c>
      <c r="J81" s="3">
        <v>0.62686567164179097</v>
      </c>
      <c r="K81" s="3">
        <v>0.16666666666666599</v>
      </c>
      <c r="M81" t="str">
        <f t="shared" si="11"/>
        <v>ZA-MP</v>
      </c>
      <c r="N81" s="5">
        <f t="shared" si="12"/>
        <v>0.62414578587699299</v>
      </c>
      <c r="O81" s="5">
        <f t="shared" si="13"/>
        <v>0.62686567164179097</v>
      </c>
      <c r="P81" s="5">
        <f t="shared" si="13"/>
        <v>0.16666666666666599</v>
      </c>
    </row>
    <row r="82" spans="8:16" x14ac:dyDescent="0.2">
      <c r="H82" t="s">
        <v>11</v>
      </c>
      <c r="I82" s="3">
        <v>0.32813852813852801</v>
      </c>
      <c r="J82" s="3">
        <v>0.47009174311926599</v>
      </c>
      <c r="K82" s="3">
        <v>0.39104882459312801</v>
      </c>
      <c r="M82" t="str">
        <f t="shared" si="11"/>
        <v>ZA-NL</v>
      </c>
      <c r="N82" s="5">
        <f t="shared" si="12"/>
        <v>0.32813852813852801</v>
      </c>
      <c r="O82" s="5">
        <f t="shared" si="13"/>
        <v>0.47009174311926599</v>
      </c>
      <c r="P82" s="5">
        <f t="shared" si="13"/>
        <v>0.39104882459312801</v>
      </c>
    </row>
    <row r="83" spans="8:16" x14ac:dyDescent="0.2">
      <c r="H83" t="s">
        <v>12</v>
      </c>
      <c r="I83" s="3">
        <v>0.39095744680851002</v>
      </c>
      <c r="J83" s="3">
        <v>0.42296918767507002</v>
      </c>
      <c r="K83" s="3">
        <v>0.63037974683544296</v>
      </c>
      <c r="M83" t="str">
        <f t="shared" si="11"/>
        <v>ZA-NW</v>
      </c>
      <c r="N83" s="5">
        <f t="shared" si="12"/>
        <v>0.39095744680851002</v>
      </c>
      <c r="O83" s="5">
        <f t="shared" si="13"/>
        <v>0.42296918767507002</v>
      </c>
      <c r="P83" s="5">
        <f t="shared" si="13"/>
        <v>0.63037974683544296</v>
      </c>
    </row>
    <row r="84" spans="8:16" x14ac:dyDescent="0.2">
      <c r="H84" t="s">
        <v>13</v>
      </c>
      <c r="I84" s="3">
        <v>0.22859589041095801</v>
      </c>
      <c r="J84" s="3">
        <v>0.34508754863813201</v>
      </c>
      <c r="K84" s="3">
        <v>0.39535504538173999</v>
      </c>
      <c r="M84" t="str">
        <f t="shared" si="11"/>
        <v>ZA-WC</v>
      </c>
      <c r="N84" s="5">
        <f t="shared" si="12"/>
        <v>0.22859589041095801</v>
      </c>
      <c r="O84" s="5">
        <f t="shared" si="13"/>
        <v>0.34508754863813201</v>
      </c>
      <c r="P84" s="5">
        <f t="shared" si="13"/>
        <v>0.39535504538173999</v>
      </c>
    </row>
    <row r="85" spans="8:16" x14ac:dyDescent="0.2">
      <c r="N85" s="5"/>
      <c r="O85" s="5"/>
      <c r="P85" s="5"/>
    </row>
  </sheetData>
  <pageMargins left="0.7" right="0.7" top="0.75" bottom="0.75" header="0.3" footer="0.3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D1B6A-5054-2045-B53C-8427017304BB}">
  <dimension ref="A1:S109"/>
  <sheetViews>
    <sheetView topLeftCell="G1" zoomScale="106" zoomScaleNormal="100" workbookViewId="0">
      <selection activeCell="K5" sqref="K5:M9"/>
    </sheetView>
  </sheetViews>
  <sheetFormatPr baseColWidth="10" defaultRowHeight="16" x14ac:dyDescent="0.2"/>
  <cols>
    <col min="10" max="10" width="26.33203125" bestFit="1" customWidth="1"/>
    <col min="11" max="14" width="12.1640625" bestFit="1" customWidth="1"/>
  </cols>
  <sheetData>
    <row r="1" spans="1:19" x14ac:dyDescent="0.2">
      <c r="B1" t="s">
        <v>0</v>
      </c>
      <c r="C1" t="s">
        <v>1</v>
      </c>
      <c r="D1" t="s">
        <v>21</v>
      </c>
      <c r="E1" t="s">
        <v>3</v>
      </c>
      <c r="F1" t="s">
        <v>4</v>
      </c>
      <c r="G1" t="s">
        <v>22</v>
      </c>
      <c r="J1" s="1" t="s">
        <v>1</v>
      </c>
      <c r="K1" t="s">
        <v>5</v>
      </c>
    </row>
    <row r="2" spans="1:19" x14ac:dyDescent="0.2">
      <c r="A2">
        <v>0</v>
      </c>
      <c r="B2">
        <v>2019</v>
      </c>
      <c r="C2" t="s">
        <v>5</v>
      </c>
      <c r="D2" t="s">
        <v>23</v>
      </c>
      <c r="E2">
        <v>1</v>
      </c>
      <c r="F2">
        <v>0.11047619047619001</v>
      </c>
      <c r="G2">
        <v>0.38574577516531899</v>
      </c>
    </row>
    <row r="3" spans="1:19" x14ac:dyDescent="0.2">
      <c r="A3">
        <v>1</v>
      </c>
      <c r="B3">
        <v>2019</v>
      </c>
      <c r="C3" t="s">
        <v>5</v>
      </c>
      <c r="D3" t="s">
        <v>24</v>
      </c>
      <c r="E3">
        <v>1</v>
      </c>
      <c r="F3">
        <v>7.85714285714285E-2</v>
      </c>
      <c r="G3">
        <v>0.38574577516531899</v>
      </c>
      <c r="J3" s="1" t="s">
        <v>14</v>
      </c>
      <c r="K3" s="1" t="s">
        <v>0</v>
      </c>
    </row>
    <row r="4" spans="1:19" x14ac:dyDescent="0.2">
      <c r="A4">
        <v>2</v>
      </c>
      <c r="B4">
        <v>2019</v>
      </c>
      <c r="C4" t="s">
        <v>5</v>
      </c>
      <c r="D4" t="s">
        <v>25</v>
      </c>
      <c r="E4">
        <v>1</v>
      </c>
      <c r="F4">
        <v>0.75380952380952304</v>
      </c>
      <c r="G4">
        <v>0.38574577516531899</v>
      </c>
      <c r="J4" s="1" t="s">
        <v>21</v>
      </c>
      <c r="K4">
        <v>2019</v>
      </c>
      <c r="L4">
        <v>2020</v>
      </c>
      <c r="M4">
        <v>2021</v>
      </c>
      <c r="P4" t="str">
        <f>J4</f>
        <v>brand</v>
      </c>
      <c r="Q4">
        <f t="shared" ref="Q4:S8" si="0">K4</f>
        <v>2019</v>
      </c>
      <c r="R4">
        <f t="shared" si="0"/>
        <v>2020</v>
      </c>
      <c r="S4">
        <f t="shared" si="0"/>
        <v>2021</v>
      </c>
    </row>
    <row r="5" spans="1:19" x14ac:dyDescent="0.2">
      <c r="A5">
        <v>3</v>
      </c>
      <c r="B5">
        <v>2019</v>
      </c>
      <c r="C5" t="s">
        <v>5</v>
      </c>
      <c r="D5" t="s">
        <v>26</v>
      </c>
      <c r="E5">
        <v>1</v>
      </c>
      <c r="F5">
        <v>5.7142857142857099E-2</v>
      </c>
      <c r="G5">
        <v>0.38574577516531899</v>
      </c>
      <c r="J5" t="s">
        <v>23</v>
      </c>
      <c r="K5" s="3">
        <v>0.11047619047619001</v>
      </c>
      <c r="L5" s="3">
        <v>0.13348502085703401</v>
      </c>
      <c r="M5" s="3">
        <v>0.104442712392829</v>
      </c>
      <c r="P5" t="str">
        <f t="shared" ref="P5:P8" si="1">J5</f>
        <v>Edblo</v>
      </c>
      <c r="Q5" s="6">
        <f t="shared" si="0"/>
        <v>0.11047619047619001</v>
      </c>
      <c r="R5" s="6">
        <f t="shared" si="0"/>
        <v>0.13348502085703401</v>
      </c>
      <c r="S5" s="6">
        <f t="shared" si="0"/>
        <v>0.104442712392829</v>
      </c>
    </row>
    <row r="6" spans="1:19" x14ac:dyDescent="0.2">
      <c r="A6">
        <v>36</v>
      </c>
      <c r="B6">
        <v>2020</v>
      </c>
      <c r="C6" t="s">
        <v>5</v>
      </c>
      <c r="D6" t="s">
        <v>23</v>
      </c>
      <c r="E6">
        <v>1</v>
      </c>
      <c r="F6">
        <v>0.13348502085703401</v>
      </c>
      <c r="G6">
        <v>0.38580833942940701</v>
      </c>
      <c r="J6" t="s">
        <v>24</v>
      </c>
      <c r="K6" s="3">
        <v>7.85714285714285E-2</v>
      </c>
      <c r="L6" s="3">
        <v>5.1194539249146701E-2</v>
      </c>
      <c r="M6" s="3">
        <v>6.3522992985190901E-2</v>
      </c>
      <c r="P6" t="str">
        <f t="shared" si="1"/>
        <v>King Koil - combined</v>
      </c>
      <c r="Q6" s="6">
        <f t="shared" si="0"/>
        <v>7.85714285714285E-2</v>
      </c>
      <c r="R6" s="6">
        <f t="shared" si="0"/>
        <v>5.1194539249146701E-2</v>
      </c>
      <c r="S6" s="6">
        <f t="shared" si="0"/>
        <v>6.3522992985190901E-2</v>
      </c>
    </row>
    <row r="7" spans="1:19" x14ac:dyDescent="0.2">
      <c r="A7">
        <v>37</v>
      </c>
      <c r="B7">
        <v>2020</v>
      </c>
      <c r="C7" t="s">
        <v>5</v>
      </c>
      <c r="D7" t="s">
        <v>24</v>
      </c>
      <c r="E7">
        <v>1</v>
      </c>
      <c r="F7">
        <v>5.1194539249146701E-2</v>
      </c>
      <c r="G7">
        <v>0.38580833942940701</v>
      </c>
      <c r="J7" t="s">
        <v>25</v>
      </c>
      <c r="K7" s="3">
        <v>0.75380952380952304</v>
      </c>
      <c r="L7" s="3">
        <v>0.75767918088737196</v>
      </c>
      <c r="M7" s="3">
        <v>0.77474668745128605</v>
      </c>
      <c r="P7" t="str">
        <f t="shared" si="1"/>
        <v>Sealy</v>
      </c>
      <c r="Q7" s="6">
        <f t="shared" si="0"/>
        <v>0.75380952380952304</v>
      </c>
      <c r="R7" s="6">
        <f t="shared" si="0"/>
        <v>0.75767918088737196</v>
      </c>
      <c r="S7" s="6">
        <f t="shared" si="0"/>
        <v>0.77474668745128605</v>
      </c>
    </row>
    <row r="8" spans="1:19" x14ac:dyDescent="0.2">
      <c r="A8">
        <v>38</v>
      </c>
      <c r="B8">
        <v>2020</v>
      </c>
      <c r="C8" t="s">
        <v>5</v>
      </c>
      <c r="D8" t="s">
        <v>25</v>
      </c>
      <c r="E8">
        <v>1</v>
      </c>
      <c r="F8">
        <v>0.75767918088737196</v>
      </c>
      <c r="G8">
        <v>0.38580833942940701</v>
      </c>
      <c r="J8" t="s">
        <v>26</v>
      </c>
      <c r="K8" s="3">
        <v>5.7142857142857099E-2</v>
      </c>
      <c r="L8" s="3">
        <v>5.7641259006446698E-2</v>
      </c>
      <c r="M8" s="3">
        <v>5.7287607170693602E-2</v>
      </c>
      <c r="P8" t="str">
        <f t="shared" si="1"/>
        <v>Slumberland - combined</v>
      </c>
      <c r="Q8" s="6">
        <f t="shared" si="0"/>
        <v>5.7142857142857099E-2</v>
      </c>
      <c r="R8" s="6">
        <f t="shared" si="0"/>
        <v>5.7641259006446698E-2</v>
      </c>
      <c r="S8" s="6">
        <f t="shared" si="0"/>
        <v>5.7287607170693602E-2</v>
      </c>
    </row>
    <row r="9" spans="1:19" x14ac:dyDescent="0.2">
      <c r="A9">
        <v>39</v>
      </c>
      <c r="B9">
        <v>2020</v>
      </c>
      <c r="C9" t="s">
        <v>5</v>
      </c>
      <c r="D9" t="s">
        <v>26</v>
      </c>
      <c r="E9">
        <v>1</v>
      </c>
      <c r="F9">
        <v>5.7641259006446698E-2</v>
      </c>
      <c r="G9">
        <v>0.38580833942940701</v>
      </c>
    </row>
    <row r="10" spans="1:19" x14ac:dyDescent="0.2">
      <c r="A10">
        <v>72</v>
      </c>
      <c r="B10">
        <v>2021</v>
      </c>
      <c r="C10" t="s">
        <v>5</v>
      </c>
      <c r="D10" t="s">
        <v>23</v>
      </c>
      <c r="E10">
        <v>1</v>
      </c>
      <c r="F10">
        <v>0.104442712392829</v>
      </c>
      <c r="G10">
        <v>0.40371302706104401</v>
      </c>
    </row>
    <row r="11" spans="1:19" x14ac:dyDescent="0.2">
      <c r="A11">
        <v>73</v>
      </c>
      <c r="B11">
        <v>2021</v>
      </c>
      <c r="C11" t="s">
        <v>5</v>
      </c>
      <c r="D11" t="s">
        <v>24</v>
      </c>
      <c r="E11">
        <v>1</v>
      </c>
      <c r="F11">
        <v>6.3522992985190901E-2</v>
      </c>
      <c r="G11">
        <v>0.40371302706104401</v>
      </c>
    </row>
    <row r="12" spans="1:19" x14ac:dyDescent="0.2">
      <c r="A12">
        <v>74</v>
      </c>
      <c r="B12">
        <v>2021</v>
      </c>
      <c r="C12" t="s">
        <v>5</v>
      </c>
      <c r="D12" t="s">
        <v>25</v>
      </c>
      <c r="E12">
        <v>1</v>
      </c>
      <c r="F12">
        <v>0.77474668745128605</v>
      </c>
      <c r="G12">
        <v>0.40371302706104401</v>
      </c>
    </row>
    <row r="13" spans="1:19" x14ac:dyDescent="0.2">
      <c r="A13">
        <v>75</v>
      </c>
      <c r="B13">
        <v>2021</v>
      </c>
      <c r="C13" t="s">
        <v>5</v>
      </c>
      <c r="D13" t="s">
        <v>26</v>
      </c>
      <c r="E13">
        <v>1</v>
      </c>
      <c r="F13">
        <v>5.7287607170693602E-2</v>
      </c>
      <c r="G13">
        <v>0.40371302706104401</v>
      </c>
    </row>
    <row r="14" spans="1:19" x14ac:dyDescent="0.2">
      <c r="A14">
        <v>4</v>
      </c>
      <c r="B14">
        <v>2019</v>
      </c>
      <c r="C14" t="s">
        <v>6</v>
      </c>
      <c r="D14" t="s">
        <v>23</v>
      </c>
      <c r="E14">
        <v>1</v>
      </c>
      <c r="F14">
        <v>0.263351749539594</v>
      </c>
      <c r="G14">
        <v>0.58449946178686696</v>
      </c>
    </row>
    <row r="15" spans="1:19" x14ac:dyDescent="0.2">
      <c r="A15">
        <v>5</v>
      </c>
      <c r="B15">
        <v>2019</v>
      </c>
      <c r="C15" t="s">
        <v>6</v>
      </c>
      <c r="D15" t="s">
        <v>24</v>
      </c>
      <c r="E15">
        <v>1</v>
      </c>
      <c r="F15">
        <v>0</v>
      </c>
      <c r="G15">
        <v>0.58449946178686696</v>
      </c>
    </row>
    <row r="16" spans="1:19" x14ac:dyDescent="0.2">
      <c r="A16">
        <v>6</v>
      </c>
      <c r="B16">
        <v>2019</v>
      </c>
      <c r="C16" t="s">
        <v>6</v>
      </c>
      <c r="D16" t="s">
        <v>25</v>
      </c>
      <c r="E16">
        <v>1</v>
      </c>
      <c r="F16">
        <v>0.73664825046040505</v>
      </c>
      <c r="G16">
        <v>0.58449946178686696</v>
      </c>
    </row>
    <row r="17" spans="1:7" x14ac:dyDescent="0.2">
      <c r="A17">
        <v>7</v>
      </c>
      <c r="B17">
        <v>2019</v>
      </c>
      <c r="C17" t="s">
        <v>6</v>
      </c>
      <c r="D17" t="s">
        <v>26</v>
      </c>
      <c r="E17">
        <v>1</v>
      </c>
      <c r="F17">
        <v>0</v>
      </c>
      <c r="G17">
        <v>0.58449946178686696</v>
      </c>
    </row>
    <row r="18" spans="1:7" x14ac:dyDescent="0.2">
      <c r="A18">
        <v>40</v>
      </c>
      <c r="B18">
        <v>2020</v>
      </c>
      <c r="C18" t="s">
        <v>6</v>
      </c>
      <c r="D18" t="s">
        <v>23</v>
      </c>
      <c r="E18">
        <v>1</v>
      </c>
      <c r="F18">
        <v>0.119106699751861</v>
      </c>
      <c r="G18">
        <v>0.31410756040530002</v>
      </c>
    </row>
    <row r="19" spans="1:7" x14ac:dyDescent="0.2">
      <c r="A19">
        <v>41</v>
      </c>
      <c r="B19">
        <v>2020</v>
      </c>
      <c r="C19" t="s">
        <v>6</v>
      </c>
      <c r="D19" t="s">
        <v>24</v>
      </c>
      <c r="E19">
        <v>1</v>
      </c>
      <c r="F19">
        <v>0</v>
      </c>
      <c r="G19">
        <v>0.31410756040530002</v>
      </c>
    </row>
    <row r="20" spans="1:7" x14ac:dyDescent="0.2">
      <c r="A20">
        <v>42</v>
      </c>
      <c r="B20">
        <v>2020</v>
      </c>
      <c r="C20" t="s">
        <v>6</v>
      </c>
      <c r="D20" t="s">
        <v>25</v>
      </c>
      <c r="E20">
        <v>1</v>
      </c>
      <c r="F20">
        <v>0.88089330024813794</v>
      </c>
      <c r="G20">
        <v>0.31410756040530002</v>
      </c>
    </row>
    <row r="21" spans="1:7" x14ac:dyDescent="0.2">
      <c r="A21">
        <v>43</v>
      </c>
      <c r="B21">
        <v>2020</v>
      </c>
      <c r="C21" t="s">
        <v>6</v>
      </c>
      <c r="D21" t="s">
        <v>26</v>
      </c>
      <c r="E21">
        <v>1</v>
      </c>
      <c r="F21">
        <v>0</v>
      </c>
      <c r="G21">
        <v>0.31410756040530002</v>
      </c>
    </row>
    <row r="22" spans="1:7" x14ac:dyDescent="0.2">
      <c r="A22">
        <v>76</v>
      </c>
      <c r="B22">
        <v>2021</v>
      </c>
      <c r="C22" t="s">
        <v>6</v>
      </c>
      <c r="D22" t="s">
        <v>23</v>
      </c>
      <c r="E22">
        <v>1</v>
      </c>
      <c r="F22">
        <v>0.32432432432432401</v>
      </c>
      <c r="G22">
        <v>0.47153780798640599</v>
      </c>
    </row>
    <row r="23" spans="1:7" x14ac:dyDescent="0.2">
      <c r="A23">
        <v>77</v>
      </c>
      <c r="B23">
        <v>2021</v>
      </c>
      <c r="C23" t="s">
        <v>6</v>
      </c>
      <c r="D23" t="s">
        <v>24</v>
      </c>
      <c r="E23">
        <v>1</v>
      </c>
      <c r="F23">
        <v>0</v>
      </c>
      <c r="G23">
        <v>0.47153780798640599</v>
      </c>
    </row>
    <row r="24" spans="1:7" x14ac:dyDescent="0.2">
      <c r="A24">
        <v>78</v>
      </c>
      <c r="B24">
        <v>2021</v>
      </c>
      <c r="C24" t="s">
        <v>6</v>
      </c>
      <c r="D24" t="s">
        <v>25</v>
      </c>
      <c r="E24">
        <v>1</v>
      </c>
      <c r="F24">
        <v>0.67567567567567499</v>
      </c>
      <c r="G24">
        <v>0.47153780798640599</v>
      </c>
    </row>
    <row r="25" spans="1:7" x14ac:dyDescent="0.2">
      <c r="A25">
        <v>79</v>
      </c>
      <c r="B25">
        <v>2021</v>
      </c>
      <c r="C25" t="s">
        <v>6</v>
      </c>
      <c r="D25" t="s">
        <v>26</v>
      </c>
      <c r="E25">
        <v>1</v>
      </c>
      <c r="F25">
        <v>0</v>
      </c>
      <c r="G25">
        <v>0.47153780798640599</v>
      </c>
    </row>
    <row r="26" spans="1:7" x14ac:dyDescent="0.2">
      <c r="A26">
        <v>8</v>
      </c>
      <c r="B26">
        <v>2019</v>
      </c>
      <c r="C26" t="s">
        <v>7</v>
      </c>
      <c r="D26" t="s">
        <v>23</v>
      </c>
      <c r="E26">
        <v>1</v>
      </c>
      <c r="F26">
        <v>0</v>
      </c>
      <c r="G26">
        <v>0.334448160535117</v>
      </c>
    </row>
    <row r="27" spans="1:7" x14ac:dyDescent="0.2">
      <c r="A27">
        <v>9</v>
      </c>
      <c r="B27">
        <v>2019</v>
      </c>
      <c r="C27" t="s">
        <v>7</v>
      </c>
      <c r="D27" t="s">
        <v>24</v>
      </c>
      <c r="E27">
        <v>1</v>
      </c>
      <c r="F27">
        <v>0</v>
      </c>
      <c r="G27">
        <v>0.334448160535117</v>
      </c>
    </row>
    <row r="28" spans="1:7" x14ac:dyDescent="0.2">
      <c r="A28">
        <v>10</v>
      </c>
      <c r="B28">
        <v>2019</v>
      </c>
      <c r="C28" t="s">
        <v>7</v>
      </c>
      <c r="D28" t="s">
        <v>25</v>
      </c>
      <c r="E28">
        <v>1</v>
      </c>
      <c r="F28">
        <v>1</v>
      </c>
      <c r="G28">
        <v>0.334448160535117</v>
      </c>
    </row>
    <row r="29" spans="1:7" x14ac:dyDescent="0.2">
      <c r="A29">
        <v>11</v>
      </c>
      <c r="B29">
        <v>2019</v>
      </c>
      <c r="C29" t="s">
        <v>7</v>
      </c>
      <c r="D29" t="s">
        <v>26</v>
      </c>
      <c r="E29">
        <v>1</v>
      </c>
      <c r="F29">
        <v>0</v>
      </c>
      <c r="G29">
        <v>0.334448160535117</v>
      </c>
    </row>
    <row r="30" spans="1:7" x14ac:dyDescent="0.2">
      <c r="A30">
        <v>44</v>
      </c>
      <c r="B30">
        <v>2020</v>
      </c>
      <c r="C30" t="s">
        <v>7</v>
      </c>
      <c r="D30" t="s">
        <v>23</v>
      </c>
      <c r="E30">
        <v>1</v>
      </c>
      <c r="F30">
        <v>0</v>
      </c>
      <c r="G30">
        <v>0.60552763819095401</v>
      </c>
    </row>
    <row r="31" spans="1:7" x14ac:dyDescent="0.2">
      <c r="A31">
        <v>45</v>
      </c>
      <c r="B31">
        <v>2020</v>
      </c>
      <c r="C31" t="s">
        <v>7</v>
      </c>
      <c r="D31" t="s">
        <v>24</v>
      </c>
      <c r="E31">
        <v>1</v>
      </c>
      <c r="F31">
        <v>0</v>
      </c>
      <c r="G31">
        <v>0.60552763819095401</v>
      </c>
    </row>
    <row r="32" spans="1:7" x14ac:dyDescent="0.2">
      <c r="A32">
        <v>46</v>
      </c>
      <c r="B32">
        <v>2020</v>
      </c>
      <c r="C32" t="s">
        <v>7</v>
      </c>
      <c r="D32" t="s">
        <v>25</v>
      </c>
      <c r="E32">
        <v>1</v>
      </c>
      <c r="F32">
        <v>1</v>
      </c>
      <c r="G32">
        <v>0.60552763819095401</v>
      </c>
    </row>
    <row r="33" spans="1:7" x14ac:dyDescent="0.2">
      <c r="A33">
        <v>47</v>
      </c>
      <c r="B33">
        <v>2020</v>
      </c>
      <c r="C33" t="s">
        <v>7</v>
      </c>
      <c r="D33" t="s">
        <v>26</v>
      </c>
      <c r="E33">
        <v>1</v>
      </c>
      <c r="F33">
        <v>0</v>
      </c>
      <c r="G33">
        <v>0.60552763819095401</v>
      </c>
    </row>
    <row r="34" spans="1:7" x14ac:dyDescent="0.2">
      <c r="A34">
        <v>80</v>
      </c>
      <c r="B34">
        <v>2021</v>
      </c>
      <c r="C34" t="s">
        <v>7</v>
      </c>
      <c r="D34" t="s">
        <v>23</v>
      </c>
      <c r="E34">
        <v>1</v>
      </c>
      <c r="F34">
        <v>0</v>
      </c>
      <c r="G34">
        <v>0.57556270096463003</v>
      </c>
    </row>
    <row r="35" spans="1:7" x14ac:dyDescent="0.2">
      <c r="A35">
        <v>81</v>
      </c>
      <c r="B35">
        <v>2021</v>
      </c>
      <c r="C35" t="s">
        <v>7</v>
      </c>
      <c r="D35" t="s">
        <v>24</v>
      </c>
      <c r="E35">
        <v>1</v>
      </c>
      <c r="F35">
        <v>0</v>
      </c>
      <c r="G35">
        <v>0.57556270096463003</v>
      </c>
    </row>
    <row r="36" spans="1:7" x14ac:dyDescent="0.2">
      <c r="A36">
        <v>82</v>
      </c>
      <c r="B36">
        <v>2021</v>
      </c>
      <c r="C36" t="s">
        <v>7</v>
      </c>
      <c r="D36" t="s">
        <v>25</v>
      </c>
      <c r="E36">
        <v>1</v>
      </c>
      <c r="F36">
        <v>1</v>
      </c>
      <c r="G36">
        <v>0.57556270096463003</v>
      </c>
    </row>
    <row r="37" spans="1:7" x14ac:dyDescent="0.2">
      <c r="A37">
        <v>83</v>
      </c>
      <c r="B37">
        <v>2021</v>
      </c>
      <c r="C37" t="s">
        <v>7</v>
      </c>
      <c r="D37" t="s">
        <v>26</v>
      </c>
      <c r="E37">
        <v>1</v>
      </c>
      <c r="F37">
        <v>0</v>
      </c>
      <c r="G37">
        <v>0.57556270096463003</v>
      </c>
    </row>
    <row r="38" spans="1:7" x14ac:dyDescent="0.2">
      <c r="A38">
        <v>12</v>
      </c>
      <c r="B38">
        <v>2019</v>
      </c>
      <c r="C38" t="s">
        <v>8</v>
      </c>
      <c r="D38" t="s">
        <v>23</v>
      </c>
      <c r="E38">
        <v>1</v>
      </c>
      <c r="F38">
        <v>8.0581241743725204E-2</v>
      </c>
      <c r="G38">
        <v>0.41784728610855498</v>
      </c>
    </row>
    <row r="39" spans="1:7" x14ac:dyDescent="0.2">
      <c r="A39">
        <v>13</v>
      </c>
      <c r="B39">
        <v>2019</v>
      </c>
      <c r="C39" t="s">
        <v>8</v>
      </c>
      <c r="D39" t="s">
        <v>24</v>
      </c>
      <c r="E39">
        <v>1</v>
      </c>
      <c r="F39">
        <v>2.90620871862615E-2</v>
      </c>
      <c r="G39">
        <v>0.41784728610855498</v>
      </c>
    </row>
    <row r="40" spans="1:7" x14ac:dyDescent="0.2">
      <c r="A40">
        <v>14</v>
      </c>
      <c r="B40">
        <v>2019</v>
      </c>
      <c r="C40" t="s">
        <v>8</v>
      </c>
      <c r="D40" t="s">
        <v>25</v>
      </c>
      <c r="E40">
        <v>1</v>
      </c>
      <c r="F40">
        <v>0.80889476001761296</v>
      </c>
      <c r="G40">
        <v>0.41784728610855498</v>
      </c>
    </row>
    <row r="41" spans="1:7" x14ac:dyDescent="0.2">
      <c r="A41">
        <v>15</v>
      </c>
      <c r="B41">
        <v>2019</v>
      </c>
      <c r="C41" t="s">
        <v>8</v>
      </c>
      <c r="D41" t="s">
        <v>26</v>
      </c>
      <c r="E41">
        <v>1</v>
      </c>
      <c r="F41">
        <v>8.1461911052399805E-2</v>
      </c>
      <c r="G41">
        <v>0.41784728610855498</v>
      </c>
    </row>
    <row r="42" spans="1:7" x14ac:dyDescent="0.2">
      <c r="A42">
        <v>48</v>
      </c>
      <c r="B42">
        <v>2020</v>
      </c>
      <c r="C42" t="s">
        <v>8</v>
      </c>
      <c r="D42" t="s">
        <v>23</v>
      </c>
      <c r="E42">
        <v>1</v>
      </c>
      <c r="F42">
        <v>0.124270225187656</v>
      </c>
      <c r="G42">
        <v>0.38063492063491999</v>
      </c>
    </row>
    <row r="43" spans="1:7" x14ac:dyDescent="0.2">
      <c r="A43">
        <v>49</v>
      </c>
      <c r="B43">
        <v>2020</v>
      </c>
      <c r="C43" t="s">
        <v>8</v>
      </c>
      <c r="D43" t="s">
        <v>24</v>
      </c>
      <c r="E43">
        <v>1</v>
      </c>
      <c r="F43">
        <v>4.4620517097581303E-2</v>
      </c>
      <c r="G43">
        <v>0.38063492063491999</v>
      </c>
    </row>
    <row r="44" spans="1:7" x14ac:dyDescent="0.2">
      <c r="A44">
        <v>50</v>
      </c>
      <c r="B44">
        <v>2020</v>
      </c>
      <c r="C44" t="s">
        <v>8</v>
      </c>
      <c r="D44" t="s">
        <v>25</v>
      </c>
      <c r="E44">
        <v>1</v>
      </c>
      <c r="F44">
        <v>0.791492910758965</v>
      </c>
      <c r="G44">
        <v>0.38063492063491999</v>
      </c>
    </row>
    <row r="45" spans="1:7" x14ac:dyDescent="0.2">
      <c r="A45">
        <v>51</v>
      </c>
      <c r="B45">
        <v>2020</v>
      </c>
      <c r="C45" t="s">
        <v>8</v>
      </c>
      <c r="D45" t="s">
        <v>26</v>
      </c>
      <c r="E45">
        <v>1</v>
      </c>
      <c r="F45">
        <v>3.9616346955796501E-2</v>
      </c>
      <c r="G45">
        <v>0.38063492063491999</v>
      </c>
    </row>
    <row r="46" spans="1:7" x14ac:dyDescent="0.2">
      <c r="A46">
        <v>84</v>
      </c>
      <c r="B46">
        <v>2021</v>
      </c>
      <c r="C46" t="s">
        <v>8</v>
      </c>
      <c r="D46" t="s">
        <v>23</v>
      </c>
      <c r="E46">
        <v>1</v>
      </c>
      <c r="F46">
        <v>8.1845885938180193E-2</v>
      </c>
      <c r="G46">
        <v>0.39968679310944799</v>
      </c>
    </row>
    <row r="47" spans="1:7" x14ac:dyDescent="0.2">
      <c r="A47">
        <v>85</v>
      </c>
      <c r="B47">
        <v>2021</v>
      </c>
      <c r="C47" t="s">
        <v>8</v>
      </c>
      <c r="D47" t="s">
        <v>24</v>
      </c>
      <c r="E47">
        <v>1</v>
      </c>
      <c r="F47">
        <v>6.4867218110578995E-2</v>
      </c>
      <c r="G47">
        <v>0.39968679310944799</v>
      </c>
    </row>
    <row r="48" spans="1:7" x14ac:dyDescent="0.2">
      <c r="A48">
        <v>86</v>
      </c>
      <c r="B48">
        <v>2021</v>
      </c>
      <c r="C48" t="s">
        <v>8</v>
      </c>
      <c r="D48" t="s">
        <v>25</v>
      </c>
      <c r="E48">
        <v>1</v>
      </c>
      <c r="F48">
        <v>0.78841967784066103</v>
      </c>
      <c r="G48">
        <v>0.39968679310944799</v>
      </c>
    </row>
    <row r="49" spans="1:7" x14ac:dyDescent="0.2">
      <c r="A49">
        <v>87</v>
      </c>
      <c r="B49">
        <v>2021</v>
      </c>
      <c r="C49" t="s">
        <v>8</v>
      </c>
      <c r="D49" t="s">
        <v>26</v>
      </c>
      <c r="E49">
        <v>1</v>
      </c>
      <c r="F49">
        <v>6.4867218110578995E-2</v>
      </c>
      <c r="G49">
        <v>0.39968679310944799</v>
      </c>
    </row>
    <row r="50" spans="1:7" x14ac:dyDescent="0.2">
      <c r="A50">
        <v>16</v>
      </c>
      <c r="B50">
        <v>2019</v>
      </c>
      <c r="C50" t="s">
        <v>9</v>
      </c>
      <c r="D50" t="s">
        <v>23</v>
      </c>
      <c r="E50">
        <v>1</v>
      </c>
      <c r="F50">
        <v>0</v>
      </c>
      <c r="G50">
        <v>0.50359712230215803</v>
      </c>
    </row>
    <row r="51" spans="1:7" x14ac:dyDescent="0.2">
      <c r="A51">
        <v>17</v>
      </c>
      <c r="B51">
        <v>2019</v>
      </c>
      <c r="C51" t="s">
        <v>9</v>
      </c>
      <c r="D51" t="s">
        <v>24</v>
      </c>
      <c r="E51">
        <v>1</v>
      </c>
      <c r="F51">
        <v>0</v>
      </c>
      <c r="G51">
        <v>0.50359712230215803</v>
      </c>
    </row>
    <row r="52" spans="1:7" x14ac:dyDescent="0.2">
      <c r="A52">
        <v>18</v>
      </c>
      <c r="B52">
        <v>2019</v>
      </c>
      <c r="C52" t="s">
        <v>9</v>
      </c>
      <c r="D52" t="s">
        <v>25</v>
      </c>
      <c r="E52">
        <v>1</v>
      </c>
      <c r="F52">
        <v>1</v>
      </c>
      <c r="G52">
        <v>0.50359712230215803</v>
      </c>
    </row>
    <row r="53" spans="1:7" x14ac:dyDescent="0.2">
      <c r="A53">
        <v>19</v>
      </c>
      <c r="B53">
        <v>2019</v>
      </c>
      <c r="C53" t="s">
        <v>9</v>
      </c>
      <c r="D53" t="s">
        <v>26</v>
      </c>
      <c r="E53">
        <v>1</v>
      </c>
      <c r="F53">
        <v>0</v>
      </c>
      <c r="G53">
        <v>0.50359712230215803</v>
      </c>
    </row>
    <row r="54" spans="1:7" x14ac:dyDescent="0.2">
      <c r="A54">
        <v>52</v>
      </c>
      <c r="B54">
        <v>2020</v>
      </c>
      <c r="C54" t="s">
        <v>9</v>
      </c>
      <c r="D54" t="s">
        <v>23</v>
      </c>
      <c r="E54">
        <v>1</v>
      </c>
      <c r="F54">
        <v>0</v>
      </c>
      <c r="G54">
        <v>0.22960725075528701</v>
      </c>
    </row>
    <row r="55" spans="1:7" x14ac:dyDescent="0.2">
      <c r="A55">
        <v>53</v>
      </c>
      <c r="B55">
        <v>2020</v>
      </c>
      <c r="C55" t="s">
        <v>9</v>
      </c>
      <c r="D55" t="s">
        <v>24</v>
      </c>
      <c r="E55">
        <v>1</v>
      </c>
      <c r="F55">
        <v>0</v>
      </c>
      <c r="G55">
        <v>0.22960725075528701</v>
      </c>
    </row>
    <row r="56" spans="1:7" x14ac:dyDescent="0.2">
      <c r="A56">
        <v>54</v>
      </c>
      <c r="B56">
        <v>2020</v>
      </c>
      <c r="C56" t="s">
        <v>9</v>
      </c>
      <c r="D56" t="s">
        <v>25</v>
      </c>
      <c r="E56">
        <v>1</v>
      </c>
      <c r="F56">
        <v>1</v>
      </c>
      <c r="G56">
        <v>0.22960725075528701</v>
      </c>
    </row>
    <row r="57" spans="1:7" x14ac:dyDescent="0.2">
      <c r="A57">
        <v>55</v>
      </c>
      <c r="B57">
        <v>2020</v>
      </c>
      <c r="C57" t="s">
        <v>9</v>
      </c>
      <c r="D57" t="s">
        <v>26</v>
      </c>
      <c r="E57">
        <v>1</v>
      </c>
      <c r="F57">
        <v>0</v>
      </c>
      <c r="G57">
        <v>0.22960725075528701</v>
      </c>
    </row>
    <row r="58" spans="1:7" x14ac:dyDescent="0.2">
      <c r="A58">
        <v>88</v>
      </c>
      <c r="B58">
        <v>2021</v>
      </c>
      <c r="C58" t="s">
        <v>9</v>
      </c>
      <c r="D58" t="s">
        <v>23</v>
      </c>
      <c r="E58">
        <v>1</v>
      </c>
      <c r="F58">
        <v>0</v>
      </c>
      <c r="G58">
        <v>0.42839506172839498</v>
      </c>
    </row>
    <row r="59" spans="1:7" x14ac:dyDescent="0.2">
      <c r="A59">
        <v>89</v>
      </c>
      <c r="B59">
        <v>2021</v>
      </c>
      <c r="C59" t="s">
        <v>9</v>
      </c>
      <c r="D59" t="s">
        <v>24</v>
      </c>
      <c r="E59">
        <v>1</v>
      </c>
      <c r="F59">
        <v>0</v>
      </c>
      <c r="G59">
        <v>0.42839506172839498</v>
      </c>
    </row>
    <row r="60" spans="1:7" x14ac:dyDescent="0.2">
      <c r="A60">
        <v>90</v>
      </c>
      <c r="B60">
        <v>2021</v>
      </c>
      <c r="C60" t="s">
        <v>9</v>
      </c>
      <c r="D60" t="s">
        <v>25</v>
      </c>
      <c r="E60">
        <v>1</v>
      </c>
      <c r="F60">
        <v>1</v>
      </c>
      <c r="G60">
        <v>0.42839506172839498</v>
      </c>
    </row>
    <row r="61" spans="1:7" x14ac:dyDescent="0.2">
      <c r="A61">
        <v>91</v>
      </c>
      <c r="B61">
        <v>2021</v>
      </c>
      <c r="C61" t="s">
        <v>9</v>
      </c>
      <c r="D61" t="s">
        <v>26</v>
      </c>
      <c r="E61">
        <v>1</v>
      </c>
      <c r="F61">
        <v>0</v>
      </c>
      <c r="G61">
        <v>0.42839506172839498</v>
      </c>
    </row>
    <row r="62" spans="1:7" x14ac:dyDescent="0.2">
      <c r="A62">
        <v>20</v>
      </c>
      <c r="B62">
        <v>2019</v>
      </c>
      <c r="C62" t="s">
        <v>10</v>
      </c>
      <c r="D62" t="s">
        <v>23</v>
      </c>
      <c r="E62">
        <v>1</v>
      </c>
      <c r="F62">
        <v>0</v>
      </c>
      <c r="G62">
        <v>0.62414578587699299</v>
      </c>
    </row>
    <row r="63" spans="1:7" x14ac:dyDescent="0.2">
      <c r="A63">
        <v>21</v>
      </c>
      <c r="B63">
        <v>2019</v>
      </c>
      <c r="C63" t="s">
        <v>10</v>
      </c>
      <c r="D63" t="s">
        <v>24</v>
      </c>
      <c r="E63">
        <v>1</v>
      </c>
      <c r="F63">
        <v>0</v>
      </c>
      <c r="G63">
        <v>0.62414578587699299</v>
      </c>
    </row>
    <row r="64" spans="1:7" x14ac:dyDescent="0.2">
      <c r="A64">
        <v>22</v>
      </c>
      <c r="B64">
        <v>2019</v>
      </c>
      <c r="C64" t="s">
        <v>10</v>
      </c>
      <c r="D64" t="s">
        <v>25</v>
      </c>
      <c r="E64">
        <v>1</v>
      </c>
      <c r="F64">
        <v>1</v>
      </c>
      <c r="G64">
        <v>0.62414578587699299</v>
      </c>
    </row>
    <row r="65" spans="1:7" x14ac:dyDescent="0.2">
      <c r="A65">
        <v>23</v>
      </c>
      <c r="B65">
        <v>2019</v>
      </c>
      <c r="C65" t="s">
        <v>10</v>
      </c>
      <c r="D65" t="s">
        <v>26</v>
      </c>
      <c r="E65">
        <v>1</v>
      </c>
      <c r="F65">
        <v>0</v>
      </c>
      <c r="G65">
        <v>0.62414578587699299</v>
      </c>
    </row>
    <row r="66" spans="1:7" x14ac:dyDescent="0.2">
      <c r="A66">
        <v>56</v>
      </c>
      <c r="B66">
        <v>2020</v>
      </c>
      <c r="C66" t="s">
        <v>10</v>
      </c>
      <c r="D66" t="s">
        <v>23</v>
      </c>
      <c r="E66">
        <v>1</v>
      </c>
      <c r="F66">
        <v>0</v>
      </c>
      <c r="G66">
        <v>0.62686567164179097</v>
      </c>
    </row>
    <row r="67" spans="1:7" x14ac:dyDescent="0.2">
      <c r="A67">
        <v>57</v>
      </c>
      <c r="B67">
        <v>2020</v>
      </c>
      <c r="C67" t="s">
        <v>10</v>
      </c>
      <c r="D67" t="s">
        <v>24</v>
      </c>
      <c r="E67">
        <v>1</v>
      </c>
      <c r="F67">
        <v>0</v>
      </c>
      <c r="G67">
        <v>0.62686567164179097</v>
      </c>
    </row>
    <row r="68" spans="1:7" x14ac:dyDescent="0.2">
      <c r="A68">
        <v>58</v>
      </c>
      <c r="B68">
        <v>2020</v>
      </c>
      <c r="C68" t="s">
        <v>10</v>
      </c>
      <c r="D68" t="s">
        <v>25</v>
      </c>
      <c r="E68">
        <v>1</v>
      </c>
      <c r="F68">
        <v>1</v>
      </c>
      <c r="G68">
        <v>0.62686567164179097</v>
      </c>
    </row>
    <row r="69" spans="1:7" x14ac:dyDescent="0.2">
      <c r="A69">
        <v>59</v>
      </c>
      <c r="B69">
        <v>2020</v>
      </c>
      <c r="C69" t="s">
        <v>10</v>
      </c>
      <c r="D69" t="s">
        <v>26</v>
      </c>
      <c r="E69">
        <v>1</v>
      </c>
      <c r="F69">
        <v>0</v>
      </c>
      <c r="G69">
        <v>0.62686567164179097</v>
      </c>
    </row>
    <row r="70" spans="1:7" x14ac:dyDescent="0.2">
      <c r="A70">
        <v>92</v>
      </c>
      <c r="B70">
        <v>2021</v>
      </c>
      <c r="C70" t="s">
        <v>10</v>
      </c>
      <c r="D70" t="s">
        <v>23</v>
      </c>
      <c r="E70">
        <v>1</v>
      </c>
      <c r="F70">
        <v>0</v>
      </c>
      <c r="G70">
        <v>0.16666666666666599</v>
      </c>
    </row>
    <row r="71" spans="1:7" x14ac:dyDescent="0.2">
      <c r="A71">
        <v>93</v>
      </c>
      <c r="B71">
        <v>2021</v>
      </c>
      <c r="C71" t="s">
        <v>10</v>
      </c>
      <c r="D71" t="s">
        <v>24</v>
      </c>
      <c r="E71">
        <v>1</v>
      </c>
      <c r="F71">
        <v>0</v>
      </c>
      <c r="G71">
        <v>0.16666666666666599</v>
      </c>
    </row>
    <row r="72" spans="1:7" x14ac:dyDescent="0.2">
      <c r="A72">
        <v>94</v>
      </c>
      <c r="B72">
        <v>2021</v>
      </c>
      <c r="C72" t="s">
        <v>10</v>
      </c>
      <c r="D72" t="s">
        <v>25</v>
      </c>
      <c r="E72">
        <v>1</v>
      </c>
      <c r="F72">
        <v>1</v>
      </c>
      <c r="G72">
        <v>0.16666666666666599</v>
      </c>
    </row>
    <row r="73" spans="1:7" x14ac:dyDescent="0.2">
      <c r="A73">
        <v>95</v>
      </c>
      <c r="B73">
        <v>2021</v>
      </c>
      <c r="C73" t="s">
        <v>10</v>
      </c>
      <c r="D73" t="s">
        <v>26</v>
      </c>
      <c r="E73">
        <v>1</v>
      </c>
      <c r="F73">
        <v>0</v>
      </c>
      <c r="G73">
        <v>0.16666666666666599</v>
      </c>
    </row>
    <row r="74" spans="1:7" x14ac:dyDescent="0.2">
      <c r="A74">
        <v>24</v>
      </c>
      <c r="B74">
        <v>2019</v>
      </c>
      <c r="C74" t="s">
        <v>11</v>
      </c>
      <c r="D74" t="s">
        <v>23</v>
      </c>
      <c r="E74">
        <v>1</v>
      </c>
      <c r="F74">
        <v>0.150395778364116</v>
      </c>
      <c r="G74">
        <v>0.32813852813852801</v>
      </c>
    </row>
    <row r="75" spans="1:7" x14ac:dyDescent="0.2">
      <c r="A75">
        <v>25</v>
      </c>
      <c r="B75">
        <v>2019</v>
      </c>
      <c r="C75" t="s">
        <v>11</v>
      </c>
      <c r="D75" t="s">
        <v>24</v>
      </c>
      <c r="E75">
        <v>1</v>
      </c>
      <c r="F75">
        <v>0</v>
      </c>
      <c r="G75">
        <v>0.32813852813852801</v>
      </c>
    </row>
    <row r="76" spans="1:7" x14ac:dyDescent="0.2">
      <c r="A76">
        <v>26</v>
      </c>
      <c r="B76">
        <v>2019</v>
      </c>
      <c r="C76" t="s">
        <v>11</v>
      </c>
      <c r="D76" t="s">
        <v>25</v>
      </c>
      <c r="E76">
        <v>1</v>
      </c>
      <c r="F76">
        <v>0.81134564643799401</v>
      </c>
      <c r="G76">
        <v>0.32813852813852801</v>
      </c>
    </row>
    <row r="77" spans="1:7" x14ac:dyDescent="0.2">
      <c r="A77">
        <v>27</v>
      </c>
      <c r="B77">
        <v>2019</v>
      </c>
      <c r="C77" t="s">
        <v>11</v>
      </c>
      <c r="D77" t="s">
        <v>26</v>
      </c>
      <c r="E77">
        <v>1</v>
      </c>
      <c r="F77">
        <v>3.8258575197889097E-2</v>
      </c>
      <c r="G77">
        <v>0.32813852813852801</v>
      </c>
    </row>
    <row r="78" spans="1:7" x14ac:dyDescent="0.2">
      <c r="A78">
        <v>60</v>
      </c>
      <c r="B78">
        <v>2020</v>
      </c>
      <c r="C78" t="s">
        <v>11</v>
      </c>
      <c r="D78" t="s">
        <v>23</v>
      </c>
      <c r="E78">
        <v>1</v>
      </c>
      <c r="F78">
        <v>0.17720530835284901</v>
      </c>
      <c r="G78">
        <v>0.47009174311926599</v>
      </c>
    </row>
    <row r="79" spans="1:7" x14ac:dyDescent="0.2">
      <c r="A79">
        <v>61</v>
      </c>
      <c r="B79">
        <v>2020</v>
      </c>
      <c r="C79" t="s">
        <v>11</v>
      </c>
      <c r="D79" t="s">
        <v>24</v>
      </c>
      <c r="E79">
        <v>1</v>
      </c>
      <c r="F79">
        <v>0</v>
      </c>
      <c r="G79">
        <v>0.47009174311926599</v>
      </c>
    </row>
    <row r="80" spans="1:7" x14ac:dyDescent="0.2">
      <c r="A80">
        <v>62</v>
      </c>
      <c r="B80">
        <v>2020</v>
      </c>
      <c r="C80" t="s">
        <v>11</v>
      </c>
      <c r="D80" t="s">
        <v>25</v>
      </c>
      <c r="E80">
        <v>1</v>
      </c>
      <c r="F80">
        <v>0.720530835284933</v>
      </c>
      <c r="G80">
        <v>0.47009174311926599</v>
      </c>
    </row>
    <row r="81" spans="1:7" x14ac:dyDescent="0.2">
      <c r="A81">
        <v>63</v>
      </c>
      <c r="B81">
        <v>2020</v>
      </c>
      <c r="C81" t="s">
        <v>11</v>
      </c>
      <c r="D81" t="s">
        <v>26</v>
      </c>
      <c r="E81">
        <v>1</v>
      </c>
      <c r="F81">
        <v>0.10226385636221701</v>
      </c>
      <c r="G81">
        <v>0.47009174311926599</v>
      </c>
    </row>
    <row r="82" spans="1:7" x14ac:dyDescent="0.2">
      <c r="A82">
        <v>96</v>
      </c>
      <c r="B82">
        <v>2021</v>
      </c>
      <c r="C82" t="s">
        <v>11</v>
      </c>
      <c r="D82" t="s">
        <v>23</v>
      </c>
      <c r="E82">
        <v>1</v>
      </c>
      <c r="F82">
        <v>0.117919075144508</v>
      </c>
      <c r="G82">
        <v>0.39104882459312801</v>
      </c>
    </row>
    <row r="83" spans="1:7" x14ac:dyDescent="0.2">
      <c r="A83">
        <v>97</v>
      </c>
      <c r="B83">
        <v>2021</v>
      </c>
      <c r="C83" t="s">
        <v>11</v>
      </c>
      <c r="D83" t="s">
        <v>24</v>
      </c>
      <c r="E83">
        <v>1</v>
      </c>
      <c r="F83">
        <v>0</v>
      </c>
      <c r="G83">
        <v>0.39104882459312801</v>
      </c>
    </row>
    <row r="84" spans="1:7" x14ac:dyDescent="0.2">
      <c r="A84">
        <v>98</v>
      </c>
      <c r="B84">
        <v>2021</v>
      </c>
      <c r="C84" t="s">
        <v>11</v>
      </c>
      <c r="D84" t="s">
        <v>25</v>
      </c>
      <c r="E84">
        <v>1</v>
      </c>
      <c r="F84">
        <v>0.79306358381502795</v>
      </c>
      <c r="G84">
        <v>0.39104882459312801</v>
      </c>
    </row>
    <row r="85" spans="1:7" x14ac:dyDescent="0.2">
      <c r="A85">
        <v>99</v>
      </c>
      <c r="B85">
        <v>2021</v>
      </c>
      <c r="C85" t="s">
        <v>11</v>
      </c>
      <c r="D85" t="s">
        <v>26</v>
      </c>
      <c r="E85">
        <v>1</v>
      </c>
      <c r="F85">
        <v>8.9017341040462397E-2</v>
      </c>
      <c r="G85">
        <v>0.39104882459312801</v>
      </c>
    </row>
    <row r="86" spans="1:7" x14ac:dyDescent="0.2">
      <c r="A86">
        <v>28</v>
      </c>
      <c r="B86">
        <v>2019</v>
      </c>
      <c r="C86" t="s">
        <v>12</v>
      </c>
      <c r="D86" t="s">
        <v>23</v>
      </c>
      <c r="E86">
        <v>1</v>
      </c>
      <c r="F86">
        <v>0</v>
      </c>
      <c r="G86">
        <v>0.39095744680851002</v>
      </c>
    </row>
    <row r="87" spans="1:7" x14ac:dyDescent="0.2">
      <c r="A87">
        <v>29</v>
      </c>
      <c r="B87">
        <v>2019</v>
      </c>
      <c r="C87" t="s">
        <v>12</v>
      </c>
      <c r="D87" t="s">
        <v>24</v>
      </c>
      <c r="E87">
        <v>1</v>
      </c>
      <c r="F87">
        <v>0</v>
      </c>
      <c r="G87">
        <v>0.39095744680851002</v>
      </c>
    </row>
    <row r="88" spans="1:7" x14ac:dyDescent="0.2">
      <c r="A88">
        <v>30</v>
      </c>
      <c r="B88">
        <v>2019</v>
      </c>
      <c r="C88" t="s">
        <v>12</v>
      </c>
      <c r="D88" t="s">
        <v>25</v>
      </c>
      <c r="E88">
        <v>1</v>
      </c>
      <c r="F88">
        <v>1</v>
      </c>
      <c r="G88">
        <v>0.39095744680851002</v>
      </c>
    </row>
    <row r="89" spans="1:7" x14ac:dyDescent="0.2">
      <c r="A89">
        <v>31</v>
      </c>
      <c r="B89">
        <v>2019</v>
      </c>
      <c r="C89" t="s">
        <v>12</v>
      </c>
      <c r="D89" t="s">
        <v>26</v>
      </c>
      <c r="E89">
        <v>1</v>
      </c>
      <c r="F89">
        <v>0</v>
      </c>
      <c r="G89">
        <v>0.39095744680851002</v>
      </c>
    </row>
    <row r="90" spans="1:7" x14ac:dyDescent="0.2">
      <c r="A90">
        <v>64</v>
      </c>
      <c r="B90">
        <v>2020</v>
      </c>
      <c r="C90" t="s">
        <v>12</v>
      </c>
      <c r="D90" t="s">
        <v>23</v>
      </c>
      <c r="E90">
        <v>1</v>
      </c>
      <c r="F90">
        <v>0</v>
      </c>
      <c r="G90">
        <v>0.42296918767507002</v>
      </c>
    </row>
    <row r="91" spans="1:7" x14ac:dyDescent="0.2">
      <c r="A91">
        <v>65</v>
      </c>
      <c r="B91">
        <v>2020</v>
      </c>
      <c r="C91" t="s">
        <v>12</v>
      </c>
      <c r="D91" t="s">
        <v>24</v>
      </c>
      <c r="E91">
        <v>1</v>
      </c>
      <c r="F91">
        <v>0</v>
      </c>
      <c r="G91">
        <v>0.42296918767507002</v>
      </c>
    </row>
    <row r="92" spans="1:7" x14ac:dyDescent="0.2">
      <c r="A92">
        <v>66</v>
      </c>
      <c r="B92">
        <v>2020</v>
      </c>
      <c r="C92" t="s">
        <v>12</v>
      </c>
      <c r="D92" t="s">
        <v>25</v>
      </c>
      <c r="E92">
        <v>1</v>
      </c>
      <c r="F92">
        <v>1</v>
      </c>
      <c r="G92">
        <v>0.42296918767507002</v>
      </c>
    </row>
    <row r="93" spans="1:7" x14ac:dyDescent="0.2">
      <c r="A93">
        <v>67</v>
      </c>
      <c r="B93">
        <v>2020</v>
      </c>
      <c r="C93" t="s">
        <v>12</v>
      </c>
      <c r="D93" t="s">
        <v>26</v>
      </c>
      <c r="E93">
        <v>1</v>
      </c>
      <c r="F93">
        <v>0</v>
      </c>
      <c r="G93">
        <v>0.42296918767507002</v>
      </c>
    </row>
    <row r="94" spans="1:7" x14ac:dyDescent="0.2">
      <c r="A94">
        <v>100</v>
      </c>
      <c r="B94">
        <v>2021</v>
      </c>
      <c r="C94" t="s">
        <v>12</v>
      </c>
      <c r="D94" t="s">
        <v>23</v>
      </c>
      <c r="E94">
        <v>1</v>
      </c>
      <c r="F94">
        <v>0</v>
      </c>
      <c r="G94">
        <v>0.63037974683544296</v>
      </c>
    </row>
    <row r="95" spans="1:7" x14ac:dyDescent="0.2">
      <c r="A95">
        <v>101</v>
      </c>
      <c r="B95">
        <v>2021</v>
      </c>
      <c r="C95" t="s">
        <v>12</v>
      </c>
      <c r="D95" t="s">
        <v>24</v>
      </c>
      <c r="E95">
        <v>1</v>
      </c>
      <c r="F95">
        <v>0</v>
      </c>
      <c r="G95">
        <v>0.63037974683544296</v>
      </c>
    </row>
    <row r="96" spans="1:7" x14ac:dyDescent="0.2">
      <c r="A96">
        <v>102</v>
      </c>
      <c r="B96">
        <v>2021</v>
      </c>
      <c r="C96" t="s">
        <v>12</v>
      </c>
      <c r="D96" t="s">
        <v>25</v>
      </c>
      <c r="E96">
        <v>1</v>
      </c>
      <c r="F96">
        <v>1</v>
      </c>
      <c r="G96">
        <v>0.63037974683544296</v>
      </c>
    </row>
    <row r="97" spans="1:7" x14ac:dyDescent="0.2">
      <c r="A97">
        <v>103</v>
      </c>
      <c r="B97">
        <v>2021</v>
      </c>
      <c r="C97" t="s">
        <v>12</v>
      </c>
      <c r="D97" t="s">
        <v>26</v>
      </c>
      <c r="E97">
        <v>1</v>
      </c>
      <c r="F97">
        <v>0</v>
      </c>
      <c r="G97">
        <v>0.63037974683544296</v>
      </c>
    </row>
    <row r="98" spans="1:7" x14ac:dyDescent="0.2">
      <c r="A98">
        <v>32</v>
      </c>
      <c r="B98">
        <v>2019</v>
      </c>
      <c r="C98" t="s">
        <v>13</v>
      </c>
      <c r="D98" t="s">
        <v>23</v>
      </c>
      <c r="E98">
        <v>1</v>
      </c>
      <c r="F98">
        <v>6.6167290886392005E-2</v>
      </c>
      <c r="G98">
        <v>0.22859589041095801</v>
      </c>
    </row>
    <row r="99" spans="1:7" x14ac:dyDescent="0.2">
      <c r="A99">
        <v>33</v>
      </c>
      <c r="B99">
        <v>2019</v>
      </c>
      <c r="C99" t="s">
        <v>13</v>
      </c>
      <c r="D99" t="s">
        <v>24</v>
      </c>
      <c r="E99">
        <v>1</v>
      </c>
      <c r="F99">
        <v>0</v>
      </c>
      <c r="G99">
        <v>0.22859589041095801</v>
      </c>
    </row>
    <row r="100" spans="1:7" x14ac:dyDescent="0.2">
      <c r="A100">
        <v>34</v>
      </c>
      <c r="B100">
        <v>2019</v>
      </c>
      <c r="C100" t="s">
        <v>13</v>
      </c>
      <c r="D100" t="s">
        <v>25</v>
      </c>
      <c r="E100">
        <v>1</v>
      </c>
      <c r="F100">
        <v>0.93383270911360805</v>
      </c>
      <c r="G100">
        <v>0.22859589041095801</v>
      </c>
    </row>
    <row r="101" spans="1:7" x14ac:dyDescent="0.2">
      <c r="A101">
        <v>35</v>
      </c>
      <c r="B101">
        <v>2019</v>
      </c>
      <c r="C101" t="s">
        <v>13</v>
      </c>
      <c r="D101" t="s">
        <v>26</v>
      </c>
      <c r="E101">
        <v>1</v>
      </c>
      <c r="F101">
        <v>0</v>
      </c>
      <c r="G101">
        <v>0.22859589041095801</v>
      </c>
    </row>
    <row r="102" spans="1:7" x14ac:dyDescent="0.2">
      <c r="A102">
        <v>68</v>
      </c>
      <c r="B102">
        <v>2020</v>
      </c>
      <c r="C102" t="s">
        <v>13</v>
      </c>
      <c r="D102" t="s">
        <v>23</v>
      </c>
      <c r="E102">
        <v>1</v>
      </c>
      <c r="F102">
        <v>7.8928823114869595E-2</v>
      </c>
      <c r="G102">
        <v>0.34508754863813201</v>
      </c>
    </row>
    <row r="103" spans="1:7" x14ac:dyDescent="0.2">
      <c r="A103">
        <v>69</v>
      </c>
      <c r="B103">
        <v>2020</v>
      </c>
      <c r="C103" t="s">
        <v>13</v>
      </c>
      <c r="D103" t="s">
        <v>24</v>
      </c>
      <c r="E103">
        <v>1</v>
      </c>
      <c r="F103">
        <v>0</v>
      </c>
      <c r="G103">
        <v>0.34508754863813201</v>
      </c>
    </row>
    <row r="104" spans="1:7" x14ac:dyDescent="0.2">
      <c r="A104">
        <v>70</v>
      </c>
      <c r="B104">
        <v>2020</v>
      </c>
      <c r="C104" t="s">
        <v>13</v>
      </c>
      <c r="D104" t="s">
        <v>25</v>
      </c>
      <c r="E104">
        <v>1</v>
      </c>
      <c r="F104">
        <v>0.80761099365750499</v>
      </c>
      <c r="G104">
        <v>0.34508754863813201</v>
      </c>
    </row>
    <row r="105" spans="1:7" x14ac:dyDescent="0.2">
      <c r="A105">
        <v>71</v>
      </c>
      <c r="B105">
        <v>2020</v>
      </c>
      <c r="C105" t="s">
        <v>13</v>
      </c>
      <c r="D105" t="s">
        <v>26</v>
      </c>
      <c r="E105">
        <v>1</v>
      </c>
      <c r="F105">
        <v>0.11346018322762499</v>
      </c>
      <c r="G105">
        <v>0.34508754863813201</v>
      </c>
    </row>
    <row r="106" spans="1:7" x14ac:dyDescent="0.2">
      <c r="A106">
        <v>104</v>
      </c>
      <c r="B106">
        <v>2021</v>
      </c>
      <c r="C106" t="s">
        <v>13</v>
      </c>
      <c r="D106" t="s">
        <v>23</v>
      </c>
      <c r="E106">
        <v>1</v>
      </c>
      <c r="F106">
        <v>7.9000675219446301E-2</v>
      </c>
      <c r="G106">
        <v>0.39535504538173999</v>
      </c>
    </row>
    <row r="107" spans="1:7" x14ac:dyDescent="0.2">
      <c r="A107">
        <v>105</v>
      </c>
      <c r="B107">
        <v>2021</v>
      </c>
      <c r="C107" t="s">
        <v>13</v>
      </c>
      <c r="D107" t="s">
        <v>24</v>
      </c>
      <c r="E107">
        <v>1</v>
      </c>
      <c r="F107">
        <v>0</v>
      </c>
      <c r="G107">
        <v>0.39535504538173999</v>
      </c>
    </row>
    <row r="108" spans="1:7" x14ac:dyDescent="0.2">
      <c r="A108">
        <v>106</v>
      </c>
      <c r="B108">
        <v>2021</v>
      </c>
      <c r="C108" t="s">
        <v>13</v>
      </c>
      <c r="D108" t="s">
        <v>25</v>
      </c>
      <c r="E108">
        <v>1</v>
      </c>
      <c r="F108">
        <v>0.81093855503038403</v>
      </c>
      <c r="G108">
        <v>0.39535504538173999</v>
      </c>
    </row>
    <row r="109" spans="1:7" x14ac:dyDescent="0.2">
      <c r="A109">
        <v>107</v>
      </c>
      <c r="B109">
        <v>2021</v>
      </c>
      <c r="C109" t="s">
        <v>13</v>
      </c>
      <c r="D109" t="s">
        <v>26</v>
      </c>
      <c r="E109">
        <v>1</v>
      </c>
      <c r="F109">
        <v>0.110060769750168</v>
      </c>
      <c r="G109">
        <v>0.39535504538173999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0_matress_brand_index_interest</vt:lpstr>
      <vt:lpstr>1_benchmark</vt:lpstr>
      <vt:lpstr>date_time</vt:lpstr>
      <vt:lpstr>weather</vt:lpstr>
      <vt:lpstr>3_strore</vt:lpstr>
      <vt:lpstr>bed_mattress</vt:lpstr>
      <vt:lpstr>top_n_proportions</vt:lpstr>
      <vt:lpstr>own_vs_other</vt:lpstr>
      <vt:lpstr>seal_brand_proportions</vt:lpstr>
      <vt:lpstr>Absolute</vt:lpstr>
      <vt:lpstr>store_interest_by_year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2022-01-05T14:32:08Z</dcterms:created>
  <dcterms:modified xsi:type="dcterms:W3CDTF">2022-01-24T19:49:09Z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075873-b3d8-42ca-a3a5-a308c1d113d6_Enabled">
    <vt:lpwstr>true</vt:lpwstr>
  </property>
  <property fmtid="{D5CDD505-2E9C-101B-9397-08002B2CF9AE}" pid="3" name="MSIP_Label_98075873-b3d8-42ca-a3a5-a308c1d113d6_SetDate">
    <vt:lpwstr>2022-01-05T14:32:55Z</vt:lpwstr>
  </property>
  <property fmtid="{D5CDD505-2E9C-101B-9397-08002B2CF9AE}" pid="4" name="MSIP_Label_98075873-b3d8-42ca-a3a5-a308c1d113d6_Method">
    <vt:lpwstr>Privileged</vt:lpwstr>
  </property>
  <property fmtid="{D5CDD505-2E9C-101B-9397-08002B2CF9AE}" pid="5" name="MSIP_Label_98075873-b3d8-42ca-a3a5-a308c1d113d6_Name">
    <vt:lpwstr>98075873-b3d8-42ca-a3a5-a308c1d113d6</vt:lpwstr>
  </property>
  <property fmtid="{D5CDD505-2E9C-101B-9397-08002B2CF9AE}" pid="6" name="MSIP_Label_98075873-b3d8-42ca-a3a5-a308c1d113d6_SiteId">
    <vt:lpwstr>6cf6dc61-aaec-4d60-8dd0-2007ec95b05e</vt:lpwstr>
  </property>
  <property fmtid="{D5CDD505-2E9C-101B-9397-08002B2CF9AE}" pid="7" name="MSIP_Label_98075873-b3d8-42ca-a3a5-a308c1d113d6_ActionId">
    <vt:lpwstr>b407773f-d0f2-45d2-a307-3741613fdf10</vt:lpwstr>
  </property>
  <property fmtid="{D5CDD505-2E9C-101B-9397-08002B2CF9AE}" pid="8" name="MSIP_Label_98075873-b3d8-42ca-a3a5-a308c1d113d6_ContentBits">
    <vt:lpwstr>2</vt:lpwstr>
  </property>
</Properties>
</file>