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Рабочий стол\лабораторные раб\Компьютерные технологии\"/>
    </mc:Choice>
  </mc:AlternateContent>
  <xr:revisionPtr revIDLastSave="0" documentId="13_ncr:1_{1C3D5BD6-75FE-4E69-9EB2-30D284F1F3E1}" xr6:coauthVersionLast="47" xr6:coauthVersionMax="47" xr10:uidLastSave="{00000000-0000-0000-0000-000000000000}"/>
  <bookViews>
    <workbookView xWindow="-108" yWindow="-108" windowWidth="23256" windowHeight="12720" firstSheet="8" activeTab="14" xr2:uid="{1E9BE53F-6A07-4584-B38D-757A89C2EE9E}"/>
  </bookViews>
  <sheets>
    <sheet name="ЗАДАНИЕ1" sheetId="1" r:id="rId1"/>
    <sheet name="ЗАДАНИЕ2" sheetId="2" r:id="rId2"/>
    <sheet name="ЗАДАНИЕ3" sheetId="3" r:id="rId3"/>
    <sheet name="ЗАДАНИЕ4" sheetId="4" r:id="rId4"/>
    <sheet name="ЗАДАНИЕ 5" sheetId="5" r:id="rId5"/>
    <sheet name="ЗАДАНИЕ 6" sheetId="6" r:id="rId6"/>
    <sheet name="ЗАДАНИЕ 7" sheetId="7" r:id="rId7"/>
    <sheet name="ЗАДАНИЕ 8" sheetId="8" r:id="rId8"/>
    <sheet name="ЗАДАНИЕ 9" sheetId="9" r:id="rId9"/>
    <sheet name="ЗАДАНИЕ 10" sheetId="10" r:id="rId10"/>
    <sheet name="ЗАДАНИЕ 11" sheetId="11" r:id="rId11"/>
    <sheet name="ЗАДАНИЕ 12" sheetId="12" r:id="rId12"/>
    <sheet name="ЗАДАНИЕ 13" sheetId="13" r:id="rId13"/>
    <sheet name="ЗАДАНИЕ 14" sheetId="14" r:id="rId14"/>
    <sheet name="ЗАДАНИЕ 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6" l="1"/>
  <c r="G17" i="15"/>
  <c r="G16" i="15"/>
  <c r="G15" i="15"/>
  <c r="G14" i="15"/>
  <c r="G13" i="15"/>
  <c r="G12" i="15"/>
  <c r="G11" i="15"/>
  <c r="E4" i="14"/>
  <c r="D4" i="14"/>
  <c r="C4" i="14"/>
  <c r="B4" i="14"/>
  <c r="B2" i="13"/>
  <c r="B1" i="12"/>
  <c r="A1" i="10"/>
  <c r="C5" i="9"/>
  <c r="C3" i="9"/>
  <c r="C2" i="9"/>
  <c r="C4" i="9" s="1"/>
  <c r="D3" i="8"/>
  <c r="E6" i="7"/>
  <c r="E14" i="7"/>
  <c r="E13" i="7"/>
  <c r="E12" i="7"/>
  <c r="E11" i="7"/>
  <c r="E10" i="7"/>
  <c r="E9" i="7"/>
  <c r="E8" i="7"/>
  <c r="E7" i="7"/>
  <c r="E5" i="7"/>
  <c r="E4" i="7"/>
  <c r="E3" i="7"/>
  <c r="E2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2" i="6"/>
  <c r="B5" i="1"/>
  <c r="B4" i="1"/>
  <c r="B3" i="1"/>
</calcChain>
</file>

<file path=xl/sharedStrings.xml><?xml version="1.0" encoding="utf-8"?>
<sst xmlns="http://schemas.openxmlformats.org/spreadsheetml/2006/main" count="114" uniqueCount="82">
  <si>
    <t>x</t>
  </si>
  <si>
    <t>y</t>
  </si>
  <si>
    <t>x2</t>
  </si>
  <si>
    <t>x3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</si>
  <si>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</si>
  <si>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</si>
  <si>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</si>
  <si>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</si>
  <si>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</si>
  <si>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</si>
  <si>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</si>
  <si>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</si>
  <si>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</si>
  <si>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</si>
  <si>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</si>
  <si>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</si>
  <si>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</si>
  <si>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</si>
  <si>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</si>
  <si>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Цена за 1 литр бензина</t>
  </si>
  <si>
    <t>АИ-95</t>
  </si>
  <si>
    <t>34.9</t>
  </si>
  <si>
    <t>32.8</t>
  </si>
  <si>
    <t>АИ-92</t>
  </si>
  <si>
    <t>Литры</t>
  </si>
  <si>
    <t>Стоимость АИ-95</t>
  </si>
  <si>
    <t>Стоимость АИ-92</t>
  </si>
  <si>
    <t>174.5</t>
  </si>
  <si>
    <t>523.5</t>
  </si>
  <si>
    <t>872.5</t>
  </si>
  <si>
    <t>1221.5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</si>
  <si>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</si>
  <si>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</si>
  <si>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</si>
  <si>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</si>
  <si>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</si>
  <si>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</si>
  <si>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</si>
  <si>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sin x +2</t>
  </si>
  <si>
    <t>x (градусы)</t>
  </si>
  <si>
    <t>x (радианы)</t>
  </si>
  <si>
    <t xml:space="preserve">sin x </t>
  </si>
  <si>
    <t>cos x</t>
  </si>
  <si>
    <t>sin2x+1</t>
  </si>
  <si>
    <t>Фамилия</t>
  </si>
  <si>
    <t>Имя</t>
  </si>
  <si>
    <t>Отчество</t>
  </si>
  <si>
    <t>Фамилия И.О.</t>
  </si>
  <si>
    <t>Иванов</t>
  </si>
  <si>
    <t>Петр</t>
  </si>
  <si>
    <t>Сергеевич</t>
  </si>
  <si>
    <t>Двузначное число</t>
  </si>
  <si>
    <t xml:space="preserve">1-я цифра </t>
  </si>
  <si>
    <t>2-я цифра</t>
  </si>
  <si>
    <t>Сумма цифр</t>
  </si>
  <si>
    <t>Произведение цифр</t>
  </si>
  <si>
    <t>PI&lt;E</t>
  </si>
  <si>
    <t>Дата рождения</t>
  </si>
  <si>
    <t>Возраст</t>
  </si>
  <si>
    <t>Спортсмен</t>
  </si>
  <si>
    <t>А</t>
  </si>
  <si>
    <t>Б</t>
  </si>
  <si>
    <t>В</t>
  </si>
  <si>
    <t>Г</t>
  </si>
  <si>
    <t>Старт</t>
  </si>
  <si>
    <t>Финиш</t>
  </si>
  <si>
    <t>Время(мин)</t>
  </si>
  <si>
    <t>Товар</t>
  </si>
  <si>
    <t>Цена</t>
  </si>
  <si>
    <t>Д</t>
  </si>
  <si>
    <t>Ж</t>
  </si>
  <si>
    <t>З</t>
  </si>
  <si>
    <t>Количество</t>
  </si>
  <si>
    <t>Стоимость</t>
  </si>
  <si>
    <t>total1</t>
  </si>
  <si>
    <t>total2</t>
  </si>
  <si>
    <t>total3</t>
  </si>
  <si>
    <t>Столбец8</t>
  </si>
  <si>
    <t>Столбец9</t>
  </si>
  <si>
    <t>Столбец10</t>
  </si>
  <si>
    <t>Столбец11</t>
  </si>
  <si>
    <t>ПРОПУСК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</si>
</sst>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m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88548</xdr:colOff>
      <xdr:row>3</xdr:row>
      <xdr:rowOff>60710</xdr:rowOff>
    </xdr:from>
    <xdr:ext cx="342786" cy="131851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8A7C82-2519-4F5D-837C-DFC5EE9371D9}"/>
            </a:ext>
          </a:extLst>
        </xdr:cNvPr>
        <xdr:cNvSpPr txBox="1"/>
      </xdr:nvSpPr>
      <xdr:spPr>
        <a:xfrm rot="16200000">
          <a:off x="-399314" y="914332"/>
          <a:ext cx="13185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600" b="1"/>
            <a:t>Ширина</a:t>
          </a:r>
        </a:p>
      </xdr:txBody>
    </xdr:sp>
    <xdr:clientData/>
  </xdr:oneCellAnchor>
  <xdr:oneCellAnchor>
    <xdr:from>
      <xdr:col>3</xdr:col>
      <xdr:colOff>480060</xdr:colOff>
      <xdr:row>1</xdr:row>
      <xdr:rowOff>91440</xdr:rowOff>
    </xdr:from>
    <xdr:ext cx="758028" cy="2665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CCBD4F-950C-4CCE-AFFA-ACFEBF70982B}"/>
            </a:ext>
          </a:extLst>
        </xdr:cNvPr>
        <xdr:cNvSpPr txBox="1"/>
      </xdr:nvSpPr>
      <xdr:spPr>
        <a:xfrm>
          <a:off x="2308860" y="91440"/>
          <a:ext cx="758028" cy="2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600" b="1"/>
            <a:t>Длина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26234C-17AA-4820-9B07-9D00C4117230}" name="Таблица5" displayName="Таблица5" ref="A1:C11" totalsRowShown="0">
  <autoFilter ref="A1:C11" xr:uid="{5D26234C-17AA-4820-9B07-9D00C4117230}"/>
  <tableColumns count="3">
    <tableColumn id="1" xr3:uid="{1283A0AA-C916-4F7B-9D3B-FD51183CB144}" name="x"/>
    <tableColumn id="2" xr3:uid="{A14E539B-B763-4649-8AAE-A522EE9D0BAE}" name="x2"/>
    <tableColumn id="3" xr3:uid="{0274C013-4886-4A5A-B86C-EB63FF365DC4}" name="x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540711-A210-4CC3-9637-8656E948B3CD}" name="Таблица3" displayName="Таблица3" ref="D1:K2" totalsRowShown="0">
  <autoFilter ref="D1:K2" xr:uid="{76540711-A210-4CC3-9637-8656E948B3CD}"/>
  <tableColumns count="8">
    <tableColumn id="1" xr3:uid="{2FC6EAD7-7277-4899-855D-FFAD0F6CA69C}" name="Товар"/>
    <tableColumn id="2" xr3:uid="{C815FE78-D969-4A18-B494-87F0B5804E5D}" name="Д"/>
    <tableColumn id="3" xr3:uid="{6210A231-6152-4BB5-BCAA-C39118AD68B6}" name="В"/>
    <tableColumn id="4" xr3:uid="{D9DB991E-51AB-45FC-94F8-222387653D93}" name="А"/>
    <tableColumn id="5" xr3:uid="{86AE456B-BCA8-4ECC-BE18-61C972DC50E0}" name="З"/>
    <tableColumn id="6" xr3:uid="{9F83C6E8-B0AB-4B04-93A3-2BC5A04BDF49}" name="Б"/>
    <tableColumn id="7" xr3:uid="{23FACD24-A82D-42A4-A0DD-80249761CC01}" name="Ж"/>
    <tableColumn id="8" xr3:uid="{1218BE01-106C-440B-AC60-1C0DB6E4FA82}" name="Г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5F48FA-C115-4087-804D-6CF16EA6EE3D}" name="Таблица4" displayName="Таблица4" ref="D10:G17" totalsRowShown="0">
  <autoFilter ref="D10:G17" xr:uid="{D25F48FA-C115-4087-804D-6CF16EA6EE3D}"/>
  <tableColumns count="4">
    <tableColumn id="1" xr3:uid="{05F81322-C70A-45C1-82B1-A5B502439F4D}" name="Товар"/>
    <tableColumn id="2" xr3:uid="{2614A8C5-564D-45FA-97C3-8795BD0010D9}" name="Цена"/>
    <tableColumn id="3" xr3:uid="{3F3487A4-18E0-4EE5-A96B-1DAFFE8CA919}" name="Количество"/>
    <tableColumn id="4" xr3:uid="{998796C6-9425-420C-9FF9-E835C139F259}" name="Стоимость">
      <calculatedColumnFormula>E11+F11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A554C7-60FE-443A-B5B3-E026536FE24A}" name="Таблица6" displayName="Таблица6" ref="A1:B16" totalsRowShown="0">
  <autoFilter ref="A1:B16" xr:uid="{F7A554C7-60FE-443A-B5B3-E026536FE24A}"/>
  <tableColumns count="2">
    <tableColumn id="1" xr3:uid="{015D123D-580B-4FAD-A783-ECAF18AE3A4C}" name="Столбец1"/>
    <tableColumn id="2" xr3:uid="{525E6D48-7B4D-4B66-9DA0-DFEA17FB5675}" name="Столбец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94A7F-DE76-4BE1-89F2-6A8782AD8AFA}" name="Таблица8" displayName="Таблица8" ref="A1:C3" totalsRowShown="0">
  <autoFilter ref="A1:C3" xr:uid="{DBA94A7F-DE76-4BE1-89F2-6A8782AD8AFA}"/>
  <tableColumns count="3">
    <tableColumn id="1" xr3:uid="{4D355763-77EA-4770-AAC3-66C8DF7E3A05}" name="Столбец1"/>
    <tableColumn id="2" xr3:uid="{AE13D547-680D-4E7E-A6B3-89E230351011}" name="Столбец2"/>
    <tableColumn id="3" xr3:uid="{6F6C84C4-E2FE-4DB2-B1EE-105EAA23D067}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D5DA03-2CB9-42AF-B665-EAC0999E081D}" name="Таблица9" displayName="Таблица9" ref="B6:D14" totalsRowShown="0">
  <autoFilter ref="B6:D14" xr:uid="{92D5DA03-2CB9-42AF-B665-EAC0999E081D}"/>
  <tableColumns count="3">
    <tableColumn id="1" xr3:uid="{0175196B-2D00-4708-836D-EE34AE1D1B00}" name="Литры"/>
    <tableColumn id="2" xr3:uid="{A482FF81-D742-4F89-A0D9-052C3B7B15CD}" name="Стоимость АИ-95"/>
    <tableColumn id="3" xr3:uid="{960034C1-78FF-4F83-A704-F2B365A13B44}" name="Стоимость АИ-9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71091AC-65A7-4572-9AC0-E9487F7D6E4D}" name="Таблица10" displayName="Таблица10" ref="A2:K13" totalsRowShown="0">
  <autoFilter ref="A2:K13" xr:uid="{C71091AC-65A7-4572-9AC0-E9487F7D6E4D}"/>
  <tableColumns count="11">
    <tableColumn id="1" xr3:uid="{F7BF1373-D11B-48A6-8A2E-9697DC7B01C6}" name="Столбец1"/>
    <tableColumn id="2" xr3:uid="{41B2E9CB-3940-4F23-A604-52D58A2F6BBD}" name="Столбец2"/>
    <tableColumn id="3" xr3:uid="{5F9142E4-2D92-4DD7-AC4D-78DAA6E15253}" name="Столбец3"/>
    <tableColumn id="4" xr3:uid="{45A806AD-5EA3-47D4-A005-642EC027D4D0}" name="Столбец4"/>
    <tableColumn id="5" xr3:uid="{014584AF-CD2A-4510-B4D1-EF5643E79D84}" name="Столбец5"/>
    <tableColumn id="6" xr3:uid="{78A6E1DA-B173-49E5-B896-FE81DC940C98}" name="Столбец6"/>
    <tableColumn id="7" xr3:uid="{B5A1EB49-4264-486F-A977-D45444FDDDF8}" name="Столбец7"/>
    <tableColumn id="8" xr3:uid="{CB48400D-FE4D-4533-B06E-304746BDF7D8}" name="Столбец8"/>
    <tableColumn id="9" xr3:uid="{10AE1F72-8996-479B-A125-6FB472660E57}" name="Столбец9"/>
    <tableColumn id="10" xr3:uid="{9C55E0D1-B06E-4C92-8EA8-C7B9ACDFC196}" name="Столбец10"/>
    <tableColumn id="11" xr3:uid="{F6AD38A2-8A95-4988-94F0-F60F7A277F80}" name="Столбец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6E25BC-A792-4F1D-8274-9B581CEA7385}" name="Таблица12" displayName="Таблица12" ref="A1:E14" totalsRowShown="0">
  <autoFilter ref="A1:E14" xr:uid="{E16E25BC-A792-4F1D-8274-9B581CEA7385}"/>
  <tableColumns count="5">
    <tableColumn id="1" xr3:uid="{52E6AC18-63E5-46A9-9E0F-05237DA5B97D}" name="x (градусы)"/>
    <tableColumn id="2" xr3:uid="{8B999FC9-976C-48F8-BCD8-F27D5C44E848}" name="x (радианы)"/>
    <tableColumn id="3" xr3:uid="{0DAD3DDB-7919-49BE-9738-D620AB8A6505}" name="sin x "/>
    <tableColumn id="4" xr3:uid="{5A6CF44E-39EC-4B4D-84A7-FD0CEC45649B}" name="cos x"/>
    <tableColumn id="5" xr3:uid="{F5C092BD-8E3F-4E56-BD3C-BB1B2F6281E2}" name="sin2x+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59177D-EC1A-4F5E-A586-7DFBA480D5D6}" name="Таблица13" displayName="Таблица13" ref="A1:D3" totalsRowShown="0">
  <autoFilter ref="A1:D3" xr:uid="{A459177D-EC1A-4F5E-A586-7DFBA480D5D6}"/>
  <tableColumns count="4">
    <tableColumn id="1" xr3:uid="{581DFF59-1D35-46C4-92AB-6B32603664B1}" name="Столбец1"/>
    <tableColumn id="2" xr3:uid="{5468A6B7-AE87-4044-8219-09530C8ACA93}" name="Столбец2"/>
    <tableColumn id="3" xr3:uid="{452BA3AD-59A9-44B6-B2D1-C7450C1C0B62}" name="Столбец3"/>
    <tableColumn id="4" xr3:uid="{F1C26BA8-C727-40B8-A4F9-CCCC1198A01F}" name="Столбец4">
      <calculatedColumnFormula>A2&amp;" "&amp;LEFT(B2)&amp;"."&amp;LEFT(C2)&amp;"."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55195A-2E3E-4E74-8731-9AE94154C29E}" name="Таблица15" displayName="Таблица15" ref="A1:E4" totalsRowShown="0">
  <autoFilter ref="A1:E4" xr:uid="{F355195A-2E3E-4E74-8731-9AE94154C29E}"/>
  <tableColumns count="5">
    <tableColumn id="1" xr3:uid="{0FA73C95-E3EF-4BDB-A67D-50412CCD75AC}" name="Спортсмен"/>
    <tableColumn id="2" xr3:uid="{34B13D36-A381-42FD-BEA0-CA6711BC6296}" name="А"/>
    <tableColumn id="3" xr3:uid="{B3FE064F-E63D-47C3-AA6A-A731E021936B}" name="Б"/>
    <tableColumn id="4" xr3:uid="{C98E7A8E-3DC3-4D7A-B5D4-039FB21B63DA}" name="В"/>
    <tableColumn id="5" xr3:uid="{A11A89F4-1926-4F04-A48B-9BCF695E89EE}" name="Г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2C9AFC-1272-43D8-ACBC-94D548CBD3DE}" name="Таблица2" displayName="Таблица2" ref="A1:B8" totalsRowShown="0">
  <autoFilter ref="A1:B8" xr:uid="{732C9AFC-1272-43D8-ACBC-94D548CBD3DE}"/>
  <tableColumns count="2">
    <tableColumn id="1" xr3:uid="{7B7F383E-CB65-48C2-BA31-C5D3C16ECA9E}" name="Товар"/>
    <tableColumn id="2" xr3:uid="{30514B9C-CD44-4FFB-A527-58EA83EE23B8}" name="Це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4E3F-9172-4313-9B66-68A542F95747}">
  <dimension ref="A1:B5"/>
  <sheetViews>
    <sheetView topLeftCell="A4" workbookViewId="0">
      <selection activeCell="A5" sqref="A5"/>
    </sheetView>
  </sheetViews>
  <sheetFormatPr defaultRowHeight="14.4" x14ac:dyDescent="0.3"/>
  <cols>
    <col min="2" max="2" width="10.88671875" bestFit="1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5</v>
      </c>
    </row>
    <row r="3" spans="1:2" x14ac:dyDescent="0.3">
      <c r="A3" t="s">
        <v>74</v>
      </c>
      <c r="B3">
        <f>10/15</f>
        <v>0.66666666666666663</v>
      </c>
    </row>
    <row r="4" spans="1:2" x14ac:dyDescent="0.3">
      <c r="A4" t="s">
        <v>75</v>
      </c>
      <c r="B4" s="1">
        <f>-50+27/17</f>
        <v>-48.411764705882355</v>
      </c>
    </row>
    <row r="5" spans="1:2" x14ac:dyDescent="0.3">
      <c r="A5" t="s">
        <v>76</v>
      </c>
      <c r="B5" s="2">
        <f>3.7/5.05</f>
        <v>0.73267326732673277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4D91-BF9D-4FB6-A8AF-10BC0435B35B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>
        <f>PI()^EXP(1)-EXP(1)^PI()</f>
        <v>-0.68153491441822567</v>
      </c>
      <c r="B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ED34-AA78-470B-8A65-A11424464B0C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AC6F-0DAC-4770-A220-AF87602F714C}">
  <dimension ref="A1:B1"/>
  <sheetViews>
    <sheetView workbookViewId="0">
      <selection activeCell="B2" sqref="B2"/>
    </sheetView>
  </sheetViews>
  <sheetFormatPr defaultRowHeight="14.4" x14ac:dyDescent="0.3"/>
  <cols>
    <col min="1" max="1" width="10.109375" bestFit="1" customWidth="1"/>
  </cols>
  <sheetData>
    <row r="1" spans="1:2" x14ac:dyDescent="0.3">
      <c r="A1" s="4">
        <v>38449</v>
      </c>
      <c r="B1" t="str">
        <f>TEXT(A1,"ДДДД")</f>
        <v>четверг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D048-4F24-4C53-99E9-F90E0B0CA515}">
  <dimension ref="A1:B2"/>
  <sheetViews>
    <sheetView workbookViewId="0">
      <selection activeCell="E8" sqref="E8"/>
    </sheetView>
  </sheetViews>
  <sheetFormatPr defaultRowHeight="14.4" x14ac:dyDescent="0.3"/>
  <cols>
    <col min="2" max="2" width="10.109375" bestFit="1" customWidth="1"/>
  </cols>
  <sheetData>
    <row r="1" spans="1:2" x14ac:dyDescent="0.3">
      <c r="A1" t="s">
        <v>57</v>
      </c>
      <c r="B1" s="4">
        <v>38449</v>
      </c>
    </row>
    <row r="2" spans="1:2" x14ac:dyDescent="0.3">
      <c r="A2" t="s">
        <v>58</v>
      </c>
      <c r="B2">
        <f ca="1">INT(YEARFRAC(TODAY(),B1,1))</f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8430-5696-44CE-964B-3CBDA4A3BFDB}">
  <dimension ref="A1:E4"/>
  <sheetViews>
    <sheetView workbookViewId="0">
      <selection sqref="A1:E4"/>
    </sheetView>
  </sheetViews>
  <sheetFormatPr defaultRowHeight="14.4" x14ac:dyDescent="0.3"/>
  <cols>
    <col min="1" max="1" width="12.5546875" customWidth="1"/>
  </cols>
  <sheetData>
    <row r="1" spans="1:5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3">
      <c r="A2" t="s">
        <v>64</v>
      </c>
      <c r="B2" s="5">
        <v>0.42708333333333331</v>
      </c>
      <c r="C2" s="5">
        <v>0.4236111111111111</v>
      </c>
      <c r="D2" s="5">
        <v>0.4201388888888889</v>
      </c>
      <c r="E2" s="5">
        <v>0.43055555555555558</v>
      </c>
    </row>
    <row r="3" spans="1:5" x14ac:dyDescent="0.3">
      <c r="A3" t="s">
        <v>65</v>
      </c>
      <c r="B3" s="5">
        <v>0.44791666666666669</v>
      </c>
      <c r="C3" s="5">
        <v>0.43402777777777773</v>
      </c>
      <c r="D3" s="5">
        <v>0.43611111111111112</v>
      </c>
      <c r="E3" s="5">
        <v>0.44861111111111113</v>
      </c>
    </row>
    <row r="4" spans="1:5" x14ac:dyDescent="0.3">
      <c r="A4" t="s">
        <v>66</v>
      </c>
      <c r="B4" s="6">
        <f>MIN(B3-B2)</f>
        <v>2.083333333333337E-2</v>
      </c>
      <c r="C4" s="6">
        <f>MIN(C3-C2)</f>
        <v>1.041666666666663E-2</v>
      </c>
      <c r="D4" s="6">
        <f>MIN(D3-D2)</f>
        <v>1.5972222222222221E-2</v>
      </c>
      <c r="E4" s="6">
        <f>MIN(E3-E2)</f>
        <v>1.8055555555555547E-2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E9F9-7AB1-42EF-AFEE-180F13E39B15}">
  <dimension ref="A1:K17"/>
  <sheetViews>
    <sheetView tabSelected="1" workbookViewId="0">
      <selection activeCell="I9" sqref="I9"/>
    </sheetView>
  </sheetViews>
  <sheetFormatPr defaultRowHeight="14.4" x14ac:dyDescent="0.3"/>
  <cols>
    <col min="6" max="6" width="13" customWidth="1"/>
    <col min="7" max="7" width="12.21875" customWidth="1"/>
  </cols>
  <sheetData>
    <row r="1" spans="1:11" x14ac:dyDescent="0.3">
      <c r="A1" t="s">
        <v>67</v>
      </c>
      <c r="B1" t="s">
        <v>68</v>
      </c>
      <c r="D1" t="s">
        <v>67</v>
      </c>
      <c r="E1" t="s">
        <v>69</v>
      </c>
      <c r="F1" t="s">
        <v>62</v>
      </c>
      <c r="G1" t="s">
        <v>60</v>
      </c>
      <c r="H1" t="s">
        <v>71</v>
      </c>
      <c r="I1" t="s">
        <v>61</v>
      </c>
      <c r="J1" t="s">
        <v>70</v>
      </c>
      <c r="K1" t="s">
        <v>63</v>
      </c>
    </row>
    <row r="2" spans="1:11" x14ac:dyDescent="0.3">
      <c r="A2" t="s">
        <v>60</v>
      </c>
      <c r="B2">
        <v>36</v>
      </c>
      <c r="D2" t="s">
        <v>72</v>
      </c>
      <c r="E2">
        <v>15</v>
      </c>
      <c r="F2">
        <v>50</v>
      </c>
      <c r="G2">
        <v>20</v>
      </c>
      <c r="H2">
        <v>72</v>
      </c>
      <c r="I2">
        <v>38</v>
      </c>
      <c r="J2">
        <v>40</v>
      </c>
      <c r="K2">
        <v>65</v>
      </c>
    </row>
    <row r="3" spans="1:11" x14ac:dyDescent="0.3">
      <c r="A3" t="s">
        <v>61</v>
      </c>
      <c r="B3">
        <v>30</v>
      </c>
    </row>
    <row r="4" spans="1:11" x14ac:dyDescent="0.3">
      <c r="A4" t="s">
        <v>62</v>
      </c>
      <c r="B4">
        <v>28</v>
      </c>
    </row>
    <row r="5" spans="1:11" x14ac:dyDescent="0.3">
      <c r="A5" t="s">
        <v>63</v>
      </c>
      <c r="B5">
        <v>26</v>
      </c>
    </row>
    <row r="6" spans="1:11" x14ac:dyDescent="0.3">
      <c r="A6" t="s">
        <v>69</v>
      </c>
      <c r="B6">
        <v>10</v>
      </c>
    </row>
    <row r="7" spans="1:11" x14ac:dyDescent="0.3">
      <c r="A7" t="s">
        <v>70</v>
      </c>
      <c r="B7">
        <v>48</v>
      </c>
    </row>
    <row r="8" spans="1:11" x14ac:dyDescent="0.3">
      <c r="A8" t="s">
        <v>71</v>
      </c>
      <c r="B8">
        <v>56</v>
      </c>
    </row>
    <row r="10" spans="1:11" x14ac:dyDescent="0.3">
      <c r="D10" t="s">
        <v>67</v>
      </c>
      <c r="E10" t="s">
        <v>68</v>
      </c>
      <c r="F10" t="s">
        <v>72</v>
      </c>
      <c r="G10" t="s">
        <v>73</v>
      </c>
    </row>
    <row r="11" spans="1:11" x14ac:dyDescent="0.3">
      <c r="D11" t="s">
        <v>60</v>
      </c>
      <c r="E11">
        <v>36</v>
      </c>
      <c r="F11">
        <v>20</v>
      </c>
      <c r="G11">
        <f>E11+F11</f>
        <v>56</v>
      </c>
    </row>
    <row r="12" spans="1:11" x14ac:dyDescent="0.3">
      <c r="D12" t="s">
        <v>69</v>
      </c>
      <c r="E12">
        <v>10</v>
      </c>
      <c r="F12">
        <v>15</v>
      </c>
      <c r="G12">
        <f>E12+F12</f>
        <v>25</v>
      </c>
    </row>
    <row r="13" spans="1:11" x14ac:dyDescent="0.3">
      <c r="D13" t="s">
        <v>70</v>
      </c>
      <c r="E13">
        <v>48</v>
      </c>
      <c r="F13">
        <v>40</v>
      </c>
      <c r="G13">
        <f>E13+F13</f>
        <v>88</v>
      </c>
    </row>
    <row r="14" spans="1:11" x14ac:dyDescent="0.3">
      <c r="D14" t="s">
        <v>61</v>
      </c>
      <c r="E14">
        <v>30</v>
      </c>
      <c r="F14">
        <v>38</v>
      </c>
      <c r="G14">
        <f>E14+F14</f>
        <v>68</v>
      </c>
    </row>
    <row r="15" spans="1:11" x14ac:dyDescent="0.3">
      <c r="D15" t="s">
        <v>62</v>
      </c>
      <c r="E15">
        <v>28</v>
      </c>
      <c r="F15">
        <v>50</v>
      </c>
      <c r="G15">
        <f>E15+F15</f>
        <v>78</v>
      </c>
    </row>
    <row r="16" spans="1:11" x14ac:dyDescent="0.3">
      <c r="D16" t="s">
        <v>71</v>
      </c>
      <c r="E16">
        <v>56</v>
      </c>
      <c r="F16">
        <v>72</v>
      </c>
      <c r="G16">
        <f>E16+F16</f>
        <v>128</v>
      </c>
    </row>
    <row r="17" spans="4:7" x14ac:dyDescent="0.3">
      <c r="D17" t="s">
        <v>63</v>
      </c>
      <c r="E17">
        <v>26</v>
      </c>
      <c r="F17">
        <v>65</v>
      </c>
      <c r="G17">
        <f>E17+F17</f>
        <v>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9476-A780-497D-A677-D3EF4066438A}">
  <dimension ref="A1:C11"/>
  <sheetViews>
    <sheetView workbookViewId="0">
      <selection sqref="A1:C11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4</v>
      </c>
      <c r="C3">
        <v>8</v>
      </c>
    </row>
    <row r="4" spans="1:3" x14ac:dyDescent="0.3">
      <c r="A4">
        <v>3</v>
      </c>
      <c r="B4">
        <v>9</v>
      </c>
      <c r="C4">
        <v>27</v>
      </c>
    </row>
    <row r="5" spans="1:3" x14ac:dyDescent="0.3">
      <c r="A5">
        <v>4</v>
      </c>
      <c r="B5">
        <v>16</v>
      </c>
      <c r="C5">
        <v>64</v>
      </c>
    </row>
    <row r="6" spans="1:3" x14ac:dyDescent="0.3">
      <c r="A6">
        <v>5</v>
      </c>
      <c r="B6">
        <v>25</v>
      </c>
      <c r="C6">
        <v>125</v>
      </c>
    </row>
    <row r="7" spans="1:3" x14ac:dyDescent="0.3">
      <c r="A7">
        <v>6</v>
      </c>
      <c r="B7">
        <v>36</v>
      </c>
      <c r="C7">
        <v>216</v>
      </c>
    </row>
    <row r="8" spans="1:3" x14ac:dyDescent="0.3">
      <c r="A8">
        <v>7</v>
      </c>
      <c r="B8">
        <v>49</v>
      </c>
      <c r="C8">
        <v>343</v>
      </c>
    </row>
    <row r="9" spans="1:3" x14ac:dyDescent="0.3">
      <c r="A9">
        <v>8</v>
      </c>
      <c r="B9">
        <v>64</v>
      </c>
      <c r="C9">
        <v>512</v>
      </c>
    </row>
    <row r="10" spans="1:3" x14ac:dyDescent="0.3">
      <c r="A10">
        <v>9</v>
      </c>
      <c r="B10">
        <v>81</v>
      </c>
      <c r="C10">
        <v>648</v>
      </c>
    </row>
    <row r="11" spans="1:3" x14ac:dyDescent="0.3">
      <c r="A11">
        <v>10</v>
      </c>
      <c r="B11">
        <v>100</v>
      </c>
      <c r="C11">
        <v>1000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AC09-1AED-455F-9D9A-278E387CAE2E}">
  <dimension ref="A1:B16"/>
  <sheetViews>
    <sheetView workbookViewId="0">
      <selection sqref="A1:B16"/>
    </sheetView>
  </sheetViews>
  <sheetFormatPr defaultRowHeight="14.4" x14ac:dyDescent="0.3"/>
  <cols>
    <col min="1" max="2" width="11.109375" customWidth="1"/>
  </cols>
  <sheetData>
    <row r="1" spans="1:2" x14ac:dyDescent="0.3">
      <c r="A1" s="3" t="s">
        <v>31</v>
      </c>
      <c r="B1" s="3" t="s">
        <v>32</v>
      </c>
    </row>
    <row r="2" spans="1:2" x14ac:dyDescent="0.3">
      <c r="A2" t="s">
        <v>4</v>
      </c>
      <c r="B2">
        <v>0</v>
      </c>
    </row>
    <row r="3" spans="1:2" x14ac:dyDescent="0.3">
      <c r="A3" t="s">
        <v>5</v>
      </c>
      <c r="B3">
        <v>1</v>
      </c>
    </row>
    <row r="4" spans="1:2" x14ac:dyDescent="0.3">
      <c r="A4" t="s">
        <v>6</v>
      </c>
      <c r="B4">
        <v>1</v>
      </c>
    </row>
    <row r="5" spans="1:2" x14ac:dyDescent="0.3">
      <c r="A5" t="s">
        <v>7</v>
      </c>
      <c r="B5">
        <v>2</v>
      </c>
    </row>
    <row r="6" spans="1:2" x14ac:dyDescent="0.3">
      <c r="A6" t="s">
        <v>8</v>
      </c>
      <c r="B6">
        <v>3</v>
      </c>
    </row>
    <row r="7" spans="1:2" x14ac:dyDescent="0.3">
      <c r="A7" t="s">
        <v>9</v>
      </c>
      <c r="B7">
        <v>5</v>
      </c>
    </row>
    <row r="8" spans="1:2" x14ac:dyDescent="0.3">
      <c r="A8" t="s">
        <v>10</v>
      </c>
      <c r="B8">
        <v>8</v>
      </c>
    </row>
    <row r="9" spans="1:2" x14ac:dyDescent="0.3">
      <c r="A9" t="s">
        <v>11</v>
      </c>
      <c r="B9">
        <v>13</v>
      </c>
    </row>
    <row r="10" spans="1:2" x14ac:dyDescent="0.3">
      <c r="A10" t="s">
        <v>12</v>
      </c>
      <c r="B10">
        <v>21</v>
      </c>
    </row>
    <row r="11" spans="1:2" x14ac:dyDescent="0.3">
      <c r="A11" t="s">
        <v>13</v>
      </c>
      <c r="B11">
        <v>34</v>
      </c>
    </row>
    <row r="12" spans="1:2" x14ac:dyDescent="0.3">
      <c r="A12" t="s">
        <v>14</v>
      </c>
      <c r="B12">
        <v>55</v>
      </c>
    </row>
    <row r="13" spans="1:2" x14ac:dyDescent="0.3">
      <c r="A13" t="s">
        <v>15</v>
      </c>
      <c r="B13">
        <v>89</v>
      </c>
    </row>
    <row r="14" spans="1:2" x14ac:dyDescent="0.3">
      <c r="A14" t="s">
        <v>16</v>
      </c>
      <c r="B14">
        <v>144</v>
      </c>
    </row>
    <row r="15" spans="1:2" x14ac:dyDescent="0.3">
      <c r="A15" t="s">
        <v>17</v>
      </c>
      <c r="B15">
        <v>233</v>
      </c>
    </row>
    <row r="16" spans="1:2" x14ac:dyDescent="0.3">
      <c r="A16" t="s">
        <v>18</v>
      </c>
      <c r="B16">
        <v>377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52BA-4BB2-4980-B19D-FDE99F3472EB}">
  <dimension ref="A1:D14"/>
  <sheetViews>
    <sheetView workbookViewId="0">
      <selection activeCell="B6" sqref="B6:D14"/>
    </sheetView>
  </sheetViews>
  <sheetFormatPr defaultRowHeight="14.4" x14ac:dyDescent="0.3"/>
  <cols>
    <col min="1" max="2" width="11.109375" customWidth="1"/>
    <col min="3" max="4" width="17.88671875" customWidth="1"/>
  </cols>
  <sheetData>
    <row r="1" spans="1:4" x14ac:dyDescent="0.3">
      <c r="A1" s="3" t="s">
        <v>31</v>
      </c>
      <c r="B1" s="3" t="s">
        <v>32</v>
      </c>
      <c r="C1" s="3" t="s">
        <v>33</v>
      </c>
    </row>
    <row r="2" spans="1:4" x14ac:dyDescent="0.3">
      <c r="A2" s="3" t="s">
        <v>19</v>
      </c>
      <c r="B2" s="3" t="s">
        <v>20</v>
      </c>
      <c r="C2" s="3" t="s">
        <v>21</v>
      </c>
    </row>
    <row r="3" spans="1:4" x14ac:dyDescent="0.3">
      <c r="A3" s="3"/>
      <c r="B3" s="3" t="s">
        <v>23</v>
      </c>
      <c r="C3" s="3" t="s">
        <v>22</v>
      </c>
    </row>
    <row r="6" spans="1:4" x14ac:dyDescent="0.3">
      <c r="B6" t="s">
        <v>24</v>
      </c>
      <c r="C6" t="s">
        <v>25</v>
      </c>
      <c r="D6" t="s">
        <v>26</v>
      </c>
    </row>
    <row r="7" spans="1:4" x14ac:dyDescent="0.3">
      <c r="B7">
        <v>5</v>
      </c>
      <c r="C7" t="s">
        <v>27</v>
      </c>
      <c r="D7">
        <v>164</v>
      </c>
    </row>
    <row r="8" spans="1:4" x14ac:dyDescent="0.3">
      <c r="B8">
        <v>10</v>
      </c>
      <c r="C8">
        <v>349</v>
      </c>
      <c r="D8">
        <v>328</v>
      </c>
    </row>
    <row r="9" spans="1:4" x14ac:dyDescent="0.3">
      <c r="B9">
        <v>15</v>
      </c>
      <c r="C9" t="s">
        <v>28</v>
      </c>
      <c r="D9">
        <v>492</v>
      </c>
    </row>
    <row r="10" spans="1:4" x14ac:dyDescent="0.3">
      <c r="B10">
        <v>20</v>
      </c>
      <c r="C10">
        <v>698</v>
      </c>
      <c r="D10">
        <v>656</v>
      </c>
    </row>
    <row r="11" spans="1:4" x14ac:dyDescent="0.3">
      <c r="B11">
        <v>25</v>
      </c>
      <c r="C11" t="s">
        <v>29</v>
      </c>
      <c r="D11">
        <v>820</v>
      </c>
    </row>
    <row r="12" spans="1:4" x14ac:dyDescent="0.3">
      <c r="B12">
        <v>30</v>
      </c>
      <c r="C12">
        <v>1047</v>
      </c>
      <c r="D12">
        <v>984</v>
      </c>
    </row>
    <row r="13" spans="1:4" x14ac:dyDescent="0.3">
      <c r="B13">
        <v>35</v>
      </c>
      <c r="C13" t="s">
        <v>30</v>
      </c>
      <c r="D13">
        <v>1148</v>
      </c>
    </row>
    <row r="14" spans="1:4" x14ac:dyDescent="0.3">
      <c r="B14">
        <v>40</v>
      </c>
      <c r="C14">
        <v>1396</v>
      </c>
      <c r="D14">
        <v>1312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7EA-1C8C-4472-AFA1-4EBF1006EA77}">
  <dimension ref="A2:K13"/>
  <sheetViews>
    <sheetView topLeftCell="A7" zoomScale="175" zoomScaleNormal="175" workbookViewId="0">
      <selection activeCell="A2" sqref="A2:K13"/>
    </sheetView>
  </sheetViews>
  <sheetFormatPr defaultRowHeight="14.4" x14ac:dyDescent="0.3"/>
  <cols>
    <col min="1" max="9" width="9.88671875" customWidth="1"/>
    <col min="10" max="11" width="10.88671875" customWidth="1"/>
  </cols>
  <sheetData>
    <row r="2" spans="1:11" x14ac:dyDescent="0.3">
      <c r="A2" s="3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77</v>
      </c>
      <c r="I2" s="3" t="s">
        <v>78</v>
      </c>
      <c r="J2" s="3" t="s">
        <v>79</v>
      </c>
      <c r="K2" s="3" t="s">
        <v>80</v>
      </c>
    </row>
    <row r="3" spans="1:1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3"/>
      <c r="B4" s="3"/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</row>
    <row r="5" spans="1:11" x14ac:dyDescent="0.3">
      <c r="A5" s="3"/>
      <c r="B5" s="3">
        <v>2</v>
      </c>
      <c r="C5" s="3">
        <v>4</v>
      </c>
      <c r="D5" s="3">
        <v>6</v>
      </c>
      <c r="E5" s="3">
        <v>8</v>
      </c>
      <c r="F5" s="3">
        <v>10</v>
      </c>
      <c r="G5" s="3">
        <v>12</v>
      </c>
      <c r="H5" s="3">
        <v>14</v>
      </c>
      <c r="I5" s="3">
        <v>16</v>
      </c>
      <c r="J5" s="3">
        <v>18</v>
      </c>
      <c r="K5" s="3">
        <v>20</v>
      </c>
    </row>
    <row r="6" spans="1:11" x14ac:dyDescent="0.3">
      <c r="A6" s="3"/>
      <c r="B6" s="3">
        <v>3</v>
      </c>
      <c r="C6" s="3">
        <v>6</v>
      </c>
      <c r="D6" s="3">
        <v>9</v>
      </c>
      <c r="E6" s="3">
        <v>12</v>
      </c>
      <c r="F6" s="3">
        <v>15</v>
      </c>
      <c r="G6" s="3">
        <v>18</v>
      </c>
      <c r="H6" s="3">
        <v>21</v>
      </c>
      <c r="I6" s="3">
        <v>24</v>
      </c>
      <c r="J6" s="3">
        <v>27</v>
      </c>
      <c r="K6" s="3">
        <v>30</v>
      </c>
    </row>
    <row r="7" spans="1:11" x14ac:dyDescent="0.3">
      <c r="A7" s="3"/>
      <c r="B7" s="3">
        <v>4</v>
      </c>
      <c r="C7" s="3">
        <v>8</v>
      </c>
      <c r="D7" s="3">
        <v>12</v>
      </c>
      <c r="E7" s="3">
        <v>16</v>
      </c>
      <c r="F7" s="3">
        <v>20</v>
      </c>
      <c r="G7" s="3">
        <v>24</v>
      </c>
      <c r="H7" s="3">
        <v>28</v>
      </c>
      <c r="I7" s="3">
        <v>32</v>
      </c>
      <c r="J7" s="3">
        <v>36</v>
      </c>
      <c r="K7" s="3">
        <v>40</v>
      </c>
    </row>
    <row r="8" spans="1:11" x14ac:dyDescent="0.3">
      <c r="A8" s="3"/>
      <c r="B8" s="3">
        <v>5</v>
      </c>
      <c r="C8" s="3">
        <v>10</v>
      </c>
      <c r="D8" s="3">
        <v>15</v>
      </c>
      <c r="E8" s="3">
        <v>20</v>
      </c>
      <c r="F8" s="3">
        <v>25</v>
      </c>
      <c r="G8" s="3">
        <v>30</v>
      </c>
      <c r="H8" s="3">
        <v>35</v>
      </c>
      <c r="I8" s="3">
        <v>40</v>
      </c>
      <c r="J8" s="3">
        <v>45</v>
      </c>
      <c r="K8" s="3">
        <v>50</v>
      </c>
    </row>
    <row r="9" spans="1:11" x14ac:dyDescent="0.3">
      <c r="A9" s="3"/>
      <c r="B9" s="3">
        <v>6</v>
      </c>
      <c r="C9" s="3">
        <v>12</v>
      </c>
      <c r="D9" s="3">
        <v>18</v>
      </c>
      <c r="E9" s="3">
        <v>24</v>
      </c>
      <c r="F9" s="3">
        <v>30</v>
      </c>
      <c r="G9" s="3">
        <v>36</v>
      </c>
      <c r="H9" s="3">
        <v>42</v>
      </c>
      <c r="I9" s="3">
        <v>48</v>
      </c>
      <c r="J9" s="3">
        <v>54</v>
      </c>
      <c r="K9" s="3">
        <v>60</v>
      </c>
    </row>
    <row r="10" spans="1:11" x14ac:dyDescent="0.3">
      <c r="A10" s="3"/>
      <c r="B10" s="3">
        <v>7</v>
      </c>
      <c r="C10" s="3">
        <v>14</v>
      </c>
      <c r="D10" s="3">
        <v>21</v>
      </c>
      <c r="E10" s="3">
        <v>28</v>
      </c>
      <c r="F10" s="3">
        <v>35</v>
      </c>
      <c r="G10" s="3">
        <v>42</v>
      </c>
      <c r="H10" s="3">
        <v>49</v>
      </c>
      <c r="I10" s="3">
        <v>56</v>
      </c>
      <c r="J10" s="3">
        <v>63</v>
      </c>
      <c r="K10" s="3">
        <v>70</v>
      </c>
    </row>
    <row r="11" spans="1:11" x14ac:dyDescent="0.3">
      <c r="A11" s="3"/>
      <c r="B11" s="3">
        <v>8</v>
      </c>
      <c r="C11" s="3">
        <v>16</v>
      </c>
      <c r="D11" s="3">
        <v>24</v>
      </c>
      <c r="E11" s="3">
        <v>36</v>
      </c>
      <c r="F11" s="3">
        <v>40</v>
      </c>
      <c r="G11" s="3">
        <v>48</v>
      </c>
      <c r="H11" s="3">
        <v>56</v>
      </c>
      <c r="I11" s="3">
        <v>64</v>
      </c>
      <c r="J11" s="3">
        <v>72</v>
      </c>
      <c r="K11" s="3">
        <v>80</v>
      </c>
    </row>
    <row r="12" spans="1:11" x14ac:dyDescent="0.3">
      <c r="A12" s="3"/>
      <c r="B12" s="3">
        <v>9</v>
      </c>
      <c r="C12" s="3">
        <v>18</v>
      </c>
      <c r="D12" s="3">
        <v>27</v>
      </c>
      <c r="E12" s="3">
        <v>36</v>
      </c>
      <c r="F12" s="3">
        <v>45</v>
      </c>
      <c r="G12" s="3">
        <v>54</v>
      </c>
      <c r="H12" s="3">
        <v>63</v>
      </c>
      <c r="I12" s="3">
        <v>72</v>
      </c>
      <c r="J12" s="3">
        <v>81</v>
      </c>
      <c r="K12" s="3">
        <v>90</v>
      </c>
    </row>
    <row r="13" spans="1:11" x14ac:dyDescent="0.3">
      <c r="A13" s="3"/>
      <c r="B13" s="3">
        <v>10</v>
      </c>
      <c r="C13" s="3">
        <v>20</v>
      </c>
      <c r="D13" s="3">
        <v>30</v>
      </c>
      <c r="E13" s="3">
        <v>40</v>
      </c>
      <c r="F13" s="3">
        <v>50</v>
      </c>
      <c r="G13" s="3">
        <v>60</v>
      </c>
      <c r="H13" s="3">
        <v>70</v>
      </c>
      <c r="I13" s="3">
        <v>80</v>
      </c>
      <c r="J13" s="3">
        <v>90</v>
      </c>
      <c r="K13" s="3">
        <v>100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FBF6-ECD1-4384-B68A-36C4D8B6DB8E}">
  <dimension ref="A1:C3"/>
  <sheetViews>
    <sheetView workbookViewId="0">
      <selection sqref="A1:C3"/>
    </sheetView>
  </sheetViews>
  <sheetFormatPr defaultRowHeight="14.4" x14ac:dyDescent="0.3"/>
  <sheetData>
    <row r="1" spans="1:3" x14ac:dyDescent="0.3">
      <c r="A1">
        <v>723</v>
      </c>
      <c r="B1">
        <v>3</v>
      </c>
      <c r="C1">
        <f>SQRT(A1-B1)</f>
        <v>26.832815729997478</v>
      </c>
    </row>
    <row r="2" spans="1:3" x14ac:dyDescent="0.3">
      <c r="A2">
        <v>3</v>
      </c>
      <c r="B2">
        <v>2</v>
      </c>
      <c r="C2">
        <f>LOG(3,2)</f>
        <v>1.5849625007211563</v>
      </c>
    </row>
    <row r="3" spans="1:3" x14ac:dyDescent="0.3">
      <c r="A3" t="s">
        <v>38</v>
      </c>
      <c r="B3">
        <v>4</v>
      </c>
      <c r="C3">
        <v>1.1149876700000001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2D34-DB9D-49AD-A8EE-7FCD7E15A96F}">
  <dimension ref="A1:E14"/>
  <sheetViews>
    <sheetView workbookViewId="0">
      <selection sqref="A1:E14"/>
    </sheetView>
  </sheetViews>
  <sheetFormatPr defaultRowHeight="14.4" x14ac:dyDescent="0.3"/>
  <cols>
    <col min="1" max="1" width="12.77734375" customWidth="1"/>
    <col min="2" max="2" width="13.44140625" customWidth="1"/>
    <col min="5" max="5" width="9.109375" customWidth="1"/>
  </cols>
  <sheetData>
    <row r="1" spans="1:5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3">
      <c r="A2">
        <v>0</v>
      </c>
      <c r="B2">
        <f>RADIANS(0)</f>
        <v>0</v>
      </c>
      <c r="C2">
        <f>SIN(0)</f>
        <v>0</v>
      </c>
      <c r="D2">
        <f>COS(0)</f>
        <v>1</v>
      </c>
      <c r="E2">
        <f>SIN(2*0+1)</f>
        <v>0.8414709848078965</v>
      </c>
    </row>
    <row r="3" spans="1:5" x14ac:dyDescent="0.3">
      <c r="A3">
        <v>15</v>
      </c>
      <c r="B3">
        <f>RADIANS(15)</f>
        <v>0.26179938779914941</v>
      </c>
      <c r="C3">
        <f>SIN(15)</f>
        <v>0.65028784015711683</v>
      </c>
      <c r="D3">
        <f>COS(15)</f>
        <v>-0.75968791285882131</v>
      </c>
      <c r="E3">
        <f>SIN(2*15+1)</f>
        <v>-0.40403764532306502</v>
      </c>
    </row>
    <row r="4" spans="1:5" x14ac:dyDescent="0.3">
      <c r="A4">
        <v>30</v>
      </c>
      <c r="B4">
        <f>RADIANS(30)</f>
        <v>0.52359877559829882</v>
      </c>
      <c r="C4">
        <f>SIN(30)</f>
        <v>-0.98803162409286183</v>
      </c>
      <c r="D4">
        <f>COS(30)</f>
        <v>0.15425144988758405</v>
      </c>
      <c r="E4">
        <f>SIN(2*30+1)</f>
        <v>-0.96611777000839294</v>
      </c>
    </row>
    <row r="5" spans="1:5" x14ac:dyDescent="0.3">
      <c r="A5">
        <v>45</v>
      </c>
      <c r="B5">
        <f>RADIANS(45)</f>
        <v>0.78539816339744828</v>
      </c>
      <c r="C5">
        <f>SIN(45)</f>
        <v>0.85090352453411844</v>
      </c>
      <c r="D5">
        <f>COS(45)</f>
        <v>0.52532198881772973</v>
      </c>
      <c r="E5">
        <f>SIN(2*45+1)</f>
        <v>0.10598751175115685</v>
      </c>
    </row>
    <row r="6" spans="1:5" x14ac:dyDescent="0.3">
      <c r="A6">
        <v>60</v>
      </c>
      <c r="B6">
        <f>RADIANS(60)</f>
        <v>1.0471975511965976</v>
      </c>
      <c r="C6">
        <f>SIN(60)</f>
        <v>-0.30481062110221668</v>
      </c>
      <c r="D6">
        <f>COS(60)</f>
        <v>-0.95241298041515632</v>
      </c>
      <c r="E6">
        <f>SIN(2*60+1)</f>
        <v>0.99881522472357953</v>
      </c>
    </row>
    <row r="7" spans="1:5" x14ac:dyDescent="0.3">
      <c r="A7">
        <v>75</v>
      </c>
      <c r="B7">
        <f>RADIANS(75)</f>
        <v>1.3089969389957472</v>
      </c>
      <c r="C7">
        <f>SIN(75)</f>
        <v>-0.38778163540943045</v>
      </c>
      <c r="D7">
        <f>COS(75)</f>
        <v>0.9217512697247493</v>
      </c>
      <c r="E7">
        <f>SIN(2*75+1)</f>
        <v>0.2021498814156536</v>
      </c>
    </row>
    <row r="8" spans="1:5" x14ac:dyDescent="0.3">
      <c r="A8">
        <v>90</v>
      </c>
      <c r="B8">
        <f>RADIANS(90)</f>
        <v>1.5707963267948966</v>
      </c>
      <c r="C8">
        <f>SIN(90)</f>
        <v>0.89399666360055785</v>
      </c>
      <c r="D8">
        <f>COS(90)</f>
        <v>-0.44807361612917013</v>
      </c>
      <c r="E8">
        <f>SIN(2*90+1)</f>
        <v>-0.93645140011764405</v>
      </c>
    </row>
    <row r="9" spans="1:5" x14ac:dyDescent="0.3">
      <c r="A9">
        <v>105</v>
      </c>
      <c r="B9">
        <f>RADIANS(105)</f>
        <v>1.8325957145940461</v>
      </c>
      <c r="C9">
        <f>SIN(105)</f>
        <v>-0.97053528353748475</v>
      </c>
      <c r="D9">
        <f>COS(105)</f>
        <v>-0.24095904923620143</v>
      </c>
      <c r="E9">
        <f>SIN(2*105+1)</f>
        <v>-0.49104785385046301</v>
      </c>
    </row>
    <row r="10" spans="1:5" x14ac:dyDescent="0.3">
      <c r="A10">
        <v>120</v>
      </c>
      <c r="B10">
        <f>RADIANS(120)</f>
        <v>2.0943951023931953</v>
      </c>
      <c r="C10">
        <f>SIN(120)</f>
        <v>0.58061118421231428</v>
      </c>
      <c r="D10">
        <f>COS(120)</f>
        <v>0.8141809705265618</v>
      </c>
      <c r="E10">
        <f>SIN(2*120+1)</f>
        <v>0.78496171327640329</v>
      </c>
    </row>
    <row r="11" spans="1:5" x14ac:dyDescent="0.3">
      <c r="A11">
        <v>135</v>
      </c>
      <c r="B11">
        <f>RADIANS(135)</f>
        <v>2.3561944901923448</v>
      </c>
      <c r="C11">
        <f>SIN(135)</f>
        <v>8.8368686104001434E-2</v>
      </c>
      <c r="D11">
        <f>COS(135)</f>
        <v>-0.99608783514118493</v>
      </c>
      <c r="E11">
        <f>SIN(2*135+1)</f>
        <v>0.73321081860871751</v>
      </c>
    </row>
    <row r="12" spans="1:5" x14ac:dyDescent="0.3">
      <c r="A12">
        <v>150</v>
      </c>
      <c r="B12">
        <f>RADIANS(150)</f>
        <v>2.6179938779914944</v>
      </c>
      <c r="C12">
        <f>SIN(150)</f>
        <v>-0.71487642962916464</v>
      </c>
      <c r="D12">
        <f>COS(150)</f>
        <v>0.69925080647837512</v>
      </c>
      <c r="E12">
        <f>SIN(2*150+1)</f>
        <v>-0.5587640495890891</v>
      </c>
    </row>
    <row r="13" spans="1:5" x14ac:dyDescent="0.3">
      <c r="A13">
        <v>165</v>
      </c>
      <c r="B13">
        <f>RADIANS(165)</f>
        <v>2.8797932657906435</v>
      </c>
      <c r="C13">
        <f>SIN(165)</f>
        <v>0.99779727944989072</v>
      </c>
      <c r="D13">
        <f>COS(165)</f>
        <v>-6.6336936335623722E-2</v>
      </c>
      <c r="E13">
        <f>SIN(2*165+1)</f>
        <v>-0.90559114819706732</v>
      </c>
    </row>
    <row r="14" spans="1:5" x14ac:dyDescent="0.3">
      <c r="A14">
        <v>180</v>
      </c>
      <c r="B14">
        <f>RADIANS(180)</f>
        <v>3.1415926535897931</v>
      </c>
      <c r="C14">
        <f>SIN(180)</f>
        <v>-0.80115263573383044</v>
      </c>
      <c r="D14">
        <f>COS(180)</f>
        <v>-0.59846006905785809</v>
      </c>
      <c r="E14">
        <f>SIN(2*180+1)</f>
        <v>0.27938655435956988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F6B6-72EF-4179-884B-77CE57843149}">
  <dimension ref="A1:D3"/>
  <sheetViews>
    <sheetView workbookViewId="0">
      <selection sqref="A1:D3"/>
    </sheetView>
  </sheetViews>
  <sheetFormatPr defaultRowHeight="14.4" x14ac:dyDescent="0.3"/>
  <cols>
    <col min="1" max="4" width="11.109375" customWidth="1"/>
  </cols>
  <sheetData>
    <row r="1" spans="1:4" x14ac:dyDescent="0.3">
      <c r="A1" s="3" t="s">
        <v>31</v>
      </c>
      <c r="B1" s="3" t="s">
        <v>32</v>
      </c>
      <c r="C1" s="3" t="s">
        <v>33</v>
      </c>
      <c r="D1" s="3" t="s">
        <v>34</v>
      </c>
    </row>
    <row r="2" spans="1:4" x14ac:dyDescent="0.3">
      <c r="A2" t="s">
        <v>44</v>
      </c>
      <c r="B2" t="s">
        <v>45</v>
      </c>
      <c r="C2" t="s">
        <v>46</v>
      </c>
      <c r="D2" t="s">
        <v>47</v>
      </c>
    </row>
    <row r="3" spans="1:4" x14ac:dyDescent="0.3">
      <c r="A3" t="s">
        <v>48</v>
      </c>
      <c r="B3" t="s">
        <v>49</v>
      </c>
      <c r="C3" t="s">
        <v>50</v>
      </c>
      <c r="D3" t="str">
        <f>A3&amp;" "&amp;LEFT(B3)&amp;"."&amp;LEFT(C3)&amp;"."</f>
        <v>Иванов П.С.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5E3A-359A-4CAB-B206-2FB94EC18CA5}">
  <dimension ref="A1:C5"/>
  <sheetViews>
    <sheetView workbookViewId="0">
      <selection sqref="A1:C5"/>
    </sheetView>
  </sheetViews>
  <sheetFormatPr defaultRowHeight="14.4" x14ac:dyDescent="0.3"/>
  <sheetData>
    <row r="1" spans="1:3" x14ac:dyDescent="0.3">
      <c r="A1" t="s">
        <v>51</v>
      </c>
      <c r="C1">
        <v>23</v>
      </c>
    </row>
    <row r="2" spans="1:3" x14ac:dyDescent="0.3">
      <c r="A2" t="s">
        <v>52</v>
      </c>
      <c r="C2">
        <f>INT(C1/10)</f>
        <v>2</v>
      </c>
    </row>
    <row r="3" spans="1:3" x14ac:dyDescent="0.3">
      <c r="A3" t="s">
        <v>53</v>
      </c>
      <c r="C3">
        <f>MOD(C1,10)</f>
        <v>3</v>
      </c>
    </row>
    <row r="4" spans="1:3" x14ac:dyDescent="0.3">
      <c r="A4" t="s">
        <v>54</v>
      </c>
      <c r="C4">
        <f>C2+C3</f>
        <v>5</v>
      </c>
    </row>
    <row r="5" spans="1:3" x14ac:dyDescent="0.3">
      <c r="A5" t="s">
        <v>55</v>
      </c>
      <c r="C5">
        <f>C2*C3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ЗАДАНИЕ1</vt:lpstr>
      <vt:lpstr>ЗАДАНИЕ2</vt:lpstr>
      <vt:lpstr>ЗАДАНИЕ3</vt:lpstr>
      <vt:lpstr>ЗАДАНИЕ4</vt:lpstr>
      <vt:lpstr>ЗАДАНИЕ 5</vt:lpstr>
      <vt:lpstr>ЗАДАНИЕ 6</vt:lpstr>
      <vt:lpstr>ЗАДАНИЕ 7</vt:lpstr>
      <vt:lpstr>ЗАДАНИЕ 8</vt:lpstr>
      <vt:lpstr>ЗАДАНИЕ 9</vt:lpstr>
      <vt:lpstr>ЗАДАНИЕ 10</vt:lpstr>
      <vt:lpstr>ЗАДАНИЕ 11</vt:lpstr>
      <vt:lpstr>ЗАДАНИЕ 12</vt:lpstr>
      <vt:lpstr>ЗАДАНИЕ 13</vt:lpstr>
      <vt:lpstr>ЗАДАНИЕ 14</vt:lpstr>
      <vt:lpstr>ЗАДАНИЕ 15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2022-11-03T10:13:20Z</dcterms:created>
  <dcterms:modified xsi:type="dcterms:W3CDTF">2022-11-10T11:41:43Z</dcterms:modified>
</cp:coreProperties>
</file>