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Рабочий стол\лабораторные раб\Компьютерные технологии\"/>
    </mc:Choice>
  </mc:AlternateContent>
  <xr:revisionPtr revIDLastSave="0" documentId="8_{6A092731-B928-44DF-A772-6A00B0D91E2C}" xr6:coauthVersionLast="47" xr6:coauthVersionMax="47" xr10:uidLastSave="{00000000-0000-0000-0000-000000000000}"/>
  <bookViews>
    <workbookView xWindow="-108" yWindow="-108" windowWidth="23256" windowHeight="12720" activeTab="1" xr2:uid="{624E0345-2F42-4235-8778-5C52BF918CCB}"/>
  </bookViews>
  <sheets>
    <sheet name="Ведомость" sheetId="1" r:id="rId1"/>
    <sheet name="Формулы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  <c r="E9" i="4"/>
  <c r="E7" i="4"/>
  <c r="E5" i="4"/>
  <c r="D11" i="4"/>
  <c r="E11" i="4" s="1"/>
  <c r="D8" i="4"/>
  <c r="E8" i="4" s="1"/>
  <c r="D6" i="4"/>
  <c r="E6" i="4" s="1"/>
  <c r="D5" i="4"/>
  <c r="C5" i="4"/>
  <c r="C11" i="4"/>
  <c r="C10" i="4"/>
  <c r="C9" i="4"/>
  <c r="C8" i="4"/>
  <c r="C7" i="4"/>
  <c r="C6" i="4"/>
  <c r="G14" i="1"/>
  <c r="F14" i="1"/>
  <c r="G13" i="1"/>
  <c r="G12" i="1"/>
  <c r="G11" i="1"/>
  <c r="G10" i="1"/>
  <c r="G9" i="1"/>
  <c r="G8" i="1"/>
  <c r="G7" i="1"/>
  <c r="F13" i="1"/>
  <c r="F12" i="1"/>
  <c r="F11" i="1"/>
  <c r="F10" i="1"/>
  <c r="F9" i="1"/>
  <c r="F8" i="1"/>
  <c r="F7" i="1"/>
  <c r="E13" i="1"/>
  <c r="E12" i="1"/>
  <c r="E11" i="1"/>
  <c r="E10" i="1"/>
  <c r="E9" i="1"/>
  <c r="E8" i="1"/>
  <c r="E7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<sst xmlns="http://schemas.openxmlformats.org/spreadsheetml/2006/main" count="29" uniqueCount="21">
  <si>
    <t>Районный коэффициент (k)</t>
  </si>
  <si>
    <t>Ставка подоходного налога (n)</t>
  </si>
  <si>
    <t>Ф.И.О.</t>
  </si>
  <si>
    <t>Оклад</t>
  </si>
  <si>
    <t>Налоговые расчеты</t>
  </si>
  <si>
    <t>Районный коэффициент</t>
  </si>
  <si>
    <t>Начислено</t>
  </si>
  <si>
    <t>Подходный налог</t>
  </si>
  <si>
    <t>Сумма к выдаче</t>
  </si>
  <si>
    <t>Серова Н.Р.</t>
  </si>
  <si>
    <t>Яковлева И.О.</t>
  </si>
  <si>
    <t>Николаев И.В.</t>
  </si>
  <si>
    <t>Семенов А.Д.</t>
  </si>
  <si>
    <t>Антонова Е.Н.</t>
  </si>
  <si>
    <t>Осипова А.Л.</t>
  </si>
  <si>
    <t>Миронов П.О.</t>
  </si>
  <si>
    <t>ИТОГО</t>
  </si>
  <si>
    <t xml:space="preserve">Сумма к выдаче </t>
  </si>
  <si>
    <t>Сообщение о надбавке</t>
  </si>
  <si>
    <t>Величина надбавки</t>
  </si>
  <si>
    <t>Итоговая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</si>
</sst>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/>
    <xf numFmtId="0" fontId="2" fillId="2" borderId="0" xfId="0" applyFont="1" applyFill="1"/>
    <xf numFmtId="0" fontId="3" fillId="0" borderId="1" xfId="0" applyFont="1" applyBorder="1"/>
    <xf numFmtId="0" fontId="3" fillId="3" borderId="1" xfId="0" applyFont="1" applyFill="1" applyBorder="1"/>
  </cellXfs>
  <cellStyles count="1">
    <cellStyle name="Обычный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border diagonalUp="0" diagonalDown="0">
        <left/>
        <right style="thin">
          <color rgb="FF8EA9DB"/>
        </right>
        <top style="thin">
          <color rgb="FF8EA9DB"/>
        </top>
        <bottom style="thin">
          <color rgb="FF8EA9DB"/>
        </bottom>
        <vertical/>
        <horizontal/>
      </border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571500</xdr:colOff>
      <xdr:row>2</xdr:row>
      <xdr:rowOff>160020</xdr:rowOff>
    </xdr:from>
    <xdr:ext cx="275953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A4C8E1-9F7F-4C98-856F-3BD83DF89437}"/>
            </a:ext>
          </a:extLst>
        </xdr:cNvPr>
        <xdr:cNvSpPr txBox="1"/>
      </xdr:nvSpPr>
      <xdr:spPr>
        <a:xfrm>
          <a:off x="1181100" y="525780"/>
          <a:ext cx="2759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/>
            <a:t>Ведомость</a:t>
          </a:r>
          <a:r>
            <a:rPr lang="ru-RU" sz="1100" b="1" baseline="0"/>
            <a:t> начисления заработной платы</a:t>
          </a:r>
          <a:endParaRPr lang="ru-RU" sz="1100" b="1"/>
        </a:p>
      </xdr:txBody>
    </xdr:sp>
    <xdr:clientData/>
  </xdr:oneCellAnchor>
  <xdr:oneCellAnchor>
    <xdr:from>
      <xdr:col>0</xdr:col>
      <xdr:colOff>533400</xdr:colOff>
      <xdr:row>13</xdr:row>
      <xdr:rowOff>160020</xdr:rowOff>
    </xdr:from>
    <xdr:ext cx="268983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3386A4-2544-47D5-B57A-EAB03D19AF60}"/>
            </a:ext>
          </a:extLst>
        </xdr:cNvPr>
        <xdr:cNvSpPr txBox="1"/>
      </xdr:nvSpPr>
      <xdr:spPr>
        <a:xfrm>
          <a:off x="533400" y="2537460"/>
          <a:ext cx="26898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26578</a:t>
          </a:r>
          <a:r>
            <a:rPr lang="ru-RU" sz="1100"/>
            <a:t>,50</a:t>
          </a:r>
          <a:r>
            <a:rPr lang="ru-RU" sz="1100" baseline="0"/>
            <a:t> - максимальная сумма к выдаче</a:t>
          </a:r>
          <a:endParaRPr lang="ru-RU" sz="1100"/>
        </a:p>
      </xdr:txBody>
    </xdr:sp>
    <xdr:clientData/>
  </xdr:oneCellAnchor>
  <xdr:oneCellAnchor>
    <xdr:from>
      <xdr:col>0</xdr:col>
      <xdr:colOff>525780</xdr:colOff>
      <xdr:row>14</xdr:row>
      <xdr:rowOff>137160</xdr:rowOff>
    </xdr:from>
    <xdr:ext cx="197772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57BE9BF-4A71-4E77-A5E7-838B97947C26}"/>
            </a:ext>
          </a:extLst>
        </xdr:cNvPr>
        <xdr:cNvSpPr txBox="1"/>
      </xdr:nvSpPr>
      <xdr:spPr>
        <a:xfrm>
          <a:off x="525780" y="2697480"/>
          <a:ext cx="19777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2078,70 - минимальный</a:t>
          </a:r>
          <a:r>
            <a:rPr lang="ru-RU" sz="1100" baseline="0"/>
            <a:t> отчет</a:t>
          </a:r>
          <a:endParaRPr lang="ru-RU" sz="1100"/>
        </a:p>
      </xdr:txBody>
    </xdr:sp>
    <xdr:clientData/>
  </xdr:oneCellAnchor>
  <xdr:oneCellAnchor>
    <xdr:from>
      <xdr:col>0</xdr:col>
      <xdr:colOff>518160</xdr:colOff>
      <xdr:row>15</xdr:row>
      <xdr:rowOff>121920</xdr:rowOff>
    </xdr:from>
    <xdr:ext cx="1727909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D47ABAC-7DFE-4EF1-A0E5-52FDDE9684D1}"/>
            </a:ext>
          </a:extLst>
        </xdr:cNvPr>
        <xdr:cNvSpPr txBox="1"/>
      </xdr:nvSpPr>
      <xdr:spPr>
        <a:xfrm>
          <a:off x="518160" y="2865120"/>
          <a:ext cx="17279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17100,00 - средний оклад</a:t>
          </a:r>
        </a:p>
      </xdr:txBody>
    </xdr:sp>
    <xdr:clientData/>
  </xdr:oneCellAnchor>
  <xdr:oneCellAnchor>
    <xdr:from>
      <xdr:col>0</xdr:col>
      <xdr:colOff>533400</xdr:colOff>
      <xdr:row>16</xdr:row>
      <xdr:rowOff>129540</xdr:rowOff>
    </xdr:from>
    <xdr:ext cx="386612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38EB49-F855-484C-9148-3C80CB81DD33}"/>
            </a:ext>
          </a:extLst>
        </xdr:cNvPr>
        <xdr:cNvSpPr txBox="1"/>
      </xdr:nvSpPr>
      <xdr:spPr>
        <a:xfrm>
          <a:off x="533400" y="3055620"/>
          <a:ext cx="38661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4 - количество</a:t>
          </a:r>
          <a:r>
            <a:rPr lang="ru-RU" sz="1100" baseline="0"/>
            <a:t> рабочих, оклад которых превышает 16000 руб.</a:t>
          </a:r>
          <a:endParaRPr lang="ru-RU" sz="1100"/>
        </a:p>
      </xdr:txBody>
    </xdr:sp>
    <xdr:clientData/>
  </xdr:oneCellAnchor>
  <xdr:oneCellAnchor>
    <xdr:from>
      <xdr:col>0</xdr:col>
      <xdr:colOff>533400</xdr:colOff>
      <xdr:row>17</xdr:row>
      <xdr:rowOff>114300</xdr:rowOff>
    </xdr:from>
    <xdr:ext cx="4986622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662B4E1-7AC9-4CE3-8DFD-1B4B5E8948C3}"/>
            </a:ext>
          </a:extLst>
        </xdr:cNvPr>
        <xdr:cNvSpPr txBox="1"/>
      </xdr:nvSpPr>
      <xdr:spPr>
        <a:xfrm>
          <a:off x="533400" y="3223260"/>
          <a:ext cx="4986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8156,20 -  суммарный</a:t>
          </a:r>
          <a:r>
            <a:rPr lang="ru-RU" sz="1100" baseline="0"/>
            <a:t> подоходный налог рабочих, имеющих налоговые вычеты</a:t>
          </a:r>
          <a:endParaRPr lang="ru-RU" sz="1100"/>
        </a:p>
      </xdr:txBody>
    </xdr:sp>
    <xdr:clientData/>
  </xdr:oneCellAnchor>
  <xdr:oneCellAnchor>
    <xdr:from>
      <xdr:col>0</xdr:col>
      <xdr:colOff>502920</xdr:colOff>
      <xdr:row>18</xdr:row>
      <xdr:rowOff>106680</xdr:rowOff>
    </xdr:from>
    <xdr:ext cx="7693966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340369C-5250-496C-AAD7-A99AB984A951}"/>
            </a:ext>
          </a:extLst>
        </xdr:cNvPr>
        <xdr:cNvSpPr txBox="1"/>
      </xdr:nvSpPr>
      <xdr:spPr>
        <a:xfrm>
          <a:off x="502920" y="3398520"/>
          <a:ext cx="769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6700,00</a:t>
          </a:r>
          <a:r>
            <a:rPr lang="ru-RU" sz="1100" baseline="0"/>
            <a:t> - суммарный подоходный налог рабочих, оклады которых превышают 16 000 руб. и не имеющих налоговые вычеты</a:t>
          </a:r>
          <a:endParaRPr lang="ru-RU" sz="1100"/>
        </a:p>
      </xdr:txBody>
    </xdr:sp>
    <xdr:clientData/>
  </xdr:oneCellAnchor>
  <xdr:oneCellAnchor>
    <xdr:from>
      <xdr:col>0</xdr:col>
      <xdr:colOff>533400</xdr:colOff>
      <xdr:row>13</xdr:row>
      <xdr:rowOff>160020</xdr:rowOff>
    </xdr:from>
    <xdr:ext cx="2689839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3F24DD9-B9C6-4708-B391-C51A340A0C1E}"/>
            </a:ext>
          </a:extLst>
        </xdr:cNvPr>
        <xdr:cNvSpPr txBox="1"/>
      </xdr:nvSpPr>
      <xdr:spPr>
        <a:xfrm>
          <a:off x="533400" y="2537460"/>
          <a:ext cx="26898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26578</a:t>
          </a:r>
          <a:r>
            <a:rPr lang="ru-RU" sz="1100"/>
            <a:t>,50</a:t>
          </a:r>
          <a:r>
            <a:rPr lang="ru-RU" sz="1100" baseline="0"/>
            <a:t> - максимальная сумма к выдаче</a:t>
          </a:r>
          <a:endParaRPr lang="ru-RU" sz="1100"/>
        </a:p>
      </xdr:txBody>
    </xdr:sp>
    <xdr:clientData/>
  </xdr:oneCellAnchor>
  <xdr:oneCellAnchor>
    <xdr:from>
      <xdr:col>0</xdr:col>
      <xdr:colOff>525780</xdr:colOff>
      <xdr:row>14</xdr:row>
      <xdr:rowOff>137160</xdr:rowOff>
    </xdr:from>
    <xdr:ext cx="197772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EE87FF5-45E2-4FD3-8628-A568ACD61C4D}"/>
            </a:ext>
          </a:extLst>
        </xdr:cNvPr>
        <xdr:cNvSpPr txBox="1"/>
      </xdr:nvSpPr>
      <xdr:spPr>
        <a:xfrm>
          <a:off x="525780" y="2697480"/>
          <a:ext cx="19777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2078,70 - минимальный</a:t>
          </a:r>
          <a:r>
            <a:rPr lang="ru-RU" sz="1100" baseline="0"/>
            <a:t> отчет</a:t>
          </a:r>
          <a:endParaRPr lang="ru-RU" sz="1100"/>
        </a:p>
      </xdr:txBody>
    </xdr:sp>
    <xdr:clientData/>
  </xdr:oneCellAnchor>
  <xdr:oneCellAnchor>
    <xdr:from>
      <xdr:col>0</xdr:col>
      <xdr:colOff>518160</xdr:colOff>
      <xdr:row>15</xdr:row>
      <xdr:rowOff>121920</xdr:rowOff>
    </xdr:from>
    <xdr:ext cx="1727909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D7DAED8-DF47-4E23-BA22-FDB847ABA027}"/>
            </a:ext>
          </a:extLst>
        </xdr:cNvPr>
        <xdr:cNvSpPr txBox="1"/>
      </xdr:nvSpPr>
      <xdr:spPr>
        <a:xfrm>
          <a:off x="518160" y="2865120"/>
          <a:ext cx="17279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17100,00 - средний оклад</a:t>
          </a:r>
        </a:p>
      </xdr:txBody>
    </xdr:sp>
    <xdr:clientData/>
  </xdr:oneCellAnchor>
  <xdr:oneCellAnchor>
    <xdr:from>
      <xdr:col>0</xdr:col>
      <xdr:colOff>533400</xdr:colOff>
      <xdr:row>16</xdr:row>
      <xdr:rowOff>129540</xdr:rowOff>
    </xdr:from>
    <xdr:ext cx="3866123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F6FEAF1-92D3-4F49-8275-9E8C9746B4B2}"/>
            </a:ext>
          </a:extLst>
        </xdr:cNvPr>
        <xdr:cNvSpPr txBox="1"/>
      </xdr:nvSpPr>
      <xdr:spPr>
        <a:xfrm>
          <a:off x="533400" y="3055620"/>
          <a:ext cx="38661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4 - количество</a:t>
          </a:r>
          <a:r>
            <a:rPr lang="ru-RU" sz="1100" baseline="0"/>
            <a:t> рабочих, оклад которых превышает 16000 руб.</a:t>
          </a:r>
          <a:endParaRPr lang="ru-RU" sz="1100"/>
        </a:p>
      </xdr:txBody>
    </xdr:sp>
    <xdr:clientData/>
  </xdr:oneCellAnchor>
  <xdr:oneCellAnchor>
    <xdr:from>
      <xdr:col>0</xdr:col>
      <xdr:colOff>533400</xdr:colOff>
      <xdr:row>17</xdr:row>
      <xdr:rowOff>114300</xdr:rowOff>
    </xdr:from>
    <xdr:ext cx="4986622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374E1A-2F0B-438E-8910-565284816C8A}"/>
            </a:ext>
          </a:extLst>
        </xdr:cNvPr>
        <xdr:cNvSpPr txBox="1"/>
      </xdr:nvSpPr>
      <xdr:spPr>
        <a:xfrm>
          <a:off x="533400" y="3223260"/>
          <a:ext cx="4986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8156,20 -  суммарный</a:t>
          </a:r>
          <a:r>
            <a:rPr lang="ru-RU" sz="1100" baseline="0"/>
            <a:t> подоходный налог рабочих, имеющих налоговые вычеты</a:t>
          </a:r>
          <a:endParaRPr lang="ru-RU" sz="1100"/>
        </a:p>
      </xdr:txBody>
    </xdr:sp>
    <xdr:clientData/>
  </xdr:oneCellAnchor>
  <xdr:oneCellAnchor>
    <xdr:from>
      <xdr:col>0</xdr:col>
      <xdr:colOff>502920</xdr:colOff>
      <xdr:row>18</xdr:row>
      <xdr:rowOff>106680</xdr:rowOff>
    </xdr:from>
    <xdr:ext cx="769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E00160-02D5-4649-BF95-E8DE9EC40EFA}"/>
            </a:ext>
          </a:extLst>
        </xdr:cNvPr>
        <xdr:cNvSpPr txBox="1"/>
      </xdr:nvSpPr>
      <xdr:spPr>
        <a:xfrm>
          <a:off x="502920" y="3398520"/>
          <a:ext cx="769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6700,00</a:t>
          </a:r>
          <a:r>
            <a:rPr lang="ru-RU" sz="1100" baseline="0"/>
            <a:t> - суммарный подоходный налог рабочих, оклады которых превышают 16 000 руб. и не имеющих налоговые вычеты</a:t>
          </a:r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167640</xdr:colOff>
      <xdr:row>0</xdr:row>
      <xdr:rowOff>121920</xdr:rowOff>
    </xdr:from>
    <xdr:ext cx="203454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9B07A6-08B5-4296-BC62-CF250BCD63FF}"/>
            </a:ext>
          </a:extLst>
        </xdr:cNvPr>
        <xdr:cNvSpPr txBox="1"/>
      </xdr:nvSpPr>
      <xdr:spPr>
        <a:xfrm>
          <a:off x="777240" y="121920"/>
          <a:ext cx="20345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1"/>
            <a:t>Расчет</a:t>
          </a:r>
          <a:r>
            <a:rPr lang="ru-RU" sz="1100" b="1" baseline="0"/>
            <a:t> надбавки</a:t>
          </a:r>
          <a:endParaRPr lang="ru-RU" sz="11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BE661-D5D7-4CBF-A9BE-050CC1ADFAE2}" name="Таблица1" displayName="Таблица1" ref="A1:B2" totalsRowShown="0">
  <autoFilter ref="A1:B2" xr:uid="{0C5BE661-D5D7-4CBF-A9BE-050CC1ADFAE2}"/>
  <tableColumns count="2">
    <tableColumn id="1" xr3:uid="{D20B85D8-2B5D-429F-BFB5-45C0B8B4FBC0}" name="Районный коэффициент (k)" dataDxfId="2"/>
    <tableColumn id="2" xr3:uid="{2E4D5425-AF68-49BF-8A11-15893E57D389}" name="Ставка подоходного налога (n)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CBB0C4-C296-440A-87C0-5CDF88EEB5EA}" name="Таблица2" displayName="Таблица2" ref="A5:G14" totalsRowShown="0">
  <autoFilter ref="A5:G14" xr:uid="{6BCBB0C4-C296-440A-87C0-5CDF88EEB5EA}"/>
  <tableColumns count="7">
    <tableColumn id="1" xr3:uid="{B6A7E867-7D6D-48DD-8810-78A23110CF70}" name="Ф.И.О."/>
    <tableColumn id="2" xr3:uid="{FD2BC746-4CBE-4B86-BBF0-D63D38A96B31}" name="Оклад"/>
    <tableColumn id="3" xr3:uid="{F841D602-0180-449C-B243-61D7204BB7AD}" name="Налоговые расчеты"/>
    <tableColumn id="4" xr3:uid="{8567BA64-6D5E-43E9-9B18-B19F4274420D}" name="Районный коэффициент"/>
    <tableColumn id="5" xr3:uid="{7D9D76F5-BCDD-4A6F-A1ED-A1881F01DC04}" name="Начислено"/>
    <tableColumn id="6" xr3:uid="{71D41C8D-C907-4FD7-BE26-E2FA10E3D950}" name="Подходный налог"/>
    <tableColumn id="7" xr3:uid="{16A4222A-C7F2-409D-B933-CE32D4D58AE8}" name="Сумма к выдач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904B66-1B94-481D-96F0-B7E1D3E82464}" name="Таблица7" displayName="Таблица7" ref="A3:E11" totalsRowShown="0">
  <autoFilter ref="A3:E11" xr:uid="{1C904B66-1B94-481D-96F0-B7E1D3E82464}"/>
  <tableColumns count="5">
    <tableColumn id="1" xr3:uid="{32C07855-8B0B-424B-BE16-B317A0B70AED}" name="Ф.И.О."/>
    <tableColumn id="2" xr3:uid="{5311390D-9611-480E-A0A2-819920E1B1D4}" name="Сумма к выдаче " dataDxfId="0"/>
    <tableColumn id="3" xr3:uid="{ACF2870E-7601-4B88-900E-D3F4446CAE17}" name="Сообщение о надбавке">
      <calculatedColumnFormula>IF(B4&lt;20000,"ДА","НЕТ")</calculatedColumnFormula>
    </tableColumn>
    <tableColumn id="4" xr3:uid="{1DC0320E-5E2E-41BE-92BC-FE3B666CC568}" name="Величина надбавки"/>
    <tableColumn id="5" xr3:uid="{17D9AB14-C5EC-49ED-ADE9-F79C1697F225}" name="Итоговая сумма">
      <calculatedColumnFormula>B4+D4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F40E-019C-485B-863C-730ADF4A5289}">
  <dimension ref="A1:H14"/>
  <sheetViews>
    <sheetView workbookViewId="0">
      <selection activeCell="G7" sqref="G7:G13"/>
    </sheetView>
  </sheetViews>
  <sheetFormatPr defaultRowHeight="14.4" x14ac:dyDescent="0.3"/>
  <cols>
    <col min="1" max="1" width="27.109375" customWidth="1"/>
    <col min="2" max="2" width="30" customWidth="1"/>
    <col min="3" max="3" width="20.109375" customWidth="1"/>
    <col min="4" max="4" width="24.33203125" customWidth="1"/>
    <col min="5" max="5" width="12.33203125" customWidth="1"/>
    <col min="6" max="6" width="18.44140625" customWidth="1"/>
    <col min="7" max="7" width="17.33203125" customWidth="1"/>
  </cols>
  <sheetData>
    <row r="1" spans="1:8" x14ac:dyDescent="0.3">
      <c r="A1" t="s">
        <v>0</v>
      </c>
      <c r="B1" t="s">
        <v>1</v>
      </c>
    </row>
    <row r="2" spans="1:8" x14ac:dyDescent="0.3">
      <c r="A2" s="1">
        <v>0.3</v>
      </c>
      <c r="B2" s="1">
        <v>0.13</v>
      </c>
    </row>
    <row r="4" spans="1:8" x14ac:dyDescent="0.3">
      <c r="A4" s="3"/>
      <c r="B4" s="3"/>
      <c r="C4" s="3"/>
      <c r="D4" s="3"/>
      <c r="E4" s="3"/>
      <c r="F4" s="3"/>
      <c r="G4" s="3"/>
      <c r="H4" s="3"/>
    </row>
    <row r="5" spans="1:8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8" x14ac:dyDescent="0.3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</row>
    <row r="7" spans="1:8" x14ac:dyDescent="0.3">
      <c r="A7" t="s">
        <v>9</v>
      </c>
      <c r="B7">
        <v>14200</v>
      </c>
      <c r="C7">
        <v>1400</v>
      </c>
      <c r="D7">
        <f>B7*A2</f>
        <v>4260</v>
      </c>
      <c r="E7">
        <f>B7+D7</f>
        <v>18460</v>
      </c>
      <c r="F7">
        <f>(E7-C7)*B2</f>
        <v>2217.8000000000002</v>
      </c>
      <c r="G7">
        <f>E7-F7</f>
        <v>16242.2</v>
      </c>
    </row>
    <row r="8" spans="1:8" x14ac:dyDescent="0.3">
      <c r="A8" t="s">
        <v>10</v>
      </c>
      <c r="B8">
        <v>15600</v>
      </c>
      <c r="C8">
        <v>0</v>
      </c>
      <c r="D8">
        <f>B8*A2</f>
        <v>4680</v>
      </c>
      <c r="E8">
        <f>B8+D8</f>
        <v>20280</v>
      </c>
      <c r="F8">
        <f>(E8-C8)*B2</f>
        <v>2636.4</v>
      </c>
      <c r="G8">
        <f>E8-F8</f>
        <v>17643.599999999999</v>
      </c>
    </row>
    <row r="9" spans="1:8" x14ac:dyDescent="0.3">
      <c r="A9" t="s">
        <v>11</v>
      </c>
      <c r="B9">
        <v>18000</v>
      </c>
      <c r="C9">
        <v>400</v>
      </c>
      <c r="D9">
        <f>B9*A2</f>
        <v>5400</v>
      </c>
      <c r="E9">
        <f>B9+D9</f>
        <v>23400</v>
      </c>
      <c r="F9">
        <f>(E9-C9)*B2</f>
        <v>2990</v>
      </c>
      <c r="G9">
        <f>E9-F9</f>
        <v>20410</v>
      </c>
    </row>
    <row r="10" spans="1:8" x14ac:dyDescent="0.3">
      <c r="A10" t="s">
        <v>12</v>
      </c>
      <c r="B10">
        <v>12300</v>
      </c>
      <c r="C10">
        <v>0</v>
      </c>
      <c r="D10">
        <f>B10*A2</f>
        <v>3690</v>
      </c>
      <c r="E10">
        <f>B10+D10</f>
        <v>15990</v>
      </c>
      <c r="F10">
        <f>(E10-C10)*B2</f>
        <v>2078.7000000000003</v>
      </c>
      <c r="G10">
        <f>E10-F10</f>
        <v>13911.3</v>
      </c>
    </row>
    <row r="11" spans="1:8" x14ac:dyDescent="0.3">
      <c r="A11" t="s">
        <v>13</v>
      </c>
      <c r="B11">
        <v>23500</v>
      </c>
      <c r="C11">
        <v>0</v>
      </c>
      <c r="D11">
        <f>B11*A2</f>
        <v>7050</v>
      </c>
      <c r="E11">
        <f>B11+D11</f>
        <v>30550</v>
      </c>
      <c r="F11">
        <f>(E11-C11)*B2</f>
        <v>3971.5</v>
      </c>
      <c r="G11">
        <f>E11-F11</f>
        <v>26578.5</v>
      </c>
    </row>
    <row r="12" spans="1:8" x14ac:dyDescent="0.3">
      <c r="A12" t="s">
        <v>14</v>
      </c>
      <c r="B12">
        <v>19600</v>
      </c>
      <c r="C12">
        <v>2800</v>
      </c>
      <c r="D12">
        <f>B12*A2</f>
        <v>5880</v>
      </c>
      <c r="E12">
        <f>B12+D12</f>
        <v>25480</v>
      </c>
      <c r="F12">
        <f>(E12-C12)*B2</f>
        <v>2948.4</v>
      </c>
      <c r="G12">
        <f>E12-F12</f>
        <v>22531.599999999999</v>
      </c>
    </row>
    <row r="13" spans="1:8" x14ac:dyDescent="0.3">
      <c r="A13" t="s">
        <v>15</v>
      </c>
      <c r="B13">
        <v>16500</v>
      </c>
      <c r="C13">
        <v>0</v>
      </c>
      <c r="D13">
        <f>B13*A2</f>
        <v>4950</v>
      </c>
      <c r="E13">
        <f>B13+D13</f>
        <v>21450</v>
      </c>
      <c r="F13">
        <f>(E13-C13)*B2</f>
        <v>2788.5</v>
      </c>
      <c r="G13">
        <f>E13-F13</f>
        <v>18661.5</v>
      </c>
    </row>
    <row r="14" spans="1:8" x14ac:dyDescent="0.3">
      <c r="A14" s="2" t="s">
        <v>16</v>
      </c>
      <c r="F14" s="4">
        <f>F7+F8+F9+F10+F11+F12+F13</f>
        <v>19631.300000000003</v>
      </c>
      <c r="G14" s="4">
        <f>G7+G8+G9+G10+G11+G12+G13</f>
        <v>135978.70000000001</v>
      </c>
    </row>
  </sheetData>
  <mergeCells count="1">
    <mergeCell ref="A4:H4"/>
  </mergeCells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E3CEA-A2BB-4A37-90F8-E954DD29EE2D}">
  <dimension ref="A1:E11"/>
  <sheetViews>
    <sheetView tabSelected="1" workbookViewId="0">
      <selection activeCell="D5" sqref="D5"/>
    </sheetView>
  </sheetViews>
  <sheetFormatPr defaultRowHeight="14.4" x14ac:dyDescent="0.3"/>
  <cols>
    <col min="2" max="2" width="17.77734375" customWidth="1"/>
    <col min="3" max="3" width="23.44140625" customWidth="1"/>
    <col min="4" max="4" width="20.21875" customWidth="1"/>
    <col min="5" max="5" width="17.109375" customWidth="1"/>
  </cols>
  <sheetData>
    <row r="1" spans="1:5" x14ac:dyDescent="0.3">
      <c r="A1" s="3"/>
      <c r="B1" s="3"/>
      <c r="C1" s="3"/>
      <c r="D1" s="3"/>
      <c r="E1" s="3"/>
    </row>
    <row r="2" spans="1:5" x14ac:dyDescent="0.3">
      <c r="A2" s="3"/>
      <c r="B2" s="3"/>
      <c r="C2" s="3"/>
      <c r="D2" s="3"/>
      <c r="E2" s="3"/>
    </row>
    <row r="3" spans="1:5" x14ac:dyDescent="0.3">
      <c r="A3" t="s">
        <v>2</v>
      </c>
      <c r="B3" t="s">
        <v>17</v>
      </c>
      <c r="C3" t="s">
        <v>18</v>
      </c>
      <c r="D3" t="s">
        <v>19</v>
      </c>
      <c r="E3" t="s">
        <v>20</v>
      </c>
    </row>
    <row r="4" spans="1:5" x14ac:dyDescent="0.3">
      <c r="A4">
        <v>1</v>
      </c>
      <c r="B4">
        <v>2</v>
      </c>
      <c r="C4">
        <v>3</v>
      </c>
      <c r="D4">
        <v>4</v>
      </c>
      <c r="E4">
        <v>5</v>
      </c>
    </row>
    <row r="5" spans="1:5" x14ac:dyDescent="0.3">
      <c r="A5" t="s">
        <v>9</v>
      </c>
      <c r="B5" s="5">
        <v>16242.2</v>
      </c>
      <c r="C5" t="str">
        <f>IF(B5&lt;20000,"ДА","НЕТ")</f>
        <v>ДА</v>
      </c>
      <c r="D5">
        <f>IF(B5*20%&lt;20000,B5*20%,0)</f>
        <v>3248.4400000000005</v>
      </c>
      <c r="E5">
        <f>B5+D5</f>
        <v>19490.64</v>
      </c>
    </row>
    <row r="6" spans="1:5" x14ac:dyDescent="0.3">
      <c r="A6" t="s">
        <v>10</v>
      </c>
      <c r="B6" s="6">
        <v>17643.599999999999</v>
      </c>
      <c r="C6" t="str">
        <f>IF(B6&lt;20000,"ДА","НЕТ")</f>
        <v>ДА</v>
      </c>
      <c r="D6">
        <f>IF(B6*20%&lt;20000,B6*20%,0)</f>
        <v>3528.72</v>
      </c>
      <c r="E6">
        <f>B6+D6</f>
        <v>21172.32</v>
      </c>
    </row>
    <row r="7" spans="1:5" x14ac:dyDescent="0.3">
      <c r="A7" t="s">
        <v>11</v>
      </c>
      <c r="B7" s="5">
        <v>20410</v>
      </c>
      <c r="C7" t="str">
        <f>IF(B7&lt;20000,"ДА","НЕТ")</f>
        <v>НЕТ</v>
      </c>
      <c r="D7">
        <v>0</v>
      </c>
      <c r="E7">
        <f>B7+D7</f>
        <v>20410</v>
      </c>
    </row>
    <row r="8" spans="1:5" x14ac:dyDescent="0.3">
      <c r="A8" t="s">
        <v>12</v>
      </c>
      <c r="B8" s="6">
        <v>13911.3</v>
      </c>
      <c r="C8" t="str">
        <f>IF(B8&lt;20000,"ДА","НЕТ")</f>
        <v>ДА</v>
      </c>
      <c r="D8">
        <f>IF(B8*20%&lt;20000,B8*20%,0)</f>
        <v>2782.26</v>
      </c>
      <c r="E8">
        <f>B8+D8</f>
        <v>16693.559999999998</v>
      </c>
    </row>
    <row r="9" spans="1:5" x14ac:dyDescent="0.3">
      <c r="A9" t="s">
        <v>13</v>
      </c>
      <c r="B9" s="5">
        <v>26578.5</v>
      </c>
      <c r="C9" t="str">
        <f>IF(B9&lt;20000,"ДА","НЕТ")</f>
        <v>НЕТ</v>
      </c>
      <c r="D9">
        <v>0</v>
      </c>
      <c r="E9">
        <f>B9+D9</f>
        <v>26578.5</v>
      </c>
    </row>
    <row r="10" spans="1:5" x14ac:dyDescent="0.3">
      <c r="A10" t="s">
        <v>14</v>
      </c>
      <c r="B10" s="6">
        <v>22531.599999999999</v>
      </c>
      <c r="C10" t="str">
        <f>IF(B10&lt;20000,"ДА","НЕТ")</f>
        <v>НЕТ</v>
      </c>
      <c r="D10">
        <v>0</v>
      </c>
      <c r="E10">
        <f>B10+D10</f>
        <v>22531.599999999999</v>
      </c>
    </row>
    <row r="11" spans="1:5" x14ac:dyDescent="0.3">
      <c r="A11" t="s">
        <v>15</v>
      </c>
      <c r="B11" s="5">
        <v>18661.5</v>
      </c>
      <c r="C11" t="str">
        <f>IF(B11&lt;20000,"ДА","НЕТ")</f>
        <v>ДА</v>
      </c>
      <c r="D11">
        <f>IF(B11*20%&lt;20000,B11*20%,0)</f>
        <v>3732.3</v>
      </c>
      <c r="E11">
        <f>B11+D11</f>
        <v>22393.8</v>
      </c>
    </row>
  </sheetData>
  <mergeCells count="2">
    <mergeCell ref="A1:E1"/>
    <mergeCell ref="A2:E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Ведомость</vt:lpstr>
      <vt:lpstr>Формулы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2022-11-16T11:02:32Z</dcterms:created>
  <dcterms:modified xsi:type="dcterms:W3CDTF">2022-11-16T11:46:10Z</dcterms:modified>
</cp:coreProperties>
</file>